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8_{DE5106D1-9F53-438A-B2F3-58E3A0C965C2}" xr6:coauthVersionLast="47" xr6:coauthVersionMax="47" xr10:uidLastSave="{00000000-0000-0000-0000-000000000000}"/>
  <bookViews>
    <workbookView xWindow="-20745" yWindow="1215" windowWidth="28800" windowHeight="1560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Stavba!$H$35</definedName>
    <definedName name="CenaCelkem">Stavba!$G$22</definedName>
    <definedName name="CenaCelkemBezDPH">Stavba!$G$21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Stavba!$G$17</definedName>
    <definedName name="DPHZakl">Stavba!$G$19</definedName>
    <definedName name="dpsc" localSheetId="1">Stavba!$D$13</definedName>
    <definedName name="IČO" localSheetId="1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'SO 01 Pol'!$A$1:$X$315</definedName>
    <definedName name="_xlnm.Print_Area" localSheetId="1">Stavba!$A$1:$J$37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Stavba!$F$35</definedName>
    <definedName name="ZakladDPHZakl">Stavba!$G$18</definedName>
    <definedName name="ZakladDPHZaklVypocet" localSheetId="1">Stavba!$G$35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2" l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G14" i="12"/>
  <c r="I14" i="12"/>
  <c r="I13" i="12" s="1"/>
  <c r="K14" i="12"/>
  <c r="K13" i="12" s="1"/>
  <c r="M14" i="12"/>
  <c r="O14" i="12"/>
  <c r="O13" i="12" s="1"/>
  <c r="Q14" i="12"/>
  <c r="Q13" i="12" s="1"/>
  <c r="V14" i="12"/>
  <c r="V13" i="12" s="1"/>
  <c r="G17" i="12"/>
  <c r="M17" i="12" s="1"/>
  <c r="I17" i="12"/>
  <c r="K17" i="12"/>
  <c r="O17" i="12"/>
  <c r="Q17" i="12"/>
  <c r="V17" i="12"/>
  <c r="G23" i="12"/>
  <c r="M23" i="12" s="1"/>
  <c r="I23" i="12"/>
  <c r="K23" i="12"/>
  <c r="O23" i="12"/>
  <c r="Q23" i="12"/>
  <c r="V23" i="12"/>
  <c r="O36" i="12"/>
  <c r="G37" i="12"/>
  <c r="G36" i="12" s="1"/>
  <c r="I37" i="12"/>
  <c r="I36" i="12" s="1"/>
  <c r="K37" i="12"/>
  <c r="K36" i="12" s="1"/>
  <c r="O37" i="12"/>
  <c r="Q37" i="12"/>
  <c r="Q36" i="12" s="1"/>
  <c r="V37" i="12"/>
  <c r="V36" i="12" s="1"/>
  <c r="G42" i="12"/>
  <c r="M42" i="12" s="1"/>
  <c r="I42" i="12"/>
  <c r="K42" i="12"/>
  <c r="O42" i="12"/>
  <c r="Q42" i="12"/>
  <c r="V42" i="12"/>
  <c r="G48" i="12"/>
  <c r="M48" i="12" s="1"/>
  <c r="I48" i="12"/>
  <c r="I47" i="12" s="1"/>
  <c r="K48" i="12"/>
  <c r="O48" i="12"/>
  <c r="O47" i="12" s="1"/>
  <c r="Q48" i="12"/>
  <c r="Q47" i="12" s="1"/>
  <c r="V48" i="12"/>
  <c r="V47" i="12" s="1"/>
  <c r="G54" i="12"/>
  <c r="M54" i="12" s="1"/>
  <c r="I54" i="12"/>
  <c r="K54" i="12"/>
  <c r="K47" i="12" s="1"/>
  <c r="O54" i="12"/>
  <c r="Q54" i="12"/>
  <c r="V54" i="12"/>
  <c r="K55" i="12"/>
  <c r="G56" i="12"/>
  <c r="M56" i="12" s="1"/>
  <c r="I56" i="12"/>
  <c r="I55" i="12" s="1"/>
  <c r="K56" i="12"/>
  <c r="O56" i="12"/>
  <c r="O55" i="12" s="1"/>
  <c r="Q56" i="12"/>
  <c r="V56" i="12"/>
  <c r="V55" i="12" s="1"/>
  <c r="G61" i="12"/>
  <c r="I61" i="12"/>
  <c r="K61" i="12"/>
  <c r="O61" i="12"/>
  <c r="Q61" i="12"/>
  <c r="Q55" i="12" s="1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9" i="12"/>
  <c r="M69" i="12" s="1"/>
  <c r="I69" i="12"/>
  <c r="K69" i="12"/>
  <c r="O69" i="12"/>
  <c r="Q69" i="12"/>
  <c r="V69" i="12"/>
  <c r="G82" i="12"/>
  <c r="M82" i="12" s="1"/>
  <c r="I82" i="12"/>
  <c r="K82" i="12"/>
  <c r="O82" i="12"/>
  <c r="Q82" i="12"/>
  <c r="V82" i="12"/>
  <c r="G84" i="12"/>
  <c r="I84" i="12"/>
  <c r="K84" i="12"/>
  <c r="M84" i="12"/>
  <c r="O84" i="12"/>
  <c r="Q84" i="12"/>
  <c r="V84" i="12"/>
  <c r="G85" i="12"/>
  <c r="K85" i="12"/>
  <c r="Q85" i="12"/>
  <c r="G86" i="12"/>
  <c r="I86" i="12"/>
  <c r="I85" i="12" s="1"/>
  <c r="K86" i="12"/>
  <c r="M86" i="12"/>
  <c r="M85" i="12" s="1"/>
  <c r="O86" i="12"/>
  <c r="O85" i="12" s="1"/>
  <c r="Q86" i="12"/>
  <c r="V86" i="12"/>
  <c r="V85" i="12" s="1"/>
  <c r="K87" i="12"/>
  <c r="O87" i="12"/>
  <c r="G88" i="12"/>
  <c r="G87" i="12" s="1"/>
  <c r="I88" i="12"/>
  <c r="I87" i="12" s="1"/>
  <c r="K88" i="12"/>
  <c r="O88" i="12"/>
  <c r="Q88" i="12"/>
  <c r="Q87" i="12" s="1"/>
  <c r="V88" i="12"/>
  <c r="V87" i="12" s="1"/>
  <c r="V89" i="12"/>
  <c r="G90" i="12"/>
  <c r="M90" i="12" s="1"/>
  <c r="I90" i="12"/>
  <c r="I89" i="12" s="1"/>
  <c r="K90" i="12"/>
  <c r="K89" i="12" s="1"/>
  <c r="O90" i="12"/>
  <c r="Q90" i="12"/>
  <c r="Q89" i="12" s="1"/>
  <c r="V90" i="12"/>
  <c r="G91" i="12"/>
  <c r="M91" i="12" s="1"/>
  <c r="I91" i="12"/>
  <c r="K91" i="12"/>
  <c r="O91" i="12"/>
  <c r="O89" i="12" s="1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O95" i="12"/>
  <c r="G96" i="12"/>
  <c r="I96" i="12"/>
  <c r="I95" i="12" s="1"/>
  <c r="K96" i="12"/>
  <c r="O96" i="12"/>
  <c r="Q96" i="12"/>
  <c r="Q95" i="12" s="1"/>
  <c r="V96" i="12"/>
  <c r="V95" i="12" s="1"/>
  <c r="G97" i="12"/>
  <c r="M97" i="12" s="1"/>
  <c r="I97" i="12"/>
  <c r="K97" i="12"/>
  <c r="K95" i="12" s="1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K101" i="12"/>
  <c r="G102" i="12"/>
  <c r="I102" i="12"/>
  <c r="I101" i="12" s="1"/>
  <c r="K102" i="12"/>
  <c r="M102" i="12"/>
  <c r="O102" i="12"/>
  <c r="O101" i="12" s="1"/>
  <c r="Q102" i="12"/>
  <c r="Q101" i="12" s="1"/>
  <c r="V102" i="12"/>
  <c r="V101" i="12" s="1"/>
  <c r="G103" i="12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10" i="12"/>
  <c r="I110" i="12"/>
  <c r="I109" i="12" s="1"/>
  <c r="K110" i="12"/>
  <c r="M110" i="12"/>
  <c r="O110" i="12"/>
  <c r="O109" i="12" s="1"/>
  <c r="Q110" i="12"/>
  <c r="Q109" i="12" s="1"/>
  <c r="V110" i="12"/>
  <c r="V109" i="12" s="1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K116" i="12"/>
  <c r="M116" i="12"/>
  <c r="O116" i="12"/>
  <c r="Q116" i="12"/>
  <c r="V116" i="12"/>
  <c r="G129" i="12"/>
  <c r="M129" i="12" s="1"/>
  <c r="I129" i="12"/>
  <c r="K129" i="12"/>
  <c r="K109" i="12" s="1"/>
  <c r="O129" i="12"/>
  <c r="Q129" i="12"/>
  <c r="V129" i="12"/>
  <c r="G131" i="12"/>
  <c r="I131" i="12"/>
  <c r="K131" i="12"/>
  <c r="K130" i="12" s="1"/>
  <c r="O131" i="12"/>
  <c r="O130" i="12" s="1"/>
  <c r="Q131" i="12"/>
  <c r="Q130" i="12" s="1"/>
  <c r="V131" i="12"/>
  <c r="V130" i="12" s="1"/>
  <c r="G136" i="12"/>
  <c r="I136" i="12"/>
  <c r="K136" i="12"/>
  <c r="M136" i="12"/>
  <c r="O136" i="12"/>
  <c r="Q136" i="12"/>
  <c r="V136" i="12"/>
  <c r="G141" i="12"/>
  <c r="M141" i="12" s="1"/>
  <c r="I141" i="12"/>
  <c r="K141" i="12"/>
  <c r="O141" i="12"/>
  <c r="Q141" i="12"/>
  <c r="V141" i="12"/>
  <c r="G146" i="12"/>
  <c r="M146" i="12" s="1"/>
  <c r="I146" i="12"/>
  <c r="I130" i="12" s="1"/>
  <c r="K146" i="12"/>
  <c r="O146" i="12"/>
  <c r="Q146" i="12"/>
  <c r="V146" i="12"/>
  <c r="G151" i="12"/>
  <c r="M151" i="12" s="1"/>
  <c r="I151" i="12"/>
  <c r="K151" i="12"/>
  <c r="O151" i="12"/>
  <c r="Q151" i="12"/>
  <c r="V151" i="12"/>
  <c r="G156" i="12"/>
  <c r="M156" i="12" s="1"/>
  <c r="I156" i="12"/>
  <c r="K156" i="12"/>
  <c r="O156" i="12"/>
  <c r="Q156" i="12"/>
  <c r="V156" i="12"/>
  <c r="G158" i="12"/>
  <c r="I158" i="12"/>
  <c r="K158" i="12"/>
  <c r="M158" i="12"/>
  <c r="O158" i="12"/>
  <c r="Q158" i="12"/>
  <c r="V158" i="12"/>
  <c r="G166" i="12"/>
  <c r="M166" i="12" s="1"/>
  <c r="I166" i="12"/>
  <c r="K166" i="12"/>
  <c r="O166" i="12"/>
  <c r="Q166" i="12"/>
  <c r="V166" i="12"/>
  <c r="G171" i="12"/>
  <c r="M171" i="12" s="1"/>
  <c r="I171" i="12"/>
  <c r="K171" i="12"/>
  <c r="O171" i="12"/>
  <c r="Q171" i="12"/>
  <c r="V171" i="12"/>
  <c r="G172" i="12"/>
  <c r="I172" i="12"/>
  <c r="K172" i="12"/>
  <c r="M172" i="12"/>
  <c r="O172" i="12"/>
  <c r="Q172" i="12"/>
  <c r="V172" i="12"/>
  <c r="G174" i="12"/>
  <c r="M174" i="12" s="1"/>
  <c r="I174" i="12"/>
  <c r="I173" i="12" s="1"/>
  <c r="K174" i="12"/>
  <c r="K173" i="12" s="1"/>
  <c r="O174" i="12"/>
  <c r="Q174" i="12"/>
  <c r="Q173" i="12" s="1"/>
  <c r="V174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81" i="12"/>
  <c r="I181" i="12"/>
  <c r="K181" i="12"/>
  <c r="M181" i="12"/>
  <c r="O181" i="12"/>
  <c r="O173" i="12" s="1"/>
  <c r="Q181" i="12"/>
  <c r="V181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V173" i="12" s="1"/>
  <c r="G192" i="12"/>
  <c r="I192" i="12"/>
  <c r="K192" i="12"/>
  <c r="M192" i="12"/>
  <c r="O192" i="12"/>
  <c r="Q192" i="12"/>
  <c r="V192" i="12"/>
  <c r="G193" i="12"/>
  <c r="M193" i="12" s="1"/>
  <c r="I193" i="12"/>
  <c r="K193" i="12"/>
  <c r="O193" i="12"/>
  <c r="Q193" i="12"/>
  <c r="V193" i="12"/>
  <c r="G195" i="12"/>
  <c r="M195" i="12" s="1"/>
  <c r="I195" i="12"/>
  <c r="I194" i="12" s="1"/>
  <c r="K195" i="12"/>
  <c r="K194" i="12" s="1"/>
  <c r="O195" i="12"/>
  <c r="O194" i="12" s="1"/>
  <c r="Q195" i="12"/>
  <c r="V195" i="12"/>
  <c r="V194" i="12" s="1"/>
  <c r="G198" i="12"/>
  <c r="M198" i="12" s="1"/>
  <c r="I198" i="12"/>
  <c r="K198" i="12"/>
  <c r="O198" i="12"/>
  <c r="Q198" i="12"/>
  <c r="V198" i="12"/>
  <c r="G199" i="12"/>
  <c r="I199" i="12"/>
  <c r="K199" i="12"/>
  <c r="M199" i="12"/>
  <c r="O199" i="12"/>
  <c r="Q199" i="12"/>
  <c r="V199" i="12"/>
  <c r="G204" i="12"/>
  <c r="M204" i="12" s="1"/>
  <c r="I204" i="12"/>
  <c r="K204" i="12"/>
  <c r="O204" i="12"/>
  <c r="Q204" i="12"/>
  <c r="Q194" i="12" s="1"/>
  <c r="V204" i="12"/>
  <c r="O206" i="12"/>
  <c r="G207" i="12"/>
  <c r="M207" i="12" s="1"/>
  <c r="I207" i="12"/>
  <c r="I206" i="12" s="1"/>
  <c r="K207" i="12"/>
  <c r="O207" i="12"/>
  <c r="Q207" i="12"/>
  <c r="Q206" i="12" s="1"/>
  <c r="V207" i="12"/>
  <c r="V206" i="12" s="1"/>
  <c r="G220" i="12"/>
  <c r="I220" i="12"/>
  <c r="K220" i="12"/>
  <c r="K206" i="12" s="1"/>
  <c r="O220" i="12"/>
  <c r="Q220" i="12"/>
  <c r="V220" i="12"/>
  <c r="G233" i="12"/>
  <c r="M233" i="12" s="1"/>
  <c r="I233" i="12"/>
  <c r="K233" i="12"/>
  <c r="O233" i="12"/>
  <c r="Q233" i="12"/>
  <c r="V233" i="12"/>
  <c r="G246" i="12"/>
  <c r="M246" i="12" s="1"/>
  <c r="I246" i="12"/>
  <c r="K246" i="12"/>
  <c r="O246" i="12"/>
  <c r="Q246" i="12"/>
  <c r="V246" i="12"/>
  <c r="G259" i="12"/>
  <c r="I259" i="12"/>
  <c r="K259" i="12"/>
  <c r="M259" i="12"/>
  <c r="O259" i="12"/>
  <c r="Q259" i="12"/>
  <c r="V259" i="12"/>
  <c r="G266" i="12"/>
  <c r="M266" i="12" s="1"/>
  <c r="I266" i="12"/>
  <c r="I265" i="12" s="1"/>
  <c r="K266" i="12"/>
  <c r="O266" i="12"/>
  <c r="O265" i="12" s="1"/>
  <c r="Q266" i="12"/>
  <c r="Q265" i="12" s="1"/>
  <c r="V266" i="12"/>
  <c r="G267" i="12"/>
  <c r="I267" i="12"/>
  <c r="K267" i="12"/>
  <c r="O267" i="12"/>
  <c r="Q267" i="12"/>
  <c r="V267" i="12"/>
  <c r="V265" i="12" s="1"/>
  <c r="G268" i="12"/>
  <c r="I268" i="12"/>
  <c r="K268" i="12"/>
  <c r="M268" i="12"/>
  <c r="O268" i="12"/>
  <c r="Q268" i="12"/>
  <c r="V268" i="12"/>
  <c r="G269" i="12"/>
  <c r="M269" i="12" s="1"/>
  <c r="I269" i="12"/>
  <c r="K269" i="12"/>
  <c r="O269" i="12"/>
  <c r="Q269" i="12"/>
  <c r="V269" i="12"/>
  <c r="G270" i="12"/>
  <c r="M270" i="12" s="1"/>
  <c r="I270" i="12"/>
  <c r="K270" i="12"/>
  <c r="O270" i="12"/>
  <c r="Q270" i="12"/>
  <c r="V270" i="12"/>
  <c r="G271" i="12"/>
  <c r="M271" i="12" s="1"/>
  <c r="I271" i="12"/>
  <c r="K271" i="12"/>
  <c r="K265" i="12" s="1"/>
  <c r="O271" i="12"/>
  <c r="Q271" i="12"/>
  <c r="V271" i="12"/>
  <c r="G272" i="12"/>
  <c r="M272" i="12" s="1"/>
  <c r="I272" i="12"/>
  <c r="K272" i="12"/>
  <c r="O272" i="12"/>
  <c r="Q272" i="12"/>
  <c r="V272" i="12"/>
  <c r="G273" i="12"/>
  <c r="I273" i="12"/>
  <c r="K273" i="12"/>
  <c r="M273" i="12"/>
  <c r="O273" i="12"/>
  <c r="Q273" i="12"/>
  <c r="V273" i="12"/>
  <c r="G274" i="12"/>
  <c r="M274" i="12" s="1"/>
  <c r="I274" i="12"/>
  <c r="K274" i="12"/>
  <c r="O274" i="12"/>
  <c r="Q274" i="12"/>
  <c r="V274" i="12"/>
  <c r="G275" i="12"/>
  <c r="M275" i="12" s="1"/>
  <c r="I275" i="12"/>
  <c r="K275" i="12"/>
  <c r="O275" i="12"/>
  <c r="Q275" i="12"/>
  <c r="V275" i="12"/>
  <c r="G276" i="12"/>
  <c r="I276" i="12"/>
  <c r="K276" i="12"/>
  <c r="M276" i="12"/>
  <c r="O276" i="12"/>
  <c r="Q276" i="12"/>
  <c r="V276" i="12"/>
  <c r="G277" i="12"/>
  <c r="M277" i="12" s="1"/>
  <c r="I277" i="12"/>
  <c r="K277" i="12"/>
  <c r="O277" i="12"/>
  <c r="Q277" i="12"/>
  <c r="V277" i="12"/>
  <c r="G278" i="12"/>
  <c r="M278" i="12" s="1"/>
  <c r="I278" i="12"/>
  <c r="K278" i="12"/>
  <c r="O278" i="12"/>
  <c r="Q278" i="12"/>
  <c r="V278" i="12"/>
  <c r="G279" i="12"/>
  <c r="M279" i="12" s="1"/>
  <c r="I279" i="12"/>
  <c r="K279" i="12"/>
  <c r="O279" i="12"/>
  <c r="Q279" i="12"/>
  <c r="V279" i="12"/>
  <c r="G280" i="12"/>
  <c r="M280" i="12" s="1"/>
  <c r="I280" i="12"/>
  <c r="K280" i="12"/>
  <c r="O280" i="12"/>
  <c r="Q280" i="12"/>
  <c r="V280" i="12"/>
  <c r="G281" i="12"/>
  <c r="I281" i="12"/>
  <c r="K281" i="12"/>
  <c r="M281" i="12"/>
  <c r="O281" i="12"/>
  <c r="Q281" i="12"/>
  <c r="V281" i="12"/>
  <c r="G282" i="12"/>
  <c r="M282" i="12" s="1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4" i="12"/>
  <c r="I284" i="12"/>
  <c r="K284" i="12"/>
  <c r="M284" i="12"/>
  <c r="O284" i="12"/>
  <c r="Q284" i="12"/>
  <c r="V284" i="12"/>
  <c r="G285" i="12"/>
  <c r="M285" i="12" s="1"/>
  <c r="I285" i="12"/>
  <c r="K285" i="12"/>
  <c r="O285" i="12"/>
  <c r="Q285" i="12"/>
  <c r="V285" i="12"/>
  <c r="G286" i="12"/>
  <c r="M286" i="12" s="1"/>
  <c r="I286" i="12"/>
  <c r="K286" i="12"/>
  <c r="O286" i="12"/>
  <c r="Q286" i="12"/>
  <c r="V286" i="12"/>
  <c r="G287" i="12"/>
  <c r="M287" i="12" s="1"/>
  <c r="I287" i="12"/>
  <c r="K287" i="12"/>
  <c r="O287" i="12"/>
  <c r="Q287" i="12"/>
  <c r="V287" i="12"/>
  <c r="G288" i="12"/>
  <c r="M288" i="12" s="1"/>
  <c r="I288" i="12"/>
  <c r="K288" i="12"/>
  <c r="O288" i="12"/>
  <c r="Q288" i="12"/>
  <c r="V288" i="12"/>
  <c r="G289" i="12"/>
  <c r="I289" i="12"/>
  <c r="K289" i="12"/>
  <c r="M289" i="12"/>
  <c r="O289" i="12"/>
  <c r="Q289" i="12"/>
  <c r="V289" i="12"/>
  <c r="G290" i="12"/>
  <c r="M290" i="12" s="1"/>
  <c r="I290" i="12"/>
  <c r="K290" i="12"/>
  <c r="O290" i="12"/>
  <c r="Q290" i="12"/>
  <c r="V290" i="12"/>
  <c r="G291" i="12"/>
  <c r="M291" i="12" s="1"/>
  <c r="I291" i="12"/>
  <c r="K291" i="12"/>
  <c r="O291" i="12"/>
  <c r="Q291" i="12"/>
  <c r="V291" i="12"/>
  <c r="G292" i="12"/>
  <c r="I292" i="12"/>
  <c r="K292" i="12"/>
  <c r="M292" i="12"/>
  <c r="O292" i="12"/>
  <c r="Q292" i="12"/>
  <c r="V292" i="12"/>
  <c r="G293" i="12"/>
  <c r="M293" i="12" s="1"/>
  <c r="I293" i="12"/>
  <c r="K293" i="12"/>
  <c r="O293" i="12"/>
  <c r="Q293" i="12"/>
  <c r="V293" i="12"/>
  <c r="G294" i="12"/>
  <c r="M294" i="12" s="1"/>
  <c r="I294" i="12"/>
  <c r="K294" i="12"/>
  <c r="O294" i="12"/>
  <c r="Q294" i="12"/>
  <c r="V294" i="12"/>
  <c r="G295" i="12"/>
  <c r="M295" i="12" s="1"/>
  <c r="I295" i="12"/>
  <c r="K295" i="12"/>
  <c r="O295" i="12"/>
  <c r="Q295" i="12"/>
  <c r="V295" i="12"/>
  <c r="G296" i="12"/>
  <c r="M296" i="12" s="1"/>
  <c r="I296" i="12"/>
  <c r="K296" i="12"/>
  <c r="O296" i="12"/>
  <c r="Q296" i="12"/>
  <c r="V296" i="12"/>
  <c r="G297" i="12"/>
  <c r="I297" i="12"/>
  <c r="K297" i="12"/>
  <c r="M297" i="12"/>
  <c r="O297" i="12"/>
  <c r="Q297" i="12"/>
  <c r="V297" i="12"/>
  <c r="G299" i="12"/>
  <c r="M299" i="12" s="1"/>
  <c r="I299" i="12"/>
  <c r="I298" i="12" s="1"/>
  <c r="K299" i="12"/>
  <c r="K298" i="12" s="1"/>
  <c r="O299" i="12"/>
  <c r="O298" i="12" s="1"/>
  <c r="Q299" i="12"/>
  <c r="V299" i="12"/>
  <c r="V298" i="12" s="1"/>
  <c r="G300" i="12"/>
  <c r="M300" i="12" s="1"/>
  <c r="I300" i="12"/>
  <c r="K300" i="12"/>
  <c r="O300" i="12"/>
  <c r="Q300" i="12"/>
  <c r="Q298" i="12" s="1"/>
  <c r="V300" i="12"/>
  <c r="G301" i="12"/>
  <c r="I301" i="12"/>
  <c r="K301" i="12"/>
  <c r="O301" i="12"/>
  <c r="Q301" i="12"/>
  <c r="V301" i="12"/>
  <c r="G302" i="12"/>
  <c r="M302" i="12" s="1"/>
  <c r="I302" i="12"/>
  <c r="K302" i="12"/>
  <c r="O302" i="12"/>
  <c r="Q302" i="12"/>
  <c r="V302" i="12"/>
  <c r="G303" i="12"/>
  <c r="M303" i="12" s="1"/>
  <c r="I303" i="12"/>
  <c r="K303" i="12"/>
  <c r="O303" i="12"/>
  <c r="Q303" i="12"/>
  <c r="V303" i="12"/>
  <c r="G304" i="12"/>
  <c r="I304" i="12"/>
  <c r="K304" i="12"/>
  <c r="M304" i="12"/>
  <c r="O304" i="12"/>
  <c r="Q304" i="12"/>
  <c r="V304" i="12"/>
  <c r="G306" i="12"/>
  <c r="G305" i="12" s="1"/>
  <c r="I306" i="12"/>
  <c r="I305" i="12" s="1"/>
  <c r="K306" i="12"/>
  <c r="O306" i="12"/>
  <c r="Q306" i="12"/>
  <c r="Q305" i="12" s="1"/>
  <c r="V306" i="12"/>
  <c r="G307" i="12"/>
  <c r="M307" i="12" s="1"/>
  <c r="I307" i="12"/>
  <c r="K307" i="12"/>
  <c r="K305" i="12" s="1"/>
  <c r="O307" i="12"/>
  <c r="O305" i="12" s="1"/>
  <c r="Q307" i="12"/>
  <c r="V307" i="12"/>
  <c r="V305" i="12" s="1"/>
  <c r="G308" i="12"/>
  <c r="I308" i="12"/>
  <c r="K308" i="12"/>
  <c r="M308" i="12"/>
  <c r="O308" i="12"/>
  <c r="Q308" i="12"/>
  <c r="V308" i="12"/>
  <c r="G309" i="12"/>
  <c r="M309" i="12" s="1"/>
  <c r="I309" i="12"/>
  <c r="K309" i="12"/>
  <c r="O309" i="12"/>
  <c r="Q309" i="12"/>
  <c r="V309" i="12"/>
  <c r="G310" i="12"/>
  <c r="M310" i="12" s="1"/>
  <c r="I310" i="12"/>
  <c r="K310" i="12"/>
  <c r="O310" i="12"/>
  <c r="Q310" i="12"/>
  <c r="V310" i="12"/>
  <c r="G311" i="12"/>
  <c r="M311" i="12" s="1"/>
  <c r="I311" i="12"/>
  <c r="K311" i="12"/>
  <c r="O311" i="12"/>
  <c r="Q311" i="12"/>
  <c r="V311" i="12"/>
  <c r="G312" i="12"/>
  <c r="I312" i="12"/>
  <c r="K312" i="12"/>
  <c r="M312" i="12"/>
  <c r="O312" i="12"/>
  <c r="Q312" i="12"/>
  <c r="V312" i="12"/>
  <c r="G313" i="12"/>
  <c r="M313" i="12" s="1"/>
  <c r="I313" i="12"/>
  <c r="K313" i="12"/>
  <c r="O313" i="12"/>
  <c r="Q313" i="12"/>
  <c r="V313" i="12"/>
  <c r="F35" i="1"/>
  <c r="G35" i="1"/>
  <c r="H35" i="1"/>
  <c r="I35" i="1"/>
  <c r="J33" i="1" s="1"/>
  <c r="J21" i="1"/>
  <c r="J19" i="1"/>
  <c r="G31" i="1"/>
  <c r="F31" i="1"/>
  <c r="J16" i="1"/>
  <c r="J17" i="1"/>
  <c r="J18" i="1"/>
  <c r="J20" i="1"/>
  <c r="E17" i="1"/>
  <c r="E19" i="1"/>
  <c r="M194" i="12" l="1"/>
  <c r="M306" i="12"/>
  <c r="M8" i="12"/>
  <c r="G109" i="12"/>
  <c r="M47" i="12"/>
  <c r="M109" i="12"/>
  <c r="G265" i="12"/>
  <c r="G206" i="12"/>
  <c r="G130" i="12"/>
  <c r="G95" i="12"/>
  <c r="G101" i="12"/>
  <c r="M13" i="12"/>
  <c r="G298" i="12"/>
  <c r="M89" i="12"/>
  <c r="G55" i="12"/>
  <c r="J34" i="1"/>
  <c r="M305" i="12"/>
  <c r="M173" i="12"/>
  <c r="G173" i="12"/>
  <c r="G89" i="12"/>
  <c r="G194" i="12"/>
  <c r="G47" i="12"/>
  <c r="G16" i="1" s="1"/>
  <c r="M267" i="12"/>
  <c r="M265" i="12" s="1"/>
  <c r="M131" i="12"/>
  <c r="M130" i="12" s="1"/>
  <c r="M103" i="12"/>
  <c r="M101" i="12" s="1"/>
  <c r="M61" i="12"/>
  <c r="M55" i="12" s="1"/>
  <c r="M96" i="12"/>
  <c r="M95" i="12" s="1"/>
  <c r="M88" i="12"/>
  <c r="M87" i="12" s="1"/>
  <c r="M37" i="12"/>
  <c r="M36" i="12" s="1"/>
  <c r="M301" i="12"/>
  <c r="M298" i="12" s="1"/>
  <c r="M220" i="12"/>
  <c r="M206" i="12" s="1"/>
  <c r="J32" i="1"/>
  <c r="J35" i="1" s="1"/>
  <c r="G17" i="1" l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C6ED9EE5-130D-4072-97E9-E4C409A206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F5AD103-70FD-464E-AF67-C023427767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<sst xmlns="http://schemas.openxmlformats.org/spreadsheetml/2006/main" count="1341" uniqueCount="432">
  <si>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</si>
  <si>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</si>
  <si>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</si>
  <si>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</si>
  <si>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</si>
  <si>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</si>
  <si>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</si>
  <si>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</si>
  <si>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</si>
  <si>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</si>
  <si>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</si>
  <si>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</si>
  <si>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</si>
  <si>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</si>
  <si>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</si>
  <si>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</si>
  <si>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</si>
  <si>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</si>
  <si>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</si>
  <si>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</si>
  <si>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</si>
  <si>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</si>
  <si>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</si>
  <si>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</si>
  <si>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</si>
  <si>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</si>
  <si>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</si>
  <si>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</si>
  <si>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</si>
  <si>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</si>
  <si>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</si>
  <si>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</si>
  <si>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</si>
  <si>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</si>
  <si>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</si>
  <si>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</si>
  <si>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</si>
  <si>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</si>
  <si>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</si>
  <si>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U Jatek 1 byt č.4</t>
  </si>
  <si>
    <t>SO</t>
  </si>
  <si>
    <t>Stavební objekt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</si>
  <si>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</si>
  <si>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</si>
  <si>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</si>
  <si>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</si>
  <si>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</si>
  <si>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</si>
  <si>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</si>
  <si>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</si>
  <si>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</si>
  <si>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</si>
  <si>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</si>
  <si>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</si>
  <si>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</si>
  <si>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</si>
  <si>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</si>
  <si>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</si>
  <si>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</si>
  <si>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</si>
  <si>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</si>
  <si>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</si>
  <si>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</si>
  <si>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</si>
  <si>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</si>
  <si>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</si>
  <si>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</si>
  <si>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</si>
  <si>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</si>
  <si>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</si>
  <si>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</si>
  <si>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</si>
  <si>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</si>
  <si>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</si>
  <si>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</si>
  <si>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</si>
  <si>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</si>
  <si>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</si>
  <si>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</si>
  <si>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</si>
  <si>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</si>
  <si>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</si>
  <si>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</si>
  <si>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</si>
  <si>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</si>
  <si>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</si>
  <si>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</si>
  <si>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</si>
  <si>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</si>
  <si>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</si>
  <si>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</si>
  <si>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</si>
  <si>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</si>
  <si>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</si>
  <si>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</si>
  <si>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</si>
  <si>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</si>
  <si>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</si>
  <si>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</si>
  <si>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</si>
  <si>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</si>
  <si>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</si>
  <si>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</si>
  <si>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</si>
  <si>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</si>
  <si>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</si>
  <si>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</si>
  <si>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</si>
  <si>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</si>
  <si>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319201311</t>
  </si>
  <si>
    <t>Vyrovnání povrchu zdiva maltou tl.do 3 cm</t>
  </si>
  <si>
    <t>m2</t>
  </si>
  <si>
    <t>RTS 21/ II</t>
  </si>
  <si>
    <t>Práce</t>
  </si>
  <si>
    <t>POL1_</t>
  </si>
  <si>
    <t>Kuchyně : 2,3*0,6+(0,8+0,6)*1,0</t>
  </si>
  <si>
    <t>VV</t>
  </si>
  <si>
    <t>347013111</t>
  </si>
  <si>
    <t>Předstěna SDK,tl.55mm,1xoc.kce CD,1xRB 12,5mm,izol bez dodávky izolace</t>
  </si>
  <si>
    <t>odvod přívod pračka : 2,3*0,7</t>
  </si>
  <si>
    <t>610991111</t>
  </si>
  <si>
    <t>Zakrývání výplní vnitřních otvorů</t>
  </si>
  <si>
    <t>RTS 20/ II</t>
  </si>
  <si>
    <t>1,5*1,5</t>
  </si>
  <si>
    <t>1,2*1,5</t>
  </si>
  <si>
    <t>611421231</t>
  </si>
  <si>
    <t>Oprava váp.omítek stropů do 10% plochy - štukových po provedení rozvodů elektro</t>
  </si>
  <si>
    <t>Předsíň : 1,7*1,4</t>
  </si>
  <si>
    <t>Chodba : 1,8*2,9</t>
  </si>
  <si>
    <t>Kuchyně : 2,5*2,7</t>
  </si>
  <si>
    <t>Pokoj 1 : 4,1*3,9</t>
  </si>
  <si>
    <t>Koupelna : 1,8*2,3</t>
  </si>
  <si>
    <t>612421231</t>
  </si>
  <si>
    <t>Oprava vápen.omítek stěn do 10 % pl. - štukových po provedení rozvodů elektro</t>
  </si>
  <si>
    <t>Předsíň : (1,7*2+1,4*2)*2,7</t>
  </si>
  <si>
    <t>-0,8*1,97*2</t>
  </si>
  <si>
    <t>Chodba : (2,9*2+1,8*2)*2,7</t>
  </si>
  <si>
    <t>-0,8*1,97*4</t>
  </si>
  <si>
    <t>-0,6*1,97</t>
  </si>
  <si>
    <t>Kuchyň : (2,5*2+2,7*2)*2,7</t>
  </si>
  <si>
    <t>-0,8*1,97</t>
  </si>
  <si>
    <t>-1,2*1,5</t>
  </si>
  <si>
    <t>Pokoj 1 : (4,1*2+3,9*2)*2,7</t>
  </si>
  <si>
    <t>-1,5*1,5</t>
  </si>
  <si>
    <t>Koupelna : (1,8*2,3)*0,9</t>
  </si>
  <si>
    <t>632411104</t>
  </si>
  <si>
    <t>Vyrovnávací stěrka Cemix 050, ruční zprac. tl.4 mm</t>
  </si>
  <si>
    <t>632411904</t>
  </si>
  <si>
    <t>Penetrace savých podkladů Cemix 0,25 l/m2</t>
  </si>
  <si>
    <t>952901111</t>
  </si>
  <si>
    <t>Vyčištění budov o výšce podlaží do 4 m</t>
  </si>
  <si>
    <t>952977119R00</t>
  </si>
  <si>
    <t>Průběžné čištění společných prostor - zametení</t>
  </si>
  <si>
    <t>hod</t>
  </si>
  <si>
    <t>Vlastní</t>
  </si>
  <si>
    <t>Indiv</t>
  </si>
  <si>
    <t>965048515</t>
  </si>
  <si>
    <t>Broušení betonových povrchů do tl. 5 mm</t>
  </si>
  <si>
    <t>968061125</t>
  </si>
  <si>
    <t>Vyvěšení dřevěných dveřních křídel pl. do 2 m2</t>
  </si>
  <si>
    <t>kus</t>
  </si>
  <si>
    <t>974051513</t>
  </si>
  <si>
    <t>Frézování drážky do 30x30 mm, zdivo, beton</t>
  </si>
  <si>
    <t>m</t>
  </si>
  <si>
    <t>978011121</t>
  </si>
  <si>
    <t>Otlučení omítek vnitřních vápenných stropů do 10 %</t>
  </si>
  <si>
    <t>978013121</t>
  </si>
  <si>
    <t>Otlučení omítek vnitřních stěn v rozsahu do 10 %</t>
  </si>
  <si>
    <t>978059511</t>
  </si>
  <si>
    <t>Odsekání vnitřních obkladů stěn do 1 m2</t>
  </si>
  <si>
    <t>460680021</t>
  </si>
  <si>
    <t>Průraz zdivem v cihlové zdi tloušťky 15 cm plochy do 0,025 m2</t>
  </si>
  <si>
    <t>999281111</t>
  </si>
  <si>
    <t>Přesun hmot pro opravy a údržbu do výšky 25 m</t>
  </si>
  <si>
    <t>t</t>
  </si>
  <si>
    <t>Přesun hmot</t>
  </si>
  <si>
    <t>POL7_</t>
  </si>
  <si>
    <t>7201947774</t>
  </si>
  <si>
    <t>Podružný materiál pro ZTI (vyústění, přechodky, prodloužení, hadice)</t>
  </si>
  <si>
    <t>kpl</t>
  </si>
  <si>
    <t>721176113</t>
  </si>
  <si>
    <t>Potrubí HT odpadní svislé D 50 x 1,8 mm</t>
  </si>
  <si>
    <t>721194104</t>
  </si>
  <si>
    <t>Vyvedení odpadních výpustek D 40 x 1,8</t>
  </si>
  <si>
    <t>721290111</t>
  </si>
  <si>
    <t>Zkouška těsnosti kanalizace vodou DN 125</t>
  </si>
  <si>
    <t>7219915844</t>
  </si>
  <si>
    <t>Napojení na stávající kanalizaci</t>
  </si>
  <si>
    <t>ks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</si>
  <si>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</si>
  <si>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</si>
  <si>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</si>
  <si>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</si>
  <si>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</si>
  <si>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</si>
  <si>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722220121</t>
  </si>
  <si>
    <t>Nástěnka 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</si>
  <si>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</si>
  <si>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</si>
  <si>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</si>
  <si>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</si>
  <si>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</si>
  <si>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725110811</t>
  </si>
  <si>
    <t>Demontáž klozetů splachovacích</t>
  </si>
  <si>
    <t>soubor</t>
  </si>
  <si>
    <t>725119305</t>
  </si>
  <si>
    <t>Montáž klozetových mís kombinovaných</t>
  </si>
  <si>
    <t>725814122</t>
  </si>
  <si>
    <t>Ventil pračkový se zpět.kl. IVAR.08101 DN15 x DN20</t>
  </si>
  <si>
    <t>725860188</t>
  </si>
  <si>
    <t>Sifon pračkový HL440, D 40/50 mm podomítkový, suchá zápachová klapka</t>
  </si>
  <si>
    <t>725860411</t>
  </si>
  <si>
    <t>Koleno připojovací pro pračku a myčku HL 19, G 1"</t>
  </si>
  <si>
    <t>733171140</t>
  </si>
  <si>
    <t>Montáž - napojení potrubí na stoupačku</t>
  </si>
  <si>
    <t>998725202</t>
  </si>
  <si>
    <t>Přesun hmot pro zařizovací předměty, výšky do 12 m</t>
  </si>
  <si>
    <t>766661112</t>
  </si>
  <si>
    <t>Montáž dveří do zárubně,otevíravých 1kř.do 0,8 m</t>
  </si>
  <si>
    <t>766812840</t>
  </si>
  <si>
    <t>Dodávka nových polic - laminát - sklad,cca 100x40cm včetně konzol</t>
  </si>
  <si>
    <t>06</t>
  </si>
  <si>
    <t>D+M Odsavač par bílý 630W</t>
  </si>
  <si>
    <t>7665488</t>
  </si>
  <si>
    <t>Vystěhování bytu - kuchyň. linka, skříň včetně odvozu a poplatku za skládku</t>
  </si>
  <si>
    <t>766872840R00</t>
  </si>
  <si>
    <t>D+M nových dveří špíze a skříně - laminát bílá včetně madla</t>
  </si>
  <si>
    <t>61160103</t>
  </si>
  <si>
    <t>Dveře vnitřní hladké plné 1kř. 80x197 bílé včetně kování</t>
  </si>
  <si>
    <t>SPCM</t>
  </si>
  <si>
    <t>Specifikace</t>
  </si>
  <si>
    <t>POL3_</t>
  </si>
  <si>
    <t>766877115R00</t>
  </si>
  <si>
    <t>D+M Kuchyňské linky atyp DL=1800mm</t>
  </si>
  <si>
    <t>R-položka</t>
  </si>
  <si>
    <t>POL12_1</t>
  </si>
  <si>
    <t>Lamino barvy dle požadavku invesotra, hrany ABS, : 1,8</t>
  </si>
  <si>
    <t xml:space="preserve">dolní i horní skříňky, dřez s nástěnnou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</si>
  <si>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</si>
  <si>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</si>
  <si>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</si>
  <si>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</si>
  <si>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</si>
  <si>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</si>
  <si>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</si>
  <si>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</si>
  <si>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</si>
  <si>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nástěnná otočná chrom : </t>
  </si>
  <si>
    <t>998766202</t>
  </si>
  <si>
    <t>Přesun hmot pro truhlářské konstr., výšky do 12 m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</si>
  <si>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</si>
  <si>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</si>
  <si>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</si>
  <si>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</si>
  <si>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Předsíň : 1,7*2+1,4*2-0,8*2</t>
  </si>
  <si>
    <t>Chodba : 1,8*2+2,9*2-0,8*5</t>
  </si>
  <si>
    <t>Kuchyně : 2,5*2+2,7*2-0,8</t>
  </si>
  <si>
    <t>Pokoj 1 : 4,1*2+3,9*2-0,8</t>
  </si>
  <si>
    <t>776421100</t>
  </si>
  <si>
    <t>Lepení podlahových soklíků z PVC a vinylu včetně dodávky soklíku PVC</t>
  </si>
  <si>
    <t>776511820</t>
  </si>
  <si>
    <t>Odstranění PVC a koberců lepených s podložkou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</si>
  <si>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</si>
  <si>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</si>
  <si>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</si>
  <si>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</si>
  <si>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0,8*4</t>
  </si>
  <si>
    <t>776994111</t>
  </si>
  <si>
    <t>Svařování povlakových podlah z pásů nebo čtverců včetně svařovací šňůry PVC 1179</t>
  </si>
  <si>
    <t>Začátek provozního součtu</t>
  </si>
  <si>
    <t xml:space="preserve">  Předsíň : 1,7*1,4</t>
  </si>
  <si>
    <t xml:space="preserve">  Chodba : 1,8*2,9</t>
  </si>
  <si>
    <t xml:space="preserve">  Kuchyně : 2,5*2,7</t>
  </si>
  <si>
    <t xml:space="preserve">  Pokoj 1 : 4,1*3,9</t>
  </si>
  <si>
    <t>Konec provozního součtu</t>
  </si>
  <si>
    <t>30,34*0,5</t>
  </si>
  <si>
    <t>776996110</t>
  </si>
  <si>
    <t>Napuštění povlakových podlah pastou</t>
  </si>
  <si>
    <t>5537000111</t>
  </si>
  <si>
    <t>Lišta přechodová Al 30/A lepicí l=93 cm stříbro š 30 mm</t>
  </si>
  <si>
    <t>998776201</t>
  </si>
  <si>
    <t>Přesun hmot pro podlahy povlakové, výšky do 6 m</t>
  </si>
  <si>
    <t>781419711</t>
  </si>
  <si>
    <t>Příplatek k obkladu stěn za plochu do 10 m2 jedntl</t>
  </si>
  <si>
    <t>Koupelna : 2,3*0,7</t>
  </si>
  <si>
    <t>781411903</t>
  </si>
  <si>
    <t>Oprava obkladů z obkladaček porovin. 300x200 po elektro rozvodech</t>
  </si>
  <si>
    <t>781475116</t>
  </si>
  <si>
    <t>Obklad vnitřní stěn keramický, do tmele, 30x30 cm weberfor profiflex (lep),webercolor perfect (sp)</t>
  </si>
  <si>
    <t>781479705</t>
  </si>
  <si>
    <t>Přípl.za spárovací hmotu-plošně,keram.vnitř.obklad</t>
  </si>
  <si>
    <t>781491001</t>
  </si>
  <si>
    <t>Montáž lišt k obkladům rohových, koutových i dilatačních</t>
  </si>
  <si>
    <t>2,3</t>
  </si>
  <si>
    <t>03</t>
  </si>
  <si>
    <t>Keramický obklad 30x30 - předpoklad ceny 450Kč/m2</t>
  </si>
  <si>
    <t xml:space="preserve">  Koupelna : 2,3*0,7</t>
  </si>
  <si>
    <t xml:space="preserve">  Kuchyně : 2,3*0,6+(0,8+0,6)*1,0</t>
  </si>
  <si>
    <t>4,39*1,15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</si>
  <si>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</si>
  <si>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</si>
  <si>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</si>
  <si>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</si>
  <si>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</si>
  <si>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</si>
  <si>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0,6*0,6*2</t>
  </si>
  <si>
    <t>0,4*0,6*2</t>
  </si>
  <si>
    <t>783424340</t>
  </si>
  <si>
    <t>Nátěr syntet. potrubí do DN 50 mm  Z+2x +1x email</t>
  </si>
  <si>
    <t>783903811</t>
  </si>
  <si>
    <t>Odmaštění chemickými rozpouštědly</t>
  </si>
  <si>
    <t>783225400</t>
  </si>
  <si>
    <t>Nátěr syntetický kov. konstr. 2x + 1x email + tmel</t>
  </si>
  <si>
    <t>(0,8+2*2,1)*(0,15+0,05*2)*4</t>
  </si>
  <si>
    <t>784403801</t>
  </si>
  <si>
    <t xml:space="preserve">Odstranění maleb omytím v místnosti H do 3,8 m </t>
  </si>
  <si>
    <t xml:space="preserve">Strop : </t>
  </si>
  <si>
    <t xml:space="preserve">Stěny : </t>
  </si>
  <si>
    <t>784191101</t>
  </si>
  <si>
    <t>Penetrace podkladu univerzální Primalex 1x</t>
  </si>
  <si>
    <t>784195112</t>
  </si>
  <si>
    <t>Malba Primalex Standard, bílá, bez penetrace, 3 x - syté stávající barvy</t>
  </si>
  <si>
    <t>784011111</t>
  </si>
  <si>
    <t>Oprášení/ometení podkladu</t>
  </si>
  <si>
    <t>784011222</t>
  </si>
  <si>
    <t>Zakrytí podlah včetně papírové lepenky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</si>
  <si>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</si>
  <si>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</si>
  <si>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</si>
  <si>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</si>
  <si>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</si>
  <si>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</si>
  <si>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</si>
  <si>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</si>
  <si>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</si>
  <si>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</si>
  <si>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</si>
  <si>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</si>
  <si>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</si>
  <si>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+1.1(bez zednických prací</t>
  </si>
  <si>
    <t>210200211</t>
  </si>
  <si>
    <t>Svítidlo žárovkové stropní přisazené, 1 zdroj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</si>
  <si>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</si>
  <si>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</si>
  <si>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</si>
  <si>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</si>
  <si>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</si>
  <si>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</si>
  <si>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</si>
  <si>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</si>
  <si>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</si>
  <si>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</si>
  <si>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</si>
  <si>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</si>
  <si>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</si>
  <si>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</si>
  <si>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</si>
  <si>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</si>
  <si>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21548777</t>
  </si>
  <si>
    <t xml:space="preserve">Revize 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</si>
  <si>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</si>
  <si>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</si>
  <si>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</si>
  <si>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</si>
  <si>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</si>
  <si>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</si>
  <si>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</si>
  <si>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</si>
  <si>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</si>
  <si>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</si>
  <si>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</si>
  <si>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</si>
  <si>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</si>
  <si>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</si>
  <si>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348147770R</t>
  </si>
  <si>
    <t>Svítidlo žárovkové 60W včetně žárovky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</si>
  <si>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</si>
  <si>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</si>
  <si>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</si>
  <si>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</si>
  <si>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</si>
  <si>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</si>
  <si>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</si>
  <si>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</si>
  <si>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</si>
  <si>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</si>
  <si>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</si>
  <si>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</si>
  <si>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</si>
  <si>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</si>
  <si>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</si>
  <si>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</si>
  <si>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</si>
  <si>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</si>
  <si>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</si>
  <si>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</si>
  <si>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</si>
  <si>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</si>
  <si>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</si>
  <si>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</si>
  <si>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</si>
  <si>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</si>
  <si>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</si>
  <si>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</si>
  <si>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</si>
  <si>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</si>
  <si>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</si>
  <si>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</si>
  <si>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</si>
  <si>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</si>
  <si>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</si>
  <si>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</si>
  <si>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</si>
  <si>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</si>
  <si>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</si>
  <si>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</si>
  <si>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</si>
  <si>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</si>
  <si>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</si>
  <si>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</si>
  <si>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</si>
  <si>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</si>
  <si>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</si>
  <si>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</si>
  <si>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</si>
  <si>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</si>
  <si>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</si>
  <si>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</si>
  <si>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</si>
  <si>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</si>
  <si>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CZ00296139</t>
  </si>
  <si>
    <t>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</si>
</sst>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5" borderId="18" xfId="0" applyNumberFormat="1" applyFont="1" applyFill="1" applyBorder="1" applyAlignment="1">
      <alignment horizontal="left" vertical="center"/>
    </xf>
    <xf numFmtId="49" fontId="8" fillId="5" borderId="0" xfId="0" applyNumberFormat="1" applyFont="1" applyFill="1" applyAlignment="1">
      <alignment horizontal="left" vertical="center"/>
    </xf>
    <xf numFmtId="49" fontId="8" fillId="5" borderId="6" xfId="0" applyNumberFormat="1" applyFont="1" applyFill="1" applyBorder="1" applyAlignment="1">
      <alignment horizontal="left" vertical="center" wrapText="1"/>
    </xf>
    <xf numFmtId="49" fontId="8" fillId="5" borderId="6" xfId="0" applyNumberFormat="1" applyFont="1" applyFill="1" applyBorder="1" applyAlignment="1">
      <alignment horizontal="left" vertical="center"/>
    </xf>
    <xf numFmtId="49" fontId="0" fillId="5" borderId="6" xfId="0" applyNumberFormat="1" applyFill="1" applyBorder="1" applyAlignment="1">
      <alignment horizontal="left" vertical="center"/>
    </xf>
    <xf numFmtId="49" fontId="8" fillId="5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79" t="s">
        <v>36</v>
      </c>
      <c r="B2" s="79"/>
      <c r="C2" s="79"/>
      <c r="D2" s="79"/>
      <c r="E2" s="79"/>
      <c r="F2" s="79"/>
      <c r="G2" s="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5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80" t="s">
        <v>4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">
      <c r="A2" s="2"/>
      <c r="B2" s="100" t="s">
        <v>24</v>
      </c>
      <c r="C2" s="101"/>
      <c r="D2" s="102"/>
      <c r="E2" s="103" t="s">
        <v>39</v>
      </c>
      <c r="F2" s="104"/>
      <c r="G2" s="104"/>
      <c r="H2" s="104"/>
      <c r="I2" s="104"/>
      <c r="J2" s="105"/>
      <c r="O2" s="1"/>
    </row>
    <row r="3" spans="1:15" ht="27" customHeight="1" x14ac:dyDescent="0.2">
      <c r="A3" s="2"/>
      <c r="B3" s="106" t="s">
        <v>42</v>
      </c>
      <c r="C3" s="101"/>
      <c r="D3" s="107"/>
      <c r="E3" s="108" t="s">
        <v>41</v>
      </c>
      <c r="F3" s="109"/>
      <c r="G3" s="109"/>
      <c r="H3" s="109"/>
      <c r="I3" s="109"/>
      <c r="J3" s="110"/>
    </row>
    <row r="4" spans="1:15" ht="23.25" customHeight="1" x14ac:dyDescent="0.2">
      <c r="A4" s="99">
        <v>8639</v>
      </c>
      <c r="B4" s="111" t="s">
        <v>43</v>
      </c>
      <c r="C4" s="112"/>
      <c r="D4" s="113"/>
      <c r="E4" s="114" t="s">
        <v>39</v>
      </c>
      <c r="F4" s="115"/>
      <c r="G4" s="115"/>
      <c r="H4" s="115"/>
      <c r="I4" s="115"/>
      <c r="J4" s="116"/>
    </row>
    <row r="5" spans="1:15" ht="24" customHeight="1" x14ac:dyDescent="0.2">
      <c r="A5" s="2"/>
      <c r="B5" s="31" t="s">
        <v>23</v>
      </c>
      <c r="D5" s="74" t="s">
        <v>426</v>
      </c>
      <c r="E5" s="75"/>
      <c r="F5" s="75"/>
      <c r="G5" s="75"/>
      <c r="H5" s="18" t="s">
        <v>37</v>
      </c>
      <c r="I5" s="216" t="s">
        <v>431</v>
      </c>
      <c r="J5" s="8"/>
    </row>
    <row r="6" spans="1:15" ht="15.75" customHeight="1" x14ac:dyDescent="0.2">
      <c r="A6" s="2"/>
      <c r="B6" s="28"/>
      <c r="C6" s="54"/>
      <c r="D6" s="72" t="s">
        <v>427</v>
      </c>
      <c r="E6" s="76"/>
      <c r="F6" s="76"/>
      <c r="G6" s="76"/>
      <c r="H6" s="18" t="s">
        <v>31</v>
      </c>
      <c r="I6" s="215" t="s">
        <v>430</v>
      </c>
      <c r="J6" s="8"/>
    </row>
    <row r="7" spans="1:15" ht="15.75" customHeight="1" x14ac:dyDescent="0.2">
      <c r="A7" s="2"/>
      <c r="B7" s="29"/>
      <c r="C7" s="55"/>
      <c r="D7" s="73" t="s">
        <v>428</v>
      </c>
      <c r="E7" s="77" t="s">
        <v>429</v>
      </c>
      <c r="F7" s="78"/>
      <c r="G7" s="7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9"/>
      <c r="E11" s="209"/>
      <c r="F11" s="209"/>
      <c r="G11" s="209"/>
      <c r="H11" s="18" t="s">
        <v>37</v>
      </c>
      <c r="I11" s="214"/>
      <c r="J11" s="8"/>
    </row>
    <row r="12" spans="1:15" ht="15.75" customHeight="1" x14ac:dyDescent="0.2">
      <c r="A12" s="2"/>
      <c r="B12" s="28"/>
      <c r="C12" s="54"/>
      <c r="D12" s="210"/>
      <c r="E12" s="210"/>
      <c r="F12" s="210"/>
      <c r="G12" s="210"/>
      <c r="H12" s="18" t="s">
        <v>31</v>
      </c>
      <c r="I12" s="214"/>
      <c r="J12" s="8"/>
    </row>
    <row r="13" spans="1:15" ht="15.75" customHeight="1" x14ac:dyDescent="0.2">
      <c r="A13" s="2"/>
      <c r="B13" s="29"/>
      <c r="C13" s="55"/>
      <c r="D13" s="211"/>
      <c r="E13" s="212"/>
      <c r="F13" s="213"/>
      <c r="G13" s="213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3" customHeight="1" x14ac:dyDescent="0.2">
      <c r="A15" s="2"/>
      <c r="B15" s="42" t="s">
        <v>30</v>
      </c>
      <c r="C15" s="60"/>
      <c r="D15" s="61"/>
      <c r="E15" s="62"/>
      <c r="F15" s="39"/>
      <c r="G15" s="33"/>
      <c r="H15" s="33"/>
      <c r="I15" s="33"/>
      <c r="J15" s="40"/>
    </row>
    <row r="16" spans="1:15" ht="23.25" customHeight="1" x14ac:dyDescent="0.2">
      <c r="A16" s="2"/>
      <c r="B16" s="38" t="s">
        <v>13</v>
      </c>
      <c r="C16" s="60"/>
      <c r="D16" s="61"/>
      <c r="E16" s="63">
        <v>15</v>
      </c>
      <c r="F16" s="39" t="s">
        <v>0</v>
      </c>
      <c r="G16" s="89">
        <f>'SO 01 Pol'!G8+'SO 01 Pol'!G13+'SO 01 Pol'!G36+'SO 01 Pol'!G47+'SO 01 Pol'!G55+'SO 01 Pol'!G85+'SO 01 Pol'!G87+'SO 01 Pol'!G89+'SO 01 Pol'!G95+'SO 01 Pol'!G101+'SO 01 Pol'!G109+'SO 01 Pol'!G130+'SO 01 Pol'!G173+'SO 01 Pol'!G194+'SO 01 Pol'!G206+'SO 01 Pol'!G265+'SO 01 Pol'!G298+'SO 01 Pol'!G305</f>
        <v>0</v>
      </c>
      <c r="H16" s="90"/>
      <c r="I16" s="90"/>
      <c r="J16" s="40" t="str">
        <f t="shared" ref="J16:J21" si="0">Mena</f>
        <v>CZK</v>
      </c>
    </row>
    <row r="17" spans="1:10" ht="23.25" customHeight="1" x14ac:dyDescent="0.2">
      <c r="A17" s="2"/>
      <c r="B17" s="38" t="s">
        <v>14</v>
      </c>
      <c r="C17" s="60"/>
      <c r="D17" s="61"/>
      <c r="E17" s="63">
        <f>SazbaDPH1</f>
        <v>15</v>
      </c>
      <c r="F17" s="39" t="s">
        <v>0</v>
      </c>
      <c r="G17" s="87">
        <f>ZakladDPHSni*0.15</f>
        <v>0</v>
      </c>
      <c r="H17" s="88"/>
      <c r="I17" s="88"/>
      <c r="J17" s="40" t="str">
        <f t="shared" si="0"/>
        <v>CZK</v>
      </c>
    </row>
    <row r="18" spans="1:10" ht="23.25" customHeight="1" x14ac:dyDescent="0.2">
      <c r="A18" s="2"/>
      <c r="B18" s="38" t="s">
        <v>15</v>
      </c>
      <c r="C18" s="60"/>
      <c r="D18" s="61"/>
      <c r="E18" s="63">
        <v>21</v>
      </c>
      <c r="F18" s="39" t="s">
        <v>0</v>
      </c>
      <c r="G18" s="89">
        <v>0</v>
      </c>
      <c r="H18" s="90"/>
      <c r="I18" s="90"/>
      <c r="J18" s="40" t="str">
        <f t="shared" si="0"/>
        <v>CZK</v>
      </c>
    </row>
    <row r="19" spans="1:10" ht="23.25" customHeight="1" x14ac:dyDescent="0.2">
      <c r="A19" s="2"/>
      <c r="B19" s="32" t="s">
        <v>16</v>
      </c>
      <c r="C19" s="64"/>
      <c r="D19" s="53"/>
      <c r="E19" s="65">
        <f>SazbaDPH2</f>
        <v>21</v>
      </c>
      <c r="F19" s="30" t="s">
        <v>0</v>
      </c>
      <c r="G19" s="83">
        <v>0</v>
      </c>
      <c r="H19" s="84"/>
      <c r="I19" s="84"/>
      <c r="J19" s="37" t="str">
        <f t="shared" si="0"/>
        <v>CZK</v>
      </c>
    </row>
    <row r="20" spans="1:10" ht="23.25" customHeight="1" thickBot="1" x14ac:dyDescent="0.25">
      <c r="A20" s="2"/>
      <c r="B20" s="31" t="s">
        <v>5</v>
      </c>
      <c r="C20" s="66"/>
      <c r="D20" s="67"/>
      <c r="E20" s="66"/>
      <c r="F20" s="16"/>
      <c r="G20" s="85">
        <v>0</v>
      </c>
      <c r="H20" s="85"/>
      <c r="I20" s="85"/>
      <c r="J20" s="41" t="str">
        <f t="shared" si="0"/>
        <v>CZK</v>
      </c>
    </row>
    <row r="21" spans="1:10" ht="27.75" hidden="1" customHeight="1" thickBot="1" x14ac:dyDescent="0.25">
      <c r="A21" s="2"/>
      <c r="B21" s="146" t="s">
        <v>25</v>
      </c>
      <c r="C21" s="147"/>
      <c r="D21" s="147"/>
      <c r="E21" s="148"/>
      <c r="F21" s="149"/>
      <c r="G21" s="150">
        <v>250241.1</v>
      </c>
      <c r="H21" s="151"/>
      <c r="I21" s="151"/>
      <c r="J21" s="152" t="str">
        <f t="shared" si="0"/>
        <v>CZK</v>
      </c>
    </row>
    <row r="22" spans="1:10" ht="27.75" customHeight="1" thickBot="1" x14ac:dyDescent="0.25">
      <c r="A22" s="2"/>
      <c r="B22" s="146" t="s">
        <v>32</v>
      </c>
      <c r="C22" s="153"/>
      <c r="D22" s="153"/>
      <c r="E22" s="153"/>
      <c r="F22" s="154"/>
      <c r="G22" s="150">
        <f>ZakladDPHSni+DPHSni</f>
        <v>0</v>
      </c>
      <c r="H22" s="150"/>
      <c r="I22" s="150"/>
      <c r="J22" s="155" t="s">
        <v>46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8" t="s">
        <v>12</v>
      </c>
      <c r="D25" s="69"/>
      <c r="E25" s="69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70"/>
      <c r="D27" s="91"/>
      <c r="E27" s="92"/>
      <c r="G27" s="93"/>
      <c r="H27" s="94"/>
      <c r="I27" s="94"/>
      <c r="J27" s="25"/>
    </row>
    <row r="28" spans="1:10" ht="12.75" customHeight="1" x14ac:dyDescent="0.2">
      <c r="A28" s="2"/>
      <c r="B28" s="2"/>
      <c r="D28" s="86" t="s">
        <v>2</v>
      </c>
      <c r="E28" s="86"/>
      <c r="H28" s="10" t="s">
        <v>3</v>
      </c>
      <c r="J28" s="9"/>
    </row>
    <row r="29" spans="1:10" ht="13.5" customHeight="1" thickBot="1" x14ac:dyDescent="0.25">
      <c r="A29" s="11"/>
      <c r="B29" s="11"/>
      <c r="C29" s="71"/>
      <c r="D29" s="71"/>
      <c r="E29" s="71"/>
      <c r="F29" s="12"/>
      <c r="G29" s="12"/>
      <c r="H29" s="12"/>
      <c r="I29" s="12"/>
      <c r="J29" s="13"/>
    </row>
    <row r="30" spans="1:10" ht="27" hidden="1" customHeight="1" x14ac:dyDescent="0.2">
      <c r="B30" s="118" t="s">
        <v>17</v>
      </c>
      <c r="C30" s="119"/>
      <c r="D30" s="119"/>
      <c r="E30" s="119"/>
      <c r="F30" s="120"/>
      <c r="G30" s="120"/>
      <c r="H30" s="120"/>
      <c r="I30" s="120"/>
      <c r="J30" s="121"/>
    </row>
    <row r="31" spans="1:10" ht="25.5" hidden="1" customHeight="1" x14ac:dyDescent="0.2">
      <c r="A31" s="117" t="s">
        <v>34</v>
      </c>
      <c r="B31" s="122" t="s">
        <v>18</v>
      </c>
      <c r="C31" s="123" t="s">
        <v>6</v>
      </c>
      <c r="D31" s="123"/>
      <c r="E31" s="123"/>
      <c r="F31" s="124" t="str">
        <f>B16</f>
        <v>Základ pro sníženou DPH</v>
      </c>
      <c r="G31" s="124" t="str">
        <f>B18</f>
        <v>Základ pro základní DPH</v>
      </c>
      <c r="H31" s="125" t="s">
        <v>19</v>
      </c>
      <c r="I31" s="125" t="s">
        <v>1</v>
      </c>
      <c r="J31" s="126" t="s">
        <v>0</v>
      </c>
    </row>
    <row r="32" spans="1:10" ht="25.5" hidden="1" customHeight="1" x14ac:dyDescent="0.2">
      <c r="A32" s="117">
        <v>1</v>
      </c>
      <c r="B32" s="127" t="s">
        <v>44</v>
      </c>
      <c r="C32" s="128"/>
      <c r="D32" s="128"/>
      <c r="E32" s="128"/>
      <c r="F32" s="129">
        <v>0</v>
      </c>
      <c r="G32" s="130">
        <v>250241.1</v>
      </c>
      <c r="H32" s="131">
        <v>52550.63</v>
      </c>
      <c r="I32" s="131">
        <v>302791.73</v>
      </c>
      <c r="J32" s="132">
        <f>IF(CenaCelkemVypocet=0,"",I32/CenaCelkemVypocet*100)</f>
        <v>100</v>
      </c>
    </row>
    <row r="33" spans="1:10" ht="25.5" hidden="1" customHeight="1" x14ac:dyDescent="0.2">
      <c r="A33" s="117">
        <v>2</v>
      </c>
      <c r="B33" s="133" t="s">
        <v>40</v>
      </c>
      <c r="C33" s="134" t="s">
        <v>41</v>
      </c>
      <c r="D33" s="134"/>
      <c r="E33" s="134"/>
      <c r="F33" s="135">
        <v>0</v>
      </c>
      <c r="G33" s="136">
        <v>250241.1</v>
      </c>
      <c r="H33" s="136">
        <v>52550.63</v>
      </c>
      <c r="I33" s="136">
        <v>302791.73</v>
      </c>
      <c r="J33" s="137">
        <f>IF(CenaCelkemVypocet=0,"",I33/CenaCelkemVypocet*100)</f>
        <v>100</v>
      </c>
    </row>
    <row r="34" spans="1:10" ht="25.5" hidden="1" customHeight="1" x14ac:dyDescent="0.2">
      <c r="A34" s="117">
        <v>3</v>
      </c>
      <c r="B34" s="138" t="s">
        <v>38</v>
      </c>
      <c r="C34" s="128" t="s">
        <v>39</v>
      </c>
      <c r="D34" s="128"/>
      <c r="E34" s="128"/>
      <c r="F34" s="139">
        <v>0</v>
      </c>
      <c r="G34" s="131">
        <v>250241.1</v>
      </c>
      <c r="H34" s="131">
        <v>52550.63</v>
      </c>
      <c r="I34" s="131">
        <v>302791.73</v>
      </c>
      <c r="J34" s="132">
        <f>IF(CenaCelkemVypocet=0,"",I34/CenaCelkemVypocet*100)</f>
        <v>100</v>
      </c>
    </row>
    <row r="35" spans="1:10" ht="25.5" hidden="1" customHeight="1" x14ac:dyDescent="0.2">
      <c r="A35" s="117"/>
      <c r="B35" s="140" t="s">
        <v>45</v>
      </c>
      <c r="C35" s="141"/>
      <c r="D35" s="141"/>
      <c r="E35" s="142"/>
      <c r="F35" s="143">
        <f>SUMIF(A32:A34,"=1",F32:F34)</f>
        <v>0</v>
      </c>
      <c r="G35" s="144">
        <f>SUMIF(A32:A34,"=1",G32:G34)</f>
        <v>250241.1</v>
      </c>
      <c r="H35" s="144">
        <f>SUMIF(A32:A34,"=1",H32:H34)</f>
        <v>52550.63</v>
      </c>
      <c r="I35" s="144">
        <f>SUMIF(A32:A34,"=1",I32:I34)</f>
        <v>302791.73</v>
      </c>
      <c r="J35" s="145">
        <f>SUMIF(A32:A34,"=1",J32:J34)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">
    <mergeCell ref="C32:E32"/>
    <mergeCell ref="C33:E33"/>
    <mergeCell ref="C34:E34"/>
    <mergeCell ref="B35:E35"/>
    <mergeCell ref="D28:E28"/>
    <mergeCell ref="G17:I17"/>
    <mergeCell ref="G16:I16"/>
    <mergeCell ref="G22:I22"/>
    <mergeCell ref="G18:I18"/>
    <mergeCell ref="G21:I21"/>
    <mergeCell ref="D27:E27"/>
    <mergeCell ref="G27:I27"/>
    <mergeCell ref="D12:G12"/>
    <mergeCell ref="E4:J4"/>
    <mergeCell ref="E13:G13"/>
    <mergeCell ref="B1:J1"/>
    <mergeCell ref="G19:I19"/>
    <mergeCell ref="G20:I20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95" t="s">
        <v>7</v>
      </c>
      <c r="B1" s="95"/>
      <c r="C1" s="96"/>
      <c r="D1" s="95"/>
      <c r="E1" s="95"/>
      <c r="F1" s="95"/>
      <c r="G1" s="95"/>
    </row>
    <row r="2" spans="1:7" ht="24.95" customHeight="1" x14ac:dyDescent="0.2">
      <c r="A2" s="49" t="s">
        <v>8</v>
      </c>
      <c r="B2" s="48"/>
      <c r="C2" s="97"/>
      <c r="D2" s="97"/>
      <c r="E2" s="97"/>
      <c r="F2" s="97"/>
      <c r="G2" s="98"/>
    </row>
    <row r="3" spans="1:7" ht="24.95" customHeight="1" x14ac:dyDescent="0.2">
      <c r="A3" s="49" t="s">
        <v>9</v>
      </c>
      <c r="B3" s="48"/>
      <c r="C3" s="97"/>
      <c r="D3" s="97"/>
      <c r="E3" s="97"/>
      <c r="F3" s="97"/>
      <c r="G3" s="98"/>
    </row>
    <row r="4" spans="1:7" ht="24.95" customHeight="1" x14ac:dyDescent="0.2">
      <c r="A4" s="49" t="s">
        <v>10</v>
      </c>
      <c r="B4" s="48"/>
      <c r="C4" s="97"/>
      <c r="D4" s="97"/>
      <c r="E4" s="97"/>
      <c r="F4" s="97"/>
      <c r="G4" s="9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779E-5FD7-441E-93DD-AC65B5F1C67C}">
  <sheetPr>
    <outlinePr summaryBelow="0"/>
  </sheetPr>
  <dimension ref="A1:BH5000"/>
  <sheetViews>
    <sheetView workbookViewId="0">
      <pane ySplit="7" topLeftCell="A8" activePane="bottomLeft" state="frozen"/>
      <selection pane="bottomLeft" activeCell="Z14" sqref="Z14"/>
    </sheetView>
  </sheetViews>
  <sheetFormatPr defaultRowHeight="12.75" outlineLevelRow="1" x14ac:dyDescent="0.2"/>
  <cols>
    <col min="1" max="1" width="3.42578125" customWidth="1"/>
    <col min="2" max="2" width="12.5703125" style="156" customWidth="1"/>
    <col min="3" max="3" width="38.28515625" style="15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57" t="s">
        <v>7</v>
      </c>
      <c r="B1" s="157"/>
      <c r="C1" s="157"/>
      <c r="D1" s="157"/>
      <c r="E1" s="157"/>
      <c r="F1" s="157"/>
      <c r="G1" s="157"/>
      <c r="AG1" t="s">
        <v>82</v>
      </c>
    </row>
    <row r="2" spans="1:60" ht="24.95" customHeight="1" x14ac:dyDescent="0.2">
      <c r="A2" s="158" t="s">
        <v>8</v>
      </c>
      <c r="B2" s="48"/>
      <c r="C2" s="161" t="s">
        <v>39</v>
      </c>
      <c r="D2" s="159"/>
      <c r="E2" s="159"/>
      <c r="F2" s="159"/>
      <c r="G2" s="160"/>
      <c r="AG2" t="s">
        <v>83</v>
      </c>
    </row>
    <row r="3" spans="1:60" ht="24.95" customHeight="1" x14ac:dyDescent="0.2">
      <c r="A3" s="158" t="s">
        <v>9</v>
      </c>
      <c r="B3" s="48"/>
      <c r="C3" s="161" t="s">
        <v>41</v>
      </c>
      <c r="D3" s="159"/>
      <c r="E3" s="159"/>
      <c r="F3" s="159"/>
      <c r="G3" s="160"/>
      <c r="AC3" s="156" t="s">
        <v>83</v>
      </c>
      <c r="AG3" t="s">
        <v>84</v>
      </c>
    </row>
    <row r="4" spans="1:60" ht="24.95" customHeight="1" x14ac:dyDescent="0.2">
      <c r="A4" s="162" t="s">
        <v>10</v>
      </c>
      <c r="B4" s="163"/>
      <c r="C4" s="164" t="s">
        <v>39</v>
      </c>
      <c r="D4" s="165"/>
      <c r="E4" s="165"/>
      <c r="F4" s="165"/>
      <c r="G4" s="166"/>
      <c r="AG4" t="s">
        <v>85</v>
      </c>
    </row>
    <row r="5" spans="1:60" x14ac:dyDescent="0.2">
      <c r="D5" s="10"/>
    </row>
    <row r="6" spans="1:60" ht="38.25" x14ac:dyDescent="0.2">
      <c r="A6" s="168" t="s">
        <v>86</v>
      </c>
      <c r="B6" s="170" t="s">
        <v>87</v>
      </c>
      <c r="C6" s="170" t="s">
        <v>88</v>
      </c>
      <c r="D6" s="169" t="s">
        <v>89</v>
      </c>
      <c r="E6" s="168" t="s">
        <v>90</v>
      </c>
      <c r="F6" s="167" t="s">
        <v>91</v>
      </c>
      <c r="G6" s="168" t="s">
        <v>27</v>
      </c>
      <c r="H6" s="171" t="s">
        <v>28</v>
      </c>
      <c r="I6" s="171" t="s">
        <v>92</v>
      </c>
      <c r="J6" s="171" t="s">
        <v>29</v>
      </c>
      <c r="K6" s="171" t="s">
        <v>93</v>
      </c>
      <c r="L6" s="171" t="s">
        <v>94</v>
      </c>
      <c r="M6" s="171" t="s">
        <v>95</v>
      </c>
      <c r="N6" s="171" t="s">
        <v>96</v>
      </c>
      <c r="O6" s="171" t="s">
        <v>97</v>
      </c>
      <c r="P6" s="171" t="s">
        <v>98</v>
      </c>
      <c r="Q6" s="171" t="s">
        <v>99</v>
      </c>
      <c r="R6" s="171" t="s">
        <v>100</v>
      </c>
      <c r="S6" s="171" t="s">
        <v>101</v>
      </c>
      <c r="T6" s="171" t="s">
        <v>102</v>
      </c>
      <c r="U6" s="171" t="s">
        <v>103</v>
      </c>
      <c r="V6" s="171" t="s">
        <v>104</v>
      </c>
      <c r="W6" s="171" t="s">
        <v>105</v>
      </c>
      <c r="X6" s="171" t="s">
        <v>106</v>
      </c>
    </row>
    <row r="7" spans="1:60" hidden="1" x14ac:dyDescent="0.2">
      <c r="A7" s="3"/>
      <c r="B7" s="4"/>
      <c r="C7" s="4"/>
      <c r="D7" s="6"/>
      <c r="E7" s="173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60" x14ac:dyDescent="0.2">
      <c r="A8" s="183" t="s">
        <v>107</v>
      </c>
      <c r="B8" s="184" t="s">
        <v>47</v>
      </c>
      <c r="C8" s="201" t="s">
        <v>48</v>
      </c>
      <c r="D8" s="185"/>
      <c r="E8" s="186"/>
      <c r="F8" s="187"/>
      <c r="G8" s="188">
        <f>SUMIF(AG9:AG12,"&lt;&gt;NOR",G9:G12)</f>
        <v>0</v>
      </c>
      <c r="H8" s="182"/>
      <c r="I8" s="182">
        <f>SUM(I9:I12)</f>
        <v>478.3</v>
      </c>
      <c r="J8" s="182"/>
      <c r="K8" s="182">
        <f>SUM(K9:K12)</f>
        <v>1250.2</v>
      </c>
      <c r="L8" s="182"/>
      <c r="M8" s="182">
        <f>SUM(M9:M12)</f>
        <v>0</v>
      </c>
      <c r="N8" s="182"/>
      <c r="O8" s="182">
        <f>SUM(O9:O12)</f>
        <v>0.12000000000000001</v>
      </c>
      <c r="P8" s="182"/>
      <c r="Q8" s="182">
        <f>SUM(Q9:Q12)</f>
        <v>0</v>
      </c>
      <c r="R8" s="182"/>
      <c r="S8" s="182"/>
      <c r="T8" s="182"/>
      <c r="U8" s="182"/>
      <c r="V8" s="182">
        <f>SUM(V9:V12)</f>
        <v>2.5099999999999998</v>
      </c>
      <c r="W8" s="182"/>
      <c r="X8" s="182"/>
      <c r="AG8" t="s">
        <v>108</v>
      </c>
    </row>
    <row r="9" spans="1:60" outlineLevel="1" x14ac:dyDescent="0.2">
      <c r="A9" s="189">
        <v>1</v>
      </c>
      <c r="B9" s="190" t="s">
        <v>109</v>
      </c>
      <c r="C9" s="202" t="s">
        <v>110</v>
      </c>
      <c r="D9" s="191" t="s">
        <v>111</v>
      </c>
      <c r="E9" s="192">
        <v>2.78</v>
      </c>
      <c r="F9" s="193"/>
      <c r="G9" s="194">
        <f>ROUND(E9*F9,2)</f>
        <v>0</v>
      </c>
      <c r="H9" s="177">
        <v>40.29</v>
      </c>
      <c r="I9" s="177">
        <f>ROUND(E9*H9,2)</f>
        <v>112.01</v>
      </c>
      <c r="J9" s="177">
        <v>180.71</v>
      </c>
      <c r="K9" s="177">
        <f>ROUND(E9*J9,2)</f>
        <v>502.37</v>
      </c>
      <c r="L9" s="177">
        <v>21</v>
      </c>
      <c r="M9" s="177">
        <f>G9*(1+L9/100)</f>
        <v>0</v>
      </c>
      <c r="N9" s="177">
        <v>3.7670000000000002E-2</v>
      </c>
      <c r="O9" s="177">
        <f>ROUND(E9*N9,2)</f>
        <v>0.1</v>
      </c>
      <c r="P9" s="177">
        <v>0</v>
      </c>
      <c r="Q9" s="177">
        <f>ROUND(E9*P9,2)</f>
        <v>0</v>
      </c>
      <c r="R9" s="177"/>
      <c r="S9" s="177" t="s">
        <v>112</v>
      </c>
      <c r="T9" s="177" t="s">
        <v>112</v>
      </c>
      <c r="U9" s="177">
        <v>0.41</v>
      </c>
      <c r="V9" s="177">
        <f>ROUND(E9*U9,2)</f>
        <v>1.1399999999999999</v>
      </c>
      <c r="W9" s="177"/>
      <c r="X9" s="177" t="s">
        <v>113</v>
      </c>
      <c r="Y9" s="172"/>
      <c r="Z9" s="172"/>
      <c r="AA9" s="172"/>
      <c r="AB9" s="172"/>
      <c r="AC9" s="172"/>
      <c r="AD9" s="172"/>
      <c r="AE9" s="172"/>
      <c r="AF9" s="172"/>
      <c r="AG9" s="172" t="s">
        <v>114</v>
      </c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</row>
    <row r="10" spans="1:60" outlineLevel="1" x14ac:dyDescent="0.2">
      <c r="A10" s="175"/>
      <c r="B10" s="176"/>
      <c r="C10" s="203" t="s">
        <v>115</v>
      </c>
      <c r="D10" s="178"/>
      <c r="E10" s="179">
        <v>2.78</v>
      </c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2"/>
      <c r="Z10" s="172"/>
      <c r="AA10" s="172"/>
      <c r="AB10" s="172"/>
      <c r="AC10" s="172"/>
      <c r="AD10" s="172"/>
      <c r="AE10" s="172"/>
      <c r="AF10" s="172"/>
      <c r="AG10" s="172" t="s">
        <v>116</v>
      </c>
      <c r="AH10" s="172">
        <v>0</v>
      </c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</row>
    <row r="11" spans="1:60" ht="22.5" outlineLevel="1" x14ac:dyDescent="0.2">
      <c r="A11" s="189">
        <v>2</v>
      </c>
      <c r="B11" s="190" t="s">
        <v>117</v>
      </c>
      <c r="C11" s="202" t="s">
        <v>118</v>
      </c>
      <c r="D11" s="191" t="s">
        <v>111</v>
      </c>
      <c r="E11" s="192">
        <v>1.61</v>
      </c>
      <c r="F11" s="193"/>
      <c r="G11" s="194">
        <f>ROUND(E11*F11,2)</f>
        <v>0</v>
      </c>
      <c r="H11" s="177">
        <v>227.51</v>
      </c>
      <c r="I11" s="177">
        <f>ROUND(E11*H11,2)</f>
        <v>366.29</v>
      </c>
      <c r="J11" s="177">
        <v>464.49</v>
      </c>
      <c r="K11" s="177">
        <f>ROUND(E11*J11,2)</f>
        <v>747.83</v>
      </c>
      <c r="L11" s="177">
        <v>21</v>
      </c>
      <c r="M11" s="177">
        <f>G11*(1+L11/100)</f>
        <v>0</v>
      </c>
      <c r="N11" s="177">
        <v>1.1469999999999999E-2</v>
      </c>
      <c r="O11" s="177">
        <f>ROUND(E11*N11,2)</f>
        <v>0.02</v>
      </c>
      <c r="P11" s="177">
        <v>0</v>
      </c>
      <c r="Q11" s="177">
        <f>ROUND(E11*P11,2)</f>
        <v>0</v>
      </c>
      <c r="R11" s="177"/>
      <c r="S11" s="177" t="s">
        <v>112</v>
      </c>
      <c r="T11" s="177" t="s">
        <v>112</v>
      </c>
      <c r="U11" s="177">
        <v>0.85</v>
      </c>
      <c r="V11" s="177">
        <f>ROUND(E11*U11,2)</f>
        <v>1.37</v>
      </c>
      <c r="W11" s="177"/>
      <c r="X11" s="177" t="s">
        <v>113</v>
      </c>
      <c r="Y11" s="172"/>
      <c r="Z11" s="172"/>
      <c r="AA11" s="172"/>
      <c r="AB11" s="172"/>
      <c r="AC11" s="172"/>
      <c r="AD11" s="172"/>
      <c r="AE11" s="172"/>
      <c r="AF11" s="172"/>
      <c r="AG11" s="172" t="s">
        <v>114</v>
      </c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</row>
    <row r="12" spans="1:60" outlineLevel="1" x14ac:dyDescent="0.2">
      <c r="A12" s="175"/>
      <c r="B12" s="176"/>
      <c r="C12" s="203" t="s">
        <v>119</v>
      </c>
      <c r="D12" s="178"/>
      <c r="E12" s="179">
        <v>1.61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2"/>
      <c r="Z12" s="172"/>
      <c r="AA12" s="172"/>
      <c r="AB12" s="172"/>
      <c r="AC12" s="172"/>
      <c r="AD12" s="172"/>
      <c r="AE12" s="172"/>
      <c r="AF12" s="172"/>
      <c r="AG12" s="172" t="s">
        <v>116</v>
      </c>
      <c r="AH12" s="172">
        <v>0</v>
      </c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</row>
    <row r="13" spans="1:60" x14ac:dyDescent="0.2">
      <c r="A13" s="183" t="s">
        <v>107</v>
      </c>
      <c r="B13" s="184" t="s">
        <v>49</v>
      </c>
      <c r="C13" s="201" t="s">
        <v>50</v>
      </c>
      <c r="D13" s="185"/>
      <c r="E13" s="186"/>
      <c r="F13" s="187"/>
      <c r="G13" s="188">
        <f>SUMIF(AG14:AG35,"&lt;&gt;NOR",G14:G35)</f>
        <v>0</v>
      </c>
      <c r="H13" s="182"/>
      <c r="I13" s="182">
        <f>SUM(I14:I35)</f>
        <v>2574.75</v>
      </c>
      <c r="J13" s="182"/>
      <c r="K13" s="182">
        <f>SUM(K14:K35)</f>
        <v>12165.61</v>
      </c>
      <c r="L13" s="182"/>
      <c r="M13" s="182">
        <f>SUM(M14:M35)</f>
        <v>0</v>
      </c>
      <c r="N13" s="182"/>
      <c r="O13" s="182">
        <f>SUM(O14:O35)</f>
        <v>0.49</v>
      </c>
      <c r="P13" s="182"/>
      <c r="Q13" s="182">
        <f>SUM(Q14:Q35)</f>
        <v>0</v>
      </c>
      <c r="R13" s="182"/>
      <c r="S13" s="182"/>
      <c r="T13" s="182"/>
      <c r="U13" s="182"/>
      <c r="V13" s="182">
        <f>SUM(V14:V35)</f>
        <v>23.880000000000003</v>
      </c>
      <c r="W13" s="182"/>
      <c r="X13" s="182"/>
      <c r="AG13" t="s">
        <v>108</v>
      </c>
    </row>
    <row r="14" spans="1:60" outlineLevel="1" x14ac:dyDescent="0.2">
      <c r="A14" s="189">
        <v>3</v>
      </c>
      <c r="B14" s="190" t="s">
        <v>120</v>
      </c>
      <c r="C14" s="202" t="s">
        <v>121</v>
      </c>
      <c r="D14" s="191" t="s">
        <v>111</v>
      </c>
      <c r="E14" s="192">
        <v>4.05</v>
      </c>
      <c r="F14" s="193"/>
      <c r="G14" s="194">
        <f>ROUND(E14*F14,2)</f>
        <v>0</v>
      </c>
      <c r="H14" s="177">
        <v>13.56</v>
      </c>
      <c r="I14" s="177">
        <f>ROUND(E14*H14,2)</f>
        <v>54.92</v>
      </c>
      <c r="J14" s="177">
        <v>33.04</v>
      </c>
      <c r="K14" s="177">
        <f>ROUND(E14*J14,2)</f>
        <v>133.81</v>
      </c>
      <c r="L14" s="177">
        <v>21</v>
      </c>
      <c r="M14" s="177">
        <f>G14*(1+L14/100)</f>
        <v>0</v>
      </c>
      <c r="N14" s="177">
        <v>4.0000000000000003E-5</v>
      </c>
      <c r="O14" s="177">
        <f>ROUND(E14*N14,2)</f>
        <v>0</v>
      </c>
      <c r="P14" s="177">
        <v>0</v>
      </c>
      <c r="Q14" s="177">
        <f>ROUND(E14*P14,2)</f>
        <v>0</v>
      </c>
      <c r="R14" s="177"/>
      <c r="S14" s="177" t="s">
        <v>112</v>
      </c>
      <c r="T14" s="177" t="s">
        <v>122</v>
      </c>
      <c r="U14" s="177">
        <v>7.8E-2</v>
      </c>
      <c r="V14" s="177">
        <f>ROUND(E14*U14,2)</f>
        <v>0.32</v>
      </c>
      <c r="W14" s="177"/>
      <c r="X14" s="177" t="s">
        <v>113</v>
      </c>
      <c r="Y14" s="172"/>
      <c r="Z14" s="172"/>
      <c r="AA14" s="172"/>
      <c r="AB14" s="172"/>
      <c r="AC14" s="172"/>
      <c r="AD14" s="172"/>
      <c r="AE14" s="172"/>
      <c r="AF14" s="172"/>
      <c r="AG14" s="172" t="s">
        <v>114</v>
      </c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</row>
    <row r="15" spans="1:60" outlineLevel="1" x14ac:dyDescent="0.2">
      <c r="A15" s="175"/>
      <c r="B15" s="176"/>
      <c r="C15" s="203" t="s">
        <v>123</v>
      </c>
      <c r="D15" s="178"/>
      <c r="E15" s="179">
        <v>2.25</v>
      </c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2"/>
      <c r="Z15" s="172"/>
      <c r="AA15" s="172"/>
      <c r="AB15" s="172"/>
      <c r="AC15" s="172"/>
      <c r="AD15" s="172"/>
      <c r="AE15" s="172"/>
      <c r="AF15" s="172"/>
      <c r="AG15" s="172" t="s">
        <v>116</v>
      </c>
      <c r="AH15" s="172">
        <v>0</v>
      </c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</row>
    <row r="16" spans="1:60" outlineLevel="1" x14ac:dyDescent="0.2">
      <c r="A16" s="175"/>
      <c r="B16" s="176"/>
      <c r="C16" s="203" t="s">
        <v>124</v>
      </c>
      <c r="D16" s="178"/>
      <c r="E16" s="179">
        <v>1.8</v>
      </c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2"/>
      <c r="Z16" s="172"/>
      <c r="AA16" s="172"/>
      <c r="AB16" s="172"/>
      <c r="AC16" s="172"/>
      <c r="AD16" s="172"/>
      <c r="AE16" s="172"/>
      <c r="AF16" s="172"/>
      <c r="AG16" s="172" t="s">
        <v>116</v>
      </c>
      <c r="AH16" s="172">
        <v>0</v>
      </c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</row>
    <row r="17" spans="1:60" ht="22.5" outlineLevel="1" x14ac:dyDescent="0.2">
      <c r="A17" s="189">
        <v>4</v>
      </c>
      <c r="B17" s="190" t="s">
        <v>125</v>
      </c>
      <c r="C17" s="202" t="s">
        <v>126</v>
      </c>
      <c r="D17" s="191" t="s">
        <v>111</v>
      </c>
      <c r="E17" s="192">
        <v>34.479999999999997</v>
      </c>
      <c r="F17" s="193"/>
      <c r="G17" s="194">
        <f>ROUND(E17*F17,2)</f>
        <v>0</v>
      </c>
      <c r="H17" s="177">
        <v>27.21</v>
      </c>
      <c r="I17" s="177">
        <f>ROUND(E17*H17,2)</f>
        <v>938.2</v>
      </c>
      <c r="J17" s="177">
        <v>96.79</v>
      </c>
      <c r="K17" s="177">
        <f>ROUND(E17*J17,2)</f>
        <v>3337.32</v>
      </c>
      <c r="L17" s="177">
        <v>21</v>
      </c>
      <c r="M17" s="177">
        <f>G17*(1+L17/100)</f>
        <v>0</v>
      </c>
      <c r="N17" s="177">
        <v>4.1200000000000004E-3</v>
      </c>
      <c r="O17" s="177">
        <f>ROUND(E17*N17,2)</f>
        <v>0.14000000000000001</v>
      </c>
      <c r="P17" s="177">
        <v>0</v>
      </c>
      <c r="Q17" s="177">
        <f>ROUND(E17*P17,2)</f>
        <v>0</v>
      </c>
      <c r="R17" s="177"/>
      <c r="S17" s="177" t="s">
        <v>112</v>
      </c>
      <c r="T17" s="177" t="s">
        <v>112</v>
      </c>
      <c r="U17" s="177">
        <v>0.19350999999999999</v>
      </c>
      <c r="V17" s="177">
        <f>ROUND(E17*U17,2)</f>
        <v>6.67</v>
      </c>
      <c r="W17" s="177"/>
      <c r="X17" s="177" t="s">
        <v>113</v>
      </c>
      <c r="Y17" s="172"/>
      <c r="Z17" s="172"/>
      <c r="AA17" s="172"/>
      <c r="AB17" s="172"/>
      <c r="AC17" s="172"/>
      <c r="AD17" s="172"/>
      <c r="AE17" s="172"/>
      <c r="AF17" s="172"/>
      <c r="AG17" s="172" t="s">
        <v>114</v>
      </c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</row>
    <row r="18" spans="1:60" outlineLevel="1" x14ac:dyDescent="0.2">
      <c r="A18" s="175"/>
      <c r="B18" s="176"/>
      <c r="C18" s="203" t="s">
        <v>127</v>
      </c>
      <c r="D18" s="178"/>
      <c r="E18" s="179">
        <v>2.38</v>
      </c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2"/>
      <c r="Z18" s="172"/>
      <c r="AA18" s="172"/>
      <c r="AB18" s="172"/>
      <c r="AC18" s="172"/>
      <c r="AD18" s="172"/>
      <c r="AE18" s="172"/>
      <c r="AF18" s="172"/>
      <c r="AG18" s="172" t="s">
        <v>116</v>
      </c>
      <c r="AH18" s="172">
        <v>0</v>
      </c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</row>
    <row r="19" spans="1:60" outlineLevel="1" x14ac:dyDescent="0.2">
      <c r="A19" s="175"/>
      <c r="B19" s="176"/>
      <c r="C19" s="203" t="s">
        <v>128</v>
      </c>
      <c r="D19" s="178"/>
      <c r="E19" s="179">
        <v>5.22</v>
      </c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2"/>
      <c r="Z19" s="172"/>
      <c r="AA19" s="172"/>
      <c r="AB19" s="172"/>
      <c r="AC19" s="172"/>
      <c r="AD19" s="172"/>
      <c r="AE19" s="172"/>
      <c r="AF19" s="172"/>
      <c r="AG19" s="172" t="s">
        <v>116</v>
      </c>
      <c r="AH19" s="172">
        <v>0</v>
      </c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</row>
    <row r="20" spans="1:60" outlineLevel="1" x14ac:dyDescent="0.2">
      <c r="A20" s="175"/>
      <c r="B20" s="176"/>
      <c r="C20" s="203" t="s">
        <v>129</v>
      </c>
      <c r="D20" s="178"/>
      <c r="E20" s="179">
        <v>6.75</v>
      </c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2"/>
      <c r="Z20" s="172"/>
      <c r="AA20" s="172"/>
      <c r="AB20" s="172"/>
      <c r="AC20" s="172"/>
      <c r="AD20" s="172"/>
      <c r="AE20" s="172"/>
      <c r="AF20" s="172"/>
      <c r="AG20" s="172" t="s">
        <v>116</v>
      </c>
      <c r="AH20" s="172">
        <v>0</v>
      </c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</row>
    <row r="21" spans="1:60" outlineLevel="1" x14ac:dyDescent="0.2">
      <c r="A21" s="175"/>
      <c r="B21" s="176"/>
      <c r="C21" s="203" t="s">
        <v>130</v>
      </c>
      <c r="D21" s="178"/>
      <c r="E21" s="179">
        <v>15.99</v>
      </c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2"/>
      <c r="Z21" s="172"/>
      <c r="AA21" s="172"/>
      <c r="AB21" s="172"/>
      <c r="AC21" s="172"/>
      <c r="AD21" s="172"/>
      <c r="AE21" s="172"/>
      <c r="AF21" s="172"/>
      <c r="AG21" s="172" t="s">
        <v>116</v>
      </c>
      <c r="AH21" s="172">
        <v>0</v>
      </c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</row>
    <row r="22" spans="1:60" outlineLevel="1" x14ac:dyDescent="0.2">
      <c r="A22" s="175"/>
      <c r="B22" s="176"/>
      <c r="C22" s="203" t="s">
        <v>131</v>
      </c>
      <c r="D22" s="178"/>
      <c r="E22" s="179">
        <v>4.1399999999999997</v>
      </c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2"/>
      <c r="Z22" s="172"/>
      <c r="AA22" s="172"/>
      <c r="AB22" s="172"/>
      <c r="AC22" s="172"/>
      <c r="AD22" s="172"/>
      <c r="AE22" s="172"/>
      <c r="AF22" s="172"/>
      <c r="AG22" s="172" t="s">
        <v>116</v>
      </c>
      <c r="AH22" s="172">
        <v>0</v>
      </c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</row>
    <row r="23" spans="1:60" ht="22.5" outlineLevel="1" x14ac:dyDescent="0.2">
      <c r="A23" s="189">
        <v>5</v>
      </c>
      <c r="B23" s="190" t="s">
        <v>132</v>
      </c>
      <c r="C23" s="202" t="s">
        <v>133</v>
      </c>
      <c r="D23" s="191" t="s">
        <v>111</v>
      </c>
      <c r="E23" s="192">
        <v>99.286000000000001</v>
      </c>
      <c r="F23" s="193"/>
      <c r="G23" s="194">
        <f>ROUND(E23*F23,2)</f>
        <v>0</v>
      </c>
      <c r="H23" s="177">
        <v>15.93</v>
      </c>
      <c r="I23" s="177">
        <f>ROUND(E23*H23,2)</f>
        <v>1581.63</v>
      </c>
      <c r="J23" s="177">
        <v>87.57</v>
      </c>
      <c r="K23" s="177">
        <f>ROUND(E23*J23,2)</f>
        <v>8694.48</v>
      </c>
      <c r="L23" s="177">
        <v>21</v>
      </c>
      <c r="M23" s="177">
        <f>G23*(1+L23/100)</f>
        <v>0</v>
      </c>
      <c r="N23" s="177">
        <v>3.5500000000000002E-3</v>
      </c>
      <c r="O23" s="177">
        <f>ROUND(E23*N23,2)</f>
        <v>0.35</v>
      </c>
      <c r="P23" s="177">
        <v>0</v>
      </c>
      <c r="Q23" s="177">
        <f>ROUND(E23*P23,2)</f>
        <v>0</v>
      </c>
      <c r="R23" s="177"/>
      <c r="S23" s="177" t="s">
        <v>112</v>
      </c>
      <c r="T23" s="177" t="s">
        <v>112</v>
      </c>
      <c r="U23" s="177">
        <v>0.17016000000000001</v>
      </c>
      <c r="V23" s="177">
        <f>ROUND(E23*U23,2)</f>
        <v>16.89</v>
      </c>
      <c r="W23" s="177"/>
      <c r="X23" s="177" t="s">
        <v>113</v>
      </c>
      <c r="Y23" s="172"/>
      <c r="Z23" s="172"/>
      <c r="AA23" s="172"/>
      <c r="AB23" s="172"/>
      <c r="AC23" s="172"/>
      <c r="AD23" s="172"/>
      <c r="AE23" s="172"/>
      <c r="AF23" s="172"/>
      <c r="AG23" s="172" t="s">
        <v>114</v>
      </c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</row>
    <row r="24" spans="1:60" outlineLevel="1" x14ac:dyDescent="0.2">
      <c r="A24" s="175"/>
      <c r="B24" s="176"/>
      <c r="C24" s="203" t="s">
        <v>134</v>
      </c>
      <c r="D24" s="178"/>
      <c r="E24" s="179">
        <v>16.739999999999998</v>
      </c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2"/>
      <c r="Z24" s="172"/>
      <c r="AA24" s="172"/>
      <c r="AB24" s="172"/>
      <c r="AC24" s="172"/>
      <c r="AD24" s="172"/>
      <c r="AE24" s="172"/>
      <c r="AF24" s="172"/>
      <c r="AG24" s="172" t="s">
        <v>116</v>
      </c>
      <c r="AH24" s="172">
        <v>0</v>
      </c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</row>
    <row r="25" spans="1:60" outlineLevel="1" x14ac:dyDescent="0.2">
      <c r="A25" s="175"/>
      <c r="B25" s="176"/>
      <c r="C25" s="203" t="s">
        <v>135</v>
      </c>
      <c r="D25" s="178"/>
      <c r="E25" s="179">
        <v>-3.1520000000000001</v>
      </c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2"/>
      <c r="Z25" s="172"/>
      <c r="AA25" s="172"/>
      <c r="AB25" s="172"/>
      <c r="AC25" s="172"/>
      <c r="AD25" s="172"/>
      <c r="AE25" s="172"/>
      <c r="AF25" s="172"/>
      <c r="AG25" s="172" t="s">
        <v>116</v>
      </c>
      <c r="AH25" s="172">
        <v>0</v>
      </c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</row>
    <row r="26" spans="1:60" outlineLevel="1" x14ac:dyDescent="0.2">
      <c r="A26" s="175"/>
      <c r="B26" s="176"/>
      <c r="C26" s="203" t="s">
        <v>136</v>
      </c>
      <c r="D26" s="178"/>
      <c r="E26" s="179">
        <v>25.38</v>
      </c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2"/>
      <c r="Z26" s="172"/>
      <c r="AA26" s="172"/>
      <c r="AB26" s="172"/>
      <c r="AC26" s="172"/>
      <c r="AD26" s="172"/>
      <c r="AE26" s="172"/>
      <c r="AF26" s="172"/>
      <c r="AG26" s="172" t="s">
        <v>116</v>
      </c>
      <c r="AH26" s="172">
        <v>0</v>
      </c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</row>
    <row r="27" spans="1:60" outlineLevel="1" x14ac:dyDescent="0.2">
      <c r="A27" s="175"/>
      <c r="B27" s="176"/>
      <c r="C27" s="203" t="s">
        <v>137</v>
      </c>
      <c r="D27" s="178"/>
      <c r="E27" s="179">
        <v>-6.3040000000000003</v>
      </c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2"/>
      <c r="Z27" s="172"/>
      <c r="AA27" s="172"/>
      <c r="AB27" s="172"/>
      <c r="AC27" s="172"/>
      <c r="AD27" s="172"/>
      <c r="AE27" s="172"/>
      <c r="AF27" s="172"/>
      <c r="AG27" s="172" t="s">
        <v>116</v>
      </c>
      <c r="AH27" s="172">
        <v>0</v>
      </c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</row>
    <row r="28" spans="1:60" outlineLevel="1" x14ac:dyDescent="0.2">
      <c r="A28" s="175"/>
      <c r="B28" s="176"/>
      <c r="C28" s="203" t="s">
        <v>138</v>
      </c>
      <c r="D28" s="178"/>
      <c r="E28" s="179">
        <v>-1.1819999999999999</v>
      </c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2"/>
      <c r="Z28" s="172"/>
      <c r="AA28" s="172"/>
      <c r="AB28" s="172"/>
      <c r="AC28" s="172"/>
      <c r="AD28" s="172"/>
      <c r="AE28" s="172"/>
      <c r="AF28" s="172"/>
      <c r="AG28" s="172" t="s">
        <v>116</v>
      </c>
      <c r="AH28" s="172">
        <v>0</v>
      </c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</row>
    <row r="29" spans="1:60" outlineLevel="1" x14ac:dyDescent="0.2">
      <c r="A29" s="175"/>
      <c r="B29" s="176"/>
      <c r="C29" s="203" t="s">
        <v>139</v>
      </c>
      <c r="D29" s="178"/>
      <c r="E29" s="179">
        <v>28.08</v>
      </c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2"/>
      <c r="Z29" s="172"/>
      <c r="AA29" s="172"/>
      <c r="AB29" s="172"/>
      <c r="AC29" s="172"/>
      <c r="AD29" s="172"/>
      <c r="AE29" s="172"/>
      <c r="AF29" s="172"/>
      <c r="AG29" s="172" t="s">
        <v>116</v>
      </c>
      <c r="AH29" s="172">
        <v>0</v>
      </c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</row>
    <row r="30" spans="1:60" outlineLevel="1" x14ac:dyDescent="0.2">
      <c r="A30" s="175"/>
      <c r="B30" s="176"/>
      <c r="C30" s="203" t="s">
        <v>140</v>
      </c>
      <c r="D30" s="178"/>
      <c r="E30" s="179">
        <v>-1.5760000000000001</v>
      </c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2"/>
      <c r="Z30" s="172"/>
      <c r="AA30" s="172"/>
      <c r="AB30" s="172"/>
      <c r="AC30" s="172"/>
      <c r="AD30" s="172"/>
      <c r="AE30" s="172"/>
      <c r="AF30" s="172"/>
      <c r="AG30" s="172" t="s">
        <v>116</v>
      </c>
      <c r="AH30" s="172">
        <v>0</v>
      </c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</row>
    <row r="31" spans="1:60" outlineLevel="1" x14ac:dyDescent="0.2">
      <c r="A31" s="175"/>
      <c r="B31" s="176"/>
      <c r="C31" s="203" t="s">
        <v>141</v>
      </c>
      <c r="D31" s="178"/>
      <c r="E31" s="179">
        <v>-1.8</v>
      </c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2"/>
      <c r="Z31" s="172"/>
      <c r="AA31" s="172"/>
      <c r="AB31" s="172"/>
      <c r="AC31" s="172"/>
      <c r="AD31" s="172"/>
      <c r="AE31" s="172"/>
      <c r="AF31" s="172"/>
      <c r="AG31" s="172" t="s">
        <v>116</v>
      </c>
      <c r="AH31" s="172">
        <v>0</v>
      </c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</row>
    <row r="32" spans="1:60" outlineLevel="1" x14ac:dyDescent="0.2">
      <c r="A32" s="175"/>
      <c r="B32" s="176"/>
      <c r="C32" s="203" t="s">
        <v>142</v>
      </c>
      <c r="D32" s="178"/>
      <c r="E32" s="179">
        <v>43.2</v>
      </c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2"/>
      <c r="Z32" s="172"/>
      <c r="AA32" s="172"/>
      <c r="AB32" s="172"/>
      <c r="AC32" s="172"/>
      <c r="AD32" s="172"/>
      <c r="AE32" s="172"/>
      <c r="AF32" s="172"/>
      <c r="AG32" s="172" t="s">
        <v>116</v>
      </c>
      <c r="AH32" s="172">
        <v>0</v>
      </c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</row>
    <row r="33" spans="1:60" outlineLevel="1" x14ac:dyDescent="0.2">
      <c r="A33" s="175"/>
      <c r="B33" s="176"/>
      <c r="C33" s="203" t="s">
        <v>143</v>
      </c>
      <c r="D33" s="178"/>
      <c r="E33" s="179">
        <v>-2.25</v>
      </c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2"/>
      <c r="Z33" s="172"/>
      <c r="AA33" s="172"/>
      <c r="AB33" s="172"/>
      <c r="AC33" s="172"/>
      <c r="AD33" s="172"/>
      <c r="AE33" s="172"/>
      <c r="AF33" s="172"/>
      <c r="AG33" s="172" t="s">
        <v>116</v>
      </c>
      <c r="AH33" s="172">
        <v>0</v>
      </c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</row>
    <row r="34" spans="1:60" outlineLevel="1" x14ac:dyDescent="0.2">
      <c r="A34" s="175"/>
      <c r="B34" s="176"/>
      <c r="C34" s="203" t="s">
        <v>140</v>
      </c>
      <c r="D34" s="178"/>
      <c r="E34" s="179">
        <v>-1.5760000000000001</v>
      </c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2"/>
      <c r="Z34" s="172"/>
      <c r="AA34" s="172"/>
      <c r="AB34" s="172"/>
      <c r="AC34" s="172"/>
      <c r="AD34" s="172"/>
      <c r="AE34" s="172"/>
      <c r="AF34" s="172"/>
      <c r="AG34" s="172" t="s">
        <v>116</v>
      </c>
      <c r="AH34" s="172">
        <v>0</v>
      </c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</row>
    <row r="35" spans="1:60" outlineLevel="1" x14ac:dyDescent="0.2">
      <c r="A35" s="175"/>
      <c r="B35" s="176"/>
      <c r="C35" s="203" t="s">
        <v>144</v>
      </c>
      <c r="D35" s="178"/>
      <c r="E35" s="179">
        <v>3.726</v>
      </c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2"/>
      <c r="Z35" s="172"/>
      <c r="AA35" s="172"/>
      <c r="AB35" s="172"/>
      <c r="AC35" s="172"/>
      <c r="AD35" s="172"/>
      <c r="AE35" s="172"/>
      <c r="AF35" s="172"/>
      <c r="AG35" s="172" t="s">
        <v>116</v>
      </c>
      <c r="AH35" s="172">
        <v>0</v>
      </c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</row>
    <row r="36" spans="1:60" x14ac:dyDescent="0.2">
      <c r="A36" s="183" t="s">
        <v>107</v>
      </c>
      <c r="B36" s="184" t="s">
        <v>51</v>
      </c>
      <c r="C36" s="201" t="s">
        <v>52</v>
      </c>
      <c r="D36" s="185"/>
      <c r="E36" s="186"/>
      <c r="F36" s="187"/>
      <c r="G36" s="188">
        <f>SUMIF(AG37:AG46,"&lt;&gt;NOR",G37:G46)</f>
        <v>0</v>
      </c>
      <c r="H36" s="182"/>
      <c r="I36" s="182">
        <f>SUM(I37:I46)</f>
        <v>5254.28</v>
      </c>
      <c r="J36" s="182"/>
      <c r="K36" s="182">
        <f>SUM(K37:K46)</f>
        <v>4961.2000000000007</v>
      </c>
      <c r="L36" s="182"/>
      <c r="M36" s="182">
        <f>SUM(M37:M46)</f>
        <v>0</v>
      </c>
      <c r="N36" s="182"/>
      <c r="O36" s="182">
        <f>SUM(O37:O46)</f>
        <v>0.22</v>
      </c>
      <c r="P36" s="182"/>
      <c r="Q36" s="182">
        <f>SUM(Q37:Q46)</f>
        <v>0</v>
      </c>
      <c r="R36" s="182"/>
      <c r="S36" s="182"/>
      <c r="T36" s="182"/>
      <c r="U36" s="182"/>
      <c r="V36" s="182">
        <f>SUM(V37:V46)</f>
        <v>10.44</v>
      </c>
      <c r="W36" s="182"/>
      <c r="X36" s="182"/>
      <c r="AG36" t="s">
        <v>108</v>
      </c>
    </row>
    <row r="37" spans="1:60" outlineLevel="1" x14ac:dyDescent="0.2">
      <c r="A37" s="189">
        <v>6</v>
      </c>
      <c r="B37" s="190" t="s">
        <v>145</v>
      </c>
      <c r="C37" s="202" t="s">
        <v>146</v>
      </c>
      <c r="D37" s="191" t="s">
        <v>111</v>
      </c>
      <c r="E37" s="192">
        <v>30.34</v>
      </c>
      <c r="F37" s="193"/>
      <c r="G37" s="194">
        <f>ROUND(E37*F37,2)</f>
        <v>0</v>
      </c>
      <c r="H37" s="177">
        <v>131.35</v>
      </c>
      <c r="I37" s="177">
        <f>ROUND(E37*H37,2)</f>
        <v>3985.16</v>
      </c>
      <c r="J37" s="177">
        <v>122.15</v>
      </c>
      <c r="K37" s="177">
        <f>ROUND(E37*J37,2)</f>
        <v>3706.03</v>
      </c>
      <c r="L37" s="177">
        <v>21</v>
      </c>
      <c r="M37" s="177">
        <f>G37*(1+L37/100)</f>
        <v>0</v>
      </c>
      <c r="N37" s="177">
        <v>7.0000000000000001E-3</v>
      </c>
      <c r="O37" s="177">
        <f>ROUND(E37*N37,2)</f>
        <v>0.21</v>
      </c>
      <c r="P37" s="177">
        <v>0</v>
      </c>
      <c r="Q37" s="177">
        <f>ROUND(E37*P37,2)</f>
        <v>0</v>
      </c>
      <c r="R37" s="177"/>
      <c r="S37" s="177" t="s">
        <v>112</v>
      </c>
      <c r="T37" s="177" t="s">
        <v>112</v>
      </c>
      <c r="U37" s="177">
        <v>0.254</v>
      </c>
      <c r="V37" s="177">
        <f>ROUND(E37*U37,2)</f>
        <v>7.71</v>
      </c>
      <c r="W37" s="177"/>
      <c r="X37" s="177" t="s">
        <v>113</v>
      </c>
      <c r="Y37" s="172"/>
      <c r="Z37" s="172"/>
      <c r="AA37" s="172"/>
      <c r="AB37" s="172"/>
      <c r="AC37" s="172"/>
      <c r="AD37" s="172"/>
      <c r="AE37" s="172"/>
      <c r="AF37" s="172"/>
      <c r="AG37" s="172" t="s">
        <v>114</v>
      </c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</row>
    <row r="38" spans="1:60" outlineLevel="1" x14ac:dyDescent="0.2">
      <c r="A38" s="175"/>
      <c r="B38" s="176"/>
      <c r="C38" s="203" t="s">
        <v>127</v>
      </c>
      <c r="D38" s="178"/>
      <c r="E38" s="179">
        <v>2.38</v>
      </c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2"/>
      <c r="Z38" s="172"/>
      <c r="AA38" s="172"/>
      <c r="AB38" s="172"/>
      <c r="AC38" s="172"/>
      <c r="AD38" s="172"/>
      <c r="AE38" s="172"/>
      <c r="AF38" s="172"/>
      <c r="AG38" s="172" t="s">
        <v>116</v>
      </c>
      <c r="AH38" s="172">
        <v>0</v>
      </c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</row>
    <row r="39" spans="1:60" outlineLevel="1" x14ac:dyDescent="0.2">
      <c r="A39" s="175"/>
      <c r="B39" s="176"/>
      <c r="C39" s="203" t="s">
        <v>128</v>
      </c>
      <c r="D39" s="178"/>
      <c r="E39" s="179">
        <v>5.22</v>
      </c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2"/>
      <c r="Z39" s="172"/>
      <c r="AA39" s="172"/>
      <c r="AB39" s="172"/>
      <c r="AC39" s="172"/>
      <c r="AD39" s="172"/>
      <c r="AE39" s="172"/>
      <c r="AF39" s="172"/>
      <c r="AG39" s="172" t="s">
        <v>116</v>
      </c>
      <c r="AH39" s="172">
        <v>0</v>
      </c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</row>
    <row r="40" spans="1:60" outlineLevel="1" x14ac:dyDescent="0.2">
      <c r="A40" s="175"/>
      <c r="B40" s="176"/>
      <c r="C40" s="203" t="s">
        <v>129</v>
      </c>
      <c r="D40" s="178"/>
      <c r="E40" s="179">
        <v>6.75</v>
      </c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2"/>
      <c r="Z40" s="172"/>
      <c r="AA40" s="172"/>
      <c r="AB40" s="172"/>
      <c r="AC40" s="172"/>
      <c r="AD40" s="172"/>
      <c r="AE40" s="172"/>
      <c r="AF40" s="172"/>
      <c r="AG40" s="172" t="s">
        <v>116</v>
      </c>
      <c r="AH40" s="172">
        <v>0</v>
      </c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</row>
    <row r="41" spans="1:60" outlineLevel="1" x14ac:dyDescent="0.2">
      <c r="A41" s="175"/>
      <c r="B41" s="176"/>
      <c r="C41" s="203" t="s">
        <v>130</v>
      </c>
      <c r="D41" s="178"/>
      <c r="E41" s="179">
        <v>15.99</v>
      </c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2"/>
      <c r="Z41" s="172"/>
      <c r="AA41" s="172"/>
      <c r="AB41" s="172"/>
      <c r="AC41" s="172"/>
      <c r="AD41" s="172"/>
      <c r="AE41" s="172"/>
      <c r="AF41" s="172"/>
      <c r="AG41" s="172" t="s">
        <v>116</v>
      </c>
      <c r="AH41" s="172">
        <v>0</v>
      </c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</row>
    <row r="42" spans="1:60" outlineLevel="1" x14ac:dyDescent="0.2">
      <c r="A42" s="189">
        <v>7</v>
      </c>
      <c r="B42" s="190" t="s">
        <v>147</v>
      </c>
      <c r="C42" s="202" t="s">
        <v>148</v>
      </c>
      <c r="D42" s="191" t="s">
        <v>111</v>
      </c>
      <c r="E42" s="192">
        <v>30.34</v>
      </c>
      <c r="F42" s="193"/>
      <c r="G42" s="194">
        <f>ROUND(E42*F42,2)</f>
        <v>0</v>
      </c>
      <c r="H42" s="177">
        <v>41.83</v>
      </c>
      <c r="I42" s="177">
        <f>ROUND(E42*H42,2)</f>
        <v>1269.1199999999999</v>
      </c>
      <c r="J42" s="177">
        <v>41.37</v>
      </c>
      <c r="K42" s="177">
        <f>ROUND(E42*J42,2)</f>
        <v>1255.17</v>
      </c>
      <c r="L42" s="177">
        <v>21</v>
      </c>
      <c r="M42" s="177">
        <f>G42*(1+L42/100)</f>
        <v>0</v>
      </c>
      <c r="N42" s="177">
        <v>2.5999999999999998E-4</v>
      </c>
      <c r="O42" s="177">
        <f>ROUND(E42*N42,2)</f>
        <v>0.01</v>
      </c>
      <c r="P42" s="177">
        <v>0</v>
      </c>
      <c r="Q42" s="177">
        <f>ROUND(E42*P42,2)</f>
        <v>0</v>
      </c>
      <c r="R42" s="177"/>
      <c r="S42" s="177" t="s">
        <v>112</v>
      </c>
      <c r="T42" s="177" t="s">
        <v>112</v>
      </c>
      <c r="U42" s="177">
        <v>0.09</v>
      </c>
      <c r="V42" s="177">
        <f>ROUND(E42*U42,2)</f>
        <v>2.73</v>
      </c>
      <c r="W42" s="177"/>
      <c r="X42" s="177" t="s">
        <v>113</v>
      </c>
      <c r="Y42" s="172"/>
      <c r="Z42" s="172"/>
      <c r="AA42" s="172"/>
      <c r="AB42" s="172"/>
      <c r="AC42" s="172"/>
      <c r="AD42" s="172"/>
      <c r="AE42" s="172"/>
      <c r="AF42" s="172"/>
      <c r="AG42" s="172" t="s">
        <v>114</v>
      </c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</row>
    <row r="43" spans="1:60" outlineLevel="1" x14ac:dyDescent="0.2">
      <c r="A43" s="175"/>
      <c r="B43" s="176"/>
      <c r="C43" s="203" t="s">
        <v>127</v>
      </c>
      <c r="D43" s="178"/>
      <c r="E43" s="179">
        <v>2.38</v>
      </c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2"/>
      <c r="Z43" s="172"/>
      <c r="AA43" s="172"/>
      <c r="AB43" s="172"/>
      <c r="AC43" s="172"/>
      <c r="AD43" s="172"/>
      <c r="AE43" s="172"/>
      <c r="AF43" s="172"/>
      <c r="AG43" s="172" t="s">
        <v>116</v>
      </c>
      <c r="AH43" s="172">
        <v>0</v>
      </c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</row>
    <row r="44" spans="1:60" outlineLevel="1" x14ac:dyDescent="0.2">
      <c r="A44" s="175"/>
      <c r="B44" s="176"/>
      <c r="C44" s="203" t="s">
        <v>128</v>
      </c>
      <c r="D44" s="178"/>
      <c r="E44" s="179">
        <v>5.22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2"/>
      <c r="Z44" s="172"/>
      <c r="AA44" s="172"/>
      <c r="AB44" s="172"/>
      <c r="AC44" s="172"/>
      <c r="AD44" s="172"/>
      <c r="AE44" s="172"/>
      <c r="AF44" s="172"/>
      <c r="AG44" s="172" t="s">
        <v>116</v>
      </c>
      <c r="AH44" s="172">
        <v>0</v>
      </c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</row>
    <row r="45" spans="1:60" outlineLevel="1" x14ac:dyDescent="0.2">
      <c r="A45" s="175"/>
      <c r="B45" s="176"/>
      <c r="C45" s="203" t="s">
        <v>129</v>
      </c>
      <c r="D45" s="178"/>
      <c r="E45" s="179">
        <v>6.75</v>
      </c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2"/>
      <c r="Z45" s="172"/>
      <c r="AA45" s="172"/>
      <c r="AB45" s="172"/>
      <c r="AC45" s="172"/>
      <c r="AD45" s="172"/>
      <c r="AE45" s="172"/>
      <c r="AF45" s="172"/>
      <c r="AG45" s="172" t="s">
        <v>116</v>
      </c>
      <c r="AH45" s="172">
        <v>0</v>
      </c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</row>
    <row r="46" spans="1:60" outlineLevel="1" x14ac:dyDescent="0.2">
      <c r="A46" s="175"/>
      <c r="B46" s="176"/>
      <c r="C46" s="203" t="s">
        <v>130</v>
      </c>
      <c r="D46" s="178"/>
      <c r="E46" s="179">
        <v>15.99</v>
      </c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2"/>
      <c r="Z46" s="172"/>
      <c r="AA46" s="172"/>
      <c r="AB46" s="172"/>
      <c r="AC46" s="172"/>
      <c r="AD46" s="172"/>
      <c r="AE46" s="172"/>
      <c r="AF46" s="172"/>
      <c r="AG46" s="172" t="s">
        <v>116</v>
      </c>
      <c r="AH46" s="172">
        <v>0</v>
      </c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</row>
    <row r="47" spans="1:60" ht="25.5" x14ac:dyDescent="0.2">
      <c r="A47" s="183" t="s">
        <v>107</v>
      </c>
      <c r="B47" s="184" t="s">
        <v>53</v>
      </c>
      <c r="C47" s="201" t="s">
        <v>54</v>
      </c>
      <c r="D47" s="185"/>
      <c r="E47" s="186"/>
      <c r="F47" s="187"/>
      <c r="G47" s="188">
        <f>SUMIF(AG48:AG54,"&lt;&gt;NOR",G48:G54)</f>
        <v>0</v>
      </c>
      <c r="H47" s="182"/>
      <c r="I47" s="182">
        <f>SUM(I48:I54)</f>
        <v>192.21</v>
      </c>
      <c r="J47" s="182"/>
      <c r="K47" s="182">
        <f>SUM(K48:K54)</f>
        <v>5093.67</v>
      </c>
      <c r="L47" s="182"/>
      <c r="M47" s="182">
        <f>SUM(M48:M54)</f>
        <v>0</v>
      </c>
      <c r="N47" s="182"/>
      <c r="O47" s="182">
        <f>SUM(O48:O54)</f>
        <v>0</v>
      </c>
      <c r="P47" s="182"/>
      <c r="Q47" s="182">
        <f>SUM(Q48:Q54)</f>
        <v>0</v>
      </c>
      <c r="R47" s="182"/>
      <c r="S47" s="182"/>
      <c r="T47" s="182"/>
      <c r="U47" s="182"/>
      <c r="V47" s="182">
        <f>SUM(V48:V54)</f>
        <v>11.309999999999999</v>
      </c>
      <c r="W47" s="182"/>
      <c r="X47" s="182"/>
      <c r="AG47" t="s">
        <v>108</v>
      </c>
    </row>
    <row r="48" spans="1:60" outlineLevel="1" x14ac:dyDescent="0.2">
      <c r="A48" s="189">
        <v>8</v>
      </c>
      <c r="B48" s="190" t="s">
        <v>149</v>
      </c>
      <c r="C48" s="202" t="s">
        <v>150</v>
      </c>
      <c r="D48" s="191" t="s">
        <v>111</v>
      </c>
      <c r="E48" s="192">
        <v>34.479999999999997</v>
      </c>
      <c r="F48" s="193"/>
      <c r="G48" s="194">
        <f>ROUND(E48*F48,2)</f>
        <v>0</v>
      </c>
      <c r="H48" s="177">
        <v>1.44</v>
      </c>
      <c r="I48" s="177">
        <f>ROUND(E48*H48,2)</f>
        <v>49.65</v>
      </c>
      <c r="J48" s="177">
        <v>117.06</v>
      </c>
      <c r="K48" s="177">
        <f>ROUND(E48*J48,2)</f>
        <v>4036.23</v>
      </c>
      <c r="L48" s="177">
        <v>21</v>
      </c>
      <c r="M48" s="177">
        <f>G48*(1+L48/100)</f>
        <v>0</v>
      </c>
      <c r="N48" s="177">
        <v>4.0000000000000003E-5</v>
      </c>
      <c r="O48" s="177">
        <f>ROUND(E48*N48,2)</f>
        <v>0</v>
      </c>
      <c r="P48" s="177">
        <v>0</v>
      </c>
      <c r="Q48" s="177">
        <f>ROUND(E48*P48,2)</f>
        <v>0</v>
      </c>
      <c r="R48" s="177"/>
      <c r="S48" s="177" t="s">
        <v>112</v>
      </c>
      <c r="T48" s="177" t="s">
        <v>122</v>
      </c>
      <c r="U48" s="177">
        <v>0.308</v>
      </c>
      <c r="V48" s="177">
        <f>ROUND(E48*U48,2)</f>
        <v>10.62</v>
      </c>
      <c r="W48" s="177"/>
      <c r="X48" s="177" t="s">
        <v>113</v>
      </c>
      <c r="Y48" s="172"/>
      <c r="Z48" s="172"/>
      <c r="AA48" s="172"/>
      <c r="AB48" s="172"/>
      <c r="AC48" s="172"/>
      <c r="AD48" s="172"/>
      <c r="AE48" s="172"/>
      <c r="AF48" s="172"/>
      <c r="AG48" s="172" t="s">
        <v>114</v>
      </c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</row>
    <row r="49" spans="1:60" outlineLevel="1" x14ac:dyDescent="0.2">
      <c r="A49" s="175"/>
      <c r="B49" s="176"/>
      <c r="C49" s="203" t="s">
        <v>127</v>
      </c>
      <c r="D49" s="178"/>
      <c r="E49" s="179">
        <v>2.38</v>
      </c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2"/>
      <c r="Z49" s="172"/>
      <c r="AA49" s="172"/>
      <c r="AB49" s="172"/>
      <c r="AC49" s="172"/>
      <c r="AD49" s="172"/>
      <c r="AE49" s="172"/>
      <c r="AF49" s="172"/>
      <c r="AG49" s="172" t="s">
        <v>116</v>
      </c>
      <c r="AH49" s="172">
        <v>0</v>
      </c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</row>
    <row r="50" spans="1:60" outlineLevel="1" x14ac:dyDescent="0.2">
      <c r="A50" s="175"/>
      <c r="B50" s="176"/>
      <c r="C50" s="203" t="s">
        <v>128</v>
      </c>
      <c r="D50" s="178"/>
      <c r="E50" s="179">
        <v>5.22</v>
      </c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2"/>
      <c r="Z50" s="172"/>
      <c r="AA50" s="172"/>
      <c r="AB50" s="172"/>
      <c r="AC50" s="172"/>
      <c r="AD50" s="172"/>
      <c r="AE50" s="172"/>
      <c r="AF50" s="172"/>
      <c r="AG50" s="172" t="s">
        <v>116</v>
      </c>
      <c r="AH50" s="172">
        <v>0</v>
      </c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</row>
    <row r="51" spans="1:60" outlineLevel="1" x14ac:dyDescent="0.2">
      <c r="A51" s="175"/>
      <c r="B51" s="176"/>
      <c r="C51" s="203" t="s">
        <v>129</v>
      </c>
      <c r="D51" s="178"/>
      <c r="E51" s="179">
        <v>6.75</v>
      </c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2"/>
      <c r="Z51" s="172"/>
      <c r="AA51" s="172"/>
      <c r="AB51" s="172"/>
      <c r="AC51" s="172"/>
      <c r="AD51" s="172"/>
      <c r="AE51" s="172"/>
      <c r="AF51" s="172"/>
      <c r="AG51" s="172" t="s">
        <v>116</v>
      </c>
      <c r="AH51" s="172">
        <v>0</v>
      </c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</row>
    <row r="52" spans="1:60" outlineLevel="1" x14ac:dyDescent="0.2">
      <c r="A52" s="175"/>
      <c r="B52" s="176"/>
      <c r="C52" s="203" t="s">
        <v>130</v>
      </c>
      <c r="D52" s="178"/>
      <c r="E52" s="179">
        <v>15.99</v>
      </c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2"/>
      <c r="Z52" s="172"/>
      <c r="AA52" s="172"/>
      <c r="AB52" s="172"/>
      <c r="AC52" s="172"/>
      <c r="AD52" s="172"/>
      <c r="AE52" s="172"/>
      <c r="AF52" s="172"/>
      <c r="AG52" s="172" t="s">
        <v>116</v>
      </c>
      <c r="AH52" s="172">
        <v>0</v>
      </c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</row>
    <row r="53" spans="1:60" outlineLevel="1" x14ac:dyDescent="0.2">
      <c r="A53" s="175"/>
      <c r="B53" s="176"/>
      <c r="C53" s="203" t="s">
        <v>131</v>
      </c>
      <c r="D53" s="178"/>
      <c r="E53" s="179">
        <v>4.1399999999999997</v>
      </c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2"/>
      <c r="Z53" s="172"/>
      <c r="AA53" s="172"/>
      <c r="AB53" s="172"/>
      <c r="AC53" s="172"/>
      <c r="AD53" s="172"/>
      <c r="AE53" s="172"/>
      <c r="AF53" s="172"/>
      <c r="AG53" s="172" t="s">
        <v>116</v>
      </c>
      <c r="AH53" s="172">
        <v>0</v>
      </c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</row>
    <row r="54" spans="1:60" outlineLevel="1" x14ac:dyDescent="0.2">
      <c r="A54" s="195">
        <v>9</v>
      </c>
      <c r="B54" s="196" t="s">
        <v>151</v>
      </c>
      <c r="C54" s="204" t="s">
        <v>152</v>
      </c>
      <c r="D54" s="197" t="s">
        <v>153</v>
      </c>
      <c r="E54" s="198">
        <v>8</v>
      </c>
      <c r="F54" s="199"/>
      <c r="G54" s="200">
        <f>ROUND(E54*F54,2)</f>
        <v>0</v>
      </c>
      <c r="H54" s="177">
        <v>17.82</v>
      </c>
      <c r="I54" s="177">
        <f>ROUND(E54*H54,2)</f>
        <v>142.56</v>
      </c>
      <c r="J54" s="177">
        <v>132.18</v>
      </c>
      <c r="K54" s="177">
        <f>ROUND(E54*J54,2)</f>
        <v>1057.44</v>
      </c>
      <c r="L54" s="177">
        <v>21</v>
      </c>
      <c r="M54" s="177">
        <f>G54*(1+L54/100)</f>
        <v>0</v>
      </c>
      <c r="N54" s="177">
        <v>2.0000000000000001E-4</v>
      </c>
      <c r="O54" s="177">
        <f>ROUND(E54*N54,2)</f>
        <v>0</v>
      </c>
      <c r="P54" s="177">
        <v>0</v>
      </c>
      <c r="Q54" s="177">
        <f>ROUND(E54*P54,2)</f>
        <v>0</v>
      </c>
      <c r="R54" s="177"/>
      <c r="S54" s="177" t="s">
        <v>154</v>
      </c>
      <c r="T54" s="177" t="s">
        <v>155</v>
      </c>
      <c r="U54" s="177">
        <v>8.5999999999999993E-2</v>
      </c>
      <c r="V54" s="177">
        <f>ROUND(E54*U54,2)</f>
        <v>0.69</v>
      </c>
      <c r="W54" s="177"/>
      <c r="X54" s="177" t="s">
        <v>113</v>
      </c>
      <c r="Y54" s="172"/>
      <c r="Z54" s="172"/>
      <c r="AA54" s="172"/>
      <c r="AB54" s="172"/>
      <c r="AC54" s="172"/>
      <c r="AD54" s="172"/>
      <c r="AE54" s="172"/>
      <c r="AF54" s="172"/>
      <c r="AG54" s="172" t="s">
        <v>114</v>
      </c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</row>
    <row r="55" spans="1:60" x14ac:dyDescent="0.2">
      <c r="A55" s="183" t="s">
        <v>107</v>
      </c>
      <c r="B55" s="184" t="s">
        <v>55</v>
      </c>
      <c r="C55" s="201" t="s">
        <v>56</v>
      </c>
      <c r="D55" s="185"/>
      <c r="E55" s="186"/>
      <c r="F55" s="187"/>
      <c r="G55" s="188">
        <f>SUMIF(AG56:AG84,"&lt;&gt;NOR",G56:G84)</f>
        <v>0</v>
      </c>
      <c r="H55" s="182"/>
      <c r="I55" s="182">
        <f>SUM(I56:I84)</f>
        <v>828.39</v>
      </c>
      <c r="J55" s="182"/>
      <c r="K55" s="182">
        <f>SUM(K56:K84)</f>
        <v>18495.189999999995</v>
      </c>
      <c r="L55" s="182"/>
      <c r="M55" s="182">
        <f>SUM(M56:M84)</f>
        <v>0</v>
      </c>
      <c r="N55" s="182"/>
      <c r="O55" s="182">
        <f>SUM(O56:O84)</f>
        <v>0.02</v>
      </c>
      <c r="P55" s="182"/>
      <c r="Q55" s="182">
        <f>SUM(Q56:Q84)</f>
        <v>1.24</v>
      </c>
      <c r="R55" s="182"/>
      <c r="S55" s="182"/>
      <c r="T55" s="182"/>
      <c r="U55" s="182"/>
      <c r="V55" s="182">
        <f>SUM(V56:V84)</f>
        <v>34.64</v>
      </c>
      <c r="W55" s="182"/>
      <c r="X55" s="182"/>
      <c r="AG55" t="s">
        <v>108</v>
      </c>
    </row>
    <row r="56" spans="1:60" outlineLevel="1" x14ac:dyDescent="0.2">
      <c r="A56" s="189">
        <v>10</v>
      </c>
      <c r="B56" s="190" t="s">
        <v>156</v>
      </c>
      <c r="C56" s="202" t="s">
        <v>157</v>
      </c>
      <c r="D56" s="191" t="s">
        <v>111</v>
      </c>
      <c r="E56" s="192">
        <v>30.34</v>
      </c>
      <c r="F56" s="193"/>
      <c r="G56" s="194">
        <f>ROUND(E56*F56,2)</f>
        <v>0</v>
      </c>
      <c r="H56" s="177">
        <v>0</v>
      </c>
      <c r="I56" s="177">
        <f>ROUND(E56*H56,2)</f>
        <v>0</v>
      </c>
      <c r="J56" s="177">
        <v>310</v>
      </c>
      <c r="K56" s="177">
        <f>ROUND(E56*J56,2)</f>
        <v>9405.4</v>
      </c>
      <c r="L56" s="177">
        <v>21</v>
      </c>
      <c r="M56" s="177">
        <f>G56*(1+L56/100)</f>
        <v>0</v>
      </c>
      <c r="N56" s="177">
        <v>0</v>
      </c>
      <c r="O56" s="177">
        <f>ROUND(E56*N56,2)</f>
        <v>0</v>
      </c>
      <c r="P56" s="177">
        <v>1.26E-2</v>
      </c>
      <c r="Q56" s="177">
        <f>ROUND(E56*P56,2)</f>
        <v>0.38</v>
      </c>
      <c r="R56" s="177"/>
      <c r="S56" s="177" t="s">
        <v>112</v>
      </c>
      <c r="T56" s="177" t="s">
        <v>122</v>
      </c>
      <c r="U56" s="177">
        <v>0.33</v>
      </c>
      <c r="V56" s="177">
        <f>ROUND(E56*U56,2)</f>
        <v>10.01</v>
      </c>
      <c r="W56" s="177"/>
      <c r="X56" s="177" t="s">
        <v>113</v>
      </c>
      <c r="Y56" s="172"/>
      <c r="Z56" s="172"/>
      <c r="AA56" s="172"/>
      <c r="AB56" s="172"/>
      <c r="AC56" s="172"/>
      <c r="AD56" s="172"/>
      <c r="AE56" s="172"/>
      <c r="AF56" s="172"/>
      <c r="AG56" s="172" t="s">
        <v>114</v>
      </c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</row>
    <row r="57" spans="1:60" outlineLevel="1" x14ac:dyDescent="0.2">
      <c r="A57" s="175"/>
      <c r="B57" s="176"/>
      <c r="C57" s="203" t="s">
        <v>127</v>
      </c>
      <c r="D57" s="178"/>
      <c r="E57" s="179">
        <v>2.38</v>
      </c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2"/>
      <c r="Z57" s="172"/>
      <c r="AA57" s="172"/>
      <c r="AB57" s="172"/>
      <c r="AC57" s="172"/>
      <c r="AD57" s="172"/>
      <c r="AE57" s="172"/>
      <c r="AF57" s="172"/>
      <c r="AG57" s="172" t="s">
        <v>116</v>
      </c>
      <c r="AH57" s="172">
        <v>0</v>
      </c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</row>
    <row r="58" spans="1:60" outlineLevel="1" x14ac:dyDescent="0.2">
      <c r="A58" s="175"/>
      <c r="B58" s="176"/>
      <c r="C58" s="203" t="s">
        <v>128</v>
      </c>
      <c r="D58" s="178"/>
      <c r="E58" s="179">
        <v>5.22</v>
      </c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2"/>
      <c r="Z58" s="172"/>
      <c r="AA58" s="172"/>
      <c r="AB58" s="172"/>
      <c r="AC58" s="172"/>
      <c r="AD58" s="172"/>
      <c r="AE58" s="172"/>
      <c r="AF58" s="172"/>
      <c r="AG58" s="172" t="s">
        <v>116</v>
      </c>
      <c r="AH58" s="172">
        <v>0</v>
      </c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</row>
    <row r="59" spans="1:60" outlineLevel="1" x14ac:dyDescent="0.2">
      <c r="A59" s="175"/>
      <c r="B59" s="176"/>
      <c r="C59" s="203" t="s">
        <v>129</v>
      </c>
      <c r="D59" s="178"/>
      <c r="E59" s="179">
        <v>6.75</v>
      </c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2"/>
      <c r="Z59" s="172"/>
      <c r="AA59" s="172"/>
      <c r="AB59" s="172"/>
      <c r="AC59" s="172"/>
      <c r="AD59" s="172"/>
      <c r="AE59" s="172"/>
      <c r="AF59" s="172"/>
      <c r="AG59" s="172" t="s">
        <v>116</v>
      </c>
      <c r="AH59" s="172">
        <v>0</v>
      </c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</row>
    <row r="60" spans="1:60" outlineLevel="1" x14ac:dyDescent="0.2">
      <c r="A60" s="175"/>
      <c r="B60" s="176"/>
      <c r="C60" s="203" t="s">
        <v>130</v>
      </c>
      <c r="D60" s="178"/>
      <c r="E60" s="179">
        <v>15.99</v>
      </c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2"/>
      <c r="Z60" s="172"/>
      <c r="AA60" s="172"/>
      <c r="AB60" s="172"/>
      <c r="AC60" s="172"/>
      <c r="AD60" s="172"/>
      <c r="AE60" s="172"/>
      <c r="AF60" s="172"/>
      <c r="AG60" s="172" t="s">
        <v>116</v>
      </c>
      <c r="AH60" s="172">
        <v>0</v>
      </c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</row>
    <row r="61" spans="1:60" outlineLevel="1" x14ac:dyDescent="0.2">
      <c r="A61" s="195">
        <v>11</v>
      </c>
      <c r="B61" s="196" t="s">
        <v>158</v>
      </c>
      <c r="C61" s="204" t="s">
        <v>159</v>
      </c>
      <c r="D61" s="197" t="s">
        <v>160</v>
      </c>
      <c r="E61" s="198">
        <v>2</v>
      </c>
      <c r="F61" s="199"/>
      <c r="G61" s="200">
        <f>ROUND(E61*F61,2)</f>
        <v>0</v>
      </c>
      <c r="H61" s="177">
        <v>0</v>
      </c>
      <c r="I61" s="177">
        <f>ROUND(E61*H61,2)</f>
        <v>0</v>
      </c>
      <c r="J61" s="177">
        <v>16.7</v>
      </c>
      <c r="K61" s="177">
        <f>ROUND(E61*J61,2)</f>
        <v>33.4</v>
      </c>
      <c r="L61" s="177">
        <v>21</v>
      </c>
      <c r="M61" s="177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7"/>
      <c r="S61" s="177" t="s">
        <v>112</v>
      </c>
      <c r="T61" s="177" t="s">
        <v>122</v>
      </c>
      <c r="U61" s="177">
        <v>0.05</v>
      </c>
      <c r="V61" s="177">
        <f>ROUND(E61*U61,2)</f>
        <v>0.1</v>
      </c>
      <c r="W61" s="177"/>
      <c r="X61" s="177" t="s">
        <v>113</v>
      </c>
      <c r="Y61" s="172"/>
      <c r="Z61" s="172"/>
      <c r="AA61" s="172"/>
      <c r="AB61" s="172"/>
      <c r="AC61" s="172"/>
      <c r="AD61" s="172"/>
      <c r="AE61" s="172"/>
      <c r="AF61" s="172"/>
      <c r="AG61" s="172" t="s">
        <v>114</v>
      </c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</row>
    <row r="62" spans="1:60" outlineLevel="1" x14ac:dyDescent="0.2">
      <c r="A62" s="195">
        <v>12</v>
      </c>
      <c r="B62" s="196" t="s">
        <v>161</v>
      </c>
      <c r="C62" s="204" t="s">
        <v>162</v>
      </c>
      <c r="D62" s="197" t="s">
        <v>163</v>
      </c>
      <c r="E62" s="198">
        <v>62</v>
      </c>
      <c r="F62" s="199"/>
      <c r="G62" s="200">
        <f>ROUND(E62*F62,2)</f>
        <v>0</v>
      </c>
      <c r="H62" s="177">
        <v>13.02</v>
      </c>
      <c r="I62" s="177">
        <f>ROUND(E62*H62,2)</f>
        <v>807.24</v>
      </c>
      <c r="J62" s="177">
        <v>97.48</v>
      </c>
      <c r="K62" s="177">
        <f>ROUND(E62*J62,2)</f>
        <v>6043.76</v>
      </c>
      <c r="L62" s="177">
        <v>21</v>
      </c>
      <c r="M62" s="177">
        <f>G62*(1+L62/100)</f>
        <v>0</v>
      </c>
      <c r="N62" s="177">
        <v>0</v>
      </c>
      <c r="O62" s="177">
        <f>ROUND(E62*N62,2)</f>
        <v>0</v>
      </c>
      <c r="P62" s="177">
        <v>2.16E-3</v>
      </c>
      <c r="Q62" s="177">
        <f>ROUND(E62*P62,2)</f>
        <v>0.13</v>
      </c>
      <c r="R62" s="177"/>
      <c r="S62" s="177" t="s">
        <v>112</v>
      </c>
      <c r="T62" s="177" t="s">
        <v>122</v>
      </c>
      <c r="U62" s="177">
        <v>0.26500000000000001</v>
      </c>
      <c r="V62" s="177">
        <f>ROUND(E62*U62,2)</f>
        <v>16.43</v>
      </c>
      <c r="W62" s="177"/>
      <c r="X62" s="177" t="s">
        <v>113</v>
      </c>
      <c r="Y62" s="172"/>
      <c r="Z62" s="172"/>
      <c r="AA62" s="172"/>
      <c r="AB62" s="172"/>
      <c r="AC62" s="172"/>
      <c r="AD62" s="172"/>
      <c r="AE62" s="172"/>
      <c r="AF62" s="172"/>
      <c r="AG62" s="172" t="s">
        <v>114</v>
      </c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</row>
    <row r="63" spans="1:60" outlineLevel="1" x14ac:dyDescent="0.2">
      <c r="A63" s="189">
        <v>13</v>
      </c>
      <c r="B63" s="190" t="s">
        <v>164</v>
      </c>
      <c r="C63" s="202" t="s">
        <v>165</v>
      </c>
      <c r="D63" s="191" t="s">
        <v>111</v>
      </c>
      <c r="E63" s="192">
        <v>34.479999999999997</v>
      </c>
      <c r="F63" s="193"/>
      <c r="G63" s="194">
        <f>ROUND(E63*F63,2)</f>
        <v>0</v>
      </c>
      <c r="H63" s="177">
        <v>0</v>
      </c>
      <c r="I63" s="177">
        <f>ROUND(E63*H63,2)</f>
        <v>0</v>
      </c>
      <c r="J63" s="177">
        <v>10</v>
      </c>
      <c r="K63" s="177">
        <f>ROUND(E63*J63,2)</f>
        <v>344.8</v>
      </c>
      <c r="L63" s="177">
        <v>21</v>
      </c>
      <c r="M63" s="177">
        <f>G63*(1+L63/100)</f>
        <v>0</v>
      </c>
      <c r="N63" s="177">
        <v>0</v>
      </c>
      <c r="O63" s="177">
        <f>ROUND(E63*N63,2)</f>
        <v>0</v>
      </c>
      <c r="P63" s="177">
        <v>4.0000000000000001E-3</v>
      </c>
      <c r="Q63" s="177">
        <f>ROUND(E63*P63,2)</f>
        <v>0.14000000000000001</v>
      </c>
      <c r="R63" s="177"/>
      <c r="S63" s="177" t="s">
        <v>112</v>
      </c>
      <c r="T63" s="177" t="s">
        <v>122</v>
      </c>
      <c r="U63" s="177">
        <v>0.03</v>
      </c>
      <c r="V63" s="177">
        <f>ROUND(E63*U63,2)</f>
        <v>1.03</v>
      </c>
      <c r="W63" s="177"/>
      <c r="X63" s="177" t="s">
        <v>113</v>
      </c>
      <c r="Y63" s="172"/>
      <c r="Z63" s="172"/>
      <c r="AA63" s="172"/>
      <c r="AB63" s="172"/>
      <c r="AC63" s="172"/>
      <c r="AD63" s="172"/>
      <c r="AE63" s="172"/>
      <c r="AF63" s="172"/>
      <c r="AG63" s="172" t="s">
        <v>114</v>
      </c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</row>
    <row r="64" spans="1:60" outlineLevel="1" x14ac:dyDescent="0.2">
      <c r="A64" s="175"/>
      <c r="B64" s="176"/>
      <c r="C64" s="203" t="s">
        <v>127</v>
      </c>
      <c r="D64" s="178"/>
      <c r="E64" s="179">
        <v>2.38</v>
      </c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2"/>
      <c r="Z64" s="172"/>
      <c r="AA64" s="172"/>
      <c r="AB64" s="172"/>
      <c r="AC64" s="172"/>
      <c r="AD64" s="172"/>
      <c r="AE64" s="172"/>
      <c r="AF64" s="172"/>
      <c r="AG64" s="172" t="s">
        <v>116</v>
      </c>
      <c r="AH64" s="172">
        <v>0</v>
      </c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</row>
    <row r="65" spans="1:60" outlineLevel="1" x14ac:dyDescent="0.2">
      <c r="A65" s="175"/>
      <c r="B65" s="176"/>
      <c r="C65" s="203" t="s">
        <v>128</v>
      </c>
      <c r="D65" s="178"/>
      <c r="E65" s="179">
        <v>5.22</v>
      </c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2"/>
      <c r="Z65" s="172"/>
      <c r="AA65" s="172"/>
      <c r="AB65" s="172"/>
      <c r="AC65" s="172"/>
      <c r="AD65" s="172"/>
      <c r="AE65" s="172"/>
      <c r="AF65" s="172"/>
      <c r="AG65" s="172" t="s">
        <v>116</v>
      </c>
      <c r="AH65" s="172">
        <v>0</v>
      </c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</row>
    <row r="66" spans="1:60" outlineLevel="1" x14ac:dyDescent="0.2">
      <c r="A66" s="175"/>
      <c r="B66" s="176"/>
      <c r="C66" s="203" t="s">
        <v>129</v>
      </c>
      <c r="D66" s="178"/>
      <c r="E66" s="179">
        <v>6.75</v>
      </c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2"/>
      <c r="Z66" s="172"/>
      <c r="AA66" s="172"/>
      <c r="AB66" s="172"/>
      <c r="AC66" s="172"/>
      <c r="AD66" s="172"/>
      <c r="AE66" s="172"/>
      <c r="AF66" s="172"/>
      <c r="AG66" s="172" t="s">
        <v>116</v>
      </c>
      <c r="AH66" s="172">
        <v>0</v>
      </c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</row>
    <row r="67" spans="1:60" outlineLevel="1" x14ac:dyDescent="0.2">
      <c r="A67" s="175"/>
      <c r="B67" s="176"/>
      <c r="C67" s="203" t="s">
        <v>130</v>
      </c>
      <c r="D67" s="178"/>
      <c r="E67" s="179">
        <v>15.99</v>
      </c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2"/>
      <c r="Z67" s="172"/>
      <c r="AA67" s="172"/>
      <c r="AB67" s="172"/>
      <c r="AC67" s="172"/>
      <c r="AD67" s="172"/>
      <c r="AE67" s="172"/>
      <c r="AF67" s="172"/>
      <c r="AG67" s="172" t="s">
        <v>116</v>
      </c>
      <c r="AH67" s="172">
        <v>0</v>
      </c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</row>
    <row r="68" spans="1:60" outlineLevel="1" x14ac:dyDescent="0.2">
      <c r="A68" s="175"/>
      <c r="B68" s="176"/>
      <c r="C68" s="203" t="s">
        <v>131</v>
      </c>
      <c r="D68" s="178"/>
      <c r="E68" s="179">
        <v>4.1399999999999997</v>
      </c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2"/>
      <c r="Z68" s="172"/>
      <c r="AA68" s="172"/>
      <c r="AB68" s="172"/>
      <c r="AC68" s="172"/>
      <c r="AD68" s="172"/>
      <c r="AE68" s="172"/>
      <c r="AF68" s="172"/>
      <c r="AG68" s="172" t="s">
        <v>116</v>
      </c>
      <c r="AH68" s="172">
        <v>0</v>
      </c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</row>
    <row r="69" spans="1:60" outlineLevel="1" x14ac:dyDescent="0.2">
      <c r="A69" s="189">
        <v>14</v>
      </c>
      <c r="B69" s="190" t="s">
        <v>166</v>
      </c>
      <c r="C69" s="202" t="s">
        <v>167</v>
      </c>
      <c r="D69" s="191" t="s">
        <v>111</v>
      </c>
      <c r="E69" s="192">
        <v>99.286000000000001</v>
      </c>
      <c r="F69" s="193"/>
      <c r="G69" s="194">
        <f>ROUND(E69*F69,2)</f>
        <v>0</v>
      </c>
      <c r="H69" s="177">
        <v>0</v>
      </c>
      <c r="I69" s="177">
        <f>ROUND(E69*H69,2)</f>
        <v>0</v>
      </c>
      <c r="J69" s="177">
        <v>10</v>
      </c>
      <c r="K69" s="177">
        <f>ROUND(E69*J69,2)</f>
        <v>992.86</v>
      </c>
      <c r="L69" s="177">
        <v>21</v>
      </c>
      <c r="M69" s="177">
        <f>G69*(1+L69/100)</f>
        <v>0</v>
      </c>
      <c r="N69" s="177">
        <v>0</v>
      </c>
      <c r="O69" s="177">
        <f>ROUND(E69*N69,2)</f>
        <v>0</v>
      </c>
      <c r="P69" s="177">
        <v>4.0000000000000001E-3</v>
      </c>
      <c r="Q69" s="177">
        <f>ROUND(E69*P69,2)</f>
        <v>0.4</v>
      </c>
      <c r="R69" s="177"/>
      <c r="S69" s="177" t="s">
        <v>112</v>
      </c>
      <c r="T69" s="177" t="s">
        <v>122</v>
      </c>
      <c r="U69" s="177">
        <v>0.03</v>
      </c>
      <c r="V69" s="177">
        <f>ROUND(E69*U69,2)</f>
        <v>2.98</v>
      </c>
      <c r="W69" s="177"/>
      <c r="X69" s="177" t="s">
        <v>113</v>
      </c>
      <c r="Y69" s="172"/>
      <c r="Z69" s="172"/>
      <c r="AA69" s="172"/>
      <c r="AB69" s="172"/>
      <c r="AC69" s="172"/>
      <c r="AD69" s="172"/>
      <c r="AE69" s="172"/>
      <c r="AF69" s="172"/>
      <c r="AG69" s="172" t="s">
        <v>114</v>
      </c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</row>
    <row r="70" spans="1:60" outlineLevel="1" x14ac:dyDescent="0.2">
      <c r="A70" s="175"/>
      <c r="B70" s="176"/>
      <c r="C70" s="203" t="s">
        <v>134</v>
      </c>
      <c r="D70" s="178"/>
      <c r="E70" s="179">
        <v>16.739999999999998</v>
      </c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2"/>
      <c r="Z70" s="172"/>
      <c r="AA70" s="172"/>
      <c r="AB70" s="172"/>
      <c r="AC70" s="172"/>
      <c r="AD70" s="172"/>
      <c r="AE70" s="172"/>
      <c r="AF70" s="172"/>
      <c r="AG70" s="172" t="s">
        <v>116</v>
      </c>
      <c r="AH70" s="172">
        <v>0</v>
      </c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</row>
    <row r="71" spans="1:60" outlineLevel="1" x14ac:dyDescent="0.2">
      <c r="A71" s="175"/>
      <c r="B71" s="176"/>
      <c r="C71" s="203" t="s">
        <v>135</v>
      </c>
      <c r="D71" s="178"/>
      <c r="E71" s="179">
        <v>-3.1520000000000001</v>
      </c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2"/>
      <c r="Z71" s="172"/>
      <c r="AA71" s="172"/>
      <c r="AB71" s="172"/>
      <c r="AC71" s="172"/>
      <c r="AD71" s="172"/>
      <c r="AE71" s="172"/>
      <c r="AF71" s="172"/>
      <c r="AG71" s="172" t="s">
        <v>116</v>
      </c>
      <c r="AH71" s="172">
        <v>0</v>
      </c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</row>
    <row r="72" spans="1:60" outlineLevel="1" x14ac:dyDescent="0.2">
      <c r="A72" s="175"/>
      <c r="B72" s="176"/>
      <c r="C72" s="203" t="s">
        <v>136</v>
      </c>
      <c r="D72" s="178"/>
      <c r="E72" s="179">
        <v>25.38</v>
      </c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2"/>
      <c r="Z72" s="172"/>
      <c r="AA72" s="172"/>
      <c r="AB72" s="172"/>
      <c r="AC72" s="172"/>
      <c r="AD72" s="172"/>
      <c r="AE72" s="172"/>
      <c r="AF72" s="172"/>
      <c r="AG72" s="172" t="s">
        <v>116</v>
      </c>
      <c r="AH72" s="172">
        <v>0</v>
      </c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</row>
    <row r="73" spans="1:60" outlineLevel="1" x14ac:dyDescent="0.2">
      <c r="A73" s="175"/>
      <c r="B73" s="176"/>
      <c r="C73" s="203" t="s">
        <v>137</v>
      </c>
      <c r="D73" s="178"/>
      <c r="E73" s="179">
        <v>-6.3040000000000003</v>
      </c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2"/>
      <c r="Z73" s="172"/>
      <c r="AA73" s="172"/>
      <c r="AB73" s="172"/>
      <c r="AC73" s="172"/>
      <c r="AD73" s="172"/>
      <c r="AE73" s="172"/>
      <c r="AF73" s="172"/>
      <c r="AG73" s="172" t="s">
        <v>116</v>
      </c>
      <c r="AH73" s="172">
        <v>0</v>
      </c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</row>
    <row r="74" spans="1:60" outlineLevel="1" x14ac:dyDescent="0.2">
      <c r="A74" s="175"/>
      <c r="B74" s="176"/>
      <c r="C74" s="203" t="s">
        <v>138</v>
      </c>
      <c r="D74" s="178"/>
      <c r="E74" s="179">
        <v>-1.1819999999999999</v>
      </c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2"/>
      <c r="Z74" s="172"/>
      <c r="AA74" s="172"/>
      <c r="AB74" s="172"/>
      <c r="AC74" s="172"/>
      <c r="AD74" s="172"/>
      <c r="AE74" s="172"/>
      <c r="AF74" s="172"/>
      <c r="AG74" s="172" t="s">
        <v>116</v>
      </c>
      <c r="AH74" s="172">
        <v>0</v>
      </c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</row>
    <row r="75" spans="1:60" outlineLevel="1" x14ac:dyDescent="0.2">
      <c r="A75" s="175"/>
      <c r="B75" s="176"/>
      <c r="C75" s="203" t="s">
        <v>139</v>
      </c>
      <c r="D75" s="178"/>
      <c r="E75" s="179">
        <v>28.08</v>
      </c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2"/>
      <c r="Z75" s="172"/>
      <c r="AA75" s="172"/>
      <c r="AB75" s="172"/>
      <c r="AC75" s="172"/>
      <c r="AD75" s="172"/>
      <c r="AE75" s="172"/>
      <c r="AF75" s="172"/>
      <c r="AG75" s="172" t="s">
        <v>116</v>
      </c>
      <c r="AH75" s="172">
        <v>0</v>
      </c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</row>
    <row r="76" spans="1:60" outlineLevel="1" x14ac:dyDescent="0.2">
      <c r="A76" s="175"/>
      <c r="B76" s="176"/>
      <c r="C76" s="203" t="s">
        <v>140</v>
      </c>
      <c r="D76" s="178"/>
      <c r="E76" s="179">
        <v>-1.5760000000000001</v>
      </c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2"/>
      <c r="Z76" s="172"/>
      <c r="AA76" s="172"/>
      <c r="AB76" s="172"/>
      <c r="AC76" s="172"/>
      <c r="AD76" s="172"/>
      <c r="AE76" s="172"/>
      <c r="AF76" s="172"/>
      <c r="AG76" s="172" t="s">
        <v>116</v>
      </c>
      <c r="AH76" s="172">
        <v>0</v>
      </c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</row>
    <row r="77" spans="1:60" outlineLevel="1" x14ac:dyDescent="0.2">
      <c r="A77" s="175"/>
      <c r="B77" s="176"/>
      <c r="C77" s="203" t="s">
        <v>141</v>
      </c>
      <c r="D77" s="178"/>
      <c r="E77" s="179">
        <v>-1.8</v>
      </c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2"/>
      <c r="Z77" s="172"/>
      <c r="AA77" s="172"/>
      <c r="AB77" s="172"/>
      <c r="AC77" s="172"/>
      <c r="AD77" s="172"/>
      <c r="AE77" s="172"/>
      <c r="AF77" s="172"/>
      <c r="AG77" s="172" t="s">
        <v>116</v>
      </c>
      <c r="AH77" s="172">
        <v>0</v>
      </c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</row>
    <row r="78" spans="1:60" outlineLevel="1" x14ac:dyDescent="0.2">
      <c r="A78" s="175"/>
      <c r="B78" s="176"/>
      <c r="C78" s="203" t="s">
        <v>142</v>
      </c>
      <c r="D78" s="178"/>
      <c r="E78" s="179">
        <v>43.2</v>
      </c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2"/>
      <c r="Z78" s="172"/>
      <c r="AA78" s="172"/>
      <c r="AB78" s="172"/>
      <c r="AC78" s="172"/>
      <c r="AD78" s="172"/>
      <c r="AE78" s="172"/>
      <c r="AF78" s="172"/>
      <c r="AG78" s="172" t="s">
        <v>116</v>
      </c>
      <c r="AH78" s="172">
        <v>0</v>
      </c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</row>
    <row r="79" spans="1:60" outlineLevel="1" x14ac:dyDescent="0.2">
      <c r="A79" s="175"/>
      <c r="B79" s="176"/>
      <c r="C79" s="203" t="s">
        <v>143</v>
      </c>
      <c r="D79" s="178"/>
      <c r="E79" s="179">
        <v>-2.25</v>
      </c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2"/>
      <c r="Z79" s="172"/>
      <c r="AA79" s="172"/>
      <c r="AB79" s="172"/>
      <c r="AC79" s="172"/>
      <c r="AD79" s="172"/>
      <c r="AE79" s="172"/>
      <c r="AF79" s="172"/>
      <c r="AG79" s="172" t="s">
        <v>116</v>
      </c>
      <c r="AH79" s="172">
        <v>0</v>
      </c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</row>
    <row r="80" spans="1:60" outlineLevel="1" x14ac:dyDescent="0.2">
      <c r="A80" s="175"/>
      <c r="B80" s="176"/>
      <c r="C80" s="203" t="s">
        <v>140</v>
      </c>
      <c r="D80" s="178"/>
      <c r="E80" s="179">
        <v>-1.5760000000000001</v>
      </c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2"/>
      <c r="Z80" s="172"/>
      <c r="AA80" s="172"/>
      <c r="AB80" s="172"/>
      <c r="AC80" s="172"/>
      <c r="AD80" s="172"/>
      <c r="AE80" s="172"/>
      <c r="AF80" s="172"/>
      <c r="AG80" s="172" t="s">
        <v>116</v>
      </c>
      <c r="AH80" s="172">
        <v>0</v>
      </c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</row>
    <row r="81" spans="1:60" outlineLevel="1" x14ac:dyDescent="0.2">
      <c r="A81" s="175"/>
      <c r="B81" s="176"/>
      <c r="C81" s="203" t="s">
        <v>144</v>
      </c>
      <c r="D81" s="178"/>
      <c r="E81" s="179">
        <v>3.726</v>
      </c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2"/>
      <c r="Z81" s="172"/>
      <c r="AA81" s="172"/>
      <c r="AB81" s="172"/>
      <c r="AC81" s="172"/>
      <c r="AD81" s="172"/>
      <c r="AE81" s="172"/>
      <c r="AF81" s="172"/>
      <c r="AG81" s="172" t="s">
        <v>116</v>
      </c>
      <c r="AH81" s="172">
        <v>0</v>
      </c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</row>
    <row r="82" spans="1:60" outlineLevel="1" x14ac:dyDescent="0.2">
      <c r="A82" s="189">
        <v>15</v>
      </c>
      <c r="B82" s="190" t="s">
        <v>168</v>
      </c>
      <c r="C82" s="202" t="s">
        <v>169</v>
      </c>
      <c r="D82" s="191" t="s">
        <v>111</v>
      </c>
      <c r="E82" s="192">
        <v>2.78</v>
      </c>
      <c r="F82" s="193"/>
      <c r="G82" s="194">
        <f>ROUND(E82*F82,2)</f>
        <v>0</v>
      </c>
      <c r="H82" s="177">
        <v>0</v>
      </c>
      <c r="I82" s="177">
        <f>ROUND(E82*H82,2)</f>
        <v>0</v>
      </c>
      <c r="J82" s="177">
        <v>254</v>
      </c>
      <c r="K82" s="177">
        <f>ROUND(E82*J82,2)</f>
        <v>706.12</v>
      </c>
      <c r="L82" s="177">
        <v>21</v>
      </c>
      <c r="M82" s="177">
        <f>G82*(1+L82/100)</f>
        <v>0</v>
      </c>
      <c r="N82" s="177">
        <v>0</v>
      </c>
      <c r="O82" s="177">
        <f>ROUND(E82*N82,2)</f>
        <v>0</v>
      </c>
      <c r="P82" s="177">
        <v>6.8000000000000005E-2</v>
      </c>
      <c r="Q82" s="177">
        <f>ROUND(E82*P82,2)</f>
        <v>0.19</v>
      </c>
      <c r="R82" s="177"/>
      <c r="S82" s="177" t="s">
        <v>112</v>
      </c>
      <c r="T82" s="177" t="s">
        <v>122</v>
      </c>
      <c r="U82" s="177">
        <v>0.69</v>
      </c>
      <c r="V82" s="177">
        <f>ROUND(E82*U82,2)</f>
        <v>1.92</v>
      </c>
      <c r="W82" s="177"/>
      <c r="X82" s="177" t="s">
        <v>113</v>
      </c>
      <c r="Y82" s="172"/>
      <c r="Z82" s="172"/>
      <c r="AA82" s="172"/>
      <c r="AB82" s="172"/>
      <c r="AC82" s="172"/>
      <c r="AD82" s="172"/>
      <c r="AE82" s="172"/>
      <c r="AF82" s="172"/>
      <c r="AG82" s="172" t="s">
        <v>114</v>
      </c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</row>
    <row r="83" spans="1:60" outlineLevel="1" x14ac:dyDescent="0.2">
      <c r="A83" s="175"/>
      <c r="B83" s="176"/>
      <c r="C83" s="203" t="s">
        <v>115</v>
      </c>
      <c r="D83" s="178"/>
      <c r="E83" s="179">
        <v>2.78</v>
      </c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2"/>
      <c r="Z83" s="172"/>
      <c r="AA83" s="172"/>
      <c r="AB83" s="172"/>
      <c r="AC83" s="172"/>
      <c r="AD83" s="172"/>
      <c r="AE83" s="172"/>
      <c r="AF83" s="172"/>
      <c r="AG83" s="172" t="s">
        <v>116</v>
      </c>
      <c r="AH83" s="172">
        <v>0</v>
      </c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</row>
    <row r="84" spans="1:60" ht="22.5" outlineLevel="1" x14ac:dyDescent="0.2">
      <c r="A84" s="195">
        <v>16</v>
      </c>
      <c r="B84" s="196" t="s">
        <v>170</v>
      </c>
      <c r="C84" s="204" t="s">
        <v>171</v>
      </c>
      <c r="D84" s="197" t="s">
        <v>160</v>
      </c>
      <c r="E84" s="198">
        <v>5</v>
      </c>
      <c r="F84" s="199"/>
      <c r="G84" s="200">
        <f>ROUND(E84*F84,2)</f>
        <v>0</v>
      </c>
      <c r="H84" s="177">
        <v>4.2300000000000004</v>
      </c>
      <c r="I84" s="177">
        <f>ROUND(E84*H84,2)</f>
        <v>21.15</v>
      </c>
      <c r="J84" s="177">
        <v>193.77</v>
      </c>
      <c r="K84" s="177">
        <f>ROUND(E84*J84,2)</f>
        <v>968.85</v>
      </c>
      <c r="L84" s="177">
        <v>21</v>
      </c>
      <c r="M84" s="177">
        <f>G84*(1+L84/100)</f>
        <v>0</v>
      </c>
      <c r="N84" s="177">
        <v>3.6700000000000001E-3</v>
      </c>
      <c r="O84" s="177">
        <f>ROUND(E84*N84,2)</f>
        <v>0.02</v>
      </c>
      <c r="P84" s="177">
        <v>0</v>
      </c>
      <c r="Q84" s="177">
        <f>ROUND(E84*P84,2)</f>
        <v>0</v>
      </c>
      <c r="R84" s="177"/>
      <c r="S84" s="177" t="s">
        <v>112</v>
      </c>
      <c r="T84" s="177" t="s">
        <v>112</v>
      </c>
      <c r="U84" s="177">
        <v>0.433</v>
      </c>
      <c r="V84" s="177">
        <f>ROUND(E84*U84,2)</f>
        <v>2.17</v>
      </c>
      <c r="W84" s="177"/>
      <c r="X84" s="177" t="s">
        <v>113</v>
      </c>
      <c r="Y84" s="172"/>
      <c r="Z84" s="172"/>
      <c r="AA84" s="172"/>
      <c r="AB84" s="172"/>
      <c r="AC84" s="172"/>
      <c r="AD84" s="172"/>
      <c r="AE84" s="172"/>
      <c r="AF84" s="172"/>
      <c r="AG84" s="172" t="s">
        <v>114</v>
      </c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</row>
    <row r="85" spans="1:60" x14ac:dyDescent="0.2">
      <c r="A85" s="183" t="s">
        <v>107</v>
      </c>
      <c r="B85" s="184" t="s">
        <v>57</v>
      </c>
      <c r="C85" s="201" t="s">
        <v>58</v>
      </c>
      <c r="D85" s="185"/>
      <c r="E85" s="186"/>
      <c r="F85" s="187"/>
      <c r="G85" s="188">
        <f>SUMIF(AG86:AG86,"&lt;&gt;NOR",G86:G86)</f>
        <v>0</v>
      </c>
      <c r="H85" s="182"/>
      <c r="I85" s="182">
        <f>SUM(I86:I86)</f>
        <v>0</v>
      </c>
      <c r="J85" s="182"/>
      <c r="K85" s="182">
        <f>SUM(K86:K86)</f>
        <v>971.2</v>
      </c>
      <c r="L85" s="182"/>
      <c r="M85" s="182">
        <f>SUM(M86:M86)</f>
        <v>0</v>
      </c>
      <c r="N85" s="182"/>
      <c r="O85" s="182">
        <f>SUM(O86:O86)</f>
        <v>0</v>
      </c>
      <c r="P85" s="182"/>
      <c r="Q85" s="182">
        <f>SUM(Q86:Q86)</f>
        <v>0</v>
      </c>
      <c r="R85" s="182"/>
      <c r="S85" s="182"/>
      <c r="T85" s="182"/>
      <c r="U85" s="182"/>
      <c r="V85" s="182">
        <f>SUM(V86:V86)</f>
        <v>2.21</v>
      </c>
      <c r="W85" s="182"/>
      <c r="X85" s="182"/>
      <c r="AG85" t="s">
        <v>108</v>
      </c>
    </row>
    <row r="86" spans="1:60" outlineLevel="1" x14ac:dyDescent="0.2">
      <c r="A86" s="195">
        <v>17</v>
      </c>
      <c r="B86" s="196" t="s">
        <v>172</v>
      </c>
      <c r="C86" s="204" t="s">
        <v>173</v>
      </c>
      <c r="D86" s="197" t="s">
        <v>174</v>
      </c>
      <c r="E86" s="198">
        <v>0.85946999999999996</v>
      </c>
      <c r="F86" s="199"/>
      <c r="G86" s="200">
        <f>ROUND(E86*F86,2)</f>
        <v>0</v>
      </c>
      <c r="H86" s="177">
        <v>0</v>
      </c>
      <c r="I86" s="177">
        <f>ROUND(E86*H86,2)</f>
        <v>0</v>
      </c>
      <c r="J86" s="177">
        <v>1130</v>
      </c>
      <c r="K86" s="177">
        <f>ROUND(E86*J86,2)</f>
        <v>971.2</v>
      </c>
      <c r="L86" s="177">
        <v>21</v>
      </c>
      <c r="M86" s="177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7"/>
      <c r="S86" s="177" t="s">
        <v>112</v>
      </c>
      <c r="T86" s="177" t="s">
        <v>122</v>
      </c>
      <c r="U86" s="177">
        <v>2.577</v>
      </c>
      <c r="V86" s="177">
        <f>ROUND(E86*U86,2)</f>
        <v>2.21</v>
      </c>
      <c r="W86" s="177"/>
      <c r="X86" s="177" t="s">
        <v>175</v>
      </c>
      <c r="Y86" s="172"/>
      <c r="Z86" s="172"/>
      <c r="AA86" s="172"/>
      <c r="AB86" s="172"/>
      <c r="AC86" s="172"/>
      <c r="AD86" s="172"/>
      <c r="AE86" s="172"/>
      <c r="AF86" s="172"/>
      <c r="AG86" s="172" t="s">
        <v>176</v>
      </c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</row>
    <row r="87" spans="1:60" x14ac:dyDescent="0.2">
      <c r="A87" s="183" t="s">
        <v>107</v>
      </c>
      <c r="B87" s="184" t="s">
        <v>59</v>
      </c>
      <c r="C87" s="201" t="s">
        <v>60</v>
      </c>
      <c r="D87" s="185"/>
      <c r="E87" s="186"/>
      <c r="F87" s="187"/>
      <c r="G87" s="188">
        <f>SUMIF(AG88:AG88,"&lt;&gt;NOR",G88:G88)</f>
        <v>0</v>
      </c>
      <c r="H87" s="182"/>
      <c r="I87" s="182">
        <f>SUM(I88:I88)</f>
        <v>0</v>
      </c>
      <c r="J87" s="182"/>
      <c r="K87" s="182">
        <f>SUM(K88:K88)</f>
        <v>1000</v>
      </c>
      <c r="L87" s="182"/>
      <c r="M87" s="182">
        <f>SUM(M88:M88)</f>
        <v>0</v>
      </c>
      <c r="N87" s="182"/>
      <c r="O87" s="182">
        <f>SUM(O88:O88)</f>
        <v>0</v>
      </c>
      <c r="P87" s="182"/>
      <c r="Q87" s="182">
        <f>SUM(Q88:Q88)</f>
        <v>0</v>
      </c>
      <c r="R87" s="182"/>
      <c r="S87" s="182"/>
      <c r="T87" s="182"/>
      <c r="U87" s="182"/>
      <c r="V87" s="182">
        <f>SUM(V88:V88)</f>
        <v>0.16</v>
      </c>
      <c r="W87" s="182"/>
      <c r="X87" s="182"/>
      <c r="AG87" t="s">
        <v>108</v>
      </c>
    </row>
    <row r="88" spans="1:60" ht="22.5" outlineLevel="1" x14ac:dyDescent="0.2">
      <c r="A88" s="195">
        <v>18</v>
      </c>
      <c r="B88" s="196" t="s">
        <v>177</v>
      </c>
      <c r="C88" s="204" t="s">
        <v>178</v>
      </c>
      <c r="D88" s="197" t="s">
        <v>179</v>
      </c>
      <c r="E88" s="198">
        <v>1</v>
      </c>
      <c r="F88" s="199"/>
      <c r="G88" s="200">
        <f>ROUND(E88*F88,2)</f>
        <v>0</v>
      </c>
      <c r="H88" s="177">
        <v>0</v>
      </c>
      <c r="I88" s="177">
        <f>ROUND(E88*H88,2)</f>
        <v>0</v>
      </c>
      <c r="J88" s="177">
        <v>1000</v>
      </c>
      <c r="K88" s="177">
        <f>ROUND(E88*J88,2)</f>
        <v>1000</v>
      </c>
      <c r="L88" s="177">
        <v>21</v>
      </c>
      <c r="M88" s="177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7"/>
      <c r="S88" s="177" t="s">
        <v>154</v>
      </c>
      <c r="T88" s="177" t="s">
        <v>155</v>
      </c>
      <c r="U88" s="177">
        <v>0.157</v>
      </c>
      <c r="V88" s="177">
        <f>ROUND(E88*U88,2)</f>
        <v>0.16</v>
      </c>
      <c r="W88" s="177"/>
      <c r="X88" s="177" t="s">
        <v>113</v>
      </c>
      <c r="Y88" s="172"/>
      <c r="Z88" s="172"/>
      <c r="AA88" s="172"/>
      <c r="AB88" s="172"/>
      <c r="AC88" s="172"/>
      <c r="AD88" s="172"/>
      <c r="AE88" s="172"/>
      <c r="AF88" s="172"/>
      <c r="AG88" s="172" t="s">
        <v>114</v>
      </c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</row>
    <row r="89" spans="1:60" x14ac:dyDescent="0.2">
      <c r="A89" s="183" t="s">
        <v>107</v>
      </c>
      <c r="B89" s="184" t="s">
        <v>61</v>
      </c>
      <c r="C89" s="201" t="s">
        <v>62</v>
      </c>
      <c r="D89" s="185"/>
      <c r="E89" s="186"/>
      <c r="F89" s="187"/>
      <c r="G89" s="188">
        <f>SUMIF(AG90:AG94,"&lt;&gt;NOR",G90:G94)</f>
        <v>0</v>
      </c>
      <c r="H89" s="182"/>
      <c r="I89" s="182">
        <f>SUM(I90:I94)</f>
        <v>337.62</v>
      </c>
      <c r="J89" s="182"/>
      <c r="K89" s="182">
        <f>SUM(K90:K94)</f>
        <v>909.0200000000001</v>
      </c>
      <c r="L89" s="182"/>
      <c r="M89" s="182">
        <f>SUM(M90:M94)</f>
        <v>0</v>
      </c>
      <c r="N89" s="182"/>
      <c r="O89" s="182">
        <f>SUM(O90:O94)</f>
        <v>0</v>
      </c>
      <c r="P89" s="182"/>
      <c r="Q89" s="182">
        <f>SUM(Q90:Q94)</f>
        <v>0</v>
      </c>
      <c r="R89" s="182"/>
      <c r="S89" s="182"/>
      <c r="T89" s="182"/>
      <c r="U89" s="182"/>
      <c r="V89" s="182">
        <f>SUM(V90:V94)</f>
        <v>1.32</v>
      </c>
      <c r="W89" s="182"/>
      <c r="X89" s="182"/>
      <c r="AG89" t="s">
        <v>108</v>
      </c>
    </row>
    <row r="90" spans="1:60" outlineLevel="1" x14ac:dyDescent="0.2">
      <c r="A90" s="195">
        <v>19</v>
      </c>
      <c r="B90" s="196" t="s">
        <v>180</v>
      </c>
      <c r="C90" s="204" t="s">
        <v>181</v>
      </c>
      <c r="D90" s="197" t="s">
        <v>163</v>
      </c>
      <c r="E90" s="198">
        <v>2</v>
      </c>
      <c r="F90" s="199"/>
      <c r="G90" s="200">
        <f>ROUND(E90*F90,2)</f>
        <v>0</v>
      </c>
      <c r="H90" s="177">
        <v>168.13</v>
      </c>
      <c r="I90" s="177">
        <f>ROUND(E90*H90,2)</f>
        <v>336.26</v>
      </c>
      <c r="J90" s="177">
        <v>256.87</v>
      </c>
      <c r="K90" s="177">
        <f>ROUND(E90*J90,2)</f>
        <v>513.74</v>
      </c>
      <c r="L90" s="177">
        <v>21</v>
      </c>
      <c r="M90" s="177">
        <f>G90*(1+L90/100)</f>
        <v>0</v>
      </c>
      <c r="N90" s="177">
        <v>5.1999999999999995E-4</v>
      </c>
      <c r="O90" s="177">
        <f>ROUND(E90*N90,2)</f>
        <v>0</v>
      </c>
      <c r="P90" s="177">
        <v>0</v>
      </c>
      <c r="Q90" s="177">
        <f>ROUND(E90*P90,2)</f>
        <v>0</v>
      </c>
      <c r="R90" s="177"/>
      <c r="S90" s="177" t="s">
        <v>112</v>
      </c>
      <c r="T90" s="177" t="s">
        <v>122</v>
      </c>
      <c r="U90" s="177">
        <v>0.52900000000000003</v>
      </c>
      <c r="V90" s="177">
        <f>ROUND(E90*U90,2)</f>
        <v>1.06</v>
      </c>
      <c r="W90" s="177"/>
      <c r="X90" s="177" t="s">
        <v>113</v>
      </c>
      <c r="Y90" s="172"/>
      <c r="Z90" s="172"/>
      <c r="AA90" s="172"/>
      <c r="AB90" s="172"/>
      <c r="AC90" s="172"/>
      <c r="AD90" s="172"/>
      <c r="AE90" s="172"/>
      <c r="AF90" s="172"/>
      <c r="AG90" s="172" t="s">
        <v>114</v>
      </c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</row>
    <row r="91" spans="1:60" outlineLevel="1" x14ac:dyDescent="0.2">
      <c r="A91" s="195">
        <v>20</v>
      </c>
      <c r="B91" s="196" t="s">
        <v>182</v>
      </c>
      <c r="C91" s="204" t="s">
        <v>183</v>
      </c>
      <c r="D91" s="197" t="s">
        <v>160</v>
      </c>
      <c r="E91" s="198">
        <v>1</v>
      </c>
      <c r="F91" s="199"/>
      <c r="G91" s="200">
        <f>ROUND(E91*F91,2)</f>
        <v>0</v>
      </c>
      <c r="H91" s="177">
        <v>0</v>
      </c>
      <c r="I91" s="177">
        <f>ROUND(E91*H91,2)</f>
        <v>0</v>
      </c>
      <c r="J91" s="177">
        <v>79.2</v>
      </c>
      <c r="K91" s="177">
        <f>ROUND(E91*J91,2)</f>
        <v>79.2</v>
      </c>
      <c r="L91" s="177">
        <v>21</v>
      </c>
      <c r="M91" s="177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7"/>
      <c r="S91" s="177" t="s">
        <v>112</v>
      </c>
      <c r="T91" s="177" t="s">
        <v>112</v>
      </c>
      <c r="U91" s="177">
        <v>0.157</v>
      </c>
      <c r="V91" s="177">
        <f>ROUND(E91*U91,2)</f>
        <v>0.16</v>
      </c>
      <c r="W91" s="177"/>
      <c r="X91" s="177" t="s">
        <v>113</v>
      </c>
      <c r="Y91" s="172"/>
      <c r="Z91" s="172"/>
      <c r="AA91" s="172"/>
      <c r="AB91" s="172"/>
      <c r="AC91" s="172"/>
      <c r="AD91" s="172"/>
      <c r="AE91" s="172"/>
      <c r="AF91" s="172"/>
      <c r="AG91" s="172" t="s">
        <v>114</v>
      </c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</row>
    <row r="92" spans="1:60" outlineLevel="1" x14ac:dyDescent="0.2">
      <c r="A92" s="195">
        <v>21</v>
      </c>
      <c r="B92" s="196" t="s">
        <v>184</v>
      </c>
      <c r="C92" s="204" t="s">
        <v>185</v>
      </c>
      <c r="D92" s="197" t="s">
        <v>163</v>
      </c>
      <c r="E92" s="198">
        <v>2</v>
      </c>
      <c r="F92" s="199"/>
      <c r="G92" s="200">
        <f>ROUND(E92*F92,2)</f>
        <v>0</v>
      </c>
      <c r="H92" s="177">
        <v>0.68</v>
      </c>
      <c r="I92" s="177">
        <f>ROUND(E92*H92,2)</f>
        <v>1.36</v>
      </c>
      <c r="J92" s="177">
        <v>24.22</v>
      </c>
      <c r="K92" s="177">
        <f>ROUND(E92*J92,2)</f>
        <v>48.44</v>
      </c>
      <c r="L92" s="177">
        <v>21</v>
      </c>
      <c r="M92" s="177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7"/>
      <c r="S92" s="177" t="s">
        <v>112</v>
      </c>
      <c r="T92" s="177" t="s">
        <v>112</v>
      </c>
      <c r="U92" s="177">
        <v>4.8000000000000001E-2</v>
      </c>
      <c r="V92" s="177">
        <f>ROUND(E92*U92,2)</f>
        <v>0.1</v>
      </c>
      <c r="W92" s="177"/>
      <c r="X92" s="177" t="s">
        <v>113</v>
      </c>
      <c r="Y92" s="172"/>
      <c r="Z92" s="172"/>
      <c r="AA92" s="172"/>
      <c r="AB92" s="172"/>
      <c r="AC92" s="172"/>
      <c r="AD92" s="172"/>
      <c r="AE92" s="172"/>
      <c r="AF92" s="172"/>
      <c r="AG92" s="172" t="s">
        <v>114</v>
      </c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</row>
    <row r="93" spans="1:60" outlineLevel="1" x14ac:dyDescent="0.2">
      <c r="A93" s="195">
        <v>22</v>
      </c>
      <c r="B93" s="196" t="s">
        <v>186</v>
      </c>
      <c r="C93" s="204" t="s">
        <v>187</v>
      </c>
      <c r="D93" s="197" t="s">
        <v>188</v>
      </c>
      <c r="E93" s="198">
        <v>1</v>
      </c>
      <c r="F93" s="199"/>
      <c r="G93" s="200">
        <f>ROUND(E93*F93,2)</f>
        <v>0</v>
      </c>
      <c r="H93" s="177">
        <v>0</v>
      </c>
      <c r="I93" s="177">
        <f>ROUND(E93*H93,2)</f>
        <v>0</v>
      </c>
      <c r="J93" s="177">
        <v>245</v>
      </c>
      <c r="K93" s="177">
        <f>ROUND(E93*J93,2)</f>
        <v>245</v>
      </c>
      <c r="L93" s="177">
        <v>21</v>
      </c>
      <c r="M93" s="177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7"/>
      <c r="S93" s="177" t="s">
        <v>154</v>
      </c>
      <c r="T93" s="177" t="s">
        <v>155</v>
      </c>
      <c r="U93" s="177">
        <v>0</v>
      </c>
      <c r="V93" s="177">
        <f>ROUND(E93*U93,2)</f>
        <v>0</v>
      </c>
      <c r="W93" s="177"/>
      <c r="X93" s="177" t="s">
        <v>113</v>
      </c>
      <c r="Y93" s="172"/>
      <c r="Z93" s="172"/>
      <c r="AA93" s="172"/>
      <c r="AB93" s="172"/>
      <c r="AC93" s="172"/>
      <c r="AD93" s="172"/>
      <c r="AE93" s="172"/>
      <c r="AF93" s="172"/>
      <c r="AG93" s="172" t="s">
        <v>114</v>
      </c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</row>
    <row r="94" spans="1:60" outlineLevel="1" x14ac:dyDescent="0.2">
      <c r="A94" s="195">
        <v>23</v>
      </c>
      <c r="B94" s="196" t="s">
        <v>189</v>
      </c>
      <c r="C94" s="204" t="s">
        <v>190</v>
      </c>
      <c r="D94" s="197" t="s">
        <v>0</v>
      </c>
      <c r="E94" s="198">
        <v>12.24</v>
      </c>
      <c r="F94" s="199"/>
      <c r="G94" s="200">
        <f>ROUND(E94*F94,2)</f>
        <v>0</v>
      </c>
      <c r="H94" s="177">
        <v>0</v>
      </c>
      <c r="I94" s="177">
        <f>ROUND(E94*H94,2)</f>
        <v>0</v>
      </c>
      <c r="J94" s="177">
        <v>1.85</v>
      </c>
      <c r="K94" s="177">
        <f>ROUND(E94*J94,2)</f>
        <v>22.64</v>
      </c>
      <c r="L94" s="177">
        <v>21</v>
      </c>
      <c r="M94" s="177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7"/>
      <c r="S94" s="177" t="s">
        <v>112</v>
      </c>
      <c r="T94" s="177" t="s">
        <v>122</v>
      </c>
      <c r="U94" s="177">
        <v>0</v>
      </c>
      <c r="V94" s="177">
        <f>ROUND(E94*U94,2)</f>
        <v>0</v>
      </c>
      <c r="W94" s="177"/>
      <c r="X94" s="177" t="s">
        <v>175</v>
      </c>
      <c r="Y94" s="172"/>
      <c r="Z94" s="172"/>
      <c r="AA94" s="172"/>
      <c r="AB94" s="172"/>
      <c r="AC94" s="172"/>
      <c r="AD94" s="172"/>
      <c r="AE94" s="172"/>
      <c r="AF94" s="172"/>
      <c r="AG94" s="172" t="s">
        <v>176</v>
      </c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</row>
    <row r="95" spans="1:60" x14ac:dyDescent="0.2">
      <c r="A95" s="183" t="s">
        <v>107</v>
      </c>
      <c r="B95" s="184" t="s">
        <v>63</v>
      </c>
      <c r="C95" s="201" t="s">
        <v>64</v>
      </c>
      <c r="D95" s="185"/>
      <c r="E95" s="186"/>
      <c r="F95" s="187"/>
      <c r="G95" s="188">
        <f>SUMIF(AG96:AG100,"&lt;&gt;NOR",G96:G100)</f>
        <v>0</v>
      </c>
      <c r="H95" s="182"/>
      <c r="I95" s="182">
        <f>SUM(I96:I100)</f>
        <v>423.46</v>
      </c>
      <c r="J95" s="182"/>
      <c r="K95" s="182">
        <f>SUM(K96:K100)</f>
        <v>886.77999999999986</v>
      </c>
      <c r="L95" s="182"/>
      <c r="M95" s="182">
        <f>SUM(M96:M100)</f>
        <v>0</v>
      </c>
      <c r="N95" s="182"/>
      <c r="O95" s="182">
        <f>SUM(O96:O100)</f>
        <v>0.01</v>
      </c>
      <c r="P95" s="182"/>
      <c r="Q95" s="182">
        <f>SUM(Q96:Q100)</f>
        <v>0</v>
      </c>
      <c r="R95" s="182"/>
      <c r="S95" s="182"/>
      <c r="T95" s="182"/>
      <c r="U95" s="182"/>
      <c r="V95" s="182">
        <f>SUM(V96:V100)</f>
        <v>1.9300000000000002</v>
      </c>
      <c r="W95" s="182"/>
      <c r="X95" s="182"/>
      <c r="AG95" t="s">
        <v>108</v>
      </c>
    </row>
    <row r="96" spans="1:60" outlineLevel="1" x14ac:dyDescent="0.2">
      <c r="A96" s="195">
        <v>24</v>
      </c>
      <c r="B96" s="196" t="s">
        <v>191</v>
      </c>
      <c r="C96" s="204" t="s">
        <v>192</v>
      </c>
      <c r="D96" s="197" t="s">
        <v>163</v>
      </c>
      <c r="E96" s="198">
        <v>2</v>
      </c>
      <c r="F96" s="199"/>
      <c r="G96" s="200">
        <f>ROUND(E96*F96,2)</f>
        <v>0</v>
      </c>
      <c r="H96" s="177">
        <v>69.02</v>
      </c>
      <c r="I96" s="177">
        <f>ROUND(E96*H96,2)</f>
        <v>138.04</v>
      </c>
      <c r="J96" s="177">
        <v>247.98</v>
      </c>
      <c r="K96" s="177">
        <f>ROUND(E96*J96,2)</f>
        <v>495.96</v>
      </c>
      <c r="L96" s="177">
        <v>21</v>
      </c>
      <c r="M96" s="177">
        <f>G96*(1+L96/100)</f>
        <v>0</v>
      </c>
      <c r="N96" s="177">
        <v>3.9899999999999996E-3</v>
      </c>
      <c r="O96" s="177">
        <f>ROUND(E96*N96,2)</f>
        <v>0.01</v>
      </c>
      <c r="P96" s="177">
        <v>0</v>
      </c>
      <c r="Q96" s="177">
        <f>ROUND(E96*P96,2)</f>
        <v>0</v>
      </c>
      <c r="R96" s="177"/>
      <c r="S96" s="177" t="s">
        <v>112</v>
      </c>
      <c r="T96" s="177" t="s">
        <v>122</v>
      </c>
      <c r="U96" s="177">
        <v>0.54290000000000005</v>
      </c>
      <c r="V96" s="177">
        <f>ROUND(E96*U96,2)</f>
        <v>1.0900000000000001</v>
      </c>
      <c r="W96" s="177"/>
      <c r="X96" s="177" t="s">
        <v>113</v>
      </c>
      <c r="Y96" s="172"/>
      <c r="Z96" s="172"/>
      <c r="AA96" s="172"/>
      <c r="AB96" s="172"/>
      <c r="AC96" s="172"/>
      <c r="AD96" s="172"/>
      <c r="AE96" s="172"/>
      <c r="AF96" s="172"/>
      <c r="AG96" s="172" t="s">
        <v>114</v>
      </c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</row>
    <row r="97" spans="1:60" ht="22.5" outlineLevel="1" x14ac:dyDescent="0.2">
      <c r="A97" s="195">
        <v>25</v>
      </c>
      <c r="B97" s="196" t="s">
        <v>193</v>
      </c>
      <c r="C97" s="204" t="s">
        <v>194</v>
      </c>
      <c r="D97" s="197" t="s">
        <v>163</v>
      </c>
      <c r="E97" s="198">
        <v>2</v>
      </c>
      <c r="F97" s="199"/>
      <c r="G97" s="200">
        <f>ROUND(E97*F97,2)</f>
        <v>0</v>
      </c>
      <c r="H97" s="177">
        <v>27.39</v>
      </c>
      <c r="I97" s="177">
        <f>ROUND(E97*H97,2)</f>
        <v>54.78</v>
      </c>
      <c r="J97" s="177">
        <v>59.31</v>
      </c>
      <c r="K97" s="177">
        <f>ROUND(E97*J97,2)</f>
        <v>118.62</v>
      </c>
      <c r="L97" s="177">
        <v>21</v>
      </c>
      <c r="M97" s="177">
        <f>G97*(1+L97/100)</f>
        <v>0</v>
      </c>
      <c r="N97" s="177">
        <v>4.0000000000000003E-5</v>
      </c>
      <c r="O97" s="177">
        <f>ROUND(E97*N97,2)</f>
        <v>0</v>
      </c>
      <c r="P97" s="177">
        <v>0</v>
      </c>
      <c r="Q97" s="177">
        <f>ROUND(E97*P97,2)</f>
        <v>0</v>
      </c>
      <c r="R97" s="177"/>
      <c r="S97" s="177" t="s">
        <v>112</v>
      </c>
      <c r="T97" s="177" t="s">
        <v>112</v>
      </c>
      <c r="U97" s="177">
        <v>0.129</v>
      </c>
      <c r="V97" s="177">
        <f>ROUND(E97*U97,2)</f>
        <v>0.26</v>
      </c>
      <c r="W97" s="177"/>
      <c r="X97" s="177" t="s">
        <v>113</v>
      </c>
      <c r="Y97" s="172"/>
      <c r="Z97" s="172"/>
      <c r="AA97" s="172"/>
      <c r="AB97" s="172"/>
      <c r="AC97" s="172"/>
      <c r="AD97" s="172"/>
      <c r="AE97" s="172"/>
      <c r="AF97" s="172"/>
      <c r="AG97" s="172" t="s">
        <v>114</v>
      </c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</row>
    <row r="98" spans="1:60" outlineLevel="1" x14ac:dyDescent="0.2">
      <c r="A98" s="195">
        <v>26</v>
      </c>
      <c r="B98" s="196" t="s">
        <v>195</v>
      </c>
      <c r="C98" s="204" t="s">
        <v>196</v>
      </c>
      <c r="D98" s="197" t="s">
        <v>197</v>
      </c>
      <c r="E98" s="198">
        <v>1</v>
      </c>
      <c r="F98" s="199"/>
      <c r="G98" s="200">
        <f>ROUND(E98*F98,2)</f>
        <v>0</v>
      </c>
      <c r="H98" s="177">
        <v>230.12</v>
      </c>
      <c r="I98" s="177">
        <f>ROUND(E98*H98,2)</f>
        <v>230.12</v>
      </c>
      <c r="J98" s="177">
        <v>235.38</v>
      </c>
      <c r="K98" s="177">
        <f>ROUND(E98*J98,2)</f>
        <v>235.38</v>
      </c>
      <c r="L98" s="177">
        <v>21</v>
      </c>
      <c r="M98" s="177">
        <f>G98*(1+L98/100)</f>
        <v>0</v>
      </c>
      <c r="N98" s="177">
        <v>1.48E-3</v>
      </c>
      <c r="O98" s="177">
        <f>ROUND(E98*N98,2)</f>
        <v>0</v>
      </c>
      <c r="P98" s="177">
        <v>0</v>
      </c>
      <c r="Q98" s="177">
        <f>ROUND(E98*P98,2)</f>
        <v>0</v>
      </c>
      <c r="R98" s="177"/>
      <c r="S98" s="177" t="s">
        <v>112</v>
      </c>
      <c r="T98" s="177" t="s">
        <v>112</v>
      </c>
      <c r="U98" s="177">
        <v>0.54</v>
      </c>
      <c r="V98" s="177">
        <f>ROUND(E98*U98,2)</f>
        <v>0.54</v>
      </c>
      <c r="W98" s="177"/>
      <c r="X98" s="177" t="s">
        <v>113</v>
      </c>
      <c r="Y98" s="172"/>
      <c r="Z98" s="172"/>
      <c r="AA98" s="172"/>
      <c r="AB98" s="172"/>
      <c r="AC98" s="172"/>
      <c r="AD98" s="172"/>
      <c r="AE98" s="172"/>
      <c r="AF98" s="172"/>
      <c r="AG98" s="172" t="s">
        <v>114</v>
      </c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</row>
    <row r="99" spans="1:60" outlineLevel="1" x14ac:dyDescent="0.2">
      <c r="A99" s="195">
        <v>27</v>
      </c>
      <c r="B99" s="196" t="s">
        <v>198</v>
      </c>
      <c r="C99" s="204" t="s">
        <v>199</v>
      </c>
      <c r="D99" s="197" t="s">
        <v>163</v>
      </c>
      <c r="E99" s="198">
        <v>2</v>
      </c>
      <c r="F99" s="199"/>
      <c r="G99" s="200">
        <f>ROUND(E99*F99,2)</f>
        <v>0</v>
      </c>
      <c r="H99" s="177">
        <v>0.26</v>
      </c>
      <c r="I99" s="177">
        <f>ROUND(E99*H99,2)</f>
        <v>0.52</v>
      </c>
      <c r="J99" s="177">
        <v>10.64</v>
      </c>
      <c r="K99" s="177">
        <f>ROUND(E99*J99,2)</f>
        <v>21.28</v>
      </c>
      <c r="L99" s="177">
        <v>21</v>
      </c>
      <c r="M99" s="177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7"/>
      <c r="S99" s="177" t="s">
        <v>112</v>
      </c>
      <c r="T99" s="177" t="s">
        <v>112</v>
      </c>
      <c r="U99" s="177">
        <v>2.1000000000000001E-2</v>
      </c>
      <c r="V99" s="177">
        <f>ROUND(E99*U99,2)</f>
        <v>0.04</v>
      </c>
      <c r="W99" s="177"/>
      <c r="X99" s="177" t="s">
        <v>113</v>
      </c>
      <c r="Y99" s="172"/>
      <c r="Z99" s="172"/>
      <c r="AA99" s="172"/>
      <c r="AB99" s="172"/>
      <c r="AC99" s="172"/>
      <c r="AD99" s="172"/>
      <c r="AE99" s="172"/>
      <c r="AF99" s="172"/>
      <c r="AG99" s="172" t="s">
        <v>114</v>
      </c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</row>
    <row r="100" spans="1:60" outlineLevel="1" x14ac:dyDescent="0.2">
      <c r="A100" s="195">
        <v>28</v>
      </c>
      <c r="B100" s="196" t="s">
        <v>200</v>
      </c>
      <c r="C100" s="204" t="s">
        <v>201</v>
      </c>
      <c r="D100" s="197" t="s">
        <v>0</v>
      </c>
      <c r="E100" s="198">
        <v>12.946999999999999</v>
      </c>
      <c r="F100" s="199"/>
      <c r="G100" s="200">
        <f>ROUND(E100*F100,2)</f>
        <v>0</v>
      </c>
      <c r="H100" s="177">
        <v>0</v>
      </c>
      <c r="I100" s="177">
        <f>ROUND(E100*H100,2)</f>
        <v>0</v>
      </c>
      <c r="J100" s="177">
        <v>1.2</v>
      </c>
      <c r="K100" s="177">
        <f>ROUND(E100*J100,2)</f>
        <v>15.54</v>
      </c>
      <c r="L100" s="177">
        <v>21</v>
      </c>
      <c r="M100" s="177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7"/>
      <c r="S100" s="177" t="s">
        <v>112</v>
      </c>
      <c r="T100" s="177" t="s">
        <v>122</v>
      </c>
      <c r="U100" s="177">
        <v>0</v>
      </c>
      <c r="V100" s="177">
        <f>ROUND(E100*U100,2)</f>
        <v>0</v>
      </c>
      <c r="W100" s="177"/>
      <c r="X100" s="177" t="s">
        <v>175</v>
      </c>
      <c r="Y100" s="172"/>
      <c r="Z100" s="172"/>
      <c r="AA100" s="172"/>
      <c r="AB100" s="172"/>
      <c r="AC100" s="172"/>
      <c r="AD100" s="172"/>
      <c r="AE100" s="172"/>
      <c r="AF100" s="172"/>
      <c r="AG100" s="172" t="s">
        <v>176</v>
      </c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</row>
    <row r="101" spans="1:60" x14ac:dyDescent="0.2">
      <c r="A101" s="183" t="s">
        <v>107</v>
      </c>
      <c r="B101" s="184" t="s">
        <v>65</v>
      </c>
      <c r="C101" s="201" t="s">
        <v>66</v>
      </c>
      <c r="D101" s="185"/>
      <c r="E101" s="186"/>
      <c r="F101" s="187"/>
      <c r="G101" s="188">
        <f>SUMIF(AG102:AG108,"&lt;&gt;NOR",G102:G108)</f>
        <v>0</v>
      </c>
      <c r="H101" s="182"/>
      <c r="I101" s="182">
        <f>SUM(I102:I108)</f>
        <v>1160.6300000000001</v>
      </c>
      <c r="J101" s="182"/>
      <c r="K101" s="182">
        <f>SUM(K102:K108)</f>
        <v>1366.1799999999998</v>
      </c>
      <c r="L101" s="182"/>
      <c r="M101" s="182">
        <f>SUM(M102:M108)</f>
        <v>0</v>
      </c>
      <c r="N101" s="182"/>
      <c r="O101" s="182">
        <f>SUM(O102:O108)</f>
        <v>0</v>
      </c>
      <c r="P101" s="182"/>
      <c r="Q101" s="182">
        <f>SUM(Q102:Q108)</f>
        <v>0.02</v>
      </c>
      <c r="R101" s="182"/>
      <c r="S101" s="182"/>
      <c r="T101" s="182"/>
      <c r="U101" s="182"/>
      <c r="V101" s="182">
        <f>SUM(V102:V108)</f>
        <v>2.8400000000000003</v>
      </c>
      <c r="W101" s="182"/>
      <c r="X101" s="182"/>
      <c r="AG101" t="s">
        <v>108</v>
      </c>
    </row>
    <row r="102" spans="1:60" outlineLevel="1" x14ac:dyDescent="0.2">
      <c r="A102" s="195">
        <v>29</v>
      </c>
      <c r="B102" s="196" t="s">
        <v>202</v>
      </c>
      <c r="C102" s="204" t="s">
        <v>203</v>
      </c>
      <c r="D102" s="197" t="s">
        <v>204</v>
      </c>
      <c r="E102" s="198">
        <v>1</v>
      </c>
      <c r="F102" s="199"/>
      <c r="G102" s="200">
        <f>ROUND(E102*F102,2)</f>
        <v>0</v>
      </c>
      <c r="H102" s="177">
        <v>0</v>
      </c>
      <c r="I102" s="177">
        <f>ROUND(E102*H102,2)</f>
        <v>0</v>
      </c>
      <c r="J102" s="177">
        <v>233.5</v>
      </c>
      <c r="K102" s="177">
        <f>ROUND(E102*J102,2)</f>
        <v>233.5</v>
      </c>
      <c r="L102" s="177">
        <v>21</v>
      </c>
      <c r="M102" s="177">
        <f>G102*(1+L102/100)</f>
        <v>0</v>
      </c>
      <c r="N102" s="177">
        <v>0</v>
      </c>
      <c r="O102" s="177">
        <f>ROUND(E102*N102,2)</f>
        <v>0</v>
      </c>
      <c r="P102" s="177">
        <v>1.933E-2</v>
      </c>
      <c r="Q102" s="177">
        <f>ROUND(E102*P102,2)</f>
        <v>0.02</v>
      </c>
      <c r="R102" s="177"/>
      <c r="S102" s="177" t="s">
        <v>112</v>
      </c>
      <c r="T102" s="177" t="s">
        <v>112</v>
      </c>
      <c r="U102" s="177">
        <v>0.59</v>
      </c>
      <c r="V102" s="177">
        <f>ROUND(E102*U102,2)</f>
        <v>0.59</v>
      </c>
      <c r="W102" s="177"/>
      <c r="X102" s="177" t="s">
        <v>113</v>
      </c>
      <c r="Y102" s="172"/>
      <c r="Z102" s="172"/>
      <c r="AA102" s="172"/>
      <c r="AB102" s="172"/>
      <c r="AC102" s="172"/>
      <c r="AD102" s="172"/>
      <c r="AE102" s="172"/>
      <c r="AF102" s="172"/>
      <c r="AG102" s="172" t="s">
        <v>114</v>
      </c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</row>
    <row r="103" spans="1:60" outlineLevel="1" x14ac:dyDescent="0.2">
      <c r="A103" s="195">
        <v>30</v>
      </c>
      <c r="B103" s="196" t="s">
        <v>205</v>
      </c>
      <c r="C103" s="204" t="s">
        <v>206</v>
      </c>
      <c r="D103" s="197" t="s">
        <v>204</v>
      </c>
      <c r="E103" s="198">
        <v>1</v>
      </c>
      <c r="F103" s="199"/>
      <c r="G103" s="200">
        <f>ROUND(E103*F103,2)</f>
        <v>0</v>
      </c>
      <c r="H103" s="177">
        <v>420.75</v>
      </c>
      <c r="I103" s="177">
        <f>ROUND(E103*H103,2)</f>
        <v>420.75</v>
      </c>
      <c r="J103" s="177">
        <v>649.25</v>
      </c>
      <c r="K103" s="177">
        <f>ROUND(E103*J103,2)</f>
        <v>649.25</v>
      </c>
      <c r="L103" s="177">
        <v>21</v>
      </c>
      <c r="M103" s="177">
        <f>G103*(1+L103/100)</f>
        <v>0</v>
      </c>
      <c r="N103" s="177">
        <v>1.8600000000000001E-3</v>
      </c>
      <c r="O103" s="177">
        <f>ROUND(E103*N103,2)</f>
        <v>0</v>
      </c>
      <c r="P103" s="177">
        <v>0</v>
      </c>
      <c r="Q103" s="177">
        <f>ROUND(E103*P103,2)</f>
        <v>0</v>
      </c>
      <c r="R103" s="177"/>
      <c r="S103" s="177" t="s">
        <v>112</v>
      </c>
      <c r="T103" s="177" t="s">
        <v>122</v>
      </c>
      <c r="U103" s="177">
        <v>1.3340000000000001</v>
      </c>
      <c r="V103" s="177">
        <f>ROUND(E103*U103,2)</f>
        <v>1.33</v>
      </c>
      <c r="W103" s="177"/>
      <c r="X103" s="177" t="s">
        <v>113</v>
      </c>
      <c r="Y103" s="172"/>
      <c r="Z103" s="172"/>
      <c r="AA103" s="172"/>
      <c r="AB103" s="172"/>
      <c r="AC103" s="172"/>
      <c r="AD103" s="172"/>
      <c r="AE103" s="172"/>
      <c r="AF103" s="172"/>
      <c r="AG103" s="172" t="s">
        <v>114</v>
      </c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</row>
    <row r="104" spans="1:60" ht="22.5" outlineLevel="1" x14ac:dyDescent="0.2">
      <c r="A104" s="195">
        <v>31</v>
      </c>
      <c r="B104" s="196" t="s">
        <v>207</v>
      </c>
      <c r="C104" s="204" t="s">
        <v>208</v>
      </c>
      <c r="D104" s="197" t="s">
        <v>204</v>
      </c>
      <c r="E104" s="198">
        <v>1</v>
      </c>
      <c r="F104" s="199"/>
      <c r="G104" s="200">
        <f>ROUND(E104*F104,2)</f>
        <v>0</v>
      </c>
      <c r="H104" s="177">
        <v>196.5</v>
      </c>
      <c r="I104" s="177">
        <f>ROUND(E104*H104,2)</f>
        <v>196.5</v>
      </c>
      <c r="J104" s="177">
        <v>62.5</v>
      </c>
      <c r="K104" s="177">
        <f>ROUND(E104*J104,2)</f>
        <v>62.5</v>
      </c>
      <c r="L104" s="177">
        <v>21</v>
      </c>
      <c r="M104" s="177">
        <f>G104*(1+L104/100)</f>
        <v>0</v>
      </c>
      <c r="N104" s="177">
        <v>2.4000000000000001E-4</v>
      </c>
      <c r="O104" s="177">
        <f>ROUND(E104*N104,2)</f>
        <v>0</v>
      </c>
      <c r="P104" s="177">
        <v>0</v>
      </c>
      <c r="Q104" s="177">
        <f>ROUND(E104*P104,2)</f>
        <v>0</v>
      </c>
      <c r="R104" s="177"/>
      <c r="S104" s="177" t="s">
        <v>112</v>
      </c>
      <c r="T104" s="177" t="s">
        <v>112</v>
      </c>
      <c r="U104" s="177">
        <v>0.124</v>
      </c>
      <c r="V104" s="177">
        <f>ROUND(E104*U104,2)</f>
        <v>0.12</v>
      </c>
      <c r="W104" s="177"/>
      <c r="X104" s="177" t="s">
        <v>113</v>
      </c>
      <c r="Y104" s="172"/>
      <c r="Z104" s="172"/>
      <c r="AA104" s="172"/>
      <c r="AB104" s="172"/>
      <c r="AC104" s="172"/>
      <c r="AD104" s="172"/>
      <c r="AE104" s="172"/>
      <c r="AF104" s="172"/>
      <c r="AG104" s="172" t="s">
        <v>114</v>
      </c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</row>
    <row r="105" spans="1:60" ht="22.5" outlineLevel="1" x14ac:dyDescent="0.2">
      <c r="A105" s="195">
        <v>32</v>
      </c>
      <c r="B105" s="196" t="s">
        <v>209</v>
      </c>
      <c r="C105" s="204" t="s">
        <v>210</v>
      </c>
      <c r="D105" s="197" t="s">
        <v>160</v>
      </c>
      <c r="E105" s="198">
        <v>1</v>
      </c>
      <c r="F105" s="199"/>
      <c r="G105" s="200">
        <f>ROUND(E105*F105,2)</f>
        <v>0</v>
      </c>
      <c r="H105" s="177">
        <v>435.99</v>
      </c>
      <c r="I105" s="177">
        <f>ROUND(E105*H105,2)</f>
        <v>435.99</v>
      </c>
      <c r="J105" s="177">
        <v>124.01</v>
      </c>
      <c r="K105" s="177">
        <f>ROUND(E105*J105,2)</f>
        <v>124.01</v>
      </c>
      <c r="L105" s="177">
        <v>21</v>
      </c>
      <c r="M105" s="177">
        <f>G105*(1+L105/100)</f>
        <v>0</v>
      </c>
      <c r="N105" s="177">
        <v>2.0000000000000001E-4</v>
      </c>
      <c r="O105" s="177">
        <f>ROUND(E105*N105,2)</f>
        <v>0</v>
      </c>
      <c r="P105" s="177">
        <v>0</v>
      </c>
      <c r="Q105" s="177">
        <f>ROUND(E105*P105,2)</f>
        <v>0</v>
      </c>
      <c r="R105" s="177"/>
      <c r="S105" s="177" t="s">
        <v>112</v>
      </c>
      <c r="T105" s="177" t="s">
        <v>112</v>
      </c>
      <c r="U105" s="177">
        <v>0.246</v>
      </c>
      <c r="V105" s="177">
        <f>ROUND(E105*U105,2)</f>
        <v>0.25</v>
      </c>
      <c r="W105" s="177"/>
      <c r="X105" s="177" t="s">
        <v>113</v>
      </c>
      <c r="Y105" s="172"/>
      <c r="Z105" s="172"/>
      <c r="AA105" s="172"/>
      <c r="AB105" s="172"/>
      <c r="AC105" s="172"/>
      <c r="AD105" s="172"/>
      <c r="AE105" s="172"/>
      <c r="AF105" s="172"/>
      <c r="AG105" s="172" t="s">
        <v>114</v>
      </c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</row>
    <row r="106" spans="1:60" outlineLevel="1" x14ac:dyDescent="0.2">
      <c r="A106" s="195">
        <v>33</v>
      </c>
      <c r="B106" s="196" t="s">
        <v>211</v>
      </c>
      <c r="C106" s="204" t="s">
        <v>212</v>
      </c>
      <c r="D106" s="197" t="s">
        <v>160</v>
      </c>
      <c r="E106" s="198">
        <v>1</v>
      </c>
      <c r="F106" s="199"/>
      <c r="G106" s="200">
        <f>ROUND(E106*F106,2)</f>
        <v>0</v>
      </c>
      <c r="H106" s="177">
        <v>107.39</v>
      </c>
      <c r="I106" s="177">
        <f>ROUND(E106*H106,2)</f>
        <v>107.39</v>
      </c>
      <c r="J106" s="177">
        <v>50.61</v>
      </c>
      <c r="K106" s="177">
        <f>ROUND(E106*J106,2)</f>
        <v>50.61</v>
      </c>
      <c r="L106" s="177">
        <v>21</v>
      </c>
      <c r="M106" s="177">
        <f>G106*(1+L106/100)</f>
        <v>0</v>
      </c>
      <c r="N106" s="177">
        <v>2.0000000000000002E-5</v>
      </c>
      <c r="O106" s="177">
        <f>ROUND(E106*N106,2)</f>
        <v>0</v>
      </c>
      <c r="P106" s="177">
        <v>0</v>
      </c>
      <c r="Q106" s="177">
        <f>ROUND(E106*P106,2)</f>
        <v>0</v>
      </c>
      <c r="R106" s="177"/>
      <c r="S106" s="177" t="s">
        <v>112</v>
      </c>
      <c r="T106" s="177" t="s">
        <v>122</v>
      </c>
      <c r="U106" s="177">
        <v>0.104</v>
      </c>
      <c r="V106" s="177">
        <f>ROUND(E106*U106,2)</f>
        <v>0.1</v>
      </c>
      <c r="W106" s="177"/>
      <c r="X106" s="177" t="s">
        <v>113</v>
      </c>
      <c r="Y106" s="172"/>
      <c r="Z106" s="172"/>
      <c r="AA106" s="172"/>
      <c r="AB106" s="172"/>
      <c r="AC106" s="172"/>
      <c r="AD106" s="172"/>
      <c r="AE106" s="172"/>
      <c r="AF106" s="172"/>
      <c r="AG106" s="172" t="s">
        <v>114</v>
      </c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</row>
    <row r="107" spans="1:60" outlineLevel="1" x14ac:dyDescent="0.2">
      <c r="A107" s="195">
        <v>34</v>
      </c>
      <c r="B107" s="196" t="s">
        <v>213</v>
      </c>
      <c r="C107" s="204" t="s">
        <v>214</v>
      </c>
      <c r="D107" s="197" t="s">
        <v>160</v>
      </c>
      <c r="E107" s="198">
        <v>1</v>
      </c>
      <c r="F107" s="199"/>
      <c r="G107" s="200">
        <f>ROUND(E107*F107,2)</f>
        <v>0</v>
      </c>
      <c r="H107" s="177">
        <v>0</v>
      </c>
      <c r="I107" s="177">
        <f>ROUND(E107*H107,2)</f>
        <v>0</v>
      </c>
      <c r="J107" s="177">
        <v>238.5</v>
      </c>
      <c r="K107" s="177">
        <f>ROUND(E107*J107,2)</f>
        <v>238.5</v>
      </c>
      <c r="L107" s="177">
        <v>21</v>
      </c>
      <c r="M107" s="177">
        <f>G107*(1+L107/100)</f>
        <v>0</v>
      </c>
      <c r="N107" s="177">
        <v>0</v>
      </c>
      <c r="O107" s="177">
        <f>ROUND(E107*N107,2)</f>
        <v>0</v>
      </c>
      <c r="P107" s="177">
        <v>0</v>
      </c>
      <c r="Q107" s="177">
        <f>ROUND(E107*P107,2)</f>
        <v>0</v>
      </c>
      <c r="R107" s="177"/>
      <c r="S107" s="177" t="s">
        <v>112</v>
      </c>
      <c r="T107" s="177" t="s">
        <v>122</v>
      </c>
      <c r="U107" s="177">
        <v>0.45</v>
      </c>
      <c r="V107" s="177">
        <f>ROUND(E107*U107,2)</f>
        <v>0.45</v>
      </c>
      <c r="W107" s="177"/>
      <c r="X107" s="177" t="s">
        <v>113</v>
      </c>
      <c r="Y107" s="172"/>
      <c r="Z107" s="172"/>
      <c r="AA107" s="172"/>
      <c r="AB107" s="172"/>
      <c r="AC107" s="172"/>
      <c r="AD107" s="172"/>
      <c r="AE107" s="172"/>
      <c r="AF107" s="172"/>
      <c r="AG107" s="172" t="s">
        <v>114</v>
      </c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</row>
    <row r="108" spans="1:60" ht="22.5" outlineLevel="1" x14ac:dyDescent="0.2">
      <c r="A108" s="195">
        <v>35</v>
      </c>
      <c r="B108" s="196" t="s">
        <v>215</v>
      </c>
      <c r="C108" s="204" t="s">
        <v>216</v>
      </c>
      <c r="D108" s="197" t="s">
        <v>0</v>
      </c>
      <c r="E108" s="198">
        <v>25.19</v>
      </c>
      <c r="F108" s="199"/>
      <c r="G108" s="200">
        <f>ROUND(E108*F108,2)</f>
        <v>0</v>
      </c>
      <c r="H108" s="177">
        <v>0</v>
      </c>
      <c r="I108" s="177">
        <f>ROUND(E108*H108,2)</f>
        <v>0</v>
      </c>
      <c r="J108" s="177">
        <v>0.31</v>
      </c>
      <c r="K108" s="177">
        <f>ROUND(E108*J108,2)</f>
        <v>7.81</v>
      </c>
      <c r="L108" s="177">
        <v>21</v>
      </c>
      <c r="M108" s="177">
        <f>G108*(1+L108/100)</f>
        <v>0</v>
      </c>
      <c r="N108" s="177">
        <v>0</v>
      </c>
      <c r="O108" s="177">
        <f>ROUND(E108*N108,2)</f>
        <v>0</v>
      </c>
      <c r="P108" s="177">
        <v>0</v>
      </c>
      <c r="Q108" s="177">
        <f>ROUND(E108*P108,2)</f>
        <v>0</v>
      </c>
      <c r="R108" s="177"/>
      <c r="S108" s="177" t="s">
        <v>112</v>
      </c>
      <c r="T108" s="177" t="s">
        <v>122</v>
      </c>
      <c r="U108" s="177">
        <v>0</v>
      </c>
      <c r="V108" s="177">
        <f>ROUND(E108*U108,2)</f>
        <v>0</v>
      </c>
      <c r="W108" s="177"/>
      <c r="X108" s="177" t="s">
        <v>175</v>
      </c>
      <c r="Y108" s="172"/>
      <c r="Z108" s="172"/>
      <c r="AA108" s="172"/>
      <c r="AB108" s="172"/>
      <c r="AC108" s="172"/>
      <c r="AD108" s="172"/>
      <c r="AE108" s="172"/>
      <c r="AF108" s="172"/>
      <c r="AG108" s="172" t="s">
        <v>176</v>
      </c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</row>
    <row r="109" spans="1:60" x14ac:dyDescent="0.2">
      <c r="A109" s="183" t="s">
        <v>107</v>
      </c>
      <c r="B109" s="184" t="s">
        <v>67</v>
      </c>
      <c r="C109" s="201" t="s">
        <v>68</v>
      </c>
      <c r="D109" s="185"/>
      <c r="E109" s="186"/>
      <c r="F109" s="187"/>
      <c r="G109" s="188">
        <f>SUMIF(AG110:AG129,"&lt;&gt;NOR",G110:G129)</f>
        <v>0</v>
      </c>
      <c r="H109" s="182"/>
      <c r="I109" s="182">
        <f>SUM(I110:I129)</f>
        <v>7592</v>
      </c>
      <c r="J109" s="182"/>
      <c r="K109" s="182">
        <f>SUM(K110:K129)</f>
        <v>62782.9</v>
      </c>
      <c r="L109" s="182"/>
      <c r="M109" s="182">
        <f>SUM(M110:M129)</f>
        <v>0</v>
      </c>
      <c r="N109" s="182"/>
      <c r="O109" s="182">
        <f>SUM(O110:O129)</f>
        <v>0.06</v>
      </c>
      <c r="P109" s="182"/>
      <c r="Q109" s="182">
        <f>SUM(Q110:Q129)</f>
        <v>3.13</v>
      </c>
      <c r="R109" s="182"/>
      <c r="S109" s="182"/>
      <c r="T109" s="182"/>
      <c r="U109" s="182"/>
      <c r="V109" s="182">
        <f>SUM(V110:V129)</f>
        <v>22.9</v>
      </c>
      <c r="W109" s="182"/>
      <c r="X109" s="182"/>
      <c r="AG109" t="s">
        <v>108</v>
      </c>
    </row>
    <row r="110" spans="1:60" outlineLevel="1" x14ac:dyDescent="0.2">
      <c r="A110" s="195">
        <v>36</v>
      </c>
      <c r="B110" s="196" t="s">
        <v>217</v>
      </c>
      <c r="C110" s="204" t="s">
        <v>218</v>
      </c>
      <c r="D110" s="197" t="s">
        <v>160</v>
      </c>
      <c r="E110" s="198">
        <v>4</v>
      </c>
      <c r="F110" s="199"/>
      <c r="G110" s="200">
        <f>ROUND(E110*F110,2)</f>
        <v>0</v>
      </c>
      <c r="H110" s="177">
        <v>0</v>
      </c>
      <c r="I110" s="177">
        <f>ROUND(E110*H110,2)</f>
        <v>0</v>
      </c>
      <c r="J110" s="177">
        <v>739</v>
      </c>
      <c r="K110" s="177">
        <f>ROUND(E110*J110,2)</f>
        <v>2956</v>
      </c>
      <c r="L110" s="177">
        <v>21</v>
      </c>
      <c r="M110" s="177">
        <f>G110*(1+L110/100)</f>
        <v>0</v>
      </c>
      <c r="N110" s="177">
        <v>0</v>
      </c>
      <c r="O110" s="177">
        <f>ROUND(E110*N110,2)</f>
        <v>0</v>
      </c>
      <c r="P110" s="177">
        <v>0</v>
      </c>
      <c r="Q110" s="177">
        <f>ROUND(E110*P110,2)</f>
        <v>0</v>
      </c>
      <c r="R110" s="177"/>
      <c r="S110" s="177" t="s">
        <v>112</v>
      </c>
      <c r="T110" s="177" t="s">
        <v>155</v>
      </c>
      <c r="U110" s="177">
        <v>1.45</v>
      </c>
      <c r="V110" s="177">
        <f>ROUND(E110*U110,2)</f>
        <v>5.8</v>
      </c>
      <c r="W110" s="177"/>
      <c r="X110" s="177" t="s">
        <v>113</v>
      </c>
      <c r="Y110" s="172"/>
      <c r="Z110" s="172"/>
      <c r="AA110" s="172"/>
      <c r="AB110" s="172"/>
      <c r="AC110" s="172"/>
      <c r="AD110" s="172"/>
      <c r="AE110" s="172"/>
      <c r="AF110" s="172"/>
      <c r="AG110" s="172" t="s">
        <v>114</v>
      </c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</row>
    <row r="111" spans="1:60" ht="22.5" outlineLevel="1" x14ac:dyDescent="0.2">
      <c r="A111" s="195">
        <v>37</v>
      </c>
      <c r="B111" s="196" t="s">
        <v>219</v>
      </c>
      <c r="C111" s="204" t="s">
        <v>220</v>
      </c>
      <c r="D111" s="197" t="s">
        <v>160</v>
      </c>
      <c r="E111" s="198">
        <v>16</v>
      </c>
      <c r="F111" s="199"/>
      <c r="G111" s="200">
        <f>ROUND(E111*F111,2)</f>
        <v>0</v>
      </c>
      <c r="H111" s="177">
        <v>0</v>
      </c>
      <c r="I111" s="177">
        <f>ROUND(E111*H111,2)</f>
        <v>0</v>
      </c>
      <c r="J111" s="177">
        <v>250</v>
      </c>
      <c r="K111" s="177">
        <f>ROUND(E111*J111,2)</f>
        <v>4000</v>
      </c>
      <c r="L111" s="177">
        <v>21</v>
      </c>
      <c r="M111" s="177">
        <f>G111*(1+L111/100)</f>
        <v>0</v>
      </c>
      <c r="N111" s="177">
        <v>0</v>
      </c>
      <c r="O111" s="177">
        <f>ROUND(E111*N111,2)</f>
        <v>0</v>
      </c>
      <c r="P111" s="177">
        <v>0.17399999999999999</v>
      </c>
      <c r="Q111" s="177">
        <f>ROUND(E111*P111,2)</f>
        <v>2.78</v>
      </c>
      <c r="R111" s="177"/>
      <c r="S111" s="177" t="s">
        <v>112</v>
      </c>
      <c r="T111" s="177" t="s">
        <v>155</v>
      </c>
      <c r="U111" s="177">
        <v>0.95</v>
      </c>
      <c r="V111" s="177">
        <f>ROUND(E111*U111,2)</f>
        <v>15.2</v>
      </c>
      <c r="W111" s="177"/>
      <c r="X111" s="177" t="s">
        <v>113</v>
      </c>
      <c r="Y111" s="172"/>
      <c r="Z111" s="172"/>
      <c r="AA111" s="172"/>
      <c r="AB111" s="172"/>
      <c r="AC111" s="172"/>
      <c r="AD111" s="172"/>
      <c r="AE111" s="172"/>
      <c r="AF111" s="172"/>
      <c r="AG111" s="172" t="s">
        <v>114</v>
      </c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</row>
    <row r="112" spans="1:60" outlineLevel="1" x14ac:dyDescent="0.2">
      <c r="A112" s="195">
        <v>38</v>
      </c>
      <c r="B112" s="196" t="s">
        <v>221</v>
      </c>
      <c r="C112" s="204" t="s">
        <v>222</v>
      </c>
      <c r="D112" s="197" t="s">
        <v>160</v>
      </c>
      <c r="E112" s="198">
        <v>1</v>
      </c>
      <c r="F112" s="199"/>
      <c r="G112" s="200">
        <f>ROUND(E112*F112,2)</f>
        <v>0</v>
      </c>
      <c r="H112" s="177">
        <v>0</v>
      </c>
      <c r="I112" s="177">
        <f>ROUND(E112*H112,2)</f>
        <v>0</v>
      </c>
      <c r="J112" s="177">
        <v>2500</v>
      </c>
      <c r="K112" s="177">
        <f>ROUND(E112*J112,2)</f>
        <v>2500</v>
      </c>
      <c r="L112" s="177">
        <v>21</v>
      </c>
      <c r="M112" s="177">
        <f>G112*(1+L112/100)</f>
        <v>0</v>
      </c>
      <c r="N112" s="177">
        <v>0</v>
      </c>
      <c r="O112" s="177">
        <f>ROUND(E112*N112,2)</f>
        <v>0</v>
      </c>
      <c r="P112" s="177">
        <v>0</v>
      </c>
      <c r="Q112" s="177">
        <f>ROUND(E112*P112,2)</f>
        <v>0</v>
      </c>
      <c r="R112" s="177"/>
      <c r="S112" s="177" t="s">
        <v>154</v>
      </c>
      <c r="T112" s="177" t="s">
        <v>155</v>
      </c>
      <c r="U112" s="177">
        <v>0</v>
      </c>
      <c r="V112" s="177">
        <f>ROUND(E112*U112,2)</f>
        <v>0</v>
      </c>
      <c r="W112" s="177"/>
      <c r="X112" s="177" t="s">
        <v>113</v>
      </c>
      <c r="Y112" s="172"/>
      <c r="Z112" s="172"/>
      <c r="AA112" s="172"/>
      <c r="AB112" s="172"/>
      <c r="AC112" s="172"/>
      <c r="AD112" s="172"/>
      <c r="AE112" s="172"/>
      <c r="AF112" s="172"/>
      <c r="AG112" s="172" t="s">
        <v>114</v>
      </c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</row>
    <row r="113" spans="1:60" ht="22.5" outlineLevel="1" x14ac:dyDescent="0.2">
      <c r="A113" s="195">
        <v>39</v>
      </c>
      <c r="B113" s="196" t="s">
        <v>223</v>
      </c>
      <c r="C113" s="204" t="s">
        <v>224</v>
      </c>
      <c r="D113" s="197" t="s">
        <v>179</v>
      </c>
      <c r="E113" s="198">
        <v>1</v>
      </c>
      <c r="F113" s="199"/>
      <c r="G113" s="200">
        <f>ROUND(E113*F113,2)</f>
        <v>0</v>
      </c>
      <c r="H113" s="177">
        <v>0</v>
      </c>
      <c r="I113" s="177">
        <f>ROUND(E113*H113,2)</f>
        <v>0</v>
      </c>
      <c r="J113" s="177">
        <v>4000</v>
      </c>
      <c r="K113" s="177">
        <f>ROUND(E113*J113,2)</f>
        <v>4000</v>
      </c>
      <c r="L113" s="177">
        <v>21</v>
      </c>
      <c r="M113" s="177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7"/>
      <c r="S113" s="177" t="s">
        <v>154</v>
      </c>
      <c r="T113" s="177" t="s">
        <v>155</v>
      </c>
      <c r="U113" s="177">
        <v>0</v>
      </c>
      <c r="V113" s="177">
        <f>ROUND(E113*U113,2)</f>
        <v>0</v>
      </c>
      <c r="W113" s="177"/>
      <c r="X113" s="177" t="s">
        <v>113</v>
      </c>
      <c r="Y113" s="172"/>
      <c r="Z113" s="172"/>
      <c r="AA113" s="172"/>
      <c r="AB113" s="172"/>
      <c r="AC113" s="172"/>
      <c r="AD113" s="172"/>
      <c r="AE113" s="172"/>
      <c r="AF113" s="172"/>
      <c r="AG113" s="172" t="s">
        <v>114</v>
      </c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</row>
    <row r="114" spans="1:60" ht="22.5" outlineLevel="1" x14ac:dyDescent="0.2">
      <c r="A114" s="195">
        <v>40</v>
      </c>
      <c r="B114" s="196" t="s">
        <v>225</v>
      </c>
      <c r="C114" s="204" t="s">
        <v>226</v>
      </c>
      <c r="D114" s="197" t="s">
        <v>160</v>
      </c>
      <c r="E114" s="198">
        <v>2</v>
      </c>
      <c r="F114" s="199"/>
      <c r="G114" s="200">
        <f>ROUND(E114*F114,2)</f>
        <v>0</v>
      </c>
      <c r="H114" s="177">
        <v>0</v>
      </c>
      <c r="I114" s="177">
        <f>ROUND(E114*H114,2)</f>
        <v>0</v>
      </c>
      <c r="J114" s="177">
        <v>1100</v>
      </c>
      <c r="K114" s="177">
        <f>ROUND(E114*J114,2)</f>
        <v>2200</v>
      </c>
      <c r="L114" s="177">
        <v>21</v>
      </c>
      <c r="M114" s="177">
        <f>G114*(1+L114/100)</f>
        <v>0</v>
      </c>
      <c r="N114" s="177">
        <v>0</v>
      </c>
      <c r="O114" s="177">
        <f>ROUND(E114*N114,2)</f>
        <v>0</v>
      </c>
      <c r="P114" s="177">
        <v>0.17399999999999999</v>
      </c>
      <c r="Q114" s="177">
        <f>ROUND(E114*P114,2)</f>
        <v>0.35</v>
      </c>
      <c r="R114" s="177"/>
      <c r="S114" s="177" t="s">
        <v>154</v>
      </c>
      <c r="T114" s="177" t="s">
        <v>155</v>
      </c>
      <c r="U114" s="177">
        <v>0.95</v>
      </c>
      <c r="V114" s="177">
        <f>ROUND(E114*U114,2)</f>
        <v>1.9</v>
      </c>
      <c r="W114" s="177"/>
      <c r="X114" s="177" t="s">
        <v>113</v>
      </c>
      <c r="Y114" s="172"/>
      <c r="Z114" s="172"/>
      <c r="AA114" s="172"/>
      <c r="AB114" s="172"/>
      <c r="AC114" s="172"/>
      <c r="AD114" s="172"/>
      <c r="AE114" s="172"/>
      <c r="AF114" s="172"/>
      <c r="AG114" s="172" t="s">
        <v>114</v>
      </c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</row>
    <row r="115" spans="1:60" ht="22.5" outlineLevel="1" x14ac:dyDescent="0.2">
      <c r="A115" s="195">
        <v>41</v>
      </c>
      <c r="B115" s="196" t="s">
        <v>227</v>
      </c>
      <c r="C115" s="204" t="s">
        <v>228</v>
      </c>
      <c r="D115" s="197" t="s">
        <v>160</v>
      </c>
      <c r="E115" s="198">
        <v>4</v>
      </c>
      <c r="F115" s="199"/>
      <c r="G115" s="200">
        <f>ROUND(E115*F115,2)</f>
        <v>0</v>
      </c>
      <c r="H115" s="177">
        <v>1898</v>
      </c>
      <c r="I115" s="177">
        <f>ROUND(E115*H115,2)</f>
        <v>7592</v>
      </c>
      <c r="J115" s="177">
        <v>0</v>
      </c>
      <c r="K115" s="177">
        <f>ROUND(E115*J115,2)</f>
        <v>0</v>
      </c>
      <c r="L115" s="177">
        <v>21</v>
      </c>
      <c r="M115" s="177">
        <f>G115*(1+L115/100)</f>
        <v>0</v>
      </c>
      <c r="N115" s="177">
        <v>1.6E-2</v>
      </c>
      <c r="O115" s="177">
        <f>ROUND(E115*N115,2)</f>
        <v>0.06</v>
      </c>
      <c r="P115" s="177">
        <v>0</v>
      </c>
      <c r="Q115" s="177">
        <f>ROUND(E115*P115,2)</f>
        <v>0</v>
      </c>
      <c r="R115" s="177" t="s">
        <v>229</v>
      </c>
      <c r="S115" s="177" t="s">
        <v>112</v>
      </c>
      <c r="T115" s="177" t="s">
        <v>155</v>
      </c>
      <c r="U115" s="177">
        <v>0</v>
      </c>
      <c r="V115" s="177">
        <f>ROUND(E115*U115,2)</f>
        <v>0</v>
      </c>
      <c r="W115" s="177"/>
      <c r="X115" s="177" t="s">
        <v>230</v>
      </c>
      <c r="Y115" s="172"/>
      <c r="Z115" s="172"/>
      <c r="AA115" s="172"/>
      <c r="AB115" s="172"/>
      <c r="AC115" s="172"/>
      <c r="AD115" s="172"/>
      <c r="AE115" s="172"/>
      <c r="AF115" s="172"/>
      <c r="AG115" s="172" t="s">
        <v>231</v>
      </c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</row>
    <row r="116" spans="1:60" outlineLevel="1" x14ac:dyDescent="0.2">
      <c r="A116" s="189">
        <v>42</v>
      </c>
      <c r="B116" s="190" t="s">
        <v>232</v>
      </c>
      <c r="C116" s="202" t="s">
        <v>233</v>
      </c>
      <c r="D116" s="191" t="s">
        <v>163</v>
      </c>
      <c r="E116" s="192">
        <v>1.8</v>
      </c>
      <c r="F116" s="193"/>
      <c r="G116" s="194">
        <f>ROUND(E116*F116,2)</f>
        <v>0</v>
      </c>
      <c r="H116" s="177">
        <v>0</v>
      </c>
      <c r="I116" s="177">
        <f>ROUND(E116*H116,2)</f>
        <v>0</v>
      </c>
      <c r="J116" s="177">
        <v>25415</v>
      </c>
      <c r="K116" s="177">
        <f>ROUND(E116*J116,2)</f>
        <v>45747</v>
      </c>
      <c r="L116" s="177">
        <v>21</v>
      </c>
      <c r="M116" s="177">
        <f>G116*(1+L116/100)</f>
        <v>0</v>
      </c>
      <c r="N116" s="177">
        <v>0</v>
      </c>
      <c r="O116" s="177">
        <f>ROUND(E116*N116,2)</f>
        <v>0</v>
      </c>
      <c r="P116" s="177">
        <v>0</v>
      </c>
      <c r="Q116" s="177">
        <f>ROUND(E116*P116,2)</f>
        <v>0</v>
      </c>
      <c r="R116" s="177"/>
      <c r="S116" s="177" t="s">
        <v>154</v>
      </c>
      <c r="T116" s="177" t="s">
        <v>155</v>
      </c>
      <c r="U116" s="177">
        <v>0</v>
      </c>
      <c r="V116" s="177">
        <f>ROUND(E116*U116,2)</f>
        <v>0</v>
      </c>
      <c r="W116" s="177"/>
      <c r="X116" s="177" t="s">
        <v>234</v>
      </c>
      <c r="Y116" s="172"/>
      <c r="Z116" s="172"/>
      <c r="AA116" s="172"/>
      <c r="AB116" s="172"/>
      <c r="AC116" s="172"/>
      <c r="AD116" s="172"/>
      <c r="AE116" s="172"/>
      <c r="AF116" s="172"/>
      <c r="AG116" s="172" t="s">
        <v>235</v>
      </c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</row>
    <row r="117" spans="1:60" ht="22.5" outlineLevel="1" x14ac:dyDescent="0.2">
      <c r="A117" s="175"/>
      <c r="B117" s="176"/>
      <c r="C117" s="203" t="s">
        <v>236</v>
      </c>
      <c r="D117" s="178"/>
      <c r="E117" s="179">
        <v>1.8</v>
      </c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2"/>
      <c r="Z117" s="172"/>
      <c r="AA117" s="172"/>
      <c r="AB117" s="172"/>
      <c r="AC117" s="172"/>
      <c r="AD117" s="172"/>
      <c r="AE117" s="172"/>
      <c r="AF117" s="172"/>
      <c r="AG117" s="172" t="s">
        <v>116</v>
      </c>
      <c r="AH117" s="172">
        <v>0</v>
      </c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</row>
    <row r="118" spans="1:60" outlineLevel="1" x14ac:dyDescent="0.2">
      <c r="A118" s="175"/>
      <c r="B118" s="176"/>
      <c r="C118" s="203" t="s">
        <v>237</v>
      </c>
      <c r="D118" s="178"/>
      <c r="E118" s="179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2"/>
      <c r="Z118" s="172"/>
      <c r="AA118" s="172"/>
      <c r="AB118" s="172"/>
      <c r="AC118" s="172"/>
      <c r="AD118" s="172"/>
      <c r="AE118" s="172"/>
      <c r="AF118" s="172"/>
      <c r="AG118" s="172" t="s">
        <v>116</v>
      </c>
      <c r="AH118" s="172">
        <v>0</v>
      </c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</row>
    <row r="119" spans="1:60" outlineLevel="1" x14ac:dyDescent="0.2">
      <c r="A119" s="175"/>
      <c r="B119" s="176"/>
      <c r="C119" s="203" t="s">
        <v>238</v>
      </c>
      <c r="D119" s="178"/>
      <c r="E119" s="179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2"/>
      <c r="Z119" s="172"/>
      <c r="AA119" s="172"/>
      <c r="AB119" s="172"/>
      <c r="AC119" s="172"/>
      <c r="AD119" s="172"/>
      <c r="AE119" s="172"/>
      <c r="AF119" s="172"/>
      <c r="AG119" s="172" t="s">
        <v>116</v>
      </c>
      <c r="AH119" s="172">
        <v>0</v>
      </c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</row>
    <row r="120" spans="1:60" ht="22.5" outlineLevel="1" x14ac:dyDescent="0.2">
      <c r="A120" s="175"/>
      <c r="B120" s="176"/>
      <c r="C120" s="203" t="s">
        <v>239</v>
      </c>
      <c r="D120" s="178"/>
      <c r="E120" s="179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2"/>
      <c r="Z120" s="172"/>
      <c r="AA120" s="172"/>
      <c r="AB120" s="172"/>
      <c r="AC120" s="172"/>
      <c r="AD120" s="172"/>
      <c r="AE120" s="172"/>
      <c r="AF120" s="172"/>
      <c r="AG120" s="172" t="s">
        <v>116</v>
      </c>
      <c r="AH120" s="172">
        <v>0</v>
      </c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</row>
    <row r="121" spans="1:60" outlineLevel="1" x14ac:dyDescent="0.2">
      <c r="A121" s="175"/>
      <c r="B121" s="176"/>
      <c r="C121" s="203" t="s">
        <v>240</v>
      </c>
      <c r="D121" s="178"/>
      <c r="E121" s="179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2"/>
      <c r="Z121" s="172"/>
      <c r="AA121" s="172"/>
      <c r="AB121" s="172"/>
      <c r="AC121" s="172"/>
      <c r="AD121" s="172"/>
      <c r="AE121" s="172"/>
      <c r="AF121" s="172"/>
      <c r="AG121" s="172" t="s">
        <v>116</v>
      </c>
      <c r="AH121" s="172">
        <v>0</v>
      </c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</row>
    <row r="122" spans="1:60" ht="22.5" outlineLevel="1" x14ac:dyDescent="0.2">
      <c r="A122" s="175"/>
      <c r="B122" s="176"/>
      <c r="C122" s="203" t="s">
        <v>241</v>
      </c>
      <c r="D122" s="178"/>
      <c r="E122" s="179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2"/>
      <c r="Z122" s="172"/>
      <c r="AA122" s="172"/>
      <c r="AB122" s="172"/>
      <c r="AC122" s="172"/>
      <c r="AD122" s="172"/>
      <c r="AE122" s="172"/>
      <c r="AF122" s="172"/>
      <c r="AG122" s="172" t="s">
        <v>116</v>
      </c>
      <c r="AH122" s="172">
        <v>0</v>
      </c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</row>
    <row r="123" spans="1:60" ht="22.5" outlineLevel="1" x14ac:dyDescent="0.2">
      <c r="A123" s="175"/>
      <c r="B123" s="176"/>
      <c r="C123" s="203" t="s">
        <v>242</v>
      </c>
      <c r="D123" s="178"/>
      <c r="E123" s="179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2"/>
      <c r="Z123" s="172"/>
      <c r="AA123" s="172"/>
      <c r="AB123" s="172"/>
      <c r="AC123" s="172"/>
      <c r="AD123" s="172"/>
      <c r="AE123" s="172"/>
      <c r="AF123" s="172"/>
      <c r="AG123" s="172" t="s">
        <v>116</v>
      </c>
      <c r="AH123" s="172">
        <v>0</v>
      </c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</row>
    <row r="124" spans="1:60" outlineLevel="1" x14ac:dyDescent="0.2">
      <c r="A124" s="175"/>
      <c r="B124" s="176"/>
      <c r="C124" s="203" t="s">
        <v>243</v>
      </c>
      <c r="D124" s="178"/>
      <c r="E124" s="179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2"/>
      <c r="Z124" s="172"/>
      <c r="AA124" s="172"/>
      <c r="AB124" s="172"/>
      <c r="AC124" s="172"/>
      <c r="AD124" s="172"/>
      <c r="AE124" s="172"/>
      <c r="AF124" s="172"/>
      <c r="AG124" s="172" t="s">
        <v>116</v>
      </c>
      <c r="AH124" s="172">
        <v>0</v>
      </c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</row>
    <row r="125" spans="1:60" outlineLevel="1" x14ac:dyDescent="0.2">
      <c r="A125" s="175"/>
      <c r="B125" s="176"/>
      <c r="C125" s="203" t="s">
        <v>244</v>
      </c>
      <c r="D125" s="178"/>
      <c r="E125" s="179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2"/>
      <c r="Z125" s="172"/>
      <c r="AA125" s="172"/>
      <c r="AB125" s="172"/>
      <c r="AC125" s="172"/>
      <c r="AD125" s="172"/>
      <c r="AE125" s="172"/>
      <c r="AF125" s="172"/>
      <c r="AG125" s="172" t="s">
        <v>116</v>
      </c>
      <c r="AH125" s="172">
        <v>0</v>
      </c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</row>
    <row r="126" spans="1:60" ht="22.5" outlineLevel="1" x14ac:dyDescent="0.2">
      <c r="A126" s="175"/>
      <c r="B126" s="176"/>
      <c r="C126" s="203" t="s">
        <v>245</v>
      </c>
      <c r="D126" s="178"/>
      <c r="E126" s="179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2"/>
      <c r="Z126" s="172"/>
      <c r="AA126" s="172"/>
      <c r="AB126" s="172"/>
      <c r="AC126" s="172"/>
      <c r="AD126" s="172"/>
      <c r="AE126" s="172"/>
      <c r="AF126" s="172"/>
      <c r="AG126" s="172" t="s">
        <v>116</v>
      </c>
      <c r="AH126" s="172">
        <v>0</v>
      </c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</row>
    <row r="127" spans="1:60" ht="22.5" outlineLevel="1" x14ac:dyDescent="0.2">
      <c r="A127" s="175"/>
      <c r="B127" s="176"/>
      <c r="C127" s="203" t="s">
        <v>246</v>
      </c>
      <c r="D127" s="178"/>
      <c r="E127" s="179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2"/>
      <c r="Z127" s="172"/>
      <c r="AA127" s="172"/>
      <c r="AB127" s="172"/>
      <c r="AC127" s="172"/>
      <c r="AD127" s="172"/>
      <c r="AE127" s="172"/>
      <c r="AF127" s="172"/>
      <c r="AG127" s="172" t="s">
        <v>116</v>
      </c>
      <c r="AH127" s="172">
        <v>0</v>
      </c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</row>
    <row r="128" spans="1:60" outlineLevel="1" x14ac:dyDescent="0.2">
      <c r="A128" s="175"/>
      <c r="B128" s="176"/>
      <c r="C128" s="203" t="s">
        <v>247</v>
      </c>
      <c r="D128" s="178"/>
      <c r="E128" s="179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2"/>
      <c r="Z128" s="172"/>
      <c r="AA128" s="172"/>
      <c r="AB128" s="172"/>
      <c r="AC128" s="172"/>
      <c r="AD128" s="172"/>
      <c r="AE128" s="172"/>
      <c r="AF128" s="172"/>
      <c r="AG128" s="172" t="s">
        <v>116</v>
      </c>
      <c r="AH128" s="172">
        <v>0</v>
      </c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2"/>
      <c r="BH128" s="172"/>
    </row>
    <row r="129" spans="1:60" outlineLevel="1" x14ac:dyDescent="0.2">
      <c r="A129" s="195">
        <v>43</v>
      </c>
      <c r="B129" s="196" t="s">
        <v>248</v>
      </c>
      <c r="C129" s="204" t="s">
        <v>249</v>
      </c>
      <c r="D129" s="197" t="s">
        <v>0</v>
      </c>
      <c r="E129" s="198">
        <v>689.95</v>
      </c>
      <c r="F129" s="199"/>
      <c r="G129" s="200">
        <f>ROUND(E129*F129,2)</f>
        <v>0</v>
      </c>
      <c r="H129" s="177">
        <v>0</v>
      </c>
      <c r="I129" s="177">
        <f>ROUND(E129*H129,2)</f>
        <v>0</v>
      </c>
      <c r="J129" s="177">
        <v>2</v>
      </c>
      <c r="K129" s="177">
        <f>ROUND(E129*J129,2)</f>
        <v>1379.9</v>
      </c>
      <c r="L129" s="177">
        <v>21</v>
      </c>
      <c r="M129" s="177">
        <f>G129*(1+L129/100)</f>
        <v>0</v>
      </c>
      <c r="N129" s="177">
        <v>0</v>
      </c>
      <c r="O129" s="177">
        <f>ROUND(E129*N129,2)</f>
        <v>0</v>
      </c>
      <c r="P129" s="177">
        <v>0</v>
      </c>
      <c r="Q129" s="177">
        <f>ROUND(E129*P129,2)</f>
        <v>0</v>
      </c>
      <c r="R129" s="177"/>
      <c r="S129" s="177" t="s">
        <v>112</v>
      </c>
      <c r="T129" s="177" t="s">
        <v>155</v>
      </c>
      <c r="U129" s="177">
        <v>0</v>
      </c>
      <c r="V129" s="177">
        <f>ROUND(E129*U129,2)</f>
        <v>0</v>
      </c>
      <c r="W129" s="177"/>
      <c r="X129" s="177" t="s">
        <v>175</v>
      </c>
      <c r="Y129" s="172"/>
      <c r="Z129" s="172"/>
      <c r="AA129" s="172"/>
      <c r="AB129" s="172"/>
      <c r="AC129" s="172"/>
      <c r="AD129" s="172"/>
      <c r="AE129" s="172"/>
      <c r="AF129" s="172"/>
      <c r="AG129" s="172" t="s">
        <v>176</v>
      </c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</row>
    <row r="130" spans="1:60" x14ac:dyDescent="0.2">
      <c r="A130" s="183" t="s">
        <v>107</v>
      </c>
      <c r="B130" s="184" t="s">
        <v>69</v>
      </c>
      <c r="C130" s="201" t="s">
        <v>70</v>
      </c>
      <c r="D130" s="185"/>
      <c r="E130" s="186"/>
      <c r="F130" s="187"/>
      <c r="G130" s="188">
        <f>SUMIF(AG131:AG172,"&lt;&gt;NOR",G131:G172)</f>
        <v>0</v>
      </c>
      <c r="H130" s="182"/>
      <c r="I130" s="182">
        <f>SUM(I131:I172)</f>
        <v>12773.01</v>
      </c>
      <c r="J130" s="182"/>
      <c r="K130" s="182">
        <f>SUM(K131:K172)</f>
        <v>13814.34</v>
      </c>
      <c r="L130" s="182"/>
      <c r="M130" s="182">
        <f>SUM(M131:M172)</f>
        <v>0</v>
      </c>
      <c r="N130" s="182"/>
      <c r="O130" s="182">
        <f>SUM(O131:O172)</f>
        <v>0.11</v>
      </c>
      <c r="P130" s="182"/>
      <c r="Q130" s="182">
        <f>SUM(Q131:Q172)</f>
        <v>0.03</v>
      </c>
      <c r="R130" s="182"/>
      <c r="S130" s="182"/>
      <c r="T130" s="182"/>
      <c r="U130" s="182"/>
      <c r="V130" s="182">
        <f>SUM(V131:V172)</f>
        <v>30.159999999999997</v>
      </c>
      <c r="W130" s="182"/>
      <c r="X130" s="182"/>
      <c r="AG130" t="s">
        <v>108</v>
      </c>
    </row>
    <row r="131" spans="1:60" outlineLevel="1" x14ac:dyDescent="0.2">
      <c r="A131" s="189">
        <v>44</v>
      </c>
      <c r="B131" s="190" t="s">
        <v>250</v>
      </c>
      <c r="C131" s="202" t="s">
        <v>251</v>
      </c>
      <c r="D131" s="191" t="s">
        <v>111</v>
      </c>
      <c r="E131" s="192">
        <v>30.34</v>
      </c>
      <c r="F131" s="193"/>
      <c r="G131" s="194">
        <f>ROUND(E131*F131,2)</f>
        <v>0</v>
      </c>
      <c r="H131" s="177">
        <v>0</v>
      </c>
      <c r="I131" s="177">
        <f>ROUND(E131*H131,2)</f>
        <v>0</v>
      </c>
      <c r="J131" s="177">
        <v>22.4</v>
      </c>
      <c r="K131" s="177">
        <f>ROUND(E131*J131,2)</f>
        <v>679.62</v>
      </c>
      <c r="L131" s="177">
        <v>21</v>
      </c>
      <c r="M131" s="177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7"/>
      <c r="S131" s="177" t="s">
        <v>112</v>
      </c>
      <c r="T131" s="177" t="s">
        <v>122</v>
      </c>
      <c r="U131" s="177">
        <v>4.5999999999999999E-2</v>
      </c>
      <c r="V131" s="177">
        <f>ROUND(E131*U131,2)</f>
        <v>1.4</v>
      </c>
      <c r="W131" s="177"/>
      <c r="X131" s="177" t="s">
        <v>113</v>
      </c>
      <c r="Y131" s="172"/>
      <c r="Z131" s="172"/>
      <c r="AA131" s="172"/>
      <c r="AB131" s="172"/>
      <c r="AC131" s="172"/>
      <c r="AD131" s="172"/>
      <c r="AE131" s="172"/>
      <c r="AF131" s="172"/>
      <c r="AG131" s="172" t="s">
        <v>114</v>
      </c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</row>
    <row r="132" spans="1:60" outlineLevel="1" x14ac:dyDescent="0.2">
      <c r="A132" s="175"/>
      <c r="B132" s="176"/>
      <c r="C132" s="203" t="s">
        <v>127</v>
      </c>
      <c r="D132" s="178"/>
      <c r="E132" s="179">
        <v>2.38</v>
      </c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2"/>
      <c r="Z132" s="172"/>
      <c r="AA132" s="172"/>
      <c r="AB132" s="172"/>
      <c r="AC132" s="172"/>
      <c r="AD132" s="172"/>
      <c r="AE132" s="172"/>
      <c r="AF132" s="172"/>
      <c r="AG132" s="172" t="s">
        <v>116</v>
      </c>
      <c r="AH132" s="172">
        <v>0</v>
      </c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</row>
    <row r="133" spans="1:60" outlineLevel="1" x14ac:dyDescent="0.2">
      <c r="A133" s="175"/>
      <c r="B133" s="176"/>
      <c r="C133" s="203" t="s">
        <v>128</v>
      </c>
      <c r="D133" s="178"/>
      <c r="E133" s="179">
        <v>5.22</v>
      </c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2"/>
      <c r="Z133" s="172"/>
      <c r="AA133" s="172"/>
      <c r="AB133" s="172"/>
      <c r="AC133" s="172"/>
      <c r="AD133" s="172"/>
      <c r="AE133" s="172"/>
      <c r="AF133" s="172"/>
      <c r="AG133" s="172" t="s">
        <v>116</v>
      </c>
      <c r="AH133" s="172">
        <v>0</v>
      </c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</row>
    <row r="134" spans="1:60" outlineLevel="1" x14ac:dyDescent="0.2">
      <c r="A134" s="175"/>
      <c r="B134" s="176"/>
      <c r="C134" s="203" t="s">
        <v>129</v>
      </c>
      <c r="D134" s="178"/>
      <c r="E134" s="179">
        <v>6.75</v>
      </c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2"/>
      <c r="Z134" s="172"/>
      <c r="AA134" s="172"/>
      <c r="AB134" s="172"/>
      <c r="AC134" s="172"/>
      <c r="AD134" s="172"/>
      <c r="AE134" s="172"/>
      <c r="AF134" s="172"/>
      <c r="AG134" s="172" t="s">
        <v>116</v>
      </c>
      <c r="AH134" s="172">
        <v>0</v>
      </c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</row>
    <row r="135" spans="1:60" outlineLevel="1" x14ac:dyDescent="0.2">
      <c r="A135" s="175"/>
      <c r="B135" s="176"/>
      <c r="C135" s="203" t="s">
        <v>130</v>
      </c>
      <c r="D135" s="178"/>
      <c r="E135" s="179">
        <v>15.99</v>
      </c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2"/>
      <c r="Z135" s="172"/>
      <c r="AA135" s="172"/>
      <c r="AB135" s="172"/>
      <c r="AC135" s="172"/>
      <c r="AD135" s="172"/>
      <c r="AE135" s="172"/>
      <c r="AF135" s="172"/>
      <c r="AG135" s="172" t="s">
        <v>116</v>
      </c>
      <c r="AH135" s="172">
        <v>0</v>
      </c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</row>
    <row r="136" spans="1:60" ht="22.5" outlineLevel="1" x14ac:dyDescent="0.2">
      <c r="A136" s="189">
        <v>45</v>
      </c>
      <c r="B136" s="190" t="s">
        <v>252</v>
      </c>
      <c r="C136" s="202" t="s">
        <v>253</v>
      </c>
      <c r="D136" s="191" t="s">
        <v>163</v>
      </c>
      <c r="E136" s="192">
        <v>34.799999999999997</v>
      </c>
      <c r="F136" s="193"/>
      <c r="G136" s="194">
        <f>ROUND(E136*F136,2)</f>
        <v>0</v>
      </c>
      <c r="H136" s="177">
        <v>0</v>
      </c>
      <c r="I136" s="177">
        <f>ROUND(E136*H136,2)</f>
        <v>0</v>
      </c>
      <c r="J136" s="177">
        <v>13.2</v>
      </c>
      <c r="K136" s="177">
        <f>ROUND(E136*J136,2)</f>
        <v>459.36</v>
      </c>
      <c r="L136" s="177">
        <v>21</v>
      </c>
      <c r="M136" s="177">
        <f>G136*(1+L136/100)</f>
        <v>0</v>
      </c>
      <c r="N136" s="177">
        <v>0</v>
      </c>
      <c r="O136" s="177">
        <f>ROUND(E136*N136,2)</f>
        <v>0</v>
      </c>
      <c r="P136" s="177">
        <v>8.0000000000000007E-5</v>
      </c>
      <c r="Q136" s="177">
        <f>ROUND(E136*P136,2)</f>
        <v>0</v>
      </c>
      <c r="R136" s="177"/>
      <c r="S136" s="177" t="s">
        <v>112</v>
      </c>
      <c r="T136" s="177" t="s">
        <v>122</v>
      </c>
      <c r="U136" s="177">
        <v>3.5000000000000003E-2</v>
      </c>
      <c r="V136" s="177">
        <f>ROUND(E136*U136,2)</f>
        <v>1.22</v>
      </c>
      <c r="W136" s="177"/>
      <c r="X136" s="177" t="s">
        <v>113</v>
      </c>
      <c r="Y136" s="172"/>
      <c r="Z136" s="172"/>
      <c r="AA136" s="172"/>
      <c r="AB136" s="172"/>
      <c r="AC136" s="172"/>
      <c r="AD136" s="172"/>
      <c r="AE136" s="172"/>
      <c r="AF136" s="172"/>
      <c r="AG136" s="172" t="s">
        <v>114</v>
      </c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</row>
    <row r="137" spans="1:60" outlineLevel="1" x14ac:dyDescent="0.2">
      <c r="A137" s="175"/>
      <c r="B137" s="176"/>
      <c r="C137" s="203" t="s">
        <v>254</v>
      </c>
      <c r="D137" s="178"/>
      <c r="E137" s="179">
        <v>4.5999999999999996</v>
      </c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2"/>
      <c r="Z137" s="172"/>
      <c r="AA137" s="172"/>
      <c r="AB137" s="172"/>
      <c r="AC137" s="172"/>
      <c r="AD137" s="172"/>
      <c r="AE137" s="172"/>
      <c r="AF137" s="172"/>
      <c r="AG137" s="172" t="s">
        <v>116</v>
      </c>
      <c r="AH137" s="172">
        <v>0</v>
      </c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</row>
    <row r="138" spans="1:60" outlineLevel="1" x14ac:dyDescent="0.2">
      <c r="A138" s="175"/>
      <c r="B138" s="176"/>
      <c r="C138" s="203" t="s">
        <v>255</v>
      </c>
      <c r="D138" s="178"/>
      <c r="E138" s="179">
        <v>5.4</v>
      </c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2"/>
      <c r="Z138" s="172"/>
      <c r="AA138" s="172"/>
      <c r="AB138" s="172"/>
      <c r="AC138" s="172"/>
      <c r="AD138" s="172"/>
      <c r="AE138" s="172"/>
      <c r="AF138" s="172"/>
      <c r="AG138" s="172" t="s">
        <v>116</v>
      </c>
      <c r="AH138" s="172">
        <v>0</v>
      </c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</row>
    <row r="139" spans="1:60" outlineLevel="1" x14ac:dyDescent="0.2">
      <c r="A139" s="175"/>
      <c r="B139" s="176"/>
      <c r="C139" s="203" t="s">
        <v>256</v>
      </c>
      <c r="D139" s="178"/>
      <c r="E139" s="179">
        <v>9.6</v>
      </c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2"/>
      <c r="Z139" s="172"/>
      <c r="AA139" s="172"/>
      <c r="AB139" s="172"/>
      <c r="AC139" s="172"/>
      <c r="AD139" s="172"/>
      <c r="AE139" s="172"/>
      <c r="AF139" s="172"/>
      <c r="AG139" s="172" t="s">
        <v>116</v>
      </c>
      <c r="AH139" s="172">
        <v>0</v>
      </c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</row>
    <row r="140" spans="1:60" outlineLevel="1" x14ac:dyDescent="0.2">
      <c r="A140" s="175"/>
      <c r="B140" s="176"/>
      <c r="C140" s="203" t="s">
        <v>257</v>
      </c>
      <c r="D140" s="178"/>
      <c r="E140" s="179">
        <v>15.2</v>
      </c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2"/>
      <c r="Z140" s="172"/>
      <c r="AA140" s="172"/>
      <c r="AB140" s="172"/>
      <c r="AC140" s="172"/>
      <c r="AD140" s="172"/>
      <c r="AE140" s="172"/>
      <c r="AF140" s="172"/>
      <c r="AG140" s="172" t="s">
        <v>116</v>
      </c>
      <c r="AH140" s="172">
        <v>0</v>
      </c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</row>
    <row r="141" spans="1:60" ht="22.5" outlineLevel="1" x14ac:dyDescent="0.2">
      <c r="A141" s="189">
        <v>46</v>
      </c>
      <c r="B141" s="190" t="s">
        <v>258</v>
      </c>
      <c r="C141" s="202" t="s">
        <v>259</v>
      </c>
      <c r="D141" s="191" t="s">
        <v>163</v>
      </c>
      <c r="E141" s="192">
        <v>34.799999999999997</v>
      </c>
      <c r="F141" s="193"/>
      <c r="G141" s="194">
        <f>ROUND(E141*F141,2)</f>
        <v>0</v>
      </c>
      <c r="H141" s="177">
        <v>31.22</v>
      </c>
      <c r="I141" s="177">
        <f>ROUND(E141*H141,2)</f>
        <v>1086.46</v>
      </c>
      <c r="J141" s="177">
        <v>66.78</v>
      </c>
      <c r="K141" s="177">
        <f>ROUND(E141*J141,2)</f>
        <v>2323.94</v>
      </c>
      <c r="L141" s="177">
        <v>21</v>
      </c>
      <c r="M141" s="177">
        <f>G141*(1+L141/100)</f>
        <v>0</v>
      </c>
      <c r="N141" s="177">
        <v>8.0000000000000007E-5</v>
      </c>
      <c r="O141" s="177">
        <f>ROUND(E141*N141,2)</f>
        <v>0</v>
      </c>
      <c r="P141" s="177">
        <v>0</v>
      </c>
      <c r="Q141" s="177">
        <f>ROUND(E141*P141,2)</f>
        <v>0</v>
      </c>
      <c r="R141" s="177"/>
      <c r="S141" s="177" t="s">
        <v>112</v>
      </c>
      <c r="T141" s="177" t="s">
        <v>122</v>
      </c>
      <c r="U141" s="177">
        <v>0.13719999999999999</v>
      </c>
      <c r="V141" s="177">
        <f>ROUND(E141*U141,2)</f>
        <v>4.7699999999999996</v>
      </c>
      <c r="W141" s="177"/>
      <c r="X141" s="177" t="s">
        <v>113</v>
      </c>
      <c r="Y141" s="172"/>
      <c r="Z141" s="172"/>
      <c r="AA141" s="172"/>
      <c r="AB141" s="172"/>
      <c r="AC141" s="172"/>
      <c r="AD141" s="172"/>
      <c r="AE141" s="172"/>
      <c r="AF141" s="172"/>
      <c r="AG141" s="172" t="s">
        <v>114</v>
      </c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</row>
    <row r="142" spans="1:60" outlineLevel="1" x14ac:dyDescent="0.2">
      <c r="A142" s="175"/>
      <c r="B142" s="176"/>
      <c r="C142" s="203" t="s">
        <v>254</v>
      </c>
      <c r="D142" s="178"/>
      <c r="E142" s="179">
        <v>4.5999999999999996</v>
      </c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2"/>
      <c r="Z142" s="172"/>
      <c r="AA142" s="172"/>
      <c r="AB142" s="172"/>
      <c r="AC142" s="172"/>
      <c r="AD142" s="172"/>
      <c r="AE142" s="172"/>
      <c r="AF142" s="172"/>
      <c r="AG142" s="172" t="s">
        <v>116</v>
      </c>
      <c r="AH142" s="172">
        <v>0</v>
      </c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</row>
    <row r="143" spans="1:60" outlineLevel="1" x14ac:dyDescent="0.2">
      <c r="A143" s="175"/>
      <c r="B143" s="176"/>
      <c r="C143" s="203" t="s">
        <v>255</v>
      </c>
      <c r="D143" s="178"/>
      <c r="E143" s="179">
        <v>5.4</v>
      </c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2"/>
      <c r="Z143" s="172"/>
      <c r="AA143" s="172"/>
      <c r="AB143" s="172"/>
      <c r="AC143" s="172"/>
      <c r="AD143" s="172"/>
      <c r="AE143" s="172"/>
      <c r="AF143" s="172"/>
      <c r="AG143" s="172" t="s">
        <v>116</v>
      </c>
      <c r="AH143" s="172">
        <v>0</v>
      </c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</row>
    <row r="144" spans="1:60" outlineLevel="1" x14ac:dyDescent="0.2">
      <c r="A144" s="175"/>
      <c r="B144" s="176"/>
      <c r="C144" s="203" t="s">
        <v>256</v>
      </c>
      <c r="D144" s="178"/>
      <c r="E144" s="179">
        <v>9.6</v>
      </c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2"/>
      <c r="Z144" s="172"/>
      <c r="AA144" s="172"/>
      <c r="AB144" s="172"/>
      <c r="AC144" s="172"/>
      <c r="AD144" s="172"/>
      <c r="AE144" s="172"/>
      <c r="AF144" s="172"/>
      <c r="AG144" s="172" t="s">
        <v>116</v>
      </c>
      <c r="AH144" s="172">
        <v>0</v>
      </c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</row>
    <row r="145" spans="1:60" outlineLevel="1" x14ac:dyDescent="0.2">
      <c r="A145" s="175"/>
      <c r="B145" s="176"/>
      <c r="C145" s="203" t="s">
        <v>257</v>
      </c>
      <c r="D145" s="178"/>
      <c r="E145" s="179">
        <v>15.2</v>
      </c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2"/>
      <c r="Z145" s="172"/>
      <c r="AA145" s="172"/>
      <c r="AB145" s="172"/>
      <c r="AC145" s="172"/>
      <c r="AD145" s="172"/>
      <c r="AE145" s="172"/>
      <c r="AF145" s="172"/>
      <c r="AG145" s="172" t="s">
        <v>116</v>
      </c>
      <c r="AH145" s="172">
        <v>0</v>
      </c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</row>
    <row r="146" spans="1:60" outlineLevel="1" x14ac:dyDescent="0.2">
      <c r="A146" s="189">
        <v>47</v>
      </c>
      <c r="B146" s="190" t="s">
        <v>260</v>
      </c>
      <c r="C146" s="202" t="s">
        <v>261</v>
      </c>
      <c r="D146" s="191" t="s">
        <v>111</v>
      </c>
      <c r="E146" s="192">
        <v>30.34</v>
      </c>
      <c r="F146" s="193"/>
      <c r="G146" s="194">
        <f>ROUND(E146*F146,2)</f>
        <v>0</v>
      </c>
      <c r="H146" s="177">
        <v>0</v>
      </c>
      <c r="I146" s="177">
        <f>ROUND(E146*H146,2)</f>
        <v>0</v>
      </c>
      <c r="J146" s="177">
        <v>96.1</v>
      </c>
      <c r="K146" s="177">
        <f>ROUND(E146*J146,2)</f>
        <v>2915.67</v>
      </c>
      <c r="L146" s="177">
        <v>21</v>
      </c>
      <c r="M146" s="177">
        <f>G146*(1+L146/100)</f>
        <v>0</v>
      </c>
      <c r="N146" s="177">
        <v>0</v>
      </c>
      <c r="O146" s="177">
        <f>ROUND(E146*N146,2)</f>
        <v>0</v>
      </c>
      <c r="P146" s="177">
        <v>1E-3</v>
      </c>
      <c r="Q146" s="177">
        <f>ROUND(E146*P146,2)</f>
        <v>0.03</v>
      </c>
      <c r="R146" s="177"/>
      <c r="S146" s="177" t="s">
        <v>112</v>
      </c>
      <c r="T146" s="177" t="s">
        <v>122</v>
      </c>
      <c r="U146" s="177">
        <v>0.255</v>
      </c>
      <c r="V146" s="177">
        <f>ROUND(E146*U146,2)</f>
        <v>7.74</v>
      </c>
      <c r="W146" s="177"/>
      <c r="X146" s="177" t="s">
        <v>113</v>
      </c>
      <c r="Y146" s="172"/>
      <c r="Z146" s="172"/>
      <c r="AA146" s="172"/>
      <c r="AB146" s="172"/>
      <c r="AC146" s="172"/>
      <c r="AD146" s="172"/>
      <c r="AE146" s="172"/>
      <c r="AF146" s="172"/>
      <c r="AG146" s="172" t="s">
        <v>114</v>
      </c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</row>
    <row r="147" spans="1:60" outlineLevel="1" x14ac:dyDescent="0.2">
      <c r="A147" s="175"/>
      <c r="B147" s="176"/>
      <c r="C147" s="203" t="s">
        <v>127</v>
      </c>
      <c r="D147" s="178"/>
      <c r="E147" s="179">
        <v>2.38</v>
      </c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2"/>
      <c r="Z147" s="172"/>
      <c r="AA147" s="172"/>
      <c r="AB147" s="172"/>
      <c r="AC147" s="172"/>
      <c r="AD147" s="172"/>
      <c r="AE147" s="172"/>
      <c r="AF147" s="172"/>
      <c r="AG147" s="172" t="s">
        <v>116</v>
      </c>
      <c r="AH147" s="172">
        <v>0</v>
      </c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</row>
    <row r="148" spans="1:60" outlineLevel="1" x14ac:dyDescent="0.2">
      <c r="A148" s="175"/>
      <c r="B148" s="176"/>
      <c r="C148" s="203" t="s">
        <v>128</v>
      </c>
      <c r="D148" s="178"/>
      <c r="E148" s="179">
        <v>5.22</v>
      </c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2"/>
      <c r="Z148" s="172"/>
      <c r="AA148" s="172"/>
      <c r="AB148" s="172"/>
      <c r="AC148" s="172"/>
      <c r="AD148" s="172"/>
      <c r="AE148" s="172"/>
      <c r="AF148" s="172"/>
      <c r="AG148" s="172" t="s">
        <v>116</v>
      </c>
      <c r="AH148" s="172">
        <v>0</v>
      </c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</row>
    <row r="149" spans="1:60" outlineLevel="1" x14ac:dyDescent="0.2">
      <c r="A149" s="175"/>
      <c r="B149" s="176"/>
      <c r="C149" s="203" t="s">
        <v>129</v>
      </c>
      <c r="D149" s="178"/>
      <c r="E149" s="179">
        <v>6.75</v>
      </c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2"/>
      <c r="Z149" s="172"/>
      <c r="AA149" s="172"/>
      <c r="AB149" s="172"/>
      <c r="AC149" s="172"/>
      <c r="AD149" s="172"/>
      <c r="AE149" s="172"/>
      <c r="AF149" s="172"/>
      <c r="AG149" s="172" t="s">
        <v>116</v>
      </c>
      <c r="AH149" s="172">
        <v>0</v>
      </c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</row>
    <row r="150" spans="1:60" outlineLevel="1" x14ac:dyDescent="0.2">
      <c r="A150" s="175"/>
      <c r="B150" s="176"/>
      <c r="C150" s="203" t="s">
        <v>130</v>
      </c>
      <c r="D150" s="178"/>
      <c r="E150" s="179">
        <v>15.99</v>
      </c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2"/>
      <c r="Z150" s="172"/>
      <c r="AA150" s="172"/>
      <c r="AB150" s="172"/>
      <c r="AC150" s="172"/>
      <c r="AD150" s="172"/>
      <c r="AE150" s="172"/>
      <c r="AF150" s="172"/>
      <c r="AG150" s="172" t="s">
        <v>116</v>
      </c>
      <c r="AH150" s="172">
        <v>0</v>
      </c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</row>
    <row r="151" spans="1:60" ht="22.5" outlineLevel="1" x14ac:dyDescent="0.2">
      <c r="A151" s="189">
        <v>48</v>
      </c>
      <c r="B151" s="190" t="s">
        <v>262</v>
      </c>
      <c r="C151" s="202" t="s">
        <v>263</v>
      </c>
      <c r="D151" s="191" t="s">
        <v>111</v>
      </c>
      <c r="E151" s="192">
        <v>30.34</v>
      </c>
      <c r="F151" s="193"/>
      <c r="G151" s="194">
        <f>ROUND(E151*F151,2)</f>
        <v>0</v>
      </c>
      <c r="H151" s="177">
        <v>356.05</v>
      </c>
      <c r="I151" s="177">
        <f>ROUND(E151*H151,2)</f>
        <v>10802.56</v>
      </c>
      <c r="J151" s="177">
        <v>184.95</v>
      </c>
      <c r="K151" s="177">
        <f>ROUND(E151*J151,2)</f>
        <v>5611.38</v>
      </c>
      <c r="L151" s="177">
        <v>21</v>
      </c>
      <c r="M151" s="177">
        <f>G151*(1+L151/100)</f>
        <v>0</v>
      </c>
      <c r="N151" s="177">
        <v>3.63E-3</v>
      </c>
      <c r="O151" s="177">
        <f>ROUND(E151*N151,2)</f>
        <v>0.11</v>
      </c>
      <c r="P151" s="177">
        <v>0</v>
      </c>
      <c r="Q151" s="177">
        <f>ROUND(E151*P151,2)</f>
        <v>0</v>
      </c>
      <c r="R151" s="177"/>
      <c r="S151" s="177" t="s">
        <v>112</v>
      </c>
      <c r="T151" s="177" t="s">
        <v>122</v>
      </c>
      <c r="U151" s="177">
        <v>0.38</v>
      </c>
      <c r="V151" s="177">
        <f>ROUND(E151*U151,2)</f>
        <v>11.53</v>
      </c>
      <c r="W151" s="177"/>
      <c r="X151" s="177" t="s">
        <v>113</v>
      </c>
      <c r="Y151" s="172"/>
      <c r="Z151" s="172"/>
      <c r="AA151" s="172"/>
      <c r="AB151" s="172"/>
      <c r="AC151" s="172"/>
      <c r="AD151" s="172"/>
      <c r="AE151" s="172"/>
      <c r="AF151" s="172"/>
      <c r="AG151" s="172" t="s">
        <v>114</v>
      </c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</row>
    <row r="152" spans="1:60" outlineLevel="1" x14ac:dyDescent="0.2">
      <c r="A152" s="175"/>
      <c r="B152" s="176"/>
      <c r="C152" s="203" t="s">
        <v>127</v>
      </c>
      <c r="D152" s="178"/>
      <c r="E152" s="179">
        <v>2.38</v>
      </c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2"/>
      <c r="Z152" s="172"/>
      <c r="AA152" s="172"/>
      <c r="AB152" s="172"/>
      <c r="AC152" s="172"/>
      <c r="AD152" s="172"/>
      <c r="AE152" s="172"/>
      <c r="AF152" s="172"/>
      <c r="AG152" s="172" t="s">
        <v>116</v>
      </c>
      <c r="AH152" s="172">
        <v>0</v>
      </c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</row>
    <row r="153" spans="1:60" outlineLevel="1" x14ac:dyDescent="0.2">
      <c r="A153" s="175"/>
      <c r="B153" s="176"/>
      <c r="C153" s="203" t="s">
        <v>128</v>
      </c>
      <c r="D153" s="178"/>
      <c r="E153" s="179">
        <v>5.22</v>
      </c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2"/>
      <c r="Z153" s="172"/>
      <c r="AA153" s="172"/>
      <c r="AB153" s="172"/>
      <c r="AC153" s="172"/>
      <c r="AD153" s="172"/>
      <c r="AE153" s="172"/>
      <c r="AF153" s="172"/>
      <c r="AG153" s="172" t="s">
        <v>116</v>
      </c>
      <c r="AH153" s="172">
        <v>0</v>
      </c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</row>
    <row r="154" spans="1:60" outlineLevel="1" x14ac:dyDescent="0.2">
      <c r="A154" s="175"/>
      <c r="B154" s="176"/>
      <c r="C154" s="203" t="s">
        <v>129</v>
      </c>
      <c r="D154" s="178"/>
      <c r="E154" s="179">
        <v>6.75</v>
      </c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2"/>
      <c r="Z154" s="172"/>
      <c r="AA154" s="172"/>
      <c r="AB154" s="172"/>
      <c r="AC154" s="172"/>
      <c r="AD154" s="172"/>
      <c r="AE154" s="172"/>
      <c r="AF154" s="172"/>
      <c r="AG154" s="172" t="s">
        <v>116</v>
      </c>
      <c r="AH154" s="172">
        <v>0</v>
      </c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</row>
    <row r="155" spans="1:60" outlineLevel="1" x14ac:dyDescent="0.2">
      <c r="A155" s="175"/>
      <c r="B155" s="176"/>
      <c r="C155" s="203" t="s">
        <v>130</v>
      </c>
      <c r="D155" s="178"/>
      <c r="E155" s="179">
        <v>15.99</v>
      </c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2"/>
      <c r="Z155" s="172"/>
      <c r="AA155" s="172"/>
      <c r="AB155" s="172"/>
      <c r="AC155" s="172"/>
      <c r="AD155" s="172"/>
      <c r="AE155" s="172"/>
      <c r="AF155" s="172"/>
      <c r="AG155" s="172" t="s">
        <v>116</v>
      </c>
      <c r="AH155" s="172">
        <v>0</v>
      </c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2"/>
      <c r="BC155" s="172"/>
      <c r="BD155" s="172"/>
      <c r="BE155" s="172"/>
      <c r="BF155" s="172"/>
      <c r="BG155" s="172"/>
      <c r="BH155" s="172"/>
    </row>
    <row r="156" spans="1:60" outlineLevel="1" x14ac:dyDescent="0.2">
      <c r="A156" s="189">
        <v>49</v>
      </c>
      <c r="B156" s="190" t="s">
        <v>264</v>
      </c>
      <c r="C156" s="202" t="s">
        <v>265</v>
      </c>
      <c r="D156" s="191" t="s">
        <v>163</v>
      </c>
      <c r="E156" s="192">
        <v>3.2</v>
      </c>
      <c r="F156" s="193"/>
      <c r="G156" s="194">
        <f>ROUND(E156*F156,2)</f>
        <v>0</v>
      </c>
      <c r="H156" s="177">
        <v>0</v>
      </c>
      <c r="I156" s="177">
        <f>ROUND(E156*H156,2)</f>
        <v>0</v>
      </c>
      <c r="J156" s="177">
        <v>74</v>
      </c>
      <c r="K156" s="177">
        <f>ROUND(E156*J156,2)</f>
        <v>236.8</v>
      </c>
      <c r="L156" s="177">
        <v>21</v>
      </c>
      <c r="M156" s="177">
        <f>G156*(1+L156/100)</f>
        <v>0</v>
      </c>
      <c r="N156" s="177">
        <v>0</v>
      </c>
      <c r="O156" s="177">
        <f>ROUND(E156*N156,2)</f>
        <v>0</v>
      </c>
      <c r="P156" s="177">
        <v>0</v>
      </c>
      <c r="Q156" s="177">
        <f>ROUND(E156*P156,2)</f>
        <v>0</v>
      </c>
      <c r="R156" s="177"/>
      <c r="S156" s="177" t="s">
        <v>112</v>
      </c>
      <c r="T156" s="177" t="s">
        <v>122</v>
      </c>
      <c r="U156" s="177">
        <v>0.152</v>
      </c>
      <c r="V156" s="177">
        <f>ROUND(E156*U156,2)</f>
        <v>0.49</v>
      </c>
      <c r="W156" s="177"/>
      <c r="X156" s="177" t="s">
        <v>113</v>
      </c>
      <c r="Y156" s="172"/>
      <c r="Z156" s="172"/>
      <c r="AA156" s="172"/>
      <c r="AB156" s="172"/>
      <c r="AC156" s="172"/>
      <c r="AD156" s="172"/>
      <c r="AE156" s="172"/>
      <c r="AF156" s="172"/>
      <c r="AG156" s="172" t="s">
        <v>114</v>
      </c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72"/>
      <c r="BF156" s="172"/>
      <c r="BG156" s="172"/>
      <c r="BH156" s="172"/>
    </row>
    <row r="157" spans="1:60" outlineLevel="1" x14ac:dyDescent="0.2">
      <c r="A157" s="175"/>
      <c r="B157" s="176"/>
      <c r="C157" s="203" t="s">
        <v>266</v>
      </c>
      <c r="D157" s="178"/>
      <c r="E157" s="179">
        <v>3.2</v>
      </c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2"/>
      <c r="Z157" s="172"/>
      <c r="AA157" s="172"/>
      <c r="AB157" s="172"/>
      <c r="AC157" s="172"/>
      <c r="AD157" s="172"/>
      <c r="AE157" s="172"/>
      <c r="AF157" s="172"/>
      <c r="AG157" s="172" t="s">
        <v>116</v>
      </c>
      <c r="AH157" s="172">
        <v>0</v>
      </c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2"/>
      <c r="BC157" s="172"/>
      <c r="BD157" s="172"/>
      <c r="BE157" s="172"/>
      <c r="BF157" s="172"/>
      <c r="BG157" s="172"/>
      <c r="BH157" s="172"/>
    </row>
    <row r="158" spans="1:60" ht="22.5" outlineLevel="1" x14ac:dyDescent="0.2">
      <c r="A158" s="189">
        <v>50</v>
      </c>
      <c r="B158" s="190" t="s">
        <v>267</v>
      </c>
      <c r="C158" s="202" t="s">
        <v>268</v>
      </c>
      <c r="D158" s="191" t="s">
        <v>163</v>
      </c>
      <c r="E158" s="192">
        <v>15.17</v>
      </c>
      <c r="F158" s="193"/>
      <c r="G158" s="194">
        <f>ROUND(E158*F158,2)</f>
        <v>0</v>
      </c>
      <c r="H158" s="177">
        <v>10.42</v>
      </c>
      <c r="I158" s="177">
        <f>ROUND(E158*H158,2)</f>
        <v>158.07</v>
      </c>
      <c r="J158" s="177">
        <v>38.08</v>
      </c>
      <c r="K158" s="177">
        <f>ROUND(E158*J158,2)</f>
        <v>577.66999999999996</v>
      </c>
      <c r="L158" s="177">
        <v>21</v>
      </c>
      <c r="M158" s="177">
        <f>G158*(1+L158/100)</f>
        <v>0</v>
      </c>
      <c r="N158" s="177">
        <v>4.0000000000000003E-5</v>
      </c>
      <c r="O158" s="177">
        <f>ROUND(E158*N158,2)</f>
        <v>0</v>
      </c>
      <c r="P158" s="177">
        <v>0</v>
      </c>
      <c r="Q158" s="177">
        <f>ROUND(E158*P158,2)</f>
        <v>0</v>
      </c>
      <c r="R158" s="177"/>
      <c r="S158" s="177" t="s">
        <v>112</v>
      </c>
      <c r="T158" s="177" t="s">
        <v>122</v>
      </c>
      <c r="U158" s="177">
        <v>7.8200000000000006E-2</v>
      </c>
      <c r="V158" s="177">
        <f>ROUND(E158*U158,2)</f>
        <v>1.19</v>
      </c>
      <c r="W158" s="177"/>
      <c r="X158" s="177" t="s">
        <v>113</v>
      </c>
      <c r="Y158" s="172"/>
      <c r="Z158" s="172"/>
      <c r="AA158" s="172"/>
      <c r="AB158" s="172"/>
      <c r="AC158" s="172"/>
      <c r="AD158" s="172"/>
      <c r="AE158" s="172"/>
      <c r="AF158" s="172"/>
      <c r="AG158" s="172" t="s">
        <v>114</v>
      </c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</row>
    <row r="159" spans="1:60" outlineLevel="1" x14ac:dyDescent="0.2">
      <c r="A159" s="175"/>
      <c r="B159" s="176"/>
      <c r="C159" s="205" t="s">
        <v>269</v>
      </c>
      <c r="D159" s="180"/>
      <c r="E159" s="181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2"/>
      <c r="Z159" s="172"/>
      <c r="AA159" s="172"/>
      <c r="AB159" s="172"/>
      <c r="AC159" s="172"/>
      <c r="AD159" s="172"/>
      <c r="AE159" s="172"/>
      <c r="AF159" s="172"/>
      <c r="AG159" s="172" t="s">
        <v>116</v>
      </c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2"/>
      <c r="BC159" s="172"/>
      <c r="BD159" s="172"/>
      <c r="BE159" s="172"/>
      <c r="BF159" s="172"/>
      <c r="BG159" s="172"/>
      <c r="BH159" s="172"/>
    </row>
    <row r="160" spans="1:60" outlineLevel="1" x14ac:dyDescent="0.2">
      <c r="A160" s="175"/>
      <c r="B160" s="176"/>
      <c r="C160" s="206" t="s">
        <v>270</v>
      </c>
      <c r="D160" s="180"/>
      <c r="E160" s="181">
        <v>2.38</v>
      </c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2"/>
      <c r="Z160" s="172"/>
      <c r="AA160" s="172"/>
      <c r="AB160" s="172"/>
      <c r="AC160" s="172"/>
      <c r="AD160" s="172"/>
      <c r="AE160" s="172"/>
      <c r="AF160" s="172"/>
      <c r="AG160" s="172" t="s">
        <v>116</v>
      </c>
      <c r="AH160" s="172">
        <v>2</v>
      </c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</row>
    <row r="161" spans="1:60" outlineLevel="1" x14ac:dyDescent="0.2">
      <c r="A161" s="175"/>
      <c r="B161" s="176"/>
      <c r="C161" s="206" t="s">
        <v>271</v>
      </c>
      <c r="D161" s="180"/>
      <c r="E161" s="181">
        <v>5.22</v>
      </c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2"/>
      <c r="Z161" s="172"/>
      <c r="AA161" s="172"/>
      <c r="AB161" s="172"/>
      <c r="AC161" s="172"/>
      <c r="AD161" s="172"/>
      <c r="AE161" s="172"/>
      <c r="AF161" s="172"/>
      <c r="AG161" s="172" t="s">
        <v>116</v>
      </c>
      <c r="AH161" s="172">
        <v>2</v>
      </c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2"/>
      <c r="BC161" s="172"/>
      <c r="BD161" s="172"/>
      <c r="BE161" s="172"/>
      <c r="BF161" s="172"/>
      <c r="BG161" s="172"/>
      <c r="BH161" s="172"/>
    </row>
    <row r="162" spans="1:60" outlineLevel="1" x14ac:dyDescent="0.2">
      <c r="A162" s="175"/>
      <c r="B162" s="176"/>
      <c r="C162" s="206" t="s">
        <v>272</v>
      </c>
      <c r="D162" s="180"/>
      <c r="E162" s="181">
        <v>6.75</v>
      </c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2"/>
      <c r="Z162" s="172"/>
      <c r="AA162" s="172"/>
      <c r="AB162" s="172"/>
      <c r="AC162" s="172"/>
      <c r="AD162" s="172"/>
      <c r="AE162" s="172"/>
      <c r="AF162" s="172"/>
      <c r="AG162" s="172" t="s">
        <v>116</v>
      </c>
      <c r="AH162" s="172">
        <v>2</v>
      </c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</row>
    <row r="163" spans="1:60" outlineLevel="1" x14ac:dyDescent="0.2">
      <c r="A163" s="175"/>
      <c r="B163" s="176"/>
      <c r="C163" s="206" t="s">
        <v>273</v>
      </c>
      <c r="D163" s="180"/>
      <c r="E163" s="181">
        <v>15.99</v>
      </c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2"/>
      <c r="Z163" s="172"/>
      <c r="AA163" s="172"/>
      <c r="AB163" s="172"/>
      <c r="AC163" s="172"/>
      <c r="AD163" s="172"/>
      <c r="AE163" s="172"/>
      <c r="AF163" s="172"/>
      <c r="AG163" s="172" t="s">
        <v>116</v>
      </c>
      <c r="AH163" s="172">
        <v>2</v>
      </c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2"/>
      <c r="BC163" s="172"/>
      <c r="BD163" s="172"/>
      <c r="BE163" s="172"/>
      <c r="BF163" s="172"/>
      <c r="BG163" s="172"/>
      <c r="BH163" s="172"/>
    </row>
    <row r="164" spans="1:60" outlineLevel="1" x14ac:dyDescent="0.2">
      <c r="A164" s="175"/>
      <c r="B164" s="176"/>
      <c r="C164" s="205" t="s">
        <v>274</v>
      </c>
      <c r="D164" s="180"/>
      <c r="E164" s="181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2"/>
      <c r="Z164" s="172"/>
      <c r="AA164" s="172"/>
      <c r="AB164" s="172"/>
      <c r="AC164" s="172"/>
      <c r="AD164" s="172"/>
      <c r="AE164" s="172"/>
      <c r="AF164" s="172"/>
      <c r="AG164" s="172" t="s">
        <v>116</v>
      </c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2"/>
      <c r="BC164" s="172"/>
      <c r="BD164" s="172"/>
      <c r="BE164" s="172"/>
      <c r="BF164" s="172"/>
      <c r="BG164" s="172"/>
      <c r="BH164" s="172"/>
    </row>
    <row r="165" spans="1:60" outlineLevel="1" x14ac:dyDescent="0.2">
      <c r="A165" s="175"/>
      <c r="B165" s="176"/>
      <c r="C165" s="203" t="s">
        <v>275</v>
      </c>
      <c r="D165" s="178"/>
      <c r="E165" s="179">
        <v>15.17</v>
      </c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2"/>
      <c r="Z165" s="172"/>
      <c r="AA165" s="172"/>
      <c r="AB165" s="172"/>
      <c r="AC165" s="172"/>
      <c r="AD165" s="172"/>
      <c r="AE165" s="172"/>
      <c r="AF165" s="172"/>
      <c r="AG165" s="172" t="s">
        <v>116</v>
      </c>
      <c r="AH165" s="172">
        <v>0</v>
      </c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2"/>
      <c r="BC165" s="172"/>
      <c r="BD165" s="172"/>
      <c r="BE165" s="172"/>
      <c r="BF165" s="172"/>
      <c r="BG165" s="172"/>
      <c r="BH165" s="172"/>
    </row>
    <row r="166" spans="1:60" outlineLevel="1" x14ac:dyDescent="0.2">
      <c r="A166" s="189">
        <v>51</v>
      </c>
      <c r="B166" s="190" t="s">
        <v>276</v>
      </c>
      <c r="C166" s="202" t="s">
        <v>277</v>
      </c>
      <c r="D166" s="191" t="s">
        <v>111</v>
      </c>
      <c r="E166" s="192">
        <v>30.34</v>
      </c>
      <c r="F166" s="193"/>
      <c r="G166" s="194">
        <f>ROUND(E166*F166,2)</f>
        <v>0</v>
      </c>
      <c r="H166" s="177">
        <v>7.71</v>
      </c>
      <c r="I166" s="177">
        <f>ROUND(E166*H166,2)</f>
        <v>233.92</v>
      </c>
      <c r="J166" s="177">
        <v>26.59</v>
      </c>
      <c r="K166" s="177">
        <f>ROUND(E166*J166,2)</f>
        <v>806.74</v>
      </c>
      <c r="L166" s="177">
        <v>21</v>
      </c>
      <c r="M166" s="177">
        <f>G166*(1+L166/100)</f>
        <v>0</v>
      </c>
      <c r="N166" s="177">
        <v>3.0000000000000001E-5</v>
      </c>
      <c r="O166" s="177">
        <f>ROUND(E166*N166,2)</f>
        <v>0</v>
      </c>
      <c r="P166" s="177">
        <v>0</v>
      </c>
      <c r="Q166" s="177">
        <f>ROUND(E166*P166,2)</f>
        <v>0</v>
      </c>
      <c r="R166" s="177"/>
      <c r="S166" s="177" t="s">
        <v>112</v>
      </c>
      <c r="T166" s="177" t="s">
        <v>122</v>
      </c>
      <c r="U166" s="177">
        <v>0.06</v>
      </c>
      <c r="V166" s="177">
        <f>ROUND(E166*U166,2)</f>
        <v>1.82</v>
      </c>
      <c r="W166" s="177"/>
      <c r="X166" s="177" t="s">
        <v>113</v>
      </c>
      <c r="Y166" s="172"/>
      <c r="Z166" s="172"/>
      <c r="AA166" s="172"/>
      <c r="AB166" s="172"/>
      <c r="AC166" s="172"/>
      <c r="AD166" s="172"/>
      <c r="AE166" s="172"/>
      <c r="AF166" s="172"/>
      <c r="AG166" s="172" t="s">
        <v>114</v>
      </c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2"/>
      <c r="BC166" s="172"/>
      <c r="BD166" s="172"/>
      <c r="BE166" s="172"/>
      <c r="BF166" s="172"/>
      <c r="BG166" s="172"/>
      <c r="BH166" s="172"/>
    </row>
    <row r="167" spans="1:60" outlineLevel="1" x14ac:dyDescent="0.2">
      <c r="A167" s="175"/>
      <c r="B167" s="176"/>
      <c r="C167" s="203" t="s">
        <v>127</v>
      </c>
      <c r="D167" s="178"/>
      <c r="E167" s="179">
        <v>2.38</v>
      </c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2"/>
      <c r="Z167" s="172"/>
      <c r="AA167" s="172"/>
      <c r="AB167" s="172"/>
      <c r="AC167" s="172"/>
      <c r="AD167" s="172"/>
      <c r="AE167" s="172"/>
      <c r="AF167" s="172"/>
      <c r="AG167" s="172" t="s">
        <v>116</v>
      </c>
      <c r="AH167" s="172">
        <v>0</v>
      </c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</row>
    <row r="168" spans="1:60" outlineLevel="1" x14ac:dyDescent="0.2">
      <c r="A168" s="175"/>
      <c r="B168" s="176"/>
      <c r="C168" s="203" t="s">
        <v>128</v>
      </c>
      <c r="D168" s="178"/>
      <c r="E168" s="179">
        <v>5.22</v>
      </c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2"/>
      <c r="Z168" s="172"/>
      <c r="AA168" s="172"/>
      <c r="AB168" s="172"/>
      <c r="AC168" s="172"/>
      <c r="AD168" s="172"/>
      <c r="AE168" s="172"/>
      <c r="AF168" s="172"/>
      <c r="AG168" s="172" t="s">
        <v>116</v>
      </c>
      <c r="AH168" s="172">
        <v>0</v>
      </c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C168" s="172"/>
      <c r="BD168" s="172"/>
      <c r="BE168" s="172"/>
      <c r="BF168" s="172"/>
      <c r="BG168" s="172"/>
      <c r="BH168" s="172"/>
    </row>
    <row r="169" spans="1:60" outlineLevel="1" x14ac:dyDescent="0.2">
      <c r="A169" s="175"/>
      <c r="B169" s="176"/>
      <c r="C169" s="203" t="s">
        <v>129</v>
      </c>
      <c r="D169" s="178"/>
      <c r="E169" s="179">
        <v>6.75</v>
      </c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2"/>
      <c r="Z169" s="172"/>
      <c r="AA169" s="172"/>
      <c r="AB169" s="172"/>
      <c r="AC169" s="172"/>
      <c r="AD169" s="172"/>
      <c r="AE169" s="172"/>
      <c r="AF169" s="172"/>
      <c r="AG169" s="172" t="s">
        <v>116</v>
      </c>
      <c r="AH169" s="172">
        <v>0</v>
      </c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</row>
    <row r="170" spans="1:60" outlineLevel="1" x14ac:dyDescent="0.2">
      <c r="A170" s="175"/>
      <c r="B170" s="176"/>
      <c r="C170" s="203" t="s">
        <v>130</v>
      </c>
      <c r="D170" s="178"/>
      <c r="E170" s="179">
        <v>15.99</v>
      </c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2"/>
      <c r="Z170" s="172"/>
      <c r="AA170" s="172"/>
      <c r="AB170" s="172"/>
      <c r="AC170" s="172"/>
      <c r="AD170" s="172"/>
      <c r="AE170" s="172"/>
      <c r="AF170" s="172"/>
      <c r="AG170" s="172" t="s">
        <v>116</v>
      </c>
      <c r="AH170" s="172">
        <v>0</v>
      </c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2"/>
      <c r="BG170" s="172"/>
      <c r="BH170" s="172"/>
    </row>
    <row r="171" spans="1:60" ht="22.5" outlineLevel="1" x14ac:dyDescent="0.2">
      <c r="A171" s="195">
        <v>52</v>
      </c>
      <c r="B171" s="196" t="s">
        <v>278</v>
      </c>
      <c r="C171" s="204" t="s">
        <v>279</v>
      </c>
      <c r="D171" s="197" t="s">
        <v>160</v>
      </c>
      <c r="E171" s="198">
        <v>4</v>
      </c>
      <c r="F171" s="199"/>
      <c r="G171" s="200">
        <f>ROUND(E171*F171,2)</f>
        <v>0</v>
      </c>
      <c r="H171" s="177">
        <v>123</v>
      </c>
      <c r="I171" s="177">
        <f>ROUND(E171*H171,2)</f>
        <v>492</v>
      </c>
      <c r="J171" s="177">
        <v>0</v>
      </c>
      <c r="K171" s="177">
        <f>ROUND(E171*J171,2)</f>
        <v>0</v>
      </c>
      <c r="L171" s="177">
        <v>21</v>
      </c>
      <c r="M171" s="177">
        <f>G171*(1+L171/100)</f>
        <v>0</v>
      </c>
      <c r="N171" s="177">
        <v>1.3999999999999999E-4</v>
      </c>
      <c r="O171" s="177">
        <f>ROUND(E171*N171,2)</f>
        <v>0</v>
      </c>
      <c r="P171" s="177">
        <v>0</v>
      </c>
      <c r="Q171" s="177">
        <f>ROUND(E171*P171,2)</f>
        <v>0</v>
      </c>
      <c r="R171" s="177" t="s">
        <v>229</v>
      </c>
      <c r="S171" s="177" t="s">
        <v>112</v>
      </c>
      <c r="T171" s="177" t="s">
        <v>122</v>
      </c>
      <c r="U171" s="177">
        <v>0</v>
      </c>
      <c r="V171" s="177">
        <f>ROUND(E171*U171,2)</f>
        <v>0</v>
      </c>
      <c r="W171" s="177"/>
      <c r="X171" s="177" t="s">
        <v>230</v>
      </c>
      <c r="Y171" s="172"/>
      <c r="Z171" s="172"/>
      <c r="AA171" s="172"/>
      <c r="AB171" s="172"/>
      <c r="AC171" s="172"/>
      <c r="AD171" s="172"/>
      <c r="AE171" s="172"/>
      <c r="AF171" s="172"/>
      <c r="AG171" s="172" t="s">
        <v>231</v>
      </c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</row>
    <row r="172" spans="1:60" outlineLevel="1" x14ac:dyDescent="0.2">
      <c r="A172" s="195">
        <v>53</v>
      </c>
      <c r="B172" s="196" t="s">
        <v>280</v>
      </c>
      <c r="C172" s="204" t="s">
        <v>281</v>
      </c>
      <c r="D172" s="197" t="s">
        <v>0</v>
      </c>
      <c r="E172" s="198">
        <v>263.84199999999998</v>
      </c>
      <c r="F172" s="199"/>
      <c r="G172" s="200">
        <f>ROUND(E172*F172,2)</f>
        <v>0</v>
      </c>
      <c r="H172" s="177">
        <v>0</v>
      </c>
      <c r="I172" s="177">
        <f>ROUND(E172*H172,2)</f>
        <v>0</v>
      </c>
      <c r="J172" s="177">
        <v>0.77</v>
      </c>
      <c r="K172" s="177">
        <f>ROUND(E172*J172,2)</f>
        <v>203.16</v>
      </c>
      <c r="L172" s="177">
        <v>21</v>
      </c>
      <c r="M172" s="177">
        <f>G172*(1+L172/100)</f>
        <v>0</v>
      </c>
      <c r="N172" s="177">
        <v>0</v>
      </c>
      <c r="O172" s="177">
        <f>ROUND(E172*N172,2)</f>
        <v>0</v>
      </c>
      <c r="P172" s="177">
        <v>0</v>
      </c>
      <c r="Q172" s="177">
        <f>ROUND(E172*P172,2)</f>
        <v>0</v>
      </c>
      <c r="R172" s="177"/>
      <c r="S172" s="177" t="s">
        <v>112</v>
      </c>
      <c r="T172" s="177" t="s">
        <v>122</v>
      </c>
      <c r="U172" s="177">
        <v>0</v>
      </c>
      <c r="V172" s="177">
        <f>ROUND(E172*U172,2)</f>
        <v>0</v>
      </c>
      <c r="W172" s="177"/>
      <c r="X172" s="177" t="s">
        <v>175</v>
      </c>
      <c r="Y172" s="172"/>
      <c r="Z172" s="172"/>
      <c r="AA172" s="172"/>
      <c r="AB172" s="172"/>
      <c r="AC172" s="172"/>
      <c r="AD172" s="172"/>
      <c r="AE172" s="172"/>
      <c r="AF172" s="172"/>
      <c r="AG172" s="172" t="s">
        <v>176</v>
      </c>
      <c r="AH172" s="172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172"/>
      <c r="AT172" s="172"/>
      <c r="AU172" s="172"/>
      <c r="AV172" s="172"/>
      <c r="AW172" s="172"/>
      <c r="AX172" s="172"/>
      <c r="AY172" s="172"/>
      <c r="AZ172" s="172"/>
      <c r="BA172" s="172"/>
      <c r="BB172" s="172"/>
      <c r="BC172" s="172"/>
      <c r="BD172" s="172"/>
      <c r="BE172" s="172"/>
      <c r="BF172" s="172"/>
      <c r="BG172" s="172"/>
      <c r="BH172" s="172"/>
    </row>
    <row r="173" spans="1:60" x14ac:dyDescent="0.2">
      <c r="A173" s="183" t="s">
        <v>107</v>
      </c>
      <c r="B173" s="184" t="s">
        <v>71</v>
      </c>
      <c r="C173" s="201" t="s">
        <v>72</v>
      </c>
      <c r="D173" s="185"/>
      <c r="E173" s="186"/>
      <c r="F173" s="187"/>
      <c r="G173" s="188">
        <f>SUMIF(AG174:AG193,"&lt;&gt;NOR",G174:G193)</f>
        <v>0</v>
      </c>
      <c r="H173" s="182"/>
      <c r="I173" s="182">
        <f>SUM(I174:I193)</f>
        <v>3075.93</v>
      </c>
      <c r="J173" s="182"/>
      <c r="K173" s="182">
        <f>SUM(K174:K193)</f>
        <v>3411.95</v>
      </c>
      <c r="L173" s="182"/>
      <c r="M173" s="182">
        <f>SUM(M174:M193)</f>
        <v>0</v>
      </c>
      <c r="N173" s="182"/>
      <c r="O173" s="182">
        <f>SUM(O174:O193)</f>
        <v>0.03</v>
      </c>
      <c r="P173" s="182"/>
      <c r="Q173" s="182">
        <f>SUM(Q174:Q193)</f>
        <v>0</v>
      </c>
      <c r="R173" s="182"/>
      <c r="S173" s="182"/>
      <c r="T173" s="182"/>
      <c r="U173" s="182"/>
      <c r="V173" s="182">
        <f>SUM(V174:V193)</f>
        <v>6.4300000000000006</v>
      </c>
      <c r="W173" s="182"/>
      <c r="X173" s="182"/>
      <c r="AG173" t="s">
        <v>108</v>
      </c>
    </row>
    <row r="174" spans="1:60" outlineLevel="1" x14ac:dyDescent="0.2">
      <c r="A174" s="189">
        <v>54</v>
      </c>
      <c r="B174" s="190" t="s">
        <v>282</v>
      </c>
      <c r="C174" s="202" t="s">
        <v>283</v>
      </c>
      <c r="D174" s="191" t="s">
        <v>111</v>
      </c>
      <c r="E174" s="192">
        <v>4.3899999999999997</v>
      </c>
      <c r="F174" s="193"/>
      <c r="G174" s="194">
        <f>ROUND(E174*F174,2)</f>
        <v>0</v>
      </c>
      <c r="H174" s="177">
        <v>0</v>
      </c>
      <c r="I174" s="177">
        <f>ROUND(E174*H174,2)</f>
        <v>0</v>
      </c>
      <c r="J174" s="177">
        <v>49.1</v>
      </c>
      <c r="K174" s="177">
        <f>ROUND(E174*J174,2)</f>
        <v>215.55</v>
      </c>
      <c r="L174" s="177">
        <v>21</v>
      </c>
      <c r="M174" s="177">
        <f>G174*(1+L174/100)</f>
        <v>0</v>
      </c>
      <c r="N174" s="177">
        <v>0</v>
      </c>
      <c r="O174" s="177">
        <f>ROUND(E174*N174,2)</f>
        <v>0</v>
      </c>
      <c r="P174" s="177">
        <v>0</v>
      </c>
      <c r="Q174" s="177">
        <f>ROUND(E174*P174,2)</f>
        <v>0</v>
      </c>
      <c r="R174" s="177"/>
      <c r="S174" s="177" t="s">
        <v>112</v>
      </c>
      <c r="T174" s="177" t="s">
        <v>122</v>
      </c>
      <c r="U174" s="177">
        <v>0.1</v>
      </c>
      <c r="V174" s="177">
        <f>ROUND(E174*U174,2)</f>
        <v>0.44</v>
      </c>
      <c r="W174" s="177"/>
      <c r="X174" s="177" t="s">
        <v>113</v>
      </c>
      <c r="Y174" s="172"/>
      <c r="Z174" s="172"/>
      <c r="AA174" s="172"/>
      <c r="AB174" s="172"/>
      <c r="AC174" s="172"/>
      <c r="AD174" s="172"/>
      <c r="AE174" s="172"/>
      <c r="AF174" s="172"/>
      <c r="AG174" s="172" t="s">
        <v>114</v>
      </c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</row>
    <row r="175" spans="1:60" outlineLevel="1" x14ac:dyDescent="0.2">
      <c r="A175" s="175"/>
      <c r="B175" s="176"/>
      <c r="C175" s="203" t="s">
        <v>284</v>
      </c>
      <c r="D175" s="178"/>
      <c r="E175" s="179">
        <v>1.61</v>
      </c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2"/>
      <c r="Z175" s="172"/>
      <c r="AA175" s="172"/>
      <c r="AB175" s="172"/>
      <c r="AC175" s="172"/>
      <c r="AD175" s="172"/>
      <c r="AE175" s="172"/>
      <c r="AF175" s="172"/>
      <c r="AG175" s="172" t="s">
        <v>116</v>
      </c>
      <c r="AH175" s="172">
        <v>0</v>
      </c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2"/>
      <c r="AU175" s="172"/>
      <c r="AV175" s="172"/>
      <c r="AW175" s="172"/>
      <c r="AX175" s="172"/>
      <c r="AY175" s="172"/>
      <c r="AZ175" s="172"/>
      <c r="BA175" s="172"/>
      <c r="BB175" s="172"/>
      <c r="BC175" s="172"/>
      <c r="BD175" s="172"/>
      <c r="BE175" s="172"/>
      <c r="BF175" s="172"/>
      <c r="BG175" s="172"/>
      <c r="BH175" s="172"/>
    </row>
    <row r="176" spans="1:60" outlineLevel="1" x14ac:dyDescent="0.2">
      <c r="A176" s="175"/>
      <c r="B176" s="176"/>
      <c r="C176" s="203" t="s">
        <v>115</v>
      </c>
      <c r="D176" s="178"/>
      <c r="E176" s="179">
        <v>2.78</v>
      </c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2"/>
      <c r="Z176" s="172"/>
      <c r="AA176" s="172"/>
      <c r="AB176" s="172"/>
      <c r="AC176" s="172"/>
      <c r="AD176" s="172"/>
      <c r="AE176" s="172"/>
      <c r="AF176" s="172"/>
      <c r="AG176" s="172" t="s">
        <v>116</v>
      </c>
      <c r="AH176" s="172">
        <v>0</v>
      </c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72"/>
      <c r="BB176" s="172"/>
      <c r="BC176" s="172"/>
      <c r="BD176" s="172"/>
      <c r="BE176" s="172"/>
      <c r="BF176" s="172"/>
      <c r="BG176" s="172"/>
      <c r="BH176" s="172"/>
    </row>
    <row r="177" spans="1:60" ht="22.5" outlineLevel="1" x14ac:dyDescent="0.2">
      <c r="A177" s="195">
        <v>55</v>
      </c>
      <c r="B177" s="196" t="s">
        <v>285</v>
      </c>
      <c r="C177" s="204" t="s">
        <v>286</v>
      </c>
      <c r="D177" s="197" t="s">
        <v>160</v>
      </c>
      <c r="E177" s="198">
        <v>10</v>
      </c>
      <c r="F177" s="199"/>
      <c r="G177" s="200">
        <f>ROUND(E177*F177,2)</f>
        <v>0</v>
      </c>
      <c r="H177" s="177">
        <v>7.84</v>
      </c>
      <c r="I177" s="177">
        <f>ROUND(E177*H177,2)</f>
        <v>78.400000000000006</v>
      </c>
      <c r="J177" s="177">
        <v>75.66</v>
      </c>
      <c r="K177" s="177">
        <f>ROUND(E177*J177,2)</f>
        <v>756.6</v>
      </c>
      <c r="L177" s="177">
        <v>21</v>
      </c>
      <c r="M177" s="177">
        <f>G177*(1+L177/100)</f>
        <v>0</v>
      </c>
      <c r="N177" s="177">
        <v>1.39E-3</v>
      </c>
      <c r="O177" s="177">
        <f>ROUND(E177*N177,2)</f>
        <v>0.01</v>
      </c>
      <c r="P177" s="177">
        <v>0</v>
      </c>
      <c r="Q177" s="177">
        <f>ROUND(E177*P177,2)</f>
        <v>0</v>
      </c>
      <c r="R177" s="177"/>
      <c r="S177" s="177" t="s">
        <v>112</v>
      </c>
      <c r="T177" s="177" t="s">
        <v>112</v>
      </c>
      <c r="U177" s="177">
        <v>0.15</v>
      </c>
      <c r="V177" s="177">
        <f>ROUND(E177*U177,2)</f>
        <v>1.5</v>
      </c>
      <c r="W177" s="177"/>
      <c r="X177" s="177" t="s">
        <v>113</v>
      </c>
      <c r="Y177" s="172"/>
      <c r="Z177" s="172"/>
      <c r="AA177" s="172"/>
      <c r="AB177" s="172"/>
      <c r="AC177" s="172"/>
      <c r="AD177" s="172"/>
      <c r="AE177" s="172"/>
      <c r="AF177" s="172"/>
      <c r="AG177" s="172" t="s">
        <v>114</v>
      </c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2"/>
      <c r="AT177" s="172"/>
      <c r="AU177" s="172"/>
      <c r="AV177" s="172"/>
      <c r="AW177" s="172"/>
      <c r="AX177" s="172"/>
      <c r="AY177" s="172"/>
      <c r="AZ177" s="172"/>
      <c r="BA177" s="172"/>
      <c r="BB177" s="172"/>
      <c r="BC177" s="172"/>
      <c r="BD177" s="172"/>
      <c r="BE177" s="172"/>
      <c r="BF177" s="172"/>
      <c r="BG177" s="172"/>
      <c r="BH177" s="172"/>
    </row>
    <row r="178" spans="1:60" ht="22.5" outlineLevel="1" x14ac:dyDescent="0.2">
      <c r="A178" s="189">
        <v>56</v>
      </c>
      <c r="B178" s="190" t="s">
        <v>287</v>
      </c>
      <c r="C178" s="202" t="s">
        <v>288</v>
      </c>
      <c r="D178" s="191" t="s">
        <v>111</v>
      </c>
      <c r="E178" s="192">
        <v>4.3899999999999997</v>
      </c>
      <c r="F178" s="193"/>
      <c r="G178" s="194">
        <f>ROUND(E178*F178,2)</f>
        <v>0</v>
      </c>
      <c r="H178" s="177">
        <v>110.14</v>
      </c>
      <c r="I178" s="177">
        <f>ROUND(E178*H178,2)</f>
        <v>483.51</v>
      </c>
      <c r="J178" s="177">
        <v>472.86</v>
      </c>
      <c r="K178" s="177">
        <f>ROUND(E178*J178,2)</f>
        <v>2075.86</v>
      </c>
      <c r="L178" s="177">
        <v>21</v>
      </c>
      <c r="M178" s="177">
        <f>G178*(1+L178/100)</f>
        <v>0</v>
      </c>
      <c r="N178" s="177">
        <v>5.2399999999999999E-3</v>
      </c>
      <c r="O178" s="177">
        <f>ROUND(E178*N178,2)</f>
        <v>0.02</v>
      </c>
      <c r="P178" s="177">
        <v>0</v>
      </c>
      <c r="Q178" s="177">
        <f>ROUND(E178*P178,2)</f>
        <v>0</v>
      </c>
      <c r="R178" s="177"/>
      <c r="S178" s="177" t="s">
        <v>122</v>
      </c>
      <c r="T178" s="177" t="s">
        <v>122</v>
      </c>
      <c r="U178" s="177">
        <v>0.95840000000000003</v>
      </c>
      <c r="V178" s="177">
        <f>ROUND(E178*U178,2)</f>
        <v>4.21</v>
      </c>
      <c r="W178" s="177"/>
      <c r="X178" s="177" t="s">
        <v>113</v>
      </c>
      <c r="Y178" s="172"/>
      <c r="Z178" s="172"/>
      <c r="AA178" s="172"/>
      <c r="AB178" s="172"/>
      <c r="AC178" s="172"/>
      <c r="AD178" s="172"/>
      <c r="AE178" s="172"/>
      <c r="AF178" s="172"/>
      <c r="AG178" s="172" t="s">
        <v>114</v>
      </c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</row>
    <row r="179" spans="1:60" outlineLevel="1" x14ac:dyDescent="0.2">
      <c r="A179" s="175"/>
      <c r="B179" s="176"/>
      <c r="C179" s="203" t="s">
        <v>284</v>
      </c>
      <c r="D179" s="178"/>
      <c r="E179" s="179">
        <v>1.61</v>
      </c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2"/>
      <c r="Z179" s="172"/>
      <c r="AA179" s="172"/>
      <c r="AB179" s="172"/>
      <c r="AC179" s="172"/>
      <c r="AD179" s="172"/>
      <c r="AE179" s="172"/>
      <c r="AF179" s="172"/>
      <c r="AG179" s="172" t="s">
        <v>116</v>
      </c>
      <c r="AH179" s="172">
        <v>0</v>
      </c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</row>
    <row r="180" spans="1:60" outlineLevel="1" x14ac:dyDescent="0.2">
      <c r="A180" s="175"/>
      <c r="B180" s="176"/>
      <c r="C180" s="203" t="s">
        <v>115</v>
      </c>
      <c r="D180" s="178"/>
      <c r="E180" s="179">
        <v>2.78</v>
      </c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2"/>
      <c r="Z180" s="172"/>
      <c r="AA180" s="172"/>
      <c r="AB180" s="172"/>
      <c r="AC180" s="172"/>
      <c r="AD180" s="172"/>
      <c r="AE180" s="172"/>
      <c r="AF180" s="172"/>
      <c r="AG180" s="172" t="s">
        <v>116</v>
      </c>
      <c r="AH180" s="172">
        <v>0</v>
      </c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</row>
    <row r="181" spans="1:60" outlineLevel="1" x14ac:dyDescent="0.2">
      <c r="A181" s="189">
        <v>57</v>
      </c>
      <c r="B181" s="190" t="s">
        <v>289</v>
      </c>
      <c r="C181" s="202" t="s">
        <v>290</v>
      </c>
      <c r="D181" s="191" t="s">
        <v>111</v>
      </c>
      <c r="E181" s="192">
        <v>4.3899999999999997</v>
      </c>
      <c r="F181" s="193"/>
      <c r="G181" s="194">
        <f>ROUND(E181*F181,2)</f>
        <v>0</v>
      </c>
      <c r="H181" s="177">
        <v>8.6999999999999993</v>
      </c>
      <c r="I181" s="177">
        <f>ROUND(E181*H181,2)</f>
        <v>38.19</v>
      </c>
      <c r="J181" s="177">
        <v>0</v>
      </c>
      <c r="K181" s="177">
        <f>ROUND(E181*J181,2)</f>
        <v>0</v>
      </c>
      <c r="L181" s="177">
        <v>21</v>
      </c>
      <c r="M181" s="177">
        <f>G181*(1+L181/100)</f>
        <v>0</v>
      </c>
      <c r="N181" s="177">
        <v>8.9999999999999998E-4</v>
      </c>
      <c r="O181" s="177">
        <f>ROUND(E181*N181,2)</f>
        <v>0</v>
      </c>
      <c r="P181" s="177">
        <v>0</v>
      </c>
      <c r="Q181" s="177">
        <f>ROUND(E181*P181,2)</f>
        <v>0</v>
      </c>
      <c r="R181" s="177"/>
      <c r="S181" s="177" t="s">
        <v>112</v>
      </c>
      <c r="T181" s="177" t="s">
        <v>122</v>
      </c>
      <c r="U181" s="177">
        <v>0</v>
      </c>
      <c r="V181" s="177">
        <f>ROUND(E181*U181,2)</f>
        <v>0</v>
      </c>
      <c r="W181" s="177"/>
      <c r="X181" s="177" t="s">
        <v>113</v>
      </c>
      <c r="Y181" s="172"/>
      <c r="Z181" s="172"/>
      <c r="AA181" s="172"/>
      <c r="AB181" s="172"/>
      <c r="AC181" s="172"/>
      <c r="AD181" s="172"/>
      <c r="AE181" s="172"/>
      <c r="AF181" s="172"/>
      <c r="AG181" s="172" t="s">
        <v>114</v>
      </c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172"/>
      <c r="AY181" s="172"/>
      <c r="AZ181" s="172"/>
      <c r="BA181" s="172"/>
      <c r="BB181" s="172"/>
      <c r="BC181" s="172"/>
      <c r="BD181" s="172"/>
      <c r="BE181" s="172"/>
      <c r="BF181" s="172"/>
      <c r="BG181" s="172"/>
      <c r="BH181" s="172"/>
    </row>
    <row r="182" spans="1:60" outlineLevel="1" x14ac:dyDescent="0.2">
      <c r="A182" s="175"/>
      <c r="B182" s="176"/>
      <c r="C182" s="203" t="s">
        <v>284</v>
      </c>
      <c r="D182" s="178"/>
      <c r="E182" s="179">
        <v>1.61</v>
      </c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2"/>
      <c r="Z182" s="172"/>
      <c r="AA182" s="172"/>
      <c r="AB182" s="172"/>
      <c r="AC182" s="172"/>
      <c r="AD182" s="172"/>
      <c r="AE182" s="172"/>
      <c r="AF182" s="172"/>
      <c r="AG182" s="172" t="s">
        <v>116</v>
      </c>
      <c r="AH182" s="172">
        <v>0</v>
      </c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</row>
    <row r="183" spans="1:60" outlineLevel="1" x14ac:dyDescent="0.2">
      <c r="A183" s="175"/>
      <c r="B183" s="176"/>
      <c r="C183" s="203" t="s">
        <v>115</v>
      </c>
      <c r="D183" s="178"/>
      <c r="E183" s="179">
        <v>2.78</v>
      </c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2"/>
      <c r="Z183" s="172"/>
      <c r="AA183" s="172"/>
      <c r="AB183" s="172"/>
      <c r="AC183" s="172"/>
      <c r="AD183" s="172"/>
      <c r="AE183" s="172"/>
      <c r="AF183" s="172"/>
      <c r="AG183" s="172" t="s">
        <v>116</v>
      </c>
      <c r="AH183" s="172">
        <v>0</v>
      </c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  <c r="AU183" s="172"/>
      <c r="AV183" s="172"/>
      <c r="AW183" s="172"/>
      <c r="AX183" s="172"/>
      <c r="AY183" s="172"/>
      <c r="AZ183" s="172"/>
      <c r="BA183" s="172"/>
      <c r="BB183" s="172"/>
      <c r="BC183" s="172"/>
      <c r="BD183" s="172"/>
      <c r="BE183" s="172"/>
      <c r="BF183" s="172"/>
      <c r="BG183" s="172"/>
      <c r="BH183" s="172"/>
    </row>
    <row r="184" spans="1:60" ht="22.5" outlineLevel="1" x14ac:dyDescent="0.2">
      <c r="A184" s="189">
        <v>58</v>
      </c>
      <c r="B184" s="190" t="s">
        <v>291</v>
      </c>
      <c r="C184" s="202" t="s">
        <v>292</v>
      </c>
      <c r="D184" s="191" t="s">
        <v>163</v>
      </c>
      <c r="E184" s="192">
        <v>2.2999999999999998</v>
      </c>
      <c r="F184" s="193"/>
      <c r="G184" s="194">
        <f>ROUND(E184*F184,2)</f>
        <v>0</v>
      </c>
      <c r="H184" s="177">
        <v>0</v>
      </c>
      <c r="I184" s="177">
        <f>ROUND(E184*H184,2)</f>
        <v>0</v>
      </c>
      <c r="J184" s="177">
        <v>58.9</v>
      </c>
      <c r="K184" s="177">
        <f>ROUND(E184*J184,2)</f>
        <v>135.47</v>
      </c>
      <c r="L184" s="177">
        <v>21</v>
      </c>
      <c r="M184" s="177">
        <f>G184*(1+L184/100)</f>
        <v>0</v>
      </c>
      <c r="N184" s="177">
        <v>0</v>
      </c>
      <c r="O184" s="177">
        <f>ROUND(E184*N184,2)</f>
        <v>0</v>
      </c>
      <c r="P184" s="177">
        <v>0</v>
      </c>
      <c r="Q184" s="177">
        <f>ROUND(E184*P184,2)</f>
        <v>0</v>
      </c>
      <c r="R184" s="177"/>
      <c r="S184" s="177" t="s">
        <v>112</v>
      </c>
      <c r="T184" s="177" t="s">
        <v>122</v>
      </c>
      <c r="U184" s="177">
        <v>0.12</v>
      </c>
      <c r="V184" s="177">
        <f>ROUND(E184*U184,2)</f>
        <v>0.28000000000000003</v>
      </c>
      <c r="W184" s="177"/>
      <c r="X184" s="177" t="s">
        <v>113</v>
      </c>
      <c r="Y184" s="172"/>
      <c r="Z184" s="172"/>
      <c r="AA184" s="172"/>
      <c r="AB184" s="172"/>
      <c r="AC184" s="172"/>
      <c r="AD184" s="172"/>
      <c r="AE184" s="172"/>
      <c r="AF184" s="172"/>
      <c r="AG184" s="172" t="s">
        <v>114</v>
      </c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2"/>
      <c r="AT184" s="172"/>
      <c r="AU184" s="172"/>
      <c r="AV184" s="172"/>
      <c r="AW184" s="172"/>
      <c r="AX184" s="172"/>
      <c r="AY184" s="172"/>
      <c r="AZ184" s="172"/>
      <c r="BA184" s="172"/>
      <c r="BB184" s="172"/>
      <c r="BC184" s="172"/>
      <c r="BD184" s="172"/>
      <c r="BE184" s="172"/>
      <c r="BF184" s="172"/>
      <c r="BG184" s="172"/>
      <c r="BH184" s="172"/>
    </row>
    <row r="185" spans="1:60" outlineLevel="1" x14ac:dyDescent="0.2">
      <c r="A185" s="175"/>
      <c r="B185" s="176"/>
      <c r="C185" s="203" t="s">
        <v>293</v>
      </c>
      <c r="D185" s="178"/>
      <c r="E185" s="179">
        <v>2.2999999999999998</v>
      </c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2"/>
      <c r="Z185" s="172"/>
      <c r="AA185" s="172"/>
      <c r="AB185" s="172"/>
      <c r="AC185" s="172"/>
      <c r="AD185" s="172"/>
      <c r="AE185" s="172"/>
      <c r="AF185" s="172"/>
      <c r="AG185" s="172" t="s">
        <v>116</v>
      </c>
      <c r="AH185" s="172">
        <v>0</v>
      </c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</row>
    <row r="186" spans="1:60" ht="22.5" outlineLevel="1" x14ac:dyDescent="0.2">
      <c r="A186" s="189">
        <v>59</v>
      </c>
      <c r="B186" s="190" t="s">
        <v>294</v>
      </c>
      <c r="C186" s="202" t="s">
        <v>295</v>
      </c>
      <c r="D186" s="191" t="s">
        <v>111</v>
      </c>
      <c r="E186" s="192">
        <v>5.0484999999999998</v>
      </c>
      <c r="F186" s="193"/>
      <c r="G186" s="194">
        <f>ROUND(E186*F186,2)</f>
        <v>0</v>
      </c>
      <c r="H186" s="177">
        <v>450</v>
      </c>
      <c r="I186" s="177">
        <f>ROUND(E186*H186,2)</f>
        <v>2271.83</v>
      </c>
      <c r="J186" s="177">
        <v>0</v>
      </c>
      <c r="K186" s="177">
        <f>ROUND(E186*J186,2)</f>
        <v>0</v>
      </c>
      <c r="L186" s="177">
        <v>21</v>
      </c>
      <c r="M186" s="177">
        <f>G186*(1+L186/100)</f>
        <v>0</v>
      </c>
      <c r="N186" s="177">
        <v>0</v>
      </c>
      <c r="O186" s="177">
        <f>ROUND(E186*N186,2)</f>
        <v>0</v>
      </c>
      <c r="P186" s="177">
        <v>0</v>
      </c>
      <c r="Q186" s="177">
        <f>ROUND(E186*P186,2)</f>
        <v>0</v>
      </c>
      <c r="R186" s="177"/>
      <c r="S186" s="177" t="s">
        <v>154</v>
      </c>
      <c r="T186" s="177" t="s">
        <v>155</v>
      </c>
      <c r="U186" s="177">
        <v>0</v>
      </c>
      <c r="V186" s="177">
        <f>ROUND(E186*U186,2)</f>
        <v>0</v>
      </c>
      <c r="W186" s="177"/>
      <c r="X186" s="177" t="s">
        <v>230</v>
      </c>
      <c r="Y186" s="172"/>
      <c r="Z186" s="172"/>
      <c r="AA186" s="172"/>
      <c r="AB186" s="172"/>
      <c r="AC186" s="172"/>
      <c r="AD186" s="172"/>
      <c r="AE186" s="172"/>
      <c r="AF186" s="172"/>
      <c r="AG186" s="172" t="s">
        <v>231</v>
      </c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</row>
    <row r="187" spans="1:60" outlineLevel="1" x14ac:dyDescent="0.2">
      <c r="A187" s="175"/>
      <c r="B187" s="176"/>
      <c r="C187" s="205" t="s">
        <v>269</v>
      </c>
      <c r="D187" s="180"/>
      <c r="E187" s="181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2"/>
      <c r="Z187" s="172"/>
      <c r="AA187" s="172"/>
      <c r="AB187" s="172"/>
      <c r="AC187" s="172"/>
      <c r="AD187" s="172"/>
      <c r="AE187" s="172"/>
      <c r="AF187" s="172"/>
      <c r="AG187" s="172" t="s">
        <v>116</v>
      </c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</row>
    <row r="188" spans="1:60" outlineLevel="1" x14ac:dyDescent="0.2">
      <c r="A188" s="175"/>
      <c r="B188" s="176"/>
      <c r="C188" s="206" t="s">
        <v>296</v>
      </c>
      <c r="D188" s="180"/>
      <c r="E188" s="181">
        <v>1.61</v>
      </c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2"/>
      <c r="Z188" s="172"/>
      <c r="AA188" s="172"/>
      <c r="AB188" s="172"/>
      <c r="AC188" s="172"/>
      <c r="AD188" s="172"/>
      <c r="AE188" s="172"/>
      <c r="AF188" s="172"/>
      <c r="AG188" s="172" t="s">
        <v>116</v>
      </c>
      <c r="AH188" s="172">
        <v>2</v>
      </c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</row>
    <row r="189" spans="1:60" outlineLevel="1" x14ac:dyDescent="0.2">
      <c r="A189" s="175"/>
      <c r="B189" s="176"/>
      <c r="C189" s="206" t="s">
        <v>297</v>
      </c>
      <c r="D189" s="180"/>
      <c r="E189" s="181">
        <v>2.78</v>
      </c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2"/>
      <c r="Z189" s="172"/>
      <c r="AA189" s="172"/>
      <c r="AB189" s="172"/>
      <c r="AC189" s="172"/>
      <c r="AD189" s="172"/>
      <c r="AE189" s="172"/>
      <c r="AF189" s="172"/>
      <c r="AG189" s="172" t="s">
        <v>116</v>
      </c>
      <c r="AH189" s="172">
        <v>2</v>
      </c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</row>
    <row r="190" spans="1:60" outlineLevel="1" x14ac:dyDescent="0.2">
      <c r="A190" s="175"/>
      <c r="B190" s="176"/>
      <c r="C190" s="205" t="s">
        <v>274</v>
      </c>
      <c r="D190" s="180"/>
      <c r="E190" s="181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2"/>
      <c r="Z190" s="172"/>
      <c r="AA190" s="172"/>
      <c r="AB190" s="172"/>
      <c r="AC190" s="172"/>
      <c r="AD190" s="172"/>
      <c r="AE190" s="172"/>
      <c r="AF190" s="172"/>
      <c r="AG190" s="172" t="s">
        <v>116</v>
      </c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</row>
    <row r="191" spans="1:60" outlineLevel="1" x14ac:dyDescent="0.2">
      <c r="A191" s="175"/>
      <c r="B191" s="176"/>
      <c r="C191" s="203" t="s">
        <v>298</v>
      </c>
      <c r="D191" s="178"/>
      <c r="E191" s="179">
        <v>5.0484999999999998</v>
      </c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2"/>
      <c r="Z191" s="172"/>
      <c r="AA191" s="172"/>
      <c r="AB191" s="172"/>
      <c r="AC191" s="172"/>
      <c r="AD191" s="172"/>
      <c r="AE191" s="172"/>
      <c r="AF191" s="172"/>
      <c r="AG191" s="172" t="s">
        <v>116</v>
      </c>
      <c r="AH191" s="172">
        <v>0</v>
      </c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</row>
    <row r="192" spans="1:60" outlineLevel="1" x14ac:dyDescent="0.2">
      <c r="A192" s="195">
        <v>60</v>
      </c>
      <c r="B192" s="196" t="s">
        <v>299</v>
      </c>
      <c r="C192" s="204" t="s">
        <v>300</v>
      </c>
      <c r="D192" s="197" t="s">
        <v>163</v>
      </c>
      <c r="E192" s="198">
        <v>2.4</v>
      </c>
      <c r="F192" s="199"/>
      <c r="G192" s="200">
        <f>ROUND(E192*F192,2)</f>
        <v>0</v>
      </c>
      <c r="H192" s="177">
        <v>85</v>
      </c>
      <c r="I192" s="177">
        <f>ROUND(E192*H192,2)</f>
        <v>204</v>
      </c>
      <c r="J192" s="177">
        <v>0</v>
      </c>
      <c r="K192" s="177">
        <f>ROUND(E192*J192,2)</f>
        <v>0</v>
      </c>
      <c r="L192" s="177">
        <v>21</v>
      </c>
      <c r="M192" s="177">
        <f>G192*(1+L192/100)</f>
        <v>0</v>
      </c>
      <c r="N192" s="177">
        <v>2.2000000000000001E-4</v>
      </c>
      <c r="O192" s="177">
        <f>ROUND(E192*N192,2)</f>
        <v>0</v>
      </c>
      <c r="P192" s="177">
        <v>0</v>
      </c>
      <c r="Q192" s="177">
        <f>ROUND(E192*P192,2)</f>
        <v>0</v>
      </c>
      <c r="R192" s="177"/>
      <c r="S192" s="177" t="s">
        <v>154</v>
      </c>
      <c r="T192" s="177" t="s">
        <v>155</v>
      </c>
      <c r="U192" s="177">
        <v>0</v>
      </c>
      <c r="V192" s="177">
        <f>ROUND(E192*U192,2)</f>
        <v>0</v>
      </c>
      <c r="W192" s="177"/>
      <c r="X192" s="177" t="s">
        <v>230</v>
      </c>
      <c r="Y192" s="172"/>
      <c r="Z192" s="172"/>
      <c r="AA192" s="172"/>
      <c r="AB192" s="172"/>
      <c r="AC192" s="172"/>
      <c r="AD192" s="172"/>
      <c r="AE192" s="172"/>
      <c r="AF192" s="172"/>
      <c r="AG192" s="172" t="s">
        <v>231</v>
      </c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  <c r="AU192" s="172"/>
      <c r="AV192" s="172"/>
      <c r="AW192" s="172"/>
      <c r="AX192" s="172"/>
      <c r="AY192" s="172"/>
      <c r="AZ192" s="172"/>
      <c r="BA192" s="172"/>
      <c r="BB192" s="172"/>
      <c r="BC192" s="172"/>
      <c r="BD192" s="172"/>
      <c r="BE192" s="172"/>
      <c r="BF192" s="172"/>
      <c r="BG192" s="172"/>
      <c r="BH192" s="172"/>
    </row>
    <row r="193" spans="1:60" outlineLevel="1" x14ac:dyDescent="0.2">
      <c r="A193" s="195">
        <v>61</v>
      </c>
      <c r="B193" s="196" t="s">
        <v>301</v>
      </c>
      <c r="C193" s="204" t="s">
        <v>302</v>
      </c>
      <c r="D193" s="197" t="s">
        <v>0</v>
      </c>
      <c r="E193" s="198">
        <v>62.594099999999997</v>
      </c>
      <c r="F193" s="199"/>
      <c r="G193" s="200">
        <f>ROUND(E193*F193,2)</f>
        <v>0</v>
      </c>
      <c r="H193" s="177">
        <v>0</v>
      </c>
      <c r="I193" s="177">
        <f>ROUND(E193*H193,2)</f>
        <v>0</v>
      </c>
      <c r="J193" s="177">
        <v>3.65</v>
      </c>
      <c r="K193" s="177">
        <f>ROUND(E193*J193,2)</f>
        <v>228.47</v>
      </c>
      <c r="L193" s="177">
        <v>21</v>
      </c>
      <c r="M193" s="177">
        <f>G193*(1+L193/100)</f>
        <v>0</v>
      </c>
      <c r="N193" s="177">
        <v>0</v>
      </c>
      <c r="O193" s="177">
        <f>ROUND(E193*N193,2)</f>
        <v>0</v>
      </c>
      <c r="P193" s="177">
        <v>0</v>
      </c>
      <c r="Q193" s="177">
        <f>ROUND(E193*P193,2)</f>
        <v>0</v>
      </c>
      <c r="R193" s="177"/>
      <c r="S193" s="177" t="s">
        <v>112</v>
      </c>
      <c r="T193" s="177" t="s">
        <v>122</v>
      </c>
      <c r="U193" s="177">
        <v>0</v>
      </c>
      <c r="V193" s="177">
        <f>ROUND(E193*U193,2)</f>
        <v>0</v>
      </c>
      <c r="W193" s="177"/>
      <c r="X193" s="177" t="s">
        <v>175</v>
      </c>
      <c r="Y193" s="172"/>
      <c r="Z193" s="172"/>
      <c r="AA193" s="172"/>
      <c r="AB193" s="172"/>
      <c r="AC193" s="172"/>
      <c r="AD193" s="172"/>
      <c r="AE193" s="172"/>
      <c r="AF193" s="172"/>
      <c r="AG193" s="172" t="s">
        <v>176</v>
      </c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</row>
    <row r="194" spans="1:60" x14ac:dyDescent="0.2">
      <c r="A194" s="183" t="s">
        <v>107</v>
      </c>
      <c r="B194" s="184" t="s">
        <v>73</v>
      </c>
      <c r="C194" s="201" t="s">
        <v>74</v>
      </c>
      <c r="D194" s="185"/>
      <c r="E194" s="186"/>
      <c r="F194" s="187"/>
      <c r="G194" s="188">
        <f>SUMIF(AG195:AG205,"&lt;&gt;NOR",G195:G205)</f>
        <v>0</v>
      </c>
      <c r="H194" s="182"/>
      <c r="I194" s="182">
        <f>SUM(I195:I205)</f>
        <v>574.24</v>
      </c>
      <c r="J194" s="182"/>
      <c r="K194" s="182">
        <f>SUM(K195:K205)</f>
        <v>3084.7799999999997</v>
      </c>
      <c r="L194" s="182"/>
      <c r="M194" s="182">
        <f>SUM(M195:M205)</f>
        <v>0</v>
      </c>
      <c r="N194" s="182"/>
      <c r="O194" s="182">
        <f>SUM(O195:O205)</f>
        <v>0</v>
      </c>
      <c r="P194" s="182"/>
      <c r="Q194" s="182">
        <f>SUM(Q195:Q205)</f>
        <v>0</v>
      </c>
      <c r="R194" s="182"/>
      <c r="S194" s="182"/>
      <c r="T194" s="182"/>
      <c r="U194" s="182"/>
      <c r="V194" s="182">
        <f>SUM(V195:V205)</f>
        <v>7.1899999999999995</v>
      </c>
      <c r="W194" s="182"/>
      <c r="X194" s="182"/>
      <c r="AG194" t="s">
        <v>108</v>
      </c>
    </row>
    <row r="195" spans="1:60" outlineLevel="1" x14ac:dyDescent="0.2">
      <c r="A195" s="189">
        <v>62</v>
      </c>
      <c r="B195" s="190" t="s">
        <v>303</v>
      </c>
      <c r="C195" s="202" t="s">
        <v>304</v>
      </c>
      <c r="D195" s="191" t="s">
        <v>111</v>
      </c>
      <c r="E195" s="192">
        <v>1.2</v>
      </c>
      <c r="F195" s="193"/>
      <c r="G195" s="194">
        <f>ROUND(E195*F195,2)</f>
        <v>0</v>
      </c>
      <c r="H195" s="177">
        <v>70.86</v>
      </c>
      <c r="I195" s="177">
        <f>ROUND(E195*H195,2)</f>
        <v>85.03</v>
      </c>
      <c r="J195" s="177">
        <v>67.64</v>
      </c>
      <c r="K195" s="177">
        <f>ROUND(E195*J195,2)</f>
        <v>81.17</v>
      </c>
      <c r="L195" s="177">
        <v>21</v>
      </c>
      <c r="M195" s="177">
        <f>G195*(1+L195/100)</f>
        <v>0</v>
      </c>
      <c r="N195" s="177">
        <v>3.6999999999999999E-4</v>
      </c>
      <c r="O195" s="177">
        <f>ROUND(E195*N195,2)</f>
        <v>0</v>
      </c>
      <c r="P195" s="177">
        <v>0</v>
      </c>
      <c r="Q195" s="177">
        <f>ROUND(E195*P195,2)</f>
        <v>0</v>
      </c>
      <c r="R195" s="177"/>
      <c r="S195" s="177" t="s">
        <v>112</v>
      </c>
      <c r="T195" s="177" t="s">
        <v>122</v>
      </c>
      <c r="U195" s="177">
        <v>0.13900000000000001</v>
      </c>
      <c r="V195" s="177">
        <f>ROUND(E195*U195,2)</f>
        <v>0.17</v>
      </c>
      <c r="W195" s="177"/>
      <c r="X195" s="177" t="s">
        <v>113</v>
      </c>
      <c r="Y195" s="172"/>
      <c r="Z195" s="172"/>
      <c r="AA195" s="172"/>
      <c r="AB195" s="172"/>
      <c r="AC195" s="172"/>
      <c r="AD195" s="172"/>
      <c r="AE195" s="172"/>
      <c r="AF195" s="172"/>
      <c r="AG195" s="172" t="s">
        <v>114</v>
      </c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</row>
    <row r="196" spans="1:60" outlineLevel="1" x14ac:dyDescent="0.2">
      <c r="A196" s="175"/>
      <c r="B196" s="176"/>
      <c r="C196" s="203" t="s">
        <v>305</v>
      </c>
      <c r="D196" s="178"/>
      <c r="E196" s="179">
        <v>0.72</v>
      </c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2"/>
      <c r="Z196" s="172"/>
      <c r="AA196" s="172"/>
      <c r="AB196" s="172"/>
      <c r="AC196" s="172"/>
      <c r="AD196" s="172"/>
      <c r="AE196" s="172"/>
      <c r="AF196" s="172"/>
      <c r="AG196" s="172" t="s">
        <v>116</v>
      </c>
      <c r="AH196" s="172">
        <v>0</v>
      </c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C196" s="172"/>
      <c r="BD196" s="172"/>
      <c r="BE196" s="172"/>
      <c r="BF196" s="172"/>
      <c r="BG196" s="172"/>
      <c r="BH196" s="172"/>
    </row>
    <row r="197" spans="1:60" outlineLevel="1" x14ac:dyDescent="0.2">
      <c r="A197" s="175"/>
      <c r="B197" s="176"/>
      <c r="C197" s="203" t="s">
        <v>306</v>
      </c>
      <c r="D197" s="178"/>
      <c r="E197" s="179">
        <v>0.48</v>
      </c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2"/>
      <c r="Z197" s="172"/>
      <c r="AA197" s="172"/>
      <c r="AB197" s="172"/>
      <c r="AC197" s="172"/>
      <c r="AD197" s="172"/>
      <c r="AE197" s="172"/>
      <c r="AF197" s="172"/>
      <c r="AG197" s="172" t="s">
        <v>116</v>
      </c>
      <c r="AH197" s="172">
        <v>0</v>
      </c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</row>
    <row r="198" spans="1:60" outlineLevel="1" x14ac:dyDescent="0.2">
      <c r="A198" s="195">
        <v>63</v>
      </c>
      <c r="B198" s="196" t="s">
        <v>307</v>
      </c>
      <c r="C198" s="204" t="s">
        <v>308</v>
      </c>
      <c r="D198" s="197" t="s">
        <v>163</v>
      </c>
      <c r="E198" s="198">
        <v>5</v>
      </c>
      <c r="F198" s="199"/>
      <c r="G198" s="200">
        <f>ROUND(E198*F198,2)</f>
        <v>0</v>
      </c>
      <c r="H198" s="177">
        <v>16.11</v>
      </c>
      <c r="I198" s="177">
        <f>ROUND(E198*H198,2)</f>
        <v>80.55</v>
      </c>
      <c r="J198" s="177">
        <v>58.49</v>
      </c>
      <c r="K198" s="177">
        <f>ROUND(E198*J198,2)</f>
        <v>292.45</v>
      </c>
      <c r="L198" s="177">
        <v>21</v>
      </c>
      <c r="M198" s="177">
        <f>G198*(1+L198/100)</f>
        <v>0</v>
      </c>
      <c r="N198" s="177">
        <v>9.0000000000000006E-5</v>
      </c>
      <c r="O198" s="177">
        <f>ROUND(E198*N198,2)</f>
        <v>0</v>
      </c>
      <c r="P198" s="177">
        <v>0</v>
      </c>
      <c r="Q198" s="177">
        <f>ROUND(E198*P198,2)</f>
        <v>0</v>
      </c>
      <c r="R198" s="177"/>
      <c r="S198" s="177" t="s">
        <v>112</v>
      </c>
      <c r="T198" s="177" t="s">
        <v>112</v>
      </c>
      <c r="U198" s="177">
        <v>0.11600000000000001</v>
      </c>
      <c r="V198" s="177">
        <f>ROUND(E198*U198,2)</f>
        <v>0.57999999999999996</v>
      </c>
      <c r="W198" s="177"/>
      <c r="X198" s="177" t="s">
        <v>113</v>
      </c>
      <c r="Y198" s="172"/>
      <c r="Z198" s="172"/>
      <c r="AA198" s="172"/>
      <c r="AB198" s="172"/>
      <c r="AC198" s="172"/>
      <c r="AD198" s="172"/>
      <c r="AE198" s="172"/>
      <c r="AF198" s="172"/>
      <c r="AG198" s="172" t="s">
        <v>114</v>
      </c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2"/>
      <c r="BG198" s="172"/>
      <c r="BH198" s="172"/>
    </row>
    <row r="199" spans="1:60" outlineLevel="1" x14ac:dyDescent="0.2">
      <c r="A199" s="189">
        <v>64</v>
      </c>
      <c r="B199" s="190" t="s">
        <v>309</v>
      </c>
      <c r="C199" s="202" t="s">
        <v>310</v>
      </c>
      <c r="D199" s="191" t="s">
        <v>111</v>
      </c>
      <c r="E199" s="192">
        <v>30.34</v>
      </c>
      <c r="F199" s="193"/>
      <c r="G199" s="194">
        <f>ROUND(E199*F199,2)</f>
        <v>0</v>
      </c>
      <c r="H199" s="177">
        <v>5.61</v>
      </c>
      <c r="I199" s="177">
        <f>ROUND(E199*H199,2)</f>
        <v>170.21</v>
      </c>
      <c r="J199" s="177">
        <v>57.09</v>
      </c>
      <c r="K199" s="177">
        <f>ROUND(E199*J199,2)</f>
        <v>1732.11</v>
      </c>
      <c r="L199" s="177">
        <v>21</v>
      </c>
      <c r="M199" s="177">
        <f>G199*(1+L199/100)</f>
        <v>0</v>
      </c>
      <c r="N199" s="177">
        <v>6.9999999999999994E-5</v>
      </c>
      <c r="O199" s="177">
        <f>ROUND(E199*N199,2)</f>
        <v>0</v>
      </c>
      <c r="P199" s="177">
        <v>0</v>
      </c>
      <c r="Q199" s="177">
        <f>ROUND(E199*P199,2)</f>
        <v>0</v>
      </c>
      <c r="R199" s="177"/>
      <c r="S199" s="177" t="s">
        <v>112</v>
      </c>
      <c r="T199" s="177" t="s">
        <v>112</v>
      </c>
      <c r="U199" s="177">
        <v>0.14399999999999999</v>
      </c>
      <c r="V199" s="177">
        <f>ROUND(E199*U199,2)</f>
        <v>4.37</v>
      </c>
      <c r="W199" s="177"/>
      <c r="X199" s="177" t="s">
        <v>113</v>
      </c>
      <c r="Y199" s="172"/>
      <c r="Z199" s="172"/>
      <c r="AA199" s="172"/>
      <c r="AB199" s="172"/>
      <c r="AC199" s="172"/>
      <c r="AD199" s="172"/>
      <c r="AE199" s="172"/>
      <c r="AF199" s="172"/>
      <c r="AG199" s="172" t="s">
        <v>114</v>
      </c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172"/>
    </row>
    <row r="200" spans="1:60" outlineLevel="1" x14ac:dyDescent="0.2">
      <c r="A200" s="175"/>
      <c r="B200" s="176"/>
      <c r="C200" s="203" t="s">
        <v>127</v>
      </c>
      <c r="D200" s="178"/>
      <c r="E200" s="179">
        <v>2.38</v>
      </c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2"/>
      <c r="Z200" s="172"/>
      <c r="AA200" s="172"/>
      <c r="AB200" s="172"/>
      <c r="AC200" s="172"/>
      <c r="AD200" s="172"/>
      <c r="AE200" s="172"/>
      <c r="AF200" s="172"/>
      <c r="AG200" s="172" t="s">
        <v>116</v>
      </c>
      <c r="AH200" s="172">
        <v>0</v>
      </c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</row>
    <row r="201" spans="1:60" outlineLevel="1" x14ac:dyDescent="0.2">
      <c r="A201" s="175"/>
      <c r="B201" s="176"/>
      <c r="C201" s="203" t="s">
        <v>128</v>
      </c>
      <c r="D201" s="178"/>
      <c r="E201" s="179">
        <v>5.22</v>
      </c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2"/>
      <c r="Z201" s="172"/>
      <c r="AA201" s="172"/>
      <c r="AB201" s="172"/>
      <c r="AC201" s="172"/>
      <c r="AD201" s="172"/>
      <c r="AE201" s="172"/>
      <c r="AF201" s="172"/>
      <c r="AG201" s="172" t="s">
        <v>116</v>
      </c>
      <c r="AH201" s="172">
        <v>0</v>
      </c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2"/>
      <c r="BD201" s="172"/>
      <c r="BE201" s="172"/>
      <c r="BF201" s="172"/>
      <c r="BG201" s="172"/>
      <c r="BH201" s="172"/>
    </row>
    <row r="202" spans="1:60" outlineLevel="1" x14ac:dyDescent="0.2">
      <c r="A202" s="175"/>
      <c r="B202" s="176"/>
      <c r="C202" s="203" t="s">
        <v>129</v>
      </c>
      <c r="D202" s="178"/>
      <c r="E202" s="179">
        <v>6.75</v>
      </c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2"/>
      <c r="Z202" s="172"/>
      <c r="AA202" s="172"/>
      <c r="AB202" s="172"/>
      <c r="AC202" s="172"/>
      <c r="AD202" s="172"/>
      <c r="AE202" s="172"/>
      <c r="AF202" s="172"/>
      <c r="AG202" s="172" t="s">
        <v>116</v>
      </c>
      <c r="AH202" s="172">
        <v>0</v>
      </c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2"/>
      <c r="BD202" s="172"/>
      <c r="BE202" s="172"/>
      <c r="BF202" s="172"/>
      <c r="BG202" s="172"/>
      <c r="BH202" s="172"/>
    </row>
    <row r="203" spans="1:60" outlineLevel="1" x14ac:dyDescent="0.2">
      <c r="A203" s="175"/>
      <c r="B203" s="176"/>
      <c r="C203" s="203" t="s">
        <v>130</v>
      </c>
      <c r="D203" s="178"/>
      <c r="E203" s="179">
        <v>15.99</v>
      </c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2"/>
      <c r="Z203" s="172"/>
      <c r="AA203" s="172"/>
      <c r="AB203" s="172"/>
      <c r="AC203" s="172"/>
      <c r="AD203" s="172"/>
      <c r="AE203" s="172"/>
      <c r="AF203" s="172"/>
      <c r="AG203" s="172" t="s">
        <v>116</v>
      </c>
      <c r="AH203" s="172">
        <v>0</v>
      </c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2"/>
      <c r="BD203" s="172"/>
      <c r="BE203" s="172"/>
      <c r="BF203" s="172"/>
      <c r="BG203" s="172"/>
      <c r="BH203" s="172"/>
    </row>
    <row r="204" spans="1:60" outlineLevel="1" x14ac:dyDescent="0.2">
      <c r="A204" s="189">
        <v>65</v>
      </c>
      <c r="B204" s="190" t="s">
        <v>311</v>
      </c>
      <c r="C204" s="202" t="s">
        <v>312</v>
      </c>
      <c r="D204" s="191" t="s">
        <v>111</v>
      </c>
      <c r="E204" s="192">
        <v>5</v>
      </c>
      <c r="F204" s="193"/>
      <c r="G204" s="194">
        <f>ROUND(E204*F204,2)</f>
        <v>0</v>
      </c>
      <c r="H204" s="177">
        <v>47.69</v>
      </c>
      <c r="I204" s="177">
        <f>ROUND(E204*H204,2)</f>
        <v>238.45</v>
      </c>
      <c r="J204" s="177">
        <v>195.81</v>
      </c>
      <c r="K204" s="177">
        <f>ROUND(E204*J204,2)</f>
        <v>979.05</v>
      </c>
      <c r="L204" s="177">
        <v>21</v>
      </c>
      <c r="M204" s="177">
        <f>G204*(1+L204/100)</f>
        <v>0</v>
      </c>
      <c r="N204" s="177">
        <v>3.6000000000000002E-4</v>
      </c>
      <c r="O204" s="177">
        <f>ROUND(E204*N204,2)</f>
        <v>0</v>
      </c>
      <c r="P204" s="177">
        <v>0</v>
      </c>
      <c r="Q204" s="177">
        <f>ROUND(E204*P204,2)</f>
        <v>0</v>
      </c>
      <c r="R204" s="177"/>
      <c r="S204" s="177" t="s">
        <v>154</v>
      </c>
      <c r="T204" s="177" t="s">
        <v>155</v>
      </c>
      <c r="U204" s="177">
        <v>0.41299999999999998</v>
      </c>
      <c r="V204" s="177">
        <f>ROUND(E204*U204,2)</f>
        <v>2.0699999999999998</v>
      </c>
      <c r="W204" s="177"/>
      <c r="X204" s="177" t="s">
        <v>113</v>
      </c>
      <c r="Y204" s="172"/>
      <c r="Z204" s="172"/>
      <c r="AA204" s="172"/>
      <c r="AB204" s="172"/>
      <c r="AC204" s="172"/>
      <c r="AD204" s="172"/>
      <c r="AE204" s="172"/>
      <c r="AF204" s="172"/>
      <c r="AG204" s="172" t="s">
        <v>114</v>
      </c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2"/>
      <c r="BD204" s="172"/>
      <c r="BE204" s="172"/>
      <c r="BF204" s="172"/>
      <c r="BG204" s="172"/>
      <c r="BH204" s="172"/>
    </row>
    <row r="205" spans="1:60" outlineLevel="1" x14ac:dyDescent="0.2">
      <c r="A205" s="175"/>
      <c r="B205" s="176"/>
      <c r="C205" s="203" t="s">
        <v>313</v>
      </c>
      <c r="D205" s="178"/>
      <c r="E205" s="179">
        <v>5</v>
      </c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2"/>
      <c r="Z205" s="172"/>
      <c r="AA205" s="172"/>
      <c r="AB205" s="172"/>
      <c r="AC205" s="172"/>
      <c r="AD205" s="172"/>
      <c r="AE205" s="172"/>
      <c r="AF205" s="172"/>
      <c r="AG205" s="172" t="s">
        <v>116</v>
      </c>
      <c r="AH205" s="172">
        <v>0</v>
      </c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  <c r="AV205" s="172"/>
      <c r="AW205" s="172"/>
      <c r="AX205" s="172"/>
      <c r="AY205" s="172"/>
      <c r="AZ205" s="172"/>
      <c r="BA205" s="172"/>
      <c r="BB205" s="172"/>
      <c r="BC205" s="172"/>
      <c r="BD205" s="172"/>
      <c r="BE205" s="172"/>
      <c r="BF205" s="172"/>
      <c r="BG205" s="172"/>
      <c r="BH205" s="172"/>
    </row>
    <row r="206" spans="1:60" x14ac:dyDescent="0.2">
      <c r="A206" s="183" t="s">
        <v>107</v>
      </c>
      <c r="B206" s="184" t="s">
        <v>75</v>
      </c>
      <c r="C206" s="201" t="s">
        <v>76</v>
      </c>
      <c r="D206" s="185"/>
      <c r="E206" s="186"/>
      <c r="F206" s="187"/>
      <c r="G206" s="188">
        <f>SUMIF(AG207:AG264,"&lt;&gt;NOR",G207:G264)</f>
        <v>0</v>
      </c>
      <c r="H206" s="182"/>
      <c r="I206" s="182">
        <f>SUM(I207:I264)</f>
        <v>1538.54</v>
      </c>
      <c r="J206" s="182"/>
      <c r="K206" s="182">
        <f>SUM(K207:K264)</f>
        <v>13720.289999999999</v>
      </c>
      <c r="L206" s="182"/>
      <c r="M206" s="182">
        <f>SUM(M207:M264)</f>
        <v>0</v>
      </c>
      <c r="N206" s="182"/>
      <c r="O206" s="182">
        <f>SUM(O207:O264)</f>
        <v>0.04</v>
      </c>
      <c r="P206" s="182"/>
      <c r="Q206" s="182">
        <f>SUM(Q207:Q264)</f>
        <v>0</v>
      </c>
      <c r="R206" s="182"/>
      <c r="S206" s="182"/>
      <c r="T206" s="182"/>
      <c r="U206" s="182"/>
      <c r="V206" s="182">
        <f>SUM(V207:V264)</f>
        <v>28.449999999999996</v>
      </c>
      <c r="W206" s="182"/>
      <c r="X206" s="182"/>
      <c r="AG206" t="s">
        <v>108</v>
      </c>
    </row>
    <row r="207" spans="1:60" outlineLevel="1" x14ac:dyDescent="0.2">
      <c r="A207" s="189">
        <v>66</v>
      </c>
      <c r="B207" s="190" t="s">
        <v>314</v>
      </c>
      <c r="C207" s="202" t="s">
        <v>315</v>
      </c>
      <c r="D207" s="191" t="s">
        <v>111</v>
      </c>
      <c r="E207" s="192">
        <v>151.60599999999999</v>
      </c>
      <c r="F207" s="193"/>
      <c r="G207" s="194">
        <f>ROUND(E207*F207,2)</f>
        <v>0</v>
      </c>
      <c r="H207" s="177">
        <v>0.09</v>
      </c>
      <c r="I207" s="177">
        <f>ROUND(E207*H207,2)</f>
        <v>13.64</v>
      </c>
      <c r="J207" s="177">
        <v>20.309999999999999</v>
      </c>
      <c r="K207" s="177">
        <f>ROUND(E207*J207,2)</f>
        <v>3079.12</v>
      </c>
      <c r="L207" s="177">
        <v>21</v>
      </c>
      <c r="M207" s="177">
        <f>G207*(1+L207/100)</f>
        <v>0</v>
      </c>
      <c r="N207" s="177">
        <v>0</v>
      </c>
      <c r="O207" s="177">
        <f>ROUND(E207*N207,2)</f>
        <v>0</v>
      </c>
      <c r="P207" s="177">
        <v>0</v>
      </c>
      <c r="Q207" s="177">
        <f>ROUND(E207*P207,2)</f>
        <v>0</v>
      </c>
      <c r="R207" s="177"/>
      <c r="S207" s="177" t="s">
        <v>112</v>
      </c>
      <c r="T207" s="177" t="s">
        <v>122</v>
      </c>
      <c r="U207" s="177">
        <v>4.3220000000000001E-2</v>
      </c>
      <c r="V207" s="177">
        <f>ROUND(E207*U207,2)</f>
        <v>6.55</v>
      </c>
      <c r="W207" s="177"/>
      <c r="X207" s="177" t="s">
        <v>113</v>
      </c>
      <c r="Y207" s="172"/>
      <c r="Z207" s="172"/>
      <c r="AA207" s="172"/>
      <c r="AB207" s="172"/>
      <c r="AC207" s="172"/>
      <c r="AD207" s="172"/>
      <c r="AE207" s="172"/>
      <c r="AF207" s="172"/>
      <c r="AG207" s="172" t="s">
        <v>114</v>
      </c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  <c r="AV207" s="172"/>
      <c r="AW207" s="172"/>
      <c r="AX207" s="172"/>
      <c r="AY207" s="172"/>
      <c r="AZ207" s="172"/>
      <c r="BA207" s="172"/>
      <c r="BB207" s="172"/>
      <c r="BC207" s="172"/>
      <c r="BD207" s="172"/>
      <c r="BE207" s="172"/>
      <c r="BF207" s="172"/>
      <c r="BG207" s="172"/>
      <c r="BH207" s="172"/>
    </row>
    <row r="208" spans="1:60" outlineLevel="1" x14ac:dyDescent="0.2">
      <c r="A208" s="175"/>
      <c r="B208" s="176"/>
      <c r="C208" s="203" t="s">
        <v>316</v>
      </c>
      <c r="D208" s="178"/>
      <c r="E208" s="179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2"/>
      <c r="Z208" s="172"/>
      <c r="AA208" s="172"/>
      <c r="AB208" s="172"/>
      <c r="AC208" s="172"/>
      <c r="AD208" s="172"/>
      <c r="AE208" s="172"/>
      <c r="AF208" s="172"/>
      <c r="AG208" s="172" t="s">
        <v>116</v>
      </c>
      <c r="AH208" s="172">
        <v>0</v>
      </c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</row>
    <row r="209" spans="1:60" outlineLevel="1" x14ac:dyDescent="0.2">
      <c r="A209" s="175"/>
      <c r="B209" s="176"/>
      <c r="C209" s="203" t="s">
        <v>127</v>
      </c>
      <c r="D209" s="178"/>
      <c r="E209" s="179">
        <v>2.38</v>
      </c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2"/>
      <c r="Z209" s="172"/>
      <c r="AA209" s="172"/>
      <c r="AB209" s="172"/>
      <c r="AC209" s="172"/>
      <c r="AD209" s="172"/>
      <c r="AE209" s="172"/>
      <c r="AF209" s="172"/>
      <c r="AG209" s="172" t="s">
        <v>116</v>
      </c>
      <c r="AH209" s="172">
        <v>0</v>
      </c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2"/>
      <c r="BB209" s="172"/>
      <c r="BC209" s="172"/>
      <c r="BD209" s="172"/>
      <c r="BE209" s="172"/>
      <c r="BF209" s="172"/>
      <c r="BG209" s="172"/>
      <c r="BH209" s="172"/>
    </row>
    <row r="210" spans="1:60" outlineLevel="1" x14ac:dyDescent="0.2">
      <c r="A210" s="175"/>
      <c r="B210" s="176"/>
      <c r="C210" s="203" t="s">
        <v>128</v>
      </c>
      <c r="D210" s="178"/>
      <c r="E210" s="179">
        <v>5.22</v>
      </c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2"/>
      <c r="Z210" s="172"/>
      <c r="AA210" s="172"/>
      <c r="AB210" s="172"/>
      <c r="AC210" s="172"/>
      <c r="AD210" s="172"/>
      <c r="AE210" s="172"/>
      <c r="AF210" s="172"/>
      <c r="AG210" s="172" t="s">
        <v>116</v>
      </c>
      <c r="AH210" s="172">
        <v>0</v>
      </c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  <c r="AU210" s="172"/>
      <c r="AV210" s="172"/>
      <c r="AW210" s="172"/>
      <c r="AX210" s="172"/>
      <c r="AY210" s="172"/>
      <c r="AZ210" s="172"/>
      <c r="BA210" s="172"/>
      <c r="BB210" s="172"/>
      <c r="BC210" s="172"/>
      <c r="BD210" s="172"/>
      <c r="BE210" s="172"/>
      <c r="BF210" s="172"/>
      <c r="BG210" s="172"/>
      <c r="BH210" s="172"/>
    </row>
    <row r="211" spans="1:60" outlineLevel="1" x14ac:dyDescent="0.2">
      <c r="A211" s="175"/>
      <c r="B211" s="176"/>
      <c r="C211" s="203" t="s">
        <v>129</v>
      </c>
      <c r="D211" s="178"/>
      <c r="E211" s="179">
        <v>6.75</v>
      </c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2"/>
      <c r="Z211" s="172"/>
      <c r="AA211" s="172"/>
      <c r="AB211" s="172"/>
      <c r="AC211" s="172"/>
      <c r="AD211" s="172"/>
      <c r="AE211" s="172"/>
      <c r="AF211" s="172"/>
      <c r="AG211" s="172" t="s">
        <v>116</v>
      </c>
      <c r="AH211" s="172">
        <v>0</v>
      </c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2"/>
      <c r="AT211" s="172"/>
      <c r="AU211" s="172"/>
      <c r="AV211" s="172"/>
      <c r="AW211" s="172"/>
      <c r="AX211" s="172"/>
      <c r="AY211" s="172"/>
      <c r="AZ211" s="172"/>
      <c r="BA211" s="172"/>
      <c r="BB211" s="172"/>
      <c r="BC211" s="172"/>
      <c r="BD211" s="172"/>
      <c r="BE211" s="172"/>
      <c r="BF211" s="172"/>
      <c r="BG211" s="172"/>
      <c r="BH211" s="172"/>
    </row>
    <row r="212" spans="1:60" outlineLevel="1" x14ac:dyDescent="0.2">
      <c r="A212" s="175"/>
      <c r="B212" s="176"/>
      <c r="C212" s="203" t="s">
        <v>130</v>
      </c>
      <c r="D212" s="178"/>
      <c r="E212" s="179">
        <v>15.99</v>
      </c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2"/>
      <c r="Z212" s="172"/>
      <c r="AA212" s="172"/>
      <c r="AB212" s="172"/>
      <c r="AC212" s="172"/>
      <c r="AD212" s="172"/>
      <c r="AE212" s="172"/>
      <c r="AF212" s="172"/>
      <c r="AG212" s="172" t="s">
        <v>116</v>
      </c>
      <c r="AH212" s="172">
        <v>0</v>
      </c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  <c r="AU212" s="172"/>
      <c r="AV212" s="172"/>
      <c r="AW212" s="172"/>
      <c r="AX212" s="172"/>
      <c r="AY212" s="172"/>
      <c r="AZ212" s="172"/>
      <c r="BA212" s="172"/>
      <c r="BB212" s="172"/>
      <c r="BC212" s="172"/>
      <c r="BD212" s="172"/>
      <c r="BE212" s="172"/>
      <c r="BF212" s="172"/>
      <c r="BG212" s="172"/>
      <c r="BH212" s="172"/>
    </row>
    <row r="213" spans="1:60" outlineLevel="1" x14ac:dyDescent="0.2">
      <c r="A213" s="175"/>
      <c r="B213" s="176"/>
      <c r="C213" s="203" t="s">
        <v>131</v>
      </c>
      <c r="D213" s="178"/>
      <c r="E213" s="179">
        <v>4.1399999999999997</v>
      </c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2"/>
      <c r="Z213" s="172"/>
      <c r="AA213" s="172"/>
      <c r="AB213" s="172"/>
      <c r="AC213" s="172"/>
      <c r="AD213" s="172"/>
      <c r="AE213" s="172"/>
      <c r="AF213" s="172"/>
      <c r="AG213" s="172" t="s">
        <v>116</v>
      </c>
      <c r="AH213" s="172">
        <v>0</v>
      </c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2"/>
      <c r="AT213" s="172"/>
      <c r="AU213" s="172"/>
      <c r="AV213" s="172"/>
      <c r="AW213" s="172"/>
      <c r="AX213" s="172"/>
      <c r="AY213" s="172"/>
      <c r="AZ213" s="172"/>
      <c r="BA213" s="172"/>
      <c r="BB213" s="172"/>
      <c r="BC213" s="172"/>
      <c r="BD213" s="172"/>
      <c r="BE213" s="172"/>
      <c r="BF213" s="172"/>
      <c r="BG213" s="172"/>
      <c r="BH213" s="172"/>
    </row>
    <row r="214" spans="1:60" outlineLevel="1" x14ac:dyDescent="0.2">
      <c r="A214" s="175"/>
      <c r="B214" s="176"/>
      <c r="C214" s="203" t="s">
        <v>317</v>
      </c>
      <c r="D214" s="178"/>
      <c r="E214" s="179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2"/>
      <c r="Z214" s="172"/>
      <c r="AA214" s="172"/>
      <c r="AB214" s="172"/>
      <c r="AC214" s="172"/>
      <c r="AD214" s="172"/>
      <c r="AE214" s="172"/>
      <c r="AF214" s="172"/>
      <c r="AG214" s="172" t="s">
        <v>116</v>
      </c>
      <c r="AH214" s="172">
        <v>0</v>
      </c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2"/>
      <c r="AT214" s="172"/>
      <c r="AU214" s="172"/>
      <c r="AV214" s="172"/>
      <c r="AW214" s="172"/>
      <c r="AX214" s="172"/>
      <c r="AY214" s="172"/>
      <c r="AZ214" s="172"/>
      <c r="BA214" s="172"/>
      <c r="BB214" s="172"/>
      <c r="BC214" s="172"/>
      <c r="BD214" s="172"/>
      <c r="BE214" s="172"/>
      <c r="BF214" s="172"/>
      <c r="BG214" s="172"/>
      <c r="BH214" s="172"/>
    </row>
    <row r="215" spans="1:60" outlineLevel="1" x14ac:dyDescent="0.2">
      <c r="A215" s="175"/>
      <c r="B215" s="176"/>
      <c r="C215" s="203" t="s">
        <v>134</v>
      </c>
      <c r="D215" s="178"/>
      <c r="E215" s="179">
        <v>16.739999999999998</v>
      </c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2"/>
      <c r="Z215" s="172"/>
      <c r="AA215" s="172"/>
      <c r="AB215" s="172"/>
      <c r="AC215" s="172"/>
      <c r="AD215" s="172"/>
      <c r="AE215" s="172"/>
      <c r="AF215" s="172"/>
      <c r="AG215" s="172" t="s">
        <v>116</v>
      </c>
      <c r="AH215" s="172">
        <v>0</v>
      </c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2"/>
      <c r="AT215" s="172"/>
      <c r="AU215" s="172"/>
      <c r="AV215" s="172"/>
      <c r="AW215" s="172"/>
      <c r="AX215" s="172"/>
      <c r="AY215" s="172"/>
      <c r="AZ215" s="172"/>
      <c r="BA215" s="172"/>
      <c r="BB215" s="172"/>
      <c r="BC215" s="172"/>
      <c r="BD215" s="172"/>
      <c r="BE215" s="172"/>
      <c r="BF215" s="172"/>
      <c r="BG215" s="172"/>
      <c r="BH215" s="172"/>
    </row>
    <row r="216" spans="1:60" outlineLevel="1" x14ac:dyDescent="0.2">
      <c r="A216" s="175"/>
      <c r="B216" s="176"/>
      <c r="C216" s="203" t="s">
        <v>136</v>
      </c>
      <c r="D216" s="178"/>
      <c r="E216" s="179">
        <v>25.38</v>
      </c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2"/>
      <c r="Z216" s="172"/>
      <c r="AA216" s="172"/>
      <c r="AB216" s="172"/>
      <c r="AC216" s="172"/>
      <c r="AD216" s="172"/>
      <c r="AE216" s="172"/>
      <c r="AF216" s="172"/>
      <c r="AG216" s="172" t="s">
        <v>116</v>
      </c>
      <c r="AH216" s="172">
        <v>0</v>
      </c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72"/>
      <c r="AT216" s="172"/>
      <c r="AU216" s="172"/>
      <c r="AV216" s="172"/>
      <c r="AW216" s="172"/>
      <c r="AX216" s="172"/>
      <c r="AY216" s="172"/>
      <c r="AZ216" s="172"/>
      <c r="BA216" s="172"/>
      <c r="BB216" s="172"/>
      <c r="BC216" s="172"/>
      <c r="BD216" s="172"/>
      <c r="BE216" s="172"/>
      <c r="BF216" s="172"/>
      <c r="BG216" s="172"/>
      <c r="BH216" s="172"/>
    </row>
    <row r="217" spans="1:60" outlineLevel="1" x14ac:dyDescent="0.2">
      <c r="A217" s="175"/>
      <c r="B217" s="176"/>
      <c r="C217" s="203" t="s">
        <v>139</v>
      </c>
      <c r="D217" s="178"/>
      <c r="E217" s="179">
        <v>28.08</v>
      </c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2"/>
      <c r="Z217" s="172"/>
      <c r="AA217" s="172"/>
      <c r="AB217" s="172"/>
      <c r="AC217" s="172"/>
      <c r="AD217" s="172"/>
      <c r="AE217" s="172"/>
      <c r="AF217" s="172"/>
      <c r="AG217" s="172" t="s">
        <v>116</v>
      </c>
      <c r="AH217" s="172">
        <v>0</v>
      </c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  <c r="AU217" s="172"/>
      <c r="AV217" s="172"/>
      <c r="AW217" s="172"/>
      <c r="AX217" s="172"/>
      <c r="AY217" s="172"/>
      <c r="AZ217" s="172"/>
      <c r="BA217" s="172"/>
      <c r="BB217" s="172"/>
      <c r="BC217" s="172"/>
      <c r="BD217" s="172"/>
      <c r="BE217" s="172"/>
      <c r="BF217" s="172"/>
      <c r="BG217" s="172"/>
      <c r="BH217" s="172"/>
    </row>
    <row r="218" spans="1:60" outlineLevel="1" x14ac:dyDescent="0.2">
      <c r="A218" s="175"/>
      <c r="B218" s="176"/>
      <c r="C218" s="203" t="s">
        <v>142</v>
      </c>
      <c r="D218" s="178"/>
      <c r="E218" s="179">
        <v>43.2</v>
      </c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2"/>
      <c r="Z218" s="172"/>
      <c r="AA218" s="172"/>
      <c r="AB218" s="172"/>
      <c r="AC218" s="172"/>
      <c r="AD218" s="172"/>
      <c r="AE218" s="172"/>
      <c r="AF218" s="172"/>
      <c r="AG218" s="172" t="s">
        <v>116</v>
      </c>
      <c r="AH218" s="172">
        <v>0</v>
      </c>
      <c r="AI218" s="172"/>
      <c r="AJ218" s="172"/>
      <c r="AK218" s="172"/>
      <c r="AL218" s="172"/>
      <c r="AM218" s="172"/>
      <c r="AN218" s="172"/>
      <c r="AO218" s="172"/>
      <c r="AP218" s="172"/>
      <c r="AQ218" s="172"/>
      <c r="AR218" s="172"/>
      <c r="AS218" s="172"/>
      <c r="AT218" s="172"/>
      <c r="AU218" s="172"/>
      <c r="AV218" s="172"/>
      <c r="AW218" s="172"/>
      <c r="AX218" s="172"/>
      <c r="AY218" s="172"/>
      <c r="AZ218" s="172"/>
      <c r="BA218" s="172"/>
      <c r="BB218" s="172"/>
      <c r="BC218" s="172"/>
      <c r="BD218" s="172"/>
      <c r="BE218" s="172"/>
      <c r="BF218" s="172"/>
      <c r="BG218" s="172"/>
      <c r="BH218" s="172"/>
    </row>
    <row r="219" spans="1:60" outlineLevel="1" x14ac:dyDescent="0.2">
      <c r="A219" s="175"/>
      <c r="B219" s="176"/>
      <c r="C219" s="203" t="s">
        <v>144</v>
      </c>
      <c r="D219" s="178"/>
      <c r="E219" s="179">
        <v>3.726</v>
      </c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2"/>
      <c r="Z219" s="172"/>
      <c r="AA219" s="172"/>
      <c r="AB219" s="172"/>
      <c r="AC219" s="172"/>
      <c r="AD219" s="172"/>
      <c r="AE219" s="172"/>
      <c r="AF219" s="172"/>
      <c r="AG219" s="172" t="s">
        <v>116</v>
      </c>
      <c r="AH219" s="172">
        <v>0</v>
      </c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  <c r="AV219" s="172"/>
      <c r="AW219" s="172"/>
      <c r="AX219" s="172"/>
      <c r="AY219" s="172"/>
      <c r="AZ219" s="172"/>
      <c r="BA219" s="172"/>
      <c r="BB219" s="172"/>
      <c r="BC219" s="172"/>
      <c r="BD219" s="172"/>
      <c r="BE219" s="172"/>
      <c r="BF219" s="172"/>
      <c r="BG219" s="172"/>
      <c r="BH219" s="172"/>
    </row>
    <row r="220" spans="1:60" outlineLevel="1" x14ac:dyDescent="0.2">
      <c r="A220" s="189">
        <v>67</v>
      </c>
      <c r="B220" s="190" t="s">
        <v>318</v>
      </c>
      <c r="C220" s="202" t="s">
        <v>319</v>
      </c>
      <c r="D220" s="191" t="s">
        <v>111</v>
      </c>
      <c r="E220" s="192">
        <v>151.60599999999999</v>
      </c>
      <c r="F220" s="193"/>
      <c r="G220" s="194">
        <f>ROUND(E220*F220,2)</f>
        <v>0</v>
      </c>
      <c r="H220" s="177">
        <v>4.16</v>
      </c>
      <c r="I220" s="177">
        <f>ROUND(E220*H220,2)</f>
        <v>630.67999999999995</v>
      </c>
      <c r="J220" s="177">
        <v>15.84</v>
      </c>
      <c r="K220" s="177">
        <f>ROUND(E220*J220,2)</f>
        <v>2401.44</v>
      </c>
      <c r="L220" s="177">
        <v>21</v>
      </c>
      <c r="M220" s="177">
        <f>G220*(1+L220/100)</f>
        <v>0</v>
      </c>
      <c r="N220" s="177">
        <v>6.9999999999999994E-5</v>
      </c>
      <c r="O220" s="177">
        <f>ROUND(E220*N220,2)</f>
        <v>0.01</v>
      </c>
      <c r="P220" s="177">
        <v>0</v>
      </c>
      <c r="Q220" s="177">
        <f>ROUND(E220*P220,2)</f>
        <v>0</v>
      </c>
      <c r="R220" s="177"/>
      <c r="S220" s="177" t="s">
        <v>112</v>
      </c>
      <c r="T220" s="177" t="s">
        <v>122</v>
      </c>
      <c r="U220" s="177">
        <v>3.2480000000000002E-2</v>
      </c>
      <c r="V220" s="177">
        <f>ROUND(E220*U220,2)</f>
        <v>4.92</v>
      </c>
      <c r="W220" s="177"/>
      <c r="X220" s="177" t="s">
        <v>113</v>
      </c>
      <c r="Y220" s="172"/>
      <c r="Z220" s="172"/>
      <c r="AA220" s="172"/>
      <c r="AB220" s="172"/>
      <c r="AC220" s="172"/>
      <c r="AD220" s="172"/>
      <c r="AE220" s="172"/>
      <c r="AF220" s="172"/>
      <c r="AG220" s="172" t="s">
        <v>114</v>
      </c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2"/>
      <c r="AU220" s="172"/>
      <c r="AV220" s="172"/>
      <c r="AW220" s="172"/>
      <c r="AX220" s="172"/>
      <c r="AY220" s="172"/>
      <c r="AZ220" s="172"/>
      <c r="BA220" s="172"/>
      <c r="BB220" s="172"/>
      <c r="BC220" s="172"/>
      <c r="BD220" s="172"/>
      <c r="BE220" s="172"/>
      <c r="BF220" s="172"/>
      <c r="BG220" s="172"/>
      <c r="BH220" s="172"/>
    </row>
    <row r="221" spans="1:60" outlineLevel="1" x14ac:dyDescent="0.2">
      <c r="A221" s="175"/>
      <c r="B221" s="176"/>
      <c r="C221" s="203" t="s">
        <v>316</v>
      </c>
      <c r="D221" s="178"/>
      <c r="E221" s="179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2"/>
      <c r="Z221" s="172"/>
      <c r="AA221" s="172"/>
      <c r="AB221" s="172"/>
      <c r="AC221" s="172"/>
      <c r="AD221" s="172"/>
      <c r="AE221" s="172"/>
      <c r="AF221" s="172"/>
      <c r="AG221" s="172" t="s">
        <v>116</v>
      </c>
      <c r="AH221" s="172">
        <v>0</v>
      </c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  <c r="AU221" s="172"/>
      <c r="AV221" s="172"/>
      <c r="AW221" s="172"/>
      <c r="AX221" s="172"/>
      <c r="AY221" s="172"/>
      <c r="AZ221" s="172"/>
      <c r="BA221" s="172"/>
      <c r="BB221" s="172"/>
      <c r="BC221" s="172"/>
      <c r="BD221" s="172"/>
      <c r="BE221" s="172"/>
      <c r="BF221" s="172"/>
      <c r="BG221" s="172"/>
      <c r="BH221" s="172"/>
    </row>
    <row r="222" spans="1:60" outlineLevel="1" x14ac:dyDescent="0.2">
      <c r="A222" s="175"/>
      <c r="B222" s="176"/>
      <c r="C222" s="203" t="s">
        <v>127</v>
      </c>
      <c r="D222" s="178"/>
      <c r="E222" s="179">
        <v>2.38</v>
      </c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2"/>
      <c r="Z222" s="172"/>
      <c r="AA222" s="172"/>
      <c r="AB222" s="172"/>
      <c r="AC222" s="172"/>
      <c r="AD222" s="172"/>
      <c r="AE222" s="172"/>
      <c r="AF222" s="172"/>
      <c r="AG222" s="172" t="s">
        <v>116</v>
      </c>
      <c r="AH222" s="172">
        <v>0</v>
      </c>
      <c r="AI222" s="172"/>
      <c r="AJ222" s="172"/>
      <c r="AK222" s="172"/>
      <c r="AL222" s="172"/>
      <c r="AM222" s="172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</row>
    <row r="223" spans="1:60" outlineLevel="1" x14ac:dyDescent="0.2">
      <c r="A223" s="175"/>
      <c r="B223" s="176"/>
      <c r="C223" s="203" t="s">
        <v>128</v>
      </c>
      <c r="D223" s="178"/>
      <c r="E223" s="179">
        <v>5.22</v>
      </c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2"/>
      <c r="Z223" s="172"/>
      <c r="AA223" s="172"/>
      <c r="AB223" s="172"/>
      <c r="AC223" s="172"/>
      <c r="AD223" s="172"/>
      <c r="AE223" s="172"/>
      <c r="AF223" s="172"/>
      <c r="AG223" s="172" t="s">
        <v>116</v>
      </c>
      <c r="AH223" s="172">
        <v>0</v>
      </c>
      <c r="AI223" s="172"/>
      <c r="AJ223" s="172"/>
      <c r="AK223" s="172"/>
      <c r="AL223" s="172"/>
      <c r="AM223" s="172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</row>
    <row r="224" spans="1:60" outlineLevel="1" x14ac:dyDescent="0.2">
      <c r="A224" s="175"/>
      <c r="B224" s="176"/>
      <c r="C224" s="203" t="s">
        <v>129</v>
      </c>
      <c r="D224" s="178"/>
      <c r="E224" s="179">
        <v>6.75</v>
      </c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2"/>
      <c r="Z224" s="172"/>
      <c r="AA224" s="172"/>
      <c r="AB224" s="172"/>
      <c r="AC224" s="172"/>
      <c r="AD224" s="172"/>
      <c r="AE224" s="172"/>
      <c r="AF224" s="172"/>
      <c r="AG224" s="172" t="s">
        <v>116</v>
      </c>
      <c r="AH224" s="172">
        <v>0</v>
      </c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</row>
    <row r="225" spans="1:60" outlineLevel="1" x14ac:dyDescent="0.2">
      <c r="A225" s="175"/>
      <c r="B225" s="176"/>
      <c r="C225" s="203" t="s">
        <v>130</v>
      </c>
      <c r="D225" s="178"/>
      <c r="E225" s="179">
        <v>15.99</v>
      </c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2"/>
      <c r="Z225" s="172"/>
      <c r="AA225" s="172"/>
      <c r="AB225" s="172"/>
      <c r="AC225" s="172"/>
      <c r="AD225" s="172"/>
      <c r="AE225" s="172"/>
      <c r="AF225" s="172"/>
      <c r="AG225" s="172" t="s">
        <v>116</v>
      </c>
      <c r="AH225" s="172">
        <v>0</v>
      </c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  <c r="AU225" s="172"/>
      <c r="AV225" s="172"/>
      <c r="AW225" s="172"/>
      <c r="AX225" s="172"/>
      <c r="AY225" s="172"/>
      <c r="AZ225" s="172"/>
      <c r="BA225" s="172"/>
      <c r="BB225" s="172"/>
      <c r="BC225" s="172"/>
      <c r="BD225" s="172"/>
      <c r="BE225" s="172"/>
      <c r="BF225" s="172"/>
      <c r="BG225" s="172"/>
      <c r="BH225" s="172"/>
    </row>
    <row r="226" spans="1:60" outlineLevel="1" x14ac:dyDescent="0.2">
      <c r="A226" s="175"/>
      <c r="B226" s="176"/>
      <c r="C226" s="203" t="s">
        <v>131</v>
      </c>
      <c r="D226" s="178"/>
      <c r="E226" s="179">
        <v>4.1399999999999997</v>
      </c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2"/>
      <c r="Z226" s="172"/>
      <c r="AA226" s="172"/>
      <c r="AB226" s="172"/>
      <c r="AC226" s="172"/>
      <c r="AD226" s="172"/>
      <c r="AE226" s="172"/>
      <c r="AF226" s="172"/>
      <c r="AG226" s="172" t="s">
        <v>116</v>
      </c>
      <c r="AH226" s="172">
        <v>0</v>
      </c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72"/>
      <c r="AY226" s="172"/>
      <c r="AZ226" s="172"/>
      <c r="BA226" s="172"/>
      <c r="BB226" s="172"/>
      <c r="BC226" s="172"/>
      <c r="BD226" s="172"/>
      <c r="BE226" s="172"/>
      <c r="BF226" s="172"/>
      <c r="BG226" s="172"/>
      <c r="BH226" s="172"/>
    </row>
    <row r="227" spans="1:60" outlineLevel="1" x14ac:dyDescent="0.2">
      <c r="A227" s="175"/>
      <c r="B227" s="176"/>
      <c r="C227" s="203" t="s">
        <v>317</v>
      </c>
      <c r="D227" s="178"/>
      <c r="E227" s="179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2"/>
      <c r="Z227" s="172"/>
      <c r="AA227" s="172"/>
      <c r="AB227" s="172"/>
      <c r="AC227" s="172"/>
      <c r="AD227" s="172"/>
      <c r="AE227" s="172"/>
      <c r="AF227" s="172"/>
      <c r="AG227" s="172" t="s">
        <v>116</v>
      </c>
      <c r="AH227" s="172">
        <v>0</v>
      </c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  <c r="AV227" s="172"/>
      <c r="AW227" s="172"/>
      <c r="AX227" s="172"/>
      <c r="AY227" s="172"/>
      <c r="AZ227" s="172"/>
      <c r="BA227" s="172"/>
      <c r="BB227" s="172"/>
      <c r="BC227" s="172"/>
      <c r="BD227" s="172"/>
      <c r="BE227" s="172"/>
      <c r="BF227" s="172"/>
      <c r="BG227" s="172"/>
      <c r="BH227" s="172"/>
    </row>
    <row r="228" spans="1:60" outlineLevel="1" x14ac:dyDescent="0.2">
      <c r="A228" s="175"/>
      <c r="B228" s="176"/>
      <c r="C228" s="203" t="s">
        <v>134</v>
      </c>
      <c r="D228" s="178"/>
      <c r="E228" s="179">
        <v>16.739999999999998</v>
      </c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2"/>
      <c r="Z228" s="172"/>
      <c r="AA228" s="172"/>
      <c r="AB228" s="172"/>
      <c r="AC228" s="172"/>
      <c r="AD228" s="172"/>
      <c r="AE228" s="172"/>
      <c r="AF228" s="172"/>
      <c r="AG228" s="172" t="s">
        <v>116</v>
      </c>
      <c r="AH228" s="172">
        <v>0</v>
      </c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2"/>
      <c r="BB228" s="172"/>
      <c r="BC228" s="172"/>
      <c r="BD228" s="172"/>
      <c r="BE228" s="172"/>
      <c r="BF228" s="172"/>
      <c r="BG228" s="172"/>
      <c r="BH228" s="172"/>
    </row>
    <row r="229" spans="1:60" outlineLevel="1" x14ac:dyDescent="0.2">
      <c r="A229" s="175"/>
      <c r="B229" s="176"/>
      <c r="C229" s="203" t="s">
        <v>136</v>
      </c>
      <c r="D229" s="178"/>
      <c r="E229" s="179">
        <v>25.38</v>
      </c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2"/>
      <c r="Z229" s="172"/>
      <c r="AA229" s="172"/>
      <c r="AB229" s="172"/>
      <c r="AC229" s="172"/>
      <c r="AD229" s="172"/>
      <c r="AE229" s="172"/>
      <c r="AF229" s="172"/>
      <c r="AG229" s="172" t="s">
        <v>116</v>
      </c>
      <c r="AH229" s="172">
        <v>0</v>
      </c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</row>
    <row r="230" spans="1:60" outlineLevel="1" x14ac:dyDescent="0.2">
      <c r="A230" s="175"/>
      <c r="B230" s="176"/>
      <c r="C230" s="203" t="s">
        <v>139</v>
      </c>
      <c r="D230" s="178"/>
      <c r="E230" s="179">
        <v>28.08</v>
      </c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2"/>
      <c r="Z230" s="172"/>
      <c r="AA230" s="172"/>
      <c r="AB230" s="172"/>
      <c r="AC230" s="172"/>
      <c r="AD230" s="172"/>
      <c r="AE230" s="172"/>
      <c r="AF230" s="172"/>
      <c r="AG230" s="172" t="s">
        <v>116</v>
      </c>
      <c r="AH230" s="172">
        <v>0</v>
      </c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</row>
    <row r="231" spans="1:60" outlineLevel="1" x14ac:dyDescent="0.2">
      <c r="A231" s="175"/>
      <c r="B231" s="176"/>
      <c r="C231" s="203" t="s">
        <v>142</v>
      </c>
      <c r="D231" s="178"/>
      <c r="E231" s="179">
        <v>43.2</v>
      </c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2"/>
      <c r="Z231" s="172"/>
      <c r="AA231" s="172"/>
      <c r="AB231" s="172"/>
      <c r="AC231" s="172"/>
      <c r="AD231" s="172"/>
      <c r="AE231" s="172"/>
      <c r="AF231" s="172"/>
      <c r="AG231" s="172" t="s">
        <v>116</v>
      </c>
      <c r="AH231" s="172">
        <v>0</v>
      </c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2"/>
      <c r="BC231" s="172"/>
      <c r="BD231" s="172"/>
      <c r="BE231" s="172"/>
      <c r="BF231" s="172"/>
      <c r="BG231" s="172"/>
      <c r="BH231" s="172"/>
    </row>
    <row r="232" spans="1:60" outlineLevel="1" x14ac:dyDescent="0.2">
      <c r="A232" s="175"/>
      <c r="B232" s="176"/>
      <c r="C232" s="203" t="s">
        <v>144</v>
      </c>
      <c r="D232" s="178"/>
      <c r="E232" s="179">
        <v>3.726</v>
      </c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2"/>
      <c r="Z232" s="172"/>
      <c r="AA232" s="172"/>
      <c r="AB232" s="172"/>
      <c r="AC232" s="172"/>
      <c r="AD232" s="172"/>
      <c r="AE232" s="172"/>
      <c r="AF232" s="172"/>
      <c r="AG232" s="172" t="s">
        <v>116</v>
      </c>
      <c r="AH232" s="172">
        <v>0</v>
      </c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2"/>
      <c r="BB232" s="172"/>
      <c r="BC232" s="172"/>
      <c r="BD232" s="172"/>
      <c r="BE232" s="172"/>
      <c r="BF232" s="172"/>
      <c r="BG232" s="172"/>
      <c r="BH232" s="172"/>
    </row>
    <row r="233" spans="1:60" ht="22.5" outlineLevel="1" x14ac:dyDescent="0.2">
      <c r="A233" s="189">
        <v>68</v>
      </c>
      <c r="B233" s="190" t="s">
        <v>320</v>
      </c>
      <c r="C233" s="202" t="s">
        <v>321</v>
      </c>
      <c r="D233" s="191" t="s">
        <v>111</v>
      </c>
      <c r="E233" s="192">
        <v>151.60599999999999</v>
      </c>
      <c r="F233" s="193"/>
      <c r="G233" s="194">
        <f>ROUND(E233*F233,2)</f>
        <v>0</v>
      </c>
      <c r="H233" s="177">
        <v>3.79</v>
      </c>
      <c r="I233" s="177">
        <f>ROUND(E233*H233,2)</f>
        <v>574.59</v>
      </c>
      <c r="J233" s="177">
        <v>49.61</v>
      </c>
      <c r="K233" s="177">
        <f>ROUND(E233*J233,2)</f>
        <v>7521.17</v>
      </c>
      <c r="L233" s="177">
        <v>21</v>
      </c>
      <c r="M233" s="177">
        <f>G233*(1+L233/100)</f>
        <v>0</v>
      </c>
      <c r="N233" s="177">
        <v>1.3999999999999999E-4</v>
      </c>
      <c r="O233" s="177">
        <f>ROUND(E233*N233,2)</f>
        <v>0.02</v>
      </c>
      <c r="P233" s="177">
        <v>0</v>
      </c>
      <c r="Q233" s="177">
        <f>ROUND(E233*P233,2)</f>
        <v>0</v>
      </c>
      <c r="R233" s="177"/>
      <c r="S233" s="177" t="s">
        <v>112</v>
      </c>
      <c r="T233" s="177" t="s">
        <v>122</v>
      </c>
      <c r="U233" s="177">
        <v>0.10191</v>
      </c>
      <c r="V233" s="177">
        <f>ROUND(E233*U233,2)</f>
        <v>15.45</v>
      </c>
      <c r="W233" s="177"/>
      <c r="X233" s="177" t="s">
        <v>113</v>
      </c>
      <c r="Y233" s="172"/>
      <c r="Z233" s="172"/>
      <c r="AA233" s="172"/>
      <c r="AB233" s="172"/>
      <c r="AC233" s="172"/>
      <c r="AD233" s="172"/>
      <c r="AE233" s="172"/>
      <c r="AF233" s="172"/>
      <c r="AG233" s="172" t="s">
        <v>114</v>
      </c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2"/>
      <c r="AT233" s="172"/>
      <c r="AU233" s="172"/>
      <c r="AV233" s="172"/>
      <c r="AW233" s="172"/>
      <c r="AX233" s="172"/>
      <c r="AY233" s="172"/>
      <c r="AZ233" s="172"/>
      <c r="BA233" s="172"/>
      <c r="BB233" s="172"/>
      <c r="BC233" s="172"/>
      <c r="BD233" s="172"/>
      <c r="BE233" s="172"/>
      <c r="BF233" s="172"/>
      <c r="BG233" s="172"/>
      <c r="BH233" s="172"/>
    </row>
    <row r="234" spans="1:60" outlineLevel="1" x14ac:dyDescent="0.2">
      <c r="A234" s="175"/>
      <c r="B234" s="176"/>
      <c r="C234" s="203" t="s">
        <v>316</v>
      </c>
      <c r="D234" s="178"/>
      <c r="E234" s="179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2"/>
      <c r="Z234" s="172"/>
      <c r="AA234" s="172"/>
      <c r="AB234" s="172"/>
      <c r="AC234" s="172"/>
      <c r="AD234" s="172"/>
      <c r="AE234" s="172"/>
      <c r="AF234" s="172"/>
      <c r="AG234" s="172" t="s">
        <v>116</v>
      </c>
      <c r="AH234" s="172">
        <v>0</v>
      </c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2"/>
      <c r="AT234" s="172"/>
      <c r="AU234" s="172"/>
      <c r="AV234" s="172"/>
      <c r="AW234" s="172"/>
      <c r="AX234" s="172"/>
      <c r="AY234" s="172"/>
      <c r="AZ234" s="172"/>
      <c r="BA234" s="172"/>
      <c r="BB234" s="172"/>
      <c r="BC234" s="172"/>
      <c r="BD234" s="172"/>
      <c r="BE234" s="172"/>
      <c r="BF234" s="172"/>
      <c r="BG234" s="172"/>
      <c r="BH234" s="172"/>
    </row>
    <row r="235" spans="1:60" outlineLevel="1" x14ac:dyDescent="0.2">
      <c r="A235" s="175"/>
      <c r="B235" s="176"/>
      <c r="C235" s="203" t="s">
        <v>127</v>
      </c>
      <c r="D235" s="178"/>
      <c r="E235" s="179">
        <v>2.38</v>
      </c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2"/>
      <c r="Z235" s="172"/>
      <c r="AA235" s="172"/>
      <c r="AB235" s="172"/>
      <c r="AC235" s="172"/>
      <c r="AD235" s="172"/>
      <c r="AE235" s="172"/>
      <c r="AF235" s="172"/>
      <c r="AG235" s="172" t="s">
        <v>116</v>
      </c>
      <c r="AH235" s="172">
        <v>0</v>
      </c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</row>
    <row r="236" spans="1:60" outlineLevel="1" x14ac:dyDescent="0.2">
      <c r="A236" s="175"/>
      <c r="B236" s="176"/>
      <c r="C236" s="203" t="s">
        <v>128</v>
      </c>
      <c r="D236" s="178"/>
      <c r="E236" s="179">
        <v>5.22</v>
      </c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2"/>
      <c r="Z236" s="172"/>
      <c r="AA236" s="172"/>
      <c r="AB236" s="172"/>
      <c r="AC236" s="172"/>
      <c r="AD236" s="172"/>
      <c r="AE236" s="172"/>
      <c r="AF236" s="172"/>
      <c r="AG236" s="172" t="s">
        <v>116</v>
      </c>
      <c r="AH236" s="172">
        <v>0</v>
      </c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C236" s="172"/>
      <c r="BD236" s="172"/>
      <c r="BE236" s="172"/>
      <c r="BF236" s="172"/>
      <c r="BG236" s="172"/>
      <c r="BH236" s="172"/>
    </row>
    <row r="237" spans="1:60" outlineLevel="1" x14ac:dyDescent="0.2">
      <c r="A237" s="175"/>
      <c r="B237" s="176"/>
      <c r="C237" s="203" t="s">
        <v>129</v>
      </c>
      <c r="D237" s="178"/>
      <c r="E237" s="179">
        <v>6.75</v>
      </c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2"/>
      <c r="Z237" s="172"/>
      <c r="AA237" s="172"/>
      <c r="AB237" s="172"/>
      <c r="AC237" s="172"/>
      <c r="AD237" s="172"/>
      <c r="AE237" s="172"/>
      <c r="AF237" s="172"/>
      <c r="AG237" s="172" t="s">
        <v>116</v>
      </c>
      <c r="AH237" s="172">
        <v>0</v>
      </c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  <c r="AU237" s="172"/>
      <c r="AV237" s="172"/>
      <c r="AW237" s="172"/>
      <c r="AX237" s="172"/>
      <c r="AY237" s="172"/>
      <c r="AZ237" s="172"/>
      <c r="BA237" s="172"/>
      <c r="BB237" s="172"/>
      <c r="BC237" s="172"/>
      <c r="BD237" s="172"/>
      <c r="BE237" s="172"/>
      <c r="BF237" s="172"/>
      <c r="BG237" s="172"/>
      <c r="BH237" s="172"/>
    </row>
    <row r="238" spans="1:60" outlineLevel="1" x14ac:dyDescent="0.2">
      <c r="A238" s="175"/>
      <c r="B238" s="176"/>
      <c r="C238" s="203" t="s">
        <v>130</v>
      </c>
      <c r="D238" s="178"/>
      <c r="E238" s="179">
        <v>15.99</v>
      </c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2"/>
      <c r="Z238" s="172"/>
      <c r="AA238" s="172"/>
      <c r="AB238" s="172"/>
      <c r="AC238" s="172"/>
      <c r="AD238" s="172"/>
      <c r="AE238" s="172"/>
      <c r="AF238" s="172"/>
      <c r="AG238" s="172" t="s">
        <v>116</v>
      </c>
      <c r="AH238" s="172">
        <v>0</v>
      </c>
      <c r="AI238" s="172"/>
      <c r="AJ238" s="172"/>
      <c r="AK238" s="172"/>
      <c r="AL238" s="172"/>
      <c r="AM238" s="172"/>
      <c r="AN238" s="172"/>
      <c r="AO238" s="172"/>
      <c r="AP238" s="172"/>
      <c r="AQ238" s="172"/>
      <c r="AR238" s="172"/>
      <c r="AS238" s="172"/>
      <c r="AT238" s="172"/>
      <c r="AU238" s="172"/>
      <c r="AV238" s="172"/>
      <c r="AW238" s="172"/>
      <c r="AX238" s="172"/>
      <c r="AY238" s="172"/>
      <c r="AZ238" s="172"/>
      <c r="BA238" s="172"/>
      <c r="BB238" s="172"/>
      <c r="BC238" s="172"/>
      <c r="BD238" s="172"/>
      <c r="BE238" s="172"/>
      <c r="BF238" s="172"/>
      <c r="BG238" s="172"/>
      <c r="BH238" s="172"/>
    </row>
    <row r="239" spans="1:60" outlineLevel="1" x14ac:dyDescent="0.2">
      <c r="A239" s="175"/>
      <c r="B239" s="176"/>
      <c r="C239" s="203" t="s">
        <v>131</v>
      </c>
      <c r="D239" s="178"/>
      <c r="E239" s="179">
        <v>4.1399999999999997</v>
      </c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2"/>
      <c r="Z239" s="172"/>
      <c r="AA239" s="172"/>
      <c r="AB239" s="172"/>
      <c r="AC239" s="172"/>
      <c r="AD239" s="172"/>
      <c r="AE239" s="172"/>
      <c r="AF239" s="172"/>
      <c r="AG239" s="172" t="s">
        <v>116</v>
      </c>
      <c r="AH239" s="172">
        <v>0</v>
      </c>
      <c r="AI239" s="172"/>
      <c r="AJ239" s="172"/>
      <c r="AK239" s="172"/>
      <c r="AL239" s="172"/>
      <c r="AM239" s="172"/>
      <c r="AN239" s="172"/>
      <c r="AO239" s="172"/>
      <c r="AP239" s="172"/>
      <c r="AQ239" s="172"/>
      <c r="AR239" s="172"/>
      <c r="AS239" s="172"/>
      <c r="AT239" s="172"/>
      <c r="AU239" s="172"/>
      <c r="AV239" s="172"/>
      <c r="AW239" s="172"/>
      <c r="AX239" s="172"/>
      <c r="AY239" s="172"/>
      <c r="AZ239" s="172"/>
      <c r="BA239" s="172"/>
      <c r="BB239" s="172"/>
      <c r="BC239" s="172"/>
      <c r="BD239" s="172"/>
      <c r="BE239" s="172"/>
      <c r="BF239" s="172"/>
      <c r="BG239" s="172"/>
      <c r="BH239" s="172"/>
    </row>
    <row r="240" spans="1:60" outlineLevel="1" x14ac:dyDescent="0.2">
      <c r="A240" s="175"/>
      <c r="B240" s="176"/>
      <c r="C240" s="203" t="s">
        <v>317</v>
      </c>
      <c r="D240" s="178"/>
      <c r="E240" s="179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2"/>
      <c r="Z240" s="172"/>
      <c r="AA240" s="172"/>
      <c r="AB240" s="172"/>
      <c r="AC240" s="172"/>
      <c r="AD240" s="172"/>
      <c r="AE240" s="172"/>
      <c r="AF240" s="172"/>
      <c r="AG240" s="172" t="s">
        <v>116</v>
      </c>
      <c r="AH240" s="172">
        <v>0</v>
      </c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2"/>
      <c r="AU240" s="172"/>
      <c r="AV240" s="172"/>
      <c r="AW240" s="172"/>
      <c r="AX240" s="172"/>
      <c r="AY240" s="172"/>
      <c r="AZ240" s="172"/>
      <c r="BA240" s="172"/>
      <c r="BB240" s="172"/>
      <c r="BC240" s="172"/>
      <c r="BD240" s="172"/>
      <c r="BE240" s="172"/>
      <c r="BF240" s="172"/>
      <c r="BG240" s="172"/>
      <c r="BH240" s="172"/>
    </row>
    <row r="241" spans="1:60" outlineLevel="1" x14ac:dyDescent="0.2">
      <c r="A241" s="175"/>
      <c r="B241" s="176"/>
      <c r="C241" s="203" t="s">
        <v>134</v>
      </c>
      <c r="D241" s="178"/>
      <c r="E241" s="179">
        <v>16.739999999999998</v>
      </c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2"/>
      <c r="Z241" s="172"/>
      <c r="AA241" s="172"/>
      <c r="AB241" s="172"/>
      <c r="AC241" s="172"/>
      <c r="AD241" s="172"/>
      <c r="AE241" s="172"/>
      <c r="AF241" s="172"/>
      <c r="AG241" s="172" t="s">
        <v>116</v>
      </c>
      <c r="AH241" s="172">
        <v>0</v>
      </c>
      <c r="AI241" s="172"/>
      <c r="AJ241" s="172"/>
      <c r="AK241" s="172"/>
      <c r="AL241" s="172"/>
      <c r="AM241" s="172"/>
      <c r="AN241" s="172"/>
      <c r="AO241" s="172"/>
      <c r="AP241" s="172"/>
      <c r="AQ241" s="172"/>
      <c r="AR241" s="172"/>
      <c r="AS241" s="172"/>
      <c r="AT241" s="172"/>
      <c r="AU241" s="172"/>
      <c r="AV241" s="172"/>
      <c r="AW241" s="172"/>
      <c r="AX241" s="172"/>
      <c r="AY241" s="172"/>
      <c r="AZ241" s="172"/>
      <c r="BA241" s="172"/>
      <c r="BB241" s="172"/>
      <c r="BC241" s="172"/>
      <c r="BD241" s="172"/>
      <c r="BE241" s="172"/>
      <c r="BF241" s="172"/>
      <c r="BG241" s="172"/>
      <c r="BH241" s="172"/>
    </row>
    <row r="242" spans="1:60" outlineLevel="1" x14ac:dyDescent="0.2">
      <c r="A242" s="175"/>
      <c r="B242" s="176"/>
      <c r="C242" s="203" t="s">
        <v>136</v>
      </c>
      <c r="D242" s="178"/>
      <c r="E242" s="179">
        <v>25.38</v>
      </c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2"/>
      <c r="Z242" s="172"/>
      <c r="AA242" s="172"/>
      <c r="AB242" s="172"/>
      <c r="AC242" s="172"/>
      <c r="AD242" s="172"/>
      <c r="AE242" s="172"/>
      <c r="AF242" s="172"/>
      <c r="AG242" s="172" t="s">
        <v>116</v>
      </c>
      <c r="AH242" s="172">
        <v>0</v>
      </c>
      <c r="AI242" s="172"/>
      <c r="AJ242" s="172"/>
      <c r="AK242" s="172"/>
      <c r="AL242" s="172"/>
      <c r="AM242" s="172"/>
      <c r="AN242" s="172"/>
      <c r="AO242" s="172"/>
      <c r="AP242" s="172"/>
      <c r="AQ242" s="172"/>
      <c r="AR242" s="172"/>
      <c r="AS242" s="172"/>
      <c r="AT242" s="172"/>
      <c r="AU242" s="172"/>
      <c r="AV242" s="172"/>
      <c r="AW242" s="172"/>
      <c r="AX242" s="172"/>
      <c r="AY242" s="172"/>
      <c r="AZ242" s="172"/>
      <c r="BA242" s="172"/>
      <c r="BB242" s="172"/>
      <c r="BC242" s="172"/>
      <c r="BD242" s="172"/>
      <c r="BE242" s="172"/>
      <c r="BF242" s="172"/>
      <c r="BG242" s="172"/>
      <c r="BH242" s="172"/>
    </row>
    <row r="243" spans="1:60" outlineLevel="1" x14ac:dyDescent="0.2">
      <c r="A243" s="175"/>
      <c r="B243" s="176"/>
      <c r="C243" s="203" t="s">
        <v>139</v>
      </c>
      <c r="D243" s="178"/>
      <c r="E243" s="179">
        <v>28.08</v>
      </c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2"/>
      <c r="Z243" s="172"/>
      <c r="AA243" s="172"/>
      <c r="AB243" s="172"/>
      <c r="AC243" s="172"/>
      <c r="AD243" s="172"/>
      <c r="AE243" s="172"/>
      <c r="AF243" s="172"/>
      <c r="AG243" s="172" t="s">
        <v>116</v>
      </c>
      <c r="AH243" s="172">
        <v>0</v>
      </c>
      <c r="AI243" s="172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C243" s="172"/>
      <c r="BD243" s="172"/>
      <c r="BE243" s="172"/>
      <c r="BF243" s="172"/>
      <c r="BG243" s="172"/>
      <c r="BH243" s="172"/>
    </row>
    <row r="244" spans="1:60" outlineLevel="1" x14ac:dyDescent="0.2">
      <c r="A244" s="175"/>
      <c r="B244" s="176"/>
      <c r="C244" s="203" t="s">
        <v>142</v>
      </c>
      <c r="D244" s="178"/>
      <c r="E244" s="179">
        <v>43.2</v>
      </c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2"/>
      <c r="Z244" s="172"/>
      <c r="AA244" s="172"/>
      <c r="AB244" s="172"/>
      <c r="AC244" s="172"/>
      <c r="AD244" s="172"/>
      <c r="AE244" s="172"/>
      <c r="AF244" s="172"/>
      <c r="AG244" s="172" t="s">
        <v>116</v>
      </c>
      <c r="AH244" s="172">
        <v>0</v>
      </c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2"/>
      <c r="AT244" s="172"/>
      <c r="AU244" s="172"/>
      <c r="AV244" s="172"/>
      <c r="AW244" s="172"/>
      <c r="AX244" s="172"/>
      <c r="AY244" s="172"/>
      <c r="AZ244" s="172"/>
      <c r="BA244" s="172"/>
      <c r="BB244" s="172"/>
      <c r="BC244" s="172"/>
      <c r="BD244" s="172"/>
      <c r="BE244" s="172"/>
      <c r="BF244" s="172"/>
      <c r="BG244" s="172"/>
      <c r="BH244" s="172"/>
    </row>
    <row r="245" spans="1:60" outlineLevel="1" x14ac:dyDescent="0.2">
      <c r="A245" s="175"/>
      <c r="B245" s="176"/>
      <c r="C245" s="203" t="s">
        <v>144</v>
      </c>
      <c r="D245" s="178"/>
      <c r="E245" s="179">
        <v>3.726</v>
      </c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2"/>
      <c r="Z245" s="172"/>
      <c r="AA245" s="172"/>
      <c r="AB245" s="172"/>
      <c r="AC245" s="172"/>
      <c r="AD245" s="172"/>
      <c r="AE245" s="172"/>
      <c r="AF245" s="172"/>
      <c r="AG245" s="172" t="s">
        <v>116</v>
      </c>
      <c r="AH245" s="172">
        <v>0</v>
      </c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2"/>
      <c r="AU245" s="172"/>
      <c r="AV245" s="172"/>
      <c r="AW245" s="172"/>
      <c r="AX245" s="172"/>
      <c r="AY245" s="172"/>
      <c r="AZ245" s="172"/>
      <c r="BA245" s="172"/>
      <c r="BB245" s="172"/>
      <c r="BC245" s="172"/>
      <c r="BD245" s="172"/>
      <c r="BE245" s="172"/>
      <c r="BF245" s="172"/>
      <c r="BG245" s="172"/>
      <c r="BH245" s="172"/>
    </row>
    <row r="246" spans="1:60" outlineLevel="1" x14ac:dyDescent="0.2">
      <c r="A246" s="189">
        <v>69</v>
      </c>
      <c r="B246" s="190" t="s">
        <v>322</v>
      </c>
      <c r="C246" s="202" t="s">
        <v>323</v>
      </c>
      <c r="D246" s="191" t="s">
        <v>111</v>
      </c>
      <c r="E246" s="192">
        <v>151.60599999999999</v>
      </c>
      <c r="F246" s="193"/>
      <c r="G246" s="194">
        <f>ROUND(E246*F246,2)</f>
        <v>0</v>
      </c>
      <c r="H246" s="177">
        <v>0</v>
      </c>
      <c r="I246" s="177">
        <f>ROUND(E246*H246,2)</f>
        <v>0</v>
      </c>
      <c r="J246" s="177">
        <v>3.3</v>
      </c>
      <c r="K246" s="177">
        <f>ROUND(E246*J246,2)</f>
        <v>500.3</v>
      </c>
      <c r="L246" s="177">
        <v>21</v>
      </c>
      <c r="M246" s="177">
        <f>G246*(1+L246/100)</f>
        <v>0</v>
      </c>
      <c r="N246" s="177">
        <v>0</v>
      </c>
      <c r="O246" s="177">
        <f>ROUND(E246*N246,2)</f>
        <v>0</v>
      </c>
      <c r="P246" s="177">
        <v>0</v>
      </c>
      <c r="Q246" s="177">
        <f>ROUND(E246*P246,2)</f>
        <v>0</v>
      </c>
      <c r="R246" s="177"/>
      <c r="S246" s="177" t="s">
        <v>112</v>
      </c>
      <c r="T246" s="177" t="s">
        <v>122</v>
      </c>
      <c r="U246" s="177">
        <v>7.0000000000000001E-3</v>
      </c>
      <c r="V246" s="177">
        <f>ROUND(E246*U246,2)</f>
        <v>1.06</v>
      </c>
      <c r="W246" s="177"/>
      <c r="X246" s="177" t="s">
        <v>113</v>
      </c>
      <c r="Y246" s="172"/>
      <c r="Z246" s="172"/>
      <c r="AA246" s="172"/>
      <c r="AB246" s="172"/>
      <c r="AC246" s="172"/>
      <c r="AD246" s="172"/>
      <c r="AE246" s="172"/>
      <c r="AF246" s="172"/>
      <c r="AG246" s="172" t="s">
        <v>114</v>
      </c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2"/>
      <c r="AT246" s="172"/>
      <c r="AU246" s="172"/>
      <c r="AV246" s="172"/>
      <c r="AW246" s="172"/>
      <c r="AX246" s="172"/>
      <c r="AY246" s="172"/>
      <c r="AZ246" s="172"/>
      <c r="BA246" s="172"/>
      <c r="BB246" s="172"/>
      <c r="BC246" s="172"/>
      <c r="BD246" s="172"/>
      <c r="BE246" s="172"/>
      <c r="BF246" s="172"/>
      <c r="BG246" s="172"/>
      <c r="BH246" s="172"/>
    </row>
    <row r="247" spans="1:60" outlineLevel="1" x14ac:dyDescent="0.2">
      <c r="A247" s="175"/>
      <c r="B247" s="176"/>
      <c r="C247" s="203" t="s">
        <v>316</v>
      </c>
      <c r="D247" s="178"/>
      <c r="E247" s="179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2"/>
      <c r="Z247" s="172"/>
      <c r="AA247" s="172"/>
      <c r="AB247" s="172"/>
      <c r="AC247" s="172"/>
      <c r="AD247" s="172"/>
      <c r="AE247" s="172"/>
      <c r="AF247" s="172"/>
      <c r="AG247" s="172" t="s">
        <v>116</v>
      </c>
      <c r="AH247" s="172">
        <v>0</v>
      </c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2"/>
      <c r="AT247" s="172"/>
      <c r="AU247" s="172"/>
      <c r="AV247" s="172"/>
      <c r="AW247" s="172"/>
      <c r="AX247" s="172"/>
      <c r="AY247" s="172"/>
      <c r="AZ247" s="172"/>
      <c r="BA247" s="172"/>
      <c r="BB247" s="172"/>
      <c r="BC247" s="172"/>
      <c r="BD247" s="172"/>
      <c r="BE247" s="172"/>
      <c r="BF247" s="172"/>
      <c r="BG247" s="172"/>
      <c r="BH247" s="172"/>
    </row>
    <row r="248" spans="1:60" outlineLevel="1" x14ac:dyDescent="0.2">
      <c r="A248" s="175"/>
      <c r="B248" s="176"/>
      <c r="C248" s="203" t="s">
        <v>127</v>
      </c>
      <c r="D248" s="178"/>
      <c r="E248" s="179">
        <v>2.38</v>
      </c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2"/>
      <c r="Z248" s="172"/>
      <c r="AA248" s="172"/>
      <c r="AB248" s="172"/>
      <c r="AC248" s="172"/>
      <c r="AD248" s="172"/>
      <c r="AE248" s="172"/>
      <c r="AF248" s="172"/>
      <c r="AG248" s="172" t="s">
        <v>116</v>
      </c>
      <c r="AH248" s="172">
        <v>0</v>
      </c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2"/>
      <c r="AT248" s="172"/>
      <c r="AU248" s="172"/>
      <c r="AV248" s="172"/>
      <c r="AW248" s="172"/>
      <c r="AX248" s="172"/>
      <c r="AY248" s="172"/>
      <c r="AZ248" s="172"/>
      <c r="BA248" s="172"/>
      <c r="BB248" s="172"/>
      <c r="BC248" s="172"/>
      <c r="BD248" s="172"/>
      <c r="BE248" s="172"/>
      <c r="BF248" s="172"/>
      <c r="BG248" s="172"/>
      <c r="BH248" s="172"/>
    </row>
    <row r="249" spans="1:60" outlineLevel="1" x14ac:dyDescent="0.2">
      <c r="A249" s="175"/>
      <c r="B249" s="176"/>
      <c r="C249" s="203" t="s">
        <v>128</v>
      </c>
      <c r="D249" s="178"/>
      <c r="E249" s="179">
        <v>5.22</v>
      </c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2"/>
      <c r="Z249" s="172"/>
      <c r="AA249" s="172"/>
      <c r="AB249" s="172"/>
      <c r="AC249" s="172"/>
      <c r="AD249" s="172"/>
      <c r="AE249" s="172"/>
      <c r="AF249" s="172"/>
      <c r="AG249" s="172" t="s">
        <v>116</v>
      </c>
      <c r="AH249" s="172">
        <v>0</v>
      </c>
      <c r="AI249" s="172"/>
      <c r="AJ249" s="172"/>
      <c r="AK249" s="172"/>
      <c r="AL249" s="172"/>
      <c r="AM249" s="172"/>
      <c r="AN249" s="172"/>
      <c r="AO249" s="172"/>
      <c r="AP249" s="172"/>
      <c r="AQ249" s="172"/>
      <c r="AR249" s="172"/>
      <c r="AS249" s="172"/>
      <c r="AT249" s="172"/>
      <c r="AU249" s="172"/>
      <c r="AV249" s="172"/>
      <c r="AW249" s="172"/>
      <c r="AX249" s="172"/>
      <c r="AY249" s="172"/>
      <c r="AZ249" s="172"/>
      <c r="BA249" s="172"/>
      <c r="BB249" s="172"/>
      <c r="BC249" s="172"/>
      <c r="BD249" s="172"/>
      <c r="BE249" s="172"/>
      <c r="BF249" s="172"/>
      <c r="BG249" s="172"/>
      <c r="BH249" s="172"/>
    </row>
    <row r="250" spans="1:60" outlineLevel="1" x14ac:dyDescent="0.2">
      <c r="A250" s="175"/>
      <c r="B250" s="176"/>
      <c r="C250" s="203" t="s">
        <v>129</v>
      </c>
      <c r="D250" s="178"/>
      <c r="E250" s="179">
        <v>6.75</v>
      </c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2"/>
      <c r="Z250" s="172"/>
      <c r="AA250" s="172"/>
      <c r="AB250" s="172"/>
      <c r="AC250" s="172"/>
      <c r="AD250" s="172"/>
      <c r="AE250" s="172"/>
      <c r="AF250" s="172"/>
      <c r="AG250" s="172" t="s">
        <v>116</v>
      </c>
      <c r="AH250" s="172">
        <v>0</v>
      </c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72"/>
      <c r="AT250" s="172"/>
      <c r="AU250" s="172"/>
      <c r="AV250" s="172"/>
      <c r="AW250" s="172"/>
      <c r="AX250" s="172"/>
      <c r="AY250" s="172"/>
      <c r="AZ250" s="172"/>
      <c r="BA250" s="172"/>
      <c r="BB250" s="172"/>
      <c r="BC250" s="172"/>
      <c r="BD250" s="172"/>
      <c r="BE250" s="172"/>
      <c r="BF250" s="172"/>
      <c r="BG250" s="172"/>
      <c r="BH250" s="172"/>
    </row>
    <row r="251" spans="1:60" outlineLevel="1" x14ac:dyDescent="0.2">
      <c r="A251" s="175"/>
      <c r="B251" s="176"/>
      <c r="C251" s="203" t="s">
        <v>130</v>
      </c>
      <c r="D251" s="178"/>
      <c r="E251" s="179">
        <v>15.99</v>
      </c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2"/>
      <c r="Z251" s="172"/>
      <c r="AA251" s="172"/>
      <c r="AB251" s="172"/>
      <c r="AC251" s="172"/>
      <c r="AD251" s="172"/>
      <c r="AE251" s="172"/>
      <c r="AF251" s="172"/>
      <c r="AG251" s="172" t="s">
        <v>116</v>
      </c>
      <c r="AH251" s="172">
        <v>0</v>
      </c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172"/>
      <c r="AT251" s="172"/>
      <c r="AU251" s="172"/>
      <c r="AV251" s="172"/>
      <c r="AW251" s="172"/>
      <c r="AX251" s="172"/>
      <c r="AY251" s="172"/>
      <c r="AZ251" s="172"/>
      <c r="BA251" s="172"/>
      <c r="BB251" s="172"/>
      <c r="BC251" s="172"/>
      <c r="BD251" s="172"/>
      <c r="BE251" s="172"/>
      <c r="BF251" s="172"/>
      <c r="BG251" s="172"/>
      <c r="BH251" s="172"/>
    </row>
    <row r="252" spans="1:60" outlineLevel="1" x14ac:dyDescent="0.2">
      <c r="A252" s="175"/>
      <c r="B252" s="176"/>
      <c r="C252" s="203" t="s">
        <v>131</v>
      </c>
      <c r="D252" s="178"/>
      <c r="E252" s="179">
        <v>4.1399999999999997</v>
      </c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2"/>
      <c r="Z252" s="172"/>
      <c r="AA252" s="172"/>
      <c r="AB252" s="172"/>
      <c r="AC252" s="172"/>
      <c r="AD252" s="172"/>
      <c r="AE252" s="172"/>
      <c r="AF252" s="172"/>
      <c r="AG252" s="172" t="s">
        <v>116</v>
      </c>
      <c r="AH252" s="172">
        <v>0</v>
      </c>
      <c r="AI252" s="172"/>
      <c r="AJ252" s="172"/>
      <c r="AK252" s="172"/>
      <c r="AL252" s="172"/>
      <c r="AM252" s="172"/>
      <c r="AN252" s="172"/>
      <c r="AO252" s="172"/>
      <c r="AP252" s="172"/>
      <c r="AQ252" s="172"/>
      <c r="AR252" s="172"/>
      <c r="AS252" s="172"/>
      <c r="AT252" s="172"/>
      <c r="AU252" s="172"/>
      <c r="AV252" s="172"/>
      <c r="AW252" s="172"/>
      <c r="AX252" s="172"/>
      <c r="AY252" s="172"/>
      <c r="AZ252" s="172"/>
      <c r="BA252" s="172"/>
      <c r="BB252" s="172"/>
      <c r="BC252" s="172"/>
      <c r="BD252" s="172"/>
      <c r="BE252" s="172"/>
      <c r="BF252" s="172"/>
      <c r="BG252" s="172"/>
      <c r="BH252" s="172"/>
    </row>
    <row r="253" spans="1:60" outlineLevel="1" x14ac:dyDescent="0.2">
      <c r="A253" s="175"/>
      <c r="B253" s="176"/>
      <c r="C253" s="203" t="s">
        <v>317</v>
      </c>
      <c r="D253" s="178"/>
      <c r="E253" s="179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2"/>
      <c r="Z253" s="172"/>
      <c r="AA253" s="172"/>
      <c r="AB253" s="172"/>
      <c r="AC253" s="172"/>
      <c r="AD253" s="172"/>
      <c r="AE253" s="172"/>
      <c r="AF253" s="172"/>
      <c r="AG253" s="172" t="s">
        <v>116</v>
      </c>
      <c r="AH253" s="172">
        <v>0</v>
      </c>
      <c r="AI253" s="172"/>
      <c r="AJ253" s="172"/>
      <c r="AK253" s="172"/>
      <c r="AL253" s="172"/>
      <c r="AM253" s="172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</row>
    <row r="254" spans="1:60" outlineLevel="1" x14ac:dyDescent="0.2">
      <c r="A254" s="175"/>
      <c r="B254" s="176"/>
      <c r="C254" s="203" t="s">
        <v>134</v>
      </c>
      <c r="D254" s="178"/>
      <c r="E254" s="179">
        <v>16.739999999999998</v>
      </c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2"/>
      <c r="Z254" s="172"/>
      <c r="AA254" s="172"/>
      <c r="AB254" s="172"/>
      <c r="AC254" s="172"/>
      <c r="AD254" s="172"/>
      <c r="AE254" s="172"/>
      <c r="AF254" s="172"/>
      <c r="AG254" s="172" t="s">
        <v>116</v>
      </c>
      <c r="AH254" s="172">
        <v>0</v>
      </c>
      <c r="AI254" s="172"/>
      <c r="AJ254" s="172"/>
      <c r="AK254" s="172"/>
      <c r="AL254" s="172"/>
      <c r="AM254" s="172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</row>
    <row r="255" spans="1:60" outlineLevel="1" x14ac:dyDescent="0.2">
      <c r="A255" s="175"/>
      <c r="B255" s="176"/>
      <c r="C255" s="203" t="s">
        <v>136</v>
      </c>
      <c r="D255" s="178"/>
      <c r="E255" s="179">
        <v>25.38</v>
      </c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2"/>
      <c r="Z255" s="172"/>
      <c r="AA255" s="172"/>
      <c r="AB255" s="172"/>
      <c r="AC255" s="172"/>
      <c r="AD255" s="172"/>
      <c r="AE255" s="172"/>
      <c r="AF255" s="172"/>
      <c r="AG255" s="172" t="s">
        <v>116</v>
      </c>
      <c r="AH255" s="172">
        <v>0</v>
      </c>
      <c r="AI255" s="172"/>
      <c r="AJ255" s="172"/>
      <c r="AK255" s="172"/>
      <c r="AL255" s="172"/>
      <c r="AM255" s="172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</row>
    <row r="256" spans="1:60" outlineLevel="1" x14ac:dyDescent="0.2">
      <c r="A256" s="175"/>
      <c r="B256" s="176"/>
      <c r="C256" s="203" t="s">
        <v>139</v>
      </c>
      <c r="D256" s="178"/>
      <c r="E256" s="179">
        <v>28.08</v>
      </c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2"/>
      <c r="Z256" s="172"/>
      <c r="AA256" s="172"/>
      <c r="AB256" s="172"/>
      <c r="AC256" s="172"/>
      <c r="AD256" s="172"/>
      <c r="AE256" s="172"/>
      <c r="AF256" s="172"/>
      <c r="AG256" s="172" t="s">
        <v>116</v>
      </c>
      <c r="AH256" s="172">
        <v>0</v>
      </c>
      <c r="AI256" s="172"/>
      <c r="AJ256" s="172"/>
      <c r="AK256" s="172"/>
      <c r="AL256" s="172"/>
      <c r="AM256" s="172"/>
      <c r="AN256" s="172"/>
      <c r="AO256" s="172"/>
      <c r="AP256" s="172"/>
      <c r="AQ256" s="172"/>
      <c r="AR256" s="172"/>
      <c r="AS256" s="172"/>
      <c r="AT256" s="172"/>
      <c r="AU256" s="172"/>
      <c r="AV256" s="172"/>
      <c r="AW256" s="172"/>
      <c r="AX256" s="172"/>
      <c r="AY256" s="172"/>
      <c r="AZ256" s="172"/>
      <c r="BA256" s="172"/>
      <c r="BB256" s="172"/>
      <c r="BC256" s="172"/>
      <c r="BD256" s="172"/>
      <c r="BE256" s="172"/>
      <c r="BF256" s="172"/>
      <c r="BG256" s="172"/>
      <c r="BH256" s="172"/>
    </row>
    <row r="257" spans="1:60" outlineLevel="1" x14ac:dyDescent="0.2">
      <c r="A257" s="175"/>
      <c r="B257" s="176"/>
      <c r="C257" s="203" t="s">
        <v>142</v>
      </c>
      <c r="D257" s="178"/>
      <c r="E257" s="179">
        <v>43.2</v>
      </c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2"/>
      <c r="Z257" s="172"/>
      <c r="AA257" s="172"/>
      <c r="AB257" s="172"/>
      <c r="AC257" s="172"/>
      <c r="AD257" s="172"/>
      <c r="AE257" s="172"/>
      <c r="AF257" s="172"/>
      <c r="AG257" s="172" t="s">
        <v>116</v>
      </c>
      <c r="AH257" s="172">
        <v>0</v>
      </c>
      <c r="AI257" s="172"/>
      <c r="AJ257" s="172"/>
      <c r="AK257" s="172"/>
      <c r="AL257" s="172"/>
      <c r="AM257" s="172"/>
      <c r="AN257" s="172"/>
      <c r="AO257" s="172"/>
      <c r="AP257" s="172"/>
      <c r="AQ257" s="172"/>
      <c r="AR257" s="172"/>
      <c r="AS257" s="172"/>
      <c r="AT257" s="172"/>
      <c r="AU257" s="172"/>
      <c r="AV257" s="172"/>
      <c r="AW257" s="172"/>
      <c r="AX257" s="172"/>
      <c r="AY257" s="172"/>
      <c r="AZ257" s="172"/>
      <c r="BA257" s="172"/>
      <c r="BB257" s="172"/>
      <c r="BC257" s="172"/>
      <c r="BD257" s="172"/>
      <c r="BE257" s="172"/>
      <c r="BF257" s="172"/>
      <c r="BG257" s="172"/>
      <c r="BH257" s="172"/>
    </row>
    <row r="258" spans="1:60" outlineLevel="1" x14ac:dyDescent="0.2">
      <c r="A258" s="175"/>
      <c r="B258" s="176"/>
      <c r="C258" s="203" t="s">
        <v>144</v>
      </c>
      <c r="D258" s="178"/>
      <c r="E258" s="179">
        <v>3.726</v>
      </c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2"/>
      <c r="Z258" s="172"/>
      <c r="AA258" s="172"/>
      <c r="AB258" s="172"/>
      <c r="AC258" s="172"/>
      <c r="AD258" s="172"/>
      <c r="AE258" s="172"/>
      <c r="AF258" s="172"/>
      <c r="AG258" s="172" t="s">
        <v>116</v>
      </c>
      <c r="AH258" s="172">
        <v>0</v>
      </c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2"/>
      <c r="AT258" s="172"/>
      <c r="AU258" s="172"/>
      <c r="AV258" s="172"/>
      <c r="AW258" s="172"/>
      <c r="AX258" s="172"/>
      <c r="AY258" s="172"/>
      <c r="AZ258" s="172"/>
      <c r="BA258" s="172"/>
      <c r="BB258" s="172"/>
      <c r="BC258" s="172"/>
      <c r="BD258" s="172"/>
      <c r="BE258" s="172"/>
      <c r="BF258" s="172"/>
      <c r="BG258" s="172"/>
      <c r="BH258" s="172"/>
    </row>
    <row r="259" spans="1:60" outlineLevel="1" x14ac:dyDescent="0.2">
      <c r="A259" s="189">
        <v>70</v>
      </c>
      <c r="B259" s="190" t="s">
        <v>324</v>
      </c>
      <c r="C259" s="202" t="s">
        <v>325</v>
      </c>
      <c r="D259" s="191" t="s">
        <v>111</v>
      </c>
      <c r="E259" s="192">
        <v>34.479999999999997</v>
      </c>
      <c r="F259" s="193"/>
      <c r="G259" s="194">
        <f>ROUND(E259*F259,2)</f>
        <v>0</v>
      </c>
      <c r="H259" s="177">
        <v>9.27</v>
      </c>
      <c r="I259" s="177">
        <f>ROUND(E259*H259,2)</f>
        <v>319.63</v>
      </c>
      <c r="J259" s="177">
        <v>6.33</v>
      </c>
      <c r="K259" s="177">
        <f>ROUND(E259*J259,2)</f>
        <v>218.26</v>
      </c>
      <c r="L259" s="177">
        <v>21</v>
      </c>
      <c r="M259" s="177">
        <f>G259*(1+L259/100)</f>
        <v>0</v>
      </c>
      <c r="N259" s="177">
        <v>3.5E-4</v>
      </c>
      <c r="O259" s="177">
        <f>ROUND(E259*N259,2)</f>
        <v>0.01</v>
      </c>
      <c r="P259" s="177">
        <v>0</v>
      </c>
      <c r="Q259" s="177">
        <f>ROUND(E259*P259,2)</f>
        <v>0</v>
      </c>
      <c r="R259" s="177"/>
      <c r="S259" s="177" t="s">
        <v>112</v>
      </c>
      <c r="T259" s="177" t="s">
        <v>122</v>
      </c>
      <c r="U259" s="177">
        <v>1.35E-2</v>
      </c>
      <c r="V259" s="177">
        <f>ROUND(E259*U259,2)</f>
        <v>0.47</v>
      </c>
      <c r="W259" s="177"/>
      <c r="X259" s="177" t="s">
        <v>113</v>
      </c>
      <c r="Y259" s="172"/>
      <c r="Z259" s="172"/>
      <c r="AA259" s="172"/>
      <c r="AB259" s="172"/>
      <c r="AC259" s="172"/>
      <c r="AD259" s="172"/>
      <c r="AE259" s="172"/>
      <c r="AF259" s="172"/>
      <c r="AG259" s="172" t="s">
        <v>114</v>
      </c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  <c r="AV259" s="172"/>
      <c r="AW259" s="172"/>
      <c r="AX259" s="172"/>
      <c r="AY259" s="172"/>
      <c r="AZ259" s="172"/>
      <c r="BA259" s="172"/>
      <c r="BB259" s="172"/>
      <c r="BC259" s="172"/>
      <c r="BD259" s="172"/>
      <c r="BE259" s="172"/>
      <c r="BF259" s="172"/>
      <c r="BG259" s="172"/>
      <c r="BH259" s="172"/>
    </row>
    <row r="260" spans="1:60" outlineLevel="1" x14ac:dyDescent="0.2">
      <c r="A260" s="175"/>
      <c r="B260" s="176"/>
      <c r="C260" s="203" t="s">
        <v>127</v>
      </c>
      <c r="D260" s="178"/>
      <c r="E260" s="179">
        <v>2.38</v>
      </c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2"/>
      <c r="Z260" s="172"/>
      <c r="AA260" s="172"/>
      <c r="AB260" s="172"/>
      <c r="AC260" s="172"/>
      <c r="AD260" s="172"/>
      <c r="AE260" s="172"/>
      <c r="AF260" s="172"/>
      <c r="AG260" s="172" t="s">
        <v>116</v>
      </c>
      <c r="AH260" s="172">
        <v>0</v>
      </c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</row>
    <row r="261" spans="1:60" outlineLevel="1" x14ac:dyDescent="0.2">
      <c r="A261" s="175"/>
      <c r="B261" s="176"/>
      <c r="C261" s="203" t="s">
        <v>128</v>
      </c>
      <c r="D261" s="178"/>
      <c r="E261" s="179">
        <v>5.22</v>
      </c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2"/>
      <c r="Z261" s="172"/>
      <c r="AA261" s="172"/>
      <c r="AB261" s="172"/>
      <c r="AC261" s="172"/>
      <c r="AD261" s="172"/>
      <c r="AE261" s="172"/>
      <c r="AF261" s="172"/>
      <c r="AG261" s="172" t="s">
        <v>116</v>
      </c>
      <c r="AH261" s="172">
        <v>0</v>
      </c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</row>
    <row r="262" spans="1:60" outlineLevel="1" x14ac:dyDescent="0.2">
      <c r="A262" s="175"/>
      <c r="B262" s="176"/>
      <c r="C262" s="203" t="s">
        <v>129</v>
      </c>
      <c r="D262" s="178"/>
      <c r="E262" s="179">
        <v>6.75</v>
      </c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2"/>
      <c r="Z262" s="172"/>
      <c r="AA262" s="172"/>
      <c r="AB262" s="172"/>
      <c r="AC262" s="172"/>
      <c r="AD262" s="172"/>
      <c r="AE262" s="172"/>
      <c r="AF262" s="172"/>
      <c r="AG262" s="172" t="s">
        <v>116</v>
      </c>
      <c r="AH262" s="172">
        <v>0</v>
      </c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2"/>
      <c r="AT262" s="172"/>
      <c r="AU262" s="172"/>
      <c r="AV262" s="172"/>
      <c r="AW262" s="172"/>
      <c r="AX262" s="172"/>
      <c r="AY262" s="172"/>
      <c r="AZ262" s="172"/>
      <c r="BA262" s="172"/>
      <c r="BB262" s="172"/>
      <c r="BC262" s="172"/>
      <c r="BD262" s="172"/>
      <c r="BE262" s="172"/>
      <c r="BF262" s="172"/>
      <c r="BG262" s="172"/>
      <c r="BH262" s="172"/>
    </row>
    <row r="263" spans="1:60" outlineLevel="1" x14ac:dyDescent="0.2">
      <c r="A263" s="175"/>
      <c r="B263" s="176"/>
      <c r="C263" s="203" t="s">
        <v>130</v>
      </c>
      <c r="D263" s="178"/>
      <c r="E263" s="179">
        <v>15.99</v>
      </c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2"/>
      <c r="Z263" s="172"/>
      <c r="AA263" s="172"/>
      <c r="AB263" s="172"/>
      <c r="AC263" s="172"/>
      <c r="AD263" s="172"/>
      <c r="AE263" s="172"/>
      <c r="AF263" s="172"/>
      <c r="AG263" s="172" t="s">
        <v>116</v>
      </c>
      <c r="AH263" s="172">
        <v>0</v>
      </c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2"/>
      <c r="AT263" s="172"/>
      <c r="AU263" s="172"/>
      <c r="AV263" s="172"/>
      <c r="AW263" s="172"/>
      <c r="AX263" s="172"/>
      <c r="AY263" s="172"/>
      <c r="AZ263" s="172"/>
      <c r="BA263" s="172"/>
      <c r="BB263" s="172"/>
      <c r="BC263" s="172"/>
      <c r="BD263" s="172"/>
      <c r="BE263" s="172"/>
      <c r="BF263" s="172"/>
      <c r="BG263" s="172"/>
      <c r="BH263" s="172"/>
    </row>
    <row r="264" spans="1:60" outlineLevel="1" x14ac:dyDescent="0.2">
      <c r="A264" s="175"/>
      <c r="B264" s="176"/>
      <c r="C264" s="203" t="s">
        <v>131</v>
      </c>
      <c r="D264" s="178"/>
      <c r="E264" s="179">
        <v>4.1399999999999997</v>
      </c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2"/>
      <c r="Z264" s="172"/>
      <c r="AA264" s="172"/>
      <c r="AB264" s="172"/>
      <c r="AC264" s="172"/>
      <c r="AD264" s="172"/>
      <c r="AE264" s="172"/>
      <c r="AF264" s="172"/>
      <c r="AG264" s="172" t="s">
        <v>116</v>
      </c>
      <c r="AH264" s="172">
        <v>0</v>
      </c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2"/>
      <c r="AT264" s="172"/>
      <c r="AU264" s="172"/>
      <c r="AV264" s="172"/>
      <c r="AW264" s="172"/>
      <c r="AX264" s="172"/>
      <c r="AY264" s="172"/>
      <c r="AZ264" s="172"/>
      <c r="BA264" s="172"/>
      <c r="BB264" s="172"/>
      <c r="BC264" s="172"/>
      <c r="BD264" s="172"/>
      <c r="BE264" s="172"/>
      <c r="BF264" s="172"/>
      <c r="BG264" s="172"/>
      <c r="BH264" s="172"/>
    </row>
    <row r="265" spans="1:60" x14ac:dyDescent="0.2">
      <c r="A265" s="183" t="s">
        <v>107</v>
      </c>
      <c r="B265" s="184" t="s">
        <v>77</v>
      </c>
      <c r="C265" s="201" t="s">
        <v>78</v>
      </c>
      <c r="D265" s="185"/>
      <c r="E265" s="186"/>
      <c r="F265" s="187"/>
      <c r="G265" s="188">
        <f>SUMIF(AG266:AG297,"&lt;&gt;NOR",G266:G297)</f>
        <v>0</v>
      </c>
      <c r="H265" s="182"/>
      <c r="I265" s="182">
        <f>SUM(I266:I297)</f>
        <v>18689.63</v>
      </c>
      <c r="J265" s="182"/>
      <c r="K265" s="182">
        <f>SUM(K266:K297)</f>
        <v>29949.87</v>
      </c>
      <c r="L265" s="182"/>
      <c r="M265" s="182">
        <f>SUM(M266:M297)</f>
        <v>0</v>
      </c>
      <c r="N265" s="182"/>
      <c r="O265" s="182">
        <f>SUM(O266:O297)</f>
        <v>30.08</v>
      </c>
      <c r="P265" s="182"/>
      <c r="Q265" s="182">
        <f>SUM(Q266:Q297)</f>
        <v>0</v>
      </c>
      <c r="R265" s="182"/>
      <c r="S265" s="182"/>
      <c r="T265" s="182"/>
      <c r="U265" s="182"/>
      <c r="V265" s="182">
        <f>SUM(V266:V297)</f>
        <v>37.78</v>
      </c>
      <c r="W265" s="182"/>
      <c r="X265" s="182"/>
      <c r="AG265" t="s">
        <v>108</v>
      </c>
    </row>
    <row r="266" spans="1:60" outlineLevel="1" x14ac:dyDescent="0.2">
      <c r="A266" s="195">
        <v>71</v>
      </c>
      <c r="B266" s="196" t="s">
        <v>326</v>
      </c>
      <c r="C266" s="204" t="s">
        <v>327</v>
      </c>
      <c r="D266" s="197" t="s">
        <v>160</v>
      </c>
      <c r="E266" s="198">
        <v>6</v>
      </c>
      <c r="F266" s="199"/>
      <c r="G266" s="200">
        <f>ROUND(E266*F266,2)</f>
        <v>0</v>
      </c>
      <c r="H266" s="177">
        <v>0</v>
      </c>
      <c r="I266" s="177">
        <f>ROUND(E266*H266,2)</f>
        <v>0</v>
      </c>
      <c r="J266" s="177">
        <v>28</v>
      </c>
      <c r="K266" s="177">
        <f>ROUND(E266*J266,2)</f>
        <v>168</v>
      </c>
      <c r="L266" s="177">
        <v>21</v>
      </c>
      <c r="M266" s="177">
        <f>G266*(1+L266/100)</f>
        <v>0</v>
      </c>
      <c r="N266" s="177">
        <v>0</v>
      </c>
      <c r="O266" s="177">
        <f>ROUND(E266*N266,2)</f>
        <v>0</v>
      </c>
      <c r="P266" s="177">
        <v>0</v>
      </c>
      <c r="Q266" s="177">
        <f>ROUND(E266*P266,2)</f>
        <v>0</v>
      </c>
      <c r="R266" s="177"/>
      <c r="S266" s="177" t="s">
        <v>112</v>
      </c>
      <c r="T266" s="177" t="s">
        <v>155</v>
      </c>
      <c r="U266" s="177">
        <v>5.0500000000000003E-2</v>
      </c>
      <c r="V266" s="177">
        <f>ROUND(E266*U266,2)</f>
        <v>0.3</v>
      </c>
      <c r="W266" s="177"/>
      <c r="X266" s="177" t="s">
        <v>113</v>
      </c>
      <c r="Y266" s="172"/>
      <c r="Z266" s="172"/>
      <c r="AA266" s="172"/>
      <c r="AB266" s="172"/>
      <c r="AC266" s="172"/>
      <c r="AD266" s="172"/>
      <c r="AE266" s="172"/>
      <c r="AF266" s="172"/>
      <c r="AG266" s="172" t="s">
        <v>114</v>
      </c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72"/>
      <c r="AT266" s="172"/>
      <c r="AU266" s="172"/>
      <c r="AV266" s="172"/>
      <c r="AW266" s="172"/>
      <c r="AX266" s="172"/>
      <c r="AY266" s="172"/>
      <c r="AZ266" s="172"/>
      <c r="BA266" s="172"/>
      <c r="BB266" s="172"/>
      <c r="BC266" s="172"/>
      <c r="BD266" s="172"/>
      <c r="BE266" s="172"/>
      <c r="BF266" s="172"/>
      <c r="BG266" s="172"/>
      <c r="BH266" s="172"/>
    </row>
    <row r="267" spans="1:60" outlineLevel="1" x14ac:dyDescent="0.2">
      <c r="A267" s="195">
        <v>72</v>
      </c>
      <c r="B267" s="196" t="s">
        <v>328</v>
      </c>
      <c r="C267" s="204" t="s">
        <v>329</v>
      </c>
      <c r="D267" s="197" t="s">
        <v>160</v>
      </c>
      <c r="E267" s="198">
        <v>1</v>
      </c>
      <c r="F267" s="199"/>
      <c r="G267" s="200">
        <f>ROUND(E267*F267,2)</f>
        <v>0</v>
      </c>
      <c r="H267" s="177">
        <v>0</v>
      </c>
      <c r="I267" s="177">
        <f>ROUND(E267*H267,2)</f>
        <v>0</v>
      </c>
      <c r="J267" s="177">
        <v>33</v>
      </c>
      <c r="K267" s="177">
        <f>ROUND(E267*J267,2)</f>
        <v>33</v>
      </c>
      <c r="L267" s="177">
        <v>21</v>
      </c>
      <c r="M267" s="177">
        <f>G267*(1+L267/100)</f>
        <v>0</v>
      </c>
      <c r="N267" s="177">
        <v>0</v>
      </c>
      <c r="O267" s="177">
        <f>ROUND(E267*N267,2)</f>
        <v>0</v>
      </c>
      <c r="P267" s="177">
        <v>0</v>
      </c>
      <c r="Q267" s="177">
        <f>ROUND(E267*P267,2)</f>
        <v>0</v>
      </c>
      <c r="R267" s="177"/>
      <c r="S267" s="177" t="s">
        <v>112</v>
      </c>
      <c r="T267" s="177" t="s">
        <v>155</v>
      </c>
      <c r="U267" s="177">
        <v>0.06</v>
      </c>
      <c r="V267" s="177">
        <f>ROUND(E267*U267,2)</f>
        <v>0.06</v>
      </c>
      <c r="W267" s="177"/>
      <c r="X267" s="177" t="s">
        <v>113</v>
      </c>
      <c r="Y267" s="172"/>
      <c r="Z267" s="172"/>
      <c r="AA267" s="172"/>
      <c r="AB267" s="172"/>
      <c r="AC267" s="172"/>
      <c r="AD267" s="172"/>
      <c r="AE267" s="172"/>
      <c r="AF267" s="172"/>
      <c r="AG267" s="172" t="s">
        <v>114</v>
      </c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72"/>
      <c r="AT267" s="172"/>
      <c r="AU267" s="172"/>
      <c r="AV267" s="172"/>
      <c r="AW267" s="172"/>
      <c r="AX267" s="172"/>
      <c r="AY267" s="172"/>
      <c r="AZ267" s="172"/>
      <c r="BA267" s="172"/>
      <c r="BB267" s="172"/>
      <c r="BC267" s="172"/>
      <c r="BD267" s="172"/>
      <c r="BE267" s="172"/>
      <c r="BF267" s="172"/>
      <c r="BG267" s="172"/>
      <c r="BH267" s="172"/>
    </row>
    <row r="268" spans="1:60" outlineLevel="1" x14ac:dyDescent="0.2">
      <c r="A268" s="195">
        <v>73</v>
      </c>
      <c r="B268" s="196" t="s">
        <v>330</v>
      </c>
      <c r="C268" s="204" t="s">
        <v>331</v>
      </c>
      <c r="D268" s="197" t="s">
        <v>160</v>
      </c>
      <c r="E268" s="198">
        <v>6</v>
      </c>
      <c r="F268" s="199"/>
      <c r="G268" s="200">
        <f>ROUND(E268*F268,2)</f>
        <v>0</v>
      </c>
      <c r="H268" s="177">
        <v>0</v>
      </c>
      <c r="I268" s="177">
        <f>ROUND(E268*H268,2)</f>
        <v>0</v>
      </c>
      <c r="J268" s="177">
        <v>167</v>
      </c>
      <c r="K268" s="177">
        <f>ROUND(E268*J268,2)</f>
        <v>1002</v>
      </c>
      <c r="L268" s="177">
        <v>21</v>
      </c>
      <c r="M268" s="177">
        <f>G268*(1+L268/100)</f>
        <v>0</v>
      </c>
      <c r="N268" s="177">
        <v>0</v>
      </c>
      <c r="O268" s="177">
        <f>ROUND(E268*N268,2)</f>
        <v>0</v>
      </c>
      <c r="P268" s="177">
        <v>0</v>
      </c>
      <c r="Q268" s="177">
        <f>ROUND(E268*P268,2)</f>
        <v>0</v>
      </c>
      <c r="R268" s="177"/>
      <c r="S268" s="177" t="s">
        <v>112</v>
      </c>
      <c r="T268" s="177" t="s">
        <v>155</v>
      </c>
      <c r="U268" s="177">
        <v>0.30567</v>
      </c>
      <c r="V268" s="177">
        <f>ROUND(E268*U268,2)</f>
        <v>1.83</v>
      </c>
      <c r="W268" s="177"/>
      <c r="X268" s="177" t="s">
        <v>113</v>
      </c>
      <c r="Y268" s="172"/>
      <c r="Z268" s="172"/>
      <c r="AA268" s="172"/>
      <c r="AB268" s="172"/>
      <c r="AC268" s="172"/>
      <c r="AD268" s="172"/>
      <c r="AE268" s="172"/>
      <c r="AF268" s="172"/>
      <c r="AG268" s="172" t="s">
        <v>114</v>
      </c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72"/>
      <c r="AT268" s="172"/>
      <c r="AU268" s="172"/>
      <c r="AV268" s="172"/>
      <c r="AW268" s="172"/>
      <c r="AX268" s="172"/>
      <c r="AY268" s="172"/>
      <c r="AZ268" s="172"/>
      <c r="BA268" s="172"/>
      <c r="BB268" s="172"/>
      <c r="BC268" s="172"/>
      <c r="BD268" s="172"/>
      <c r="BE268" s="172"/>
      <c r="BF268" s="172"/>
      <c r="BG268" s="172"/>
      <c r="BH268" s="172"/>
    </row>
    <row r="269" spans="1:60" ht="22.5" outlineLevel="1" x14ac:dyDescent="0.2">
      <c r="A269" s="195">
        <v>74</v>
      </c>
      <c r="B269" s="196" t="s">
        <v>332</v>
      </c>
      <c r="C269" s="204" t="s">
        <v>333</v>
      </c>
      <c r="D269" s="197" t="s">
        <v>160</v>
      </c>
      <c r="E269" s="198">
        <v>8</v>
      </c>
      <c r="F269" s="199"/>
      <c r="G269" s="200">
        <f>ROUND(E269*F269,2)</f>
        <v>0</v>
      </c>
      <c r="H269" s="177">
        <v>200.76</v>
      </c>
      <c r="I269" s="177">
        <f>ROUND(E269*H269,2)</f>
        <v>1606.08</v>
      </c>
      <c r="J269" s="177">
        <v>149.24</v>
      </c>
      <c r="K269" s="177">
        <f>ROUND(E269*J269,2)</f>
        <v>1193.92</v>
      </c>
      <c r="L269" s="177">
        <v>21</v>
      </c>
      <c r="M269" s="177">
        <f>G269*(1+L269/100)</f>
        <v>0</v>
      </c>
      <c r="N269" s="177">
        <v>9.0000000000000006E-5</v>
      </c>
      <c r="O269" s="177">
        <f>ROUND(E269*N269,2)</f>
        <v>0</v>
      </c>
      <c r="P269" s="177">
        <v>0</v>
      </c>
      <c r="Q269" s="177">
        <f>ROUND(E269*P269,2)</f>
        <v>0</v>
      </c>
      <c r="R269" s="177"/>
      <c r="S269" s="177" t="s">
        <v>112</v>
      </c>
      <c r="T269" s="177" t="s">
        <v>155</v>
      </c>
      <c r="U269" s="177">
        <v>0.2475</v>
      </c>
      <c r="V269" s="177">
        <f>ROUND(E269*U269,2)</f>
        <v>1.98</v>
      </c>
      <c r="W269" s="177"/>
      <c r="X269" s="177" t="s">
        <v>113</v>
      </c>
      <c r="Y269" s="172"/>
      <c r="Z269" s="172"/>
      <c r="AA269" s="172"/>
      <c r="AB269" s="172"/>
      <c r="AC269" s="172"/>
      <c r="AD269" s="172"/>
      <c r="AE269" s="172"/>
      <c r="AF269" s="172"/>
      <c r="AG269" s="172" t="s">
        <v>114</v>
      </c>
      <c r="AH269" s="172"/>
      <c r="AI269" s="172"/>
      <c r="AJ269" s="172"/>
      <c r="AK269" s="172"/>
      <c r="AL269" s="172"/>
      <c r="AM269" s="172"/>
      <c r="AN269" s="172"/>
      <c r="AO269" s="172"/>
      <c r="AP269" s="172"/>
      <c r="AQ269" s="172"/>
      <c r="AR269" s="172"/>
      <c r="AS269" s="172"/>
      <c r="AT269" s="172"/>
      <c r="AU269" s="172"/>
      <c r="AV269" s="172"/>
      <c r="AW269" s="172"/>
      <c r="AX269" s="172"/>
      <c r="AY269" s="172"/>
      <c r="AZ269" s="172"/>
      <c r="BA269" s="172"/>
      <c r="BB269" s="172"/>
      <c r="BC269" s="172"/>
      <c r="BD269" s="172"/>
      <c r="BE269" s="172"/>
      <c r="BF269" s="172"/>
      <c r="BG269" s="172"/>
      <c r="BH269" s="172"/>
    </row>
    <row r="270" spans="1:60" ht="33.75" outlineLevel="1" x14ac:dyDescent="0.2">
      <c r="A270" s="195">
        <v>75</v>
      </c>
      <c r="B270" s="196" t="s">
        <v>334</v>
      </c>
      <c r="C270" s="204" t="s">
        <v>335</v>
      </c>
      <c r="D270" s="197" t="s">
        <v>160</v>
      </c>
      <c r="E270" s="198">
        <v>5</v>
      </c>
      <c r="F270" s="199"/>
      <c r="G270" s="200">
        <f>ROUND(E270*F270,2)</f>
        <v>0</v>
      </c>
      <c r="H270" s="177">
        <v>256.45</v>
      </c>
      <c r="I270" s="177">
        <f>ROUND(E270*H270,2)</f>
        <v>1282.25</v>
      </c>
      <c r="J270" s="177">
        <v>151.55000000000001</v>
      </c>
      <c r="K270" s="177">
        <f>ROUND(E270*J270,2)</f>
        <v>757.75</v>
      </c>
      <c r="L270" s="177">
        <v>21</v>
      </c>
      <c r="M270" s="177">
        <f>G270*(1+L270/100)</f>
        <v>0</v>
      </c>
      <c r="N270" s="177">
        <v>1E-4</v>
      </c>
      <c r="O270" s="177">
        <f>ROUND(E270*N270,2)</f>
        <v>0</v>
      </c>
      <c r="P270" s="177">
        <v>0</v>
      </c>
      <c r="Q270" s="177">
        <f>ROUND(E270*P270,2)</f>
        <v>0</v>
      </c>
      <c r="R270" s="177"/>
      <c r="S270" s="177" t="s">
        <v>112</v>
      </c>
      <c r="T270" s="177" t="s">
        <v>155</v>
      </c>
      <c r="U270" s="177">
        <v>0.249</v>
      </c>
      <c r="V270" s="177">
        <f>ROUND(E270*U270,2)</f>
        <v>1.25</v>
      </c>
      <c r="W270" s="177"/>
      <c r="X270" s="177" t="s">
        <v>113</v>
      </c>
      <c r="Y270" s="172"/>
      <c r="Z270" s="172"/>
      <c r="AA270" s="172"/>
      <c r="AB270" s="172"/>
      <c r="AC270" s="172"/>
      <c r="AD270" s="172"/>
      <c r="AE270" s="172"/>
      <c r="AF270" s="172"/>
      <c r="AG270" s="172" t="s">
        <v>114</v>
      </c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2"/>
      <c r="AU270" s="172"/>
      <c r="AV270" s="172"/>
      <c r="AW270" s="172"/>
      <c r="AX270" s="172"/>
      <c r="AY270" s="172"/>
      <c r="AZ270" s="172"/>
      <c r="BA270" s="172"/>
      <c r="BB270" s="172"/>
      <c r="BC270" s="172"/>
      <c r="BD270" s="172"/>
      <c r="BE270" s="172"/>
      <c r="BF270" s="172"/>
      <c r="BG270" s="172"/>
      <c r="BH270" s="172"/>
    </row>
    <row r="271" spans="1:60" outlineLevel="1" x14ac:dyDescent="0.2">
      <c r="A271" s="195">
        <v>76</v>
      </c>
      <c r="B271" s="196" t="s">
        <v>336</v>
      </c>
      <c r="C271" s="204" t="s">
        <v>337</v>
      </c>
      <c r="D271" s="197" t="s">
        <v>160</v>
      </c>
      <c r="E271" s="198">
        <v>7</v>
      </c>
      <c r="F271" s="199"/>
      <c r="G271" s="200">
        <f>ROUND(E271*F271,2)</f>
        <v>0</v>
      </c>
      <c r="H271" s="177">
        <v>0</v>
      </c>
      <c r="I271" s="177">
        <f>ROUND(E271*H271,2)</f>
        <v>0</v>
      </c>
      <c r="J271" s="177">
        <v>186</v>
      </c>
      <c r="K271" s="177">
        <f>ROUND(E271*J271,2)</f>
        <v>1302</v>
      </c>
      <c r="L271" s="177">
        <v>21</v>
      </c>
      <c r="M271" s="177">
        <f>G271*(1+L271/100)</f>
        <v>0</v>
      </c>
      <c r="N271" s="177">
        <v>0</v>
      </c>
      <c r="O271" s="177">
        <f>ROUND(E271*N271,2)</f>
        <v>0</v>
      </c>
      <c r="P271" s="177">
        <v>0</v>
      </c>
      <c r="Q271" s="177">
        <f>ROUND(E271*P271,2)</f>
        <v>0</v>
      </c>
      <c r="R271" s="177"/>
      <c r="S271" s="177" t="s">
        <v>112</v>
      </c>
      <c r="T271" s="177" t="s">
        <v>155</v>
      </c>
      <c r="U271" s="177">
        <v>0.34</v>
      </c>
      <c r="V271" s="177">
        <f>ROUND(E271*U271,2)</f>
        <v>2.38</v>
      </c>
      <c r="W271" s="177"/>
      <c r="X271" s="177" t="s">
        <v>113</v>
      </c>
      <c r="Y271" s="172"/>
      <c r="Z271" s="172"/>
      <c r="AA271" s="172"/>
      <c r="AB271" s="172"/>
      <c r="AC271" s="172"/>
      <c r="AD271" s="172"/>
      <c r="AE271" s="172"/>
      <c r="AF271" s="172"/>
      <c r="AG271" s="172" t="s">
        <v>114</v>
      </c>
      <c r="AH271" s="172"/>
      <c r="AI271" s="172"/>
      <c r="AJ271" s="172"/>
      <c r="AK271" s="172"/>
      <c r="AL271" s="172"/>
      <c r="AM271" s="172"/>
      <c r="AN271" s="172"/>
      <c r="AO271" s="172"/>
      <c r="AP271" s="172"/>
      <c r="AQ271" s="172"/>
      <c r="AR271" s="172"/>
      <c r="AS271" s="172"/>
      <c r="AT271" s="172"/>
      <c r="AU271" s="172"/>
      <c r="AV271" s="172"/>
      <c r="AW271" s="172"/>
      <c r="AX271" s="172"/>
      <c r="AY271" s="172"/>
      <c r="AZ271" s="172"/>
      <c r="BA271" s="172"/>
      <c r="BB271" s="172"/>
      <c r="BC271" s="172"/>
      <c r="BD271" s="172"/>
      <c r="BE271" s="172"/>
      <c r="BF271" s="172"/>
      <c r="BG271" s="172"/>
      <c r="BH271" s="172"/>
    </row>
    <row r="272" spans="1:60" ht="22.5" outlineLevel="1" x14ac:dyDescent="0.2">
      <c r="A272" s="195">
        <v>77</v>
      </c>
      <c r="B272" s="196" t="s">
        <v>338</v>
      </c>
      <c r="C272" s="204" t="s">
        <v>339</v>
      </c>
      <c r="D272" s="197" t="s">
        <v>160</v>
      </c>
      <c r="E272" s="198">
        <v>1</v>
      </c>
      <c r="F272" s="199"/>
      <c r="G272" s="200">
        <f>ROUND(E272*F272,2)</f>
        <v>0</v>
      </c>
      <c r="H272" s="177">
        <v>0</v>
      </c>
      <c r="I272" s="177">
        <f>ROUND(E272*H272,2)</f>
        <v>0</v>
      </c>
      <c r="J272" s="177">
        <v>198</v>
      </c>
      <c r="K272" s="177">
        <f>ROUND(E272*J272,2)</f>
        <v>198</v>
      </c>
      <c r="L272" s="177">
        <v>21</v>
      </c>
      <c r="M272" s="177">
        <f>G272*(1+L272/100)</f>
        <v>0</v>
      </c>
      <c r="N272" s="177">
        <v>0</v>
      </c>
      <c r="O272" s="177">
        <f>ROUND(E272*N272,2)</f>
        <v>0</v>
      </c>
      <c r="P272" s="177">
        <v>0</v>
      </c>
      <c r="Q272" s="177">
        <f>ROUND(E272*P272,2)</f>
        <v>0</v>
      </c>
      <c r="R272" s="177"/>
      <c r="S272" s="177" t="s">
        <v>112</v>
      </c>
      <c r="T272" s="177" t="s">
        <v>155</v>
      </c>
      <c r="U272" s="177">
        <v>0.36199999999999999</v>
      </c>
      <c r="V272" s="177">
        <f>ROUND(E272*U272,2)</f>
        <v>0.36</v>
      </c>
      <c r="W272" s="177"/>
      <c r="X272" s="177" t="s">
        <v>113</v>
      </c>
      <c r="Y272" s="172"/>
      <c r="Z272" s="172"/>
      <c r="AA272" s="172"/>
      <c r="AB272" s="172"/>
      <c r="AC272" s="172"/>
      <c r="AD272" s="172"/>
      <c r="AE272" s="172"/>
      <c r="AF272" s="172"/>
      <c r="AG272" s="172" t="s">
        <v>114</v>
      </c>
      <c r="AH272" s="172"/>
      <c r="AI272" s="172"/>
      <c r="AJ272" s="172"/>
      <c r="AK272" s="172"/>
      <c r="AL272" s="172"/>
      <c r="AM272" s="172"/>
      <c r="AN272" s="172"/>
      <c r="AO272" s="172"/>
      <c r="AP272" s="172"/>
      <c r="AQ272" s="172"/>
      <c r="AR272" s="172"/>
      <c r="AS272" s="172"/>
      <c r="AT272" s="172"/>
      <c r="AU272" s="172"/>
      <c r="AV272" s="172"/>
      <c r="AW272" s="172"/>
      <c r="AX272" s="172"/>
      <c r="AY272" s="172"/>
      <c r="AZ272" s="172"/>
      <c r="BA272" s="172"/>
      <c r="BB272" s="172"/>
      <c r="BC272" s="172"/>
      <c r="BD272" s="172"/>
      <c r="BE272" s="172"/>
      <c r="BF272" s="172"/>
      <c r="BG272" s="172"/>
      <c r="BH272" s="172"/>
    </row>
    <row r="273" spans="1:60" outlineLevel="1" x14ac:dyDescent="0.2">
      <c r="A273" s="195">
        <v>78</v>
      </c>
      <c r="B273" s="196" t="s">
        <v>340</v>
      </c>
      <c r="C273" s="204" t="s">
        <v>341</v>
      </c>
      <c r="D273" s="197" t="s">
        <v>160</v>
      </c>
      <c r="E273" s="198">
        <v>5</v>
      </c>
      <c r="F273" s="199"/>
      <c r="G273" s="200">
        <f>ROUND(E273*F273,2)</f>
        <v>0</v>
      </c>
      <c r="H273" s="177">
        <v>0</v>
      </c>
      <c r="I273" s="177">
        <f>ROUND(E273*H273,2)</f>
        <v>0</v>
      </c>
      <c r="J273" s="177">
        <v>246</v>
      </c>
      <c r="K273" s="177">
        <f>ROUND(E273*J273,2)</f>
        <v>1230</v>
      </c>
      <c r="L273" s="177">
        <v>21</v>
      </c>
      <c r="M273" s="177">
        <f>G273*(1+L273/100)</f>
        <v>0</v>
      </c>
      <c r="N273" s="177">
        <v>0</v>
      </c>
      <c r="O273" s="177">
        <f>ROUND(E273*N273,2)</f>
        <v>0</v>
      </c>
      <c r="P273" s="177">
        <v>0</v>
      </c>
      <c r="Q273" s="177">
        <f>ROUND(E273*P273,2)</f>
        <v>0</v>
      </c>
      <c r="R273" s="177"/>
      <c r="S273" s="177" t="s">
        <v>112</v>
      </c>
      <c r="T273" s="177" t="s">
        <v>155</v>
      </c>
      <c r="U273" s="177">
        <v>0.45</v>
      </c>
      <c r="V273" s="177">
        <f>ROUND(E273*U273,2)</f>
        <v>2.25</v>
      </c>
      <c r="W273" s="177"/>
      <c r="X273" s="177" t="s">
        <v>113</v>
      </c>
      <c r="Y273" s="172"/>
      <c r="Z273" s="172"/>
      <c r="AA273" s="172"/>
      <c r="AB273" s="172"/>
      <c r="AC273" s="172"/>
      <c r="AD273" s="172"/>
      <c r="AE273" s="172"/>
      <c r="AF273" s="172"/>
      <c r="AG273" s="172" t="s">
        <v>114</v>
      </c>
      <c r="AH273" s="172"/>
      <c r="AI273" s="172"/>
      <c r="AJ273" s="172"/>
      <c r="AK273" s="172"/>
      <c r="AL273" s="172"/>
      <c r="AM273" s="172"/>
      <c r="AN273" s="172"/>
      <c r="AO273" s="172"/>
      <c r="AP273" s="172"/>
      <c r="AQ273" s="172"/>
      <c r="AR273" s="172"/>
      <c r="AS273" s="172"/>
      <c r="AT273" s="172"/>
      <c r="AU273" s="172"/>
      <c r="AV273" s="172"/>
      <c r="AW273" s="172"/>
      <c r="AX273" s="172"/>
      <c r="AY273" s="172"/>
      <c r="AZ273" s="172"/>
      <c r="BA273" s="172"/>
      <c r="BB273" s="172"/>
      <c r="BC273" s="172"/>
      <c r="BD273" s="172"/>
      <c r="BE273" s="172"/>
      <c r="BF273" s="172"/>
      <c r="BG273" s="172"/>
      <c r="BH273" s="172"/>
    </row>
    <row r="274" spans="1:60" outlineLevel="1" x14ac:dyDescent="0.2">
      <c r="A274" s="195">
        <v>79</v>
      </c>
      <c r="B274" s="196" t="s">
        <v>342</v>
      </c>
      <c r="C274" s="204" t="s">
        <v>343</v>
      </c>
      <c r="D274" s="197" t="s">
        <v>163</v>
      </c>
      <c r="E274" s="198">
        <v>18</v>
      </c>
      <c r="F274" s="199"/>
      <c r="G274" s="200">
        <f>ROUND(E274*F274,2)</f>
        <v>0</v>
      </c>
      <c r="H274" s="177">
        <v>0</v>
      </c>
      <c r="I274" s="177">
        <f>ROUND(E274*H274,2)</f>
        <v>0</v>
      </c>
      <c r="J274" s="177">
        <v>35</v>
      </c>
      <c r="K274" s="177">
        <f>ROUND(E274*J274,2)</f>
        <v>630</v>
      </c>
      <c r="L274" s="177">
        <v>21</v>
      </c>
      <c r="M274" s="177">
        <f>G274*(1+L274/100)</f>
        <v>0</v>
      </c>
      <c r="N274" s="177">
        <v>0</v>
      </c>
      <c r="O274" s="177">
        <f>ROUND(E274*N274,2)</f>
        <v>0</v>
      </c>
      <c r="P274" s="177">
        <v>0</v>
      </c>
      <c r="Q274" s="177">
        <f>ROUND(E274*P274,2)</f>
        <v>0</v>
      </c>
      <c r="R274" s="177"/>
      <c r="S274" s="177" t="s">
        <v>112</v>
      </c>
      <c r="T274" s="177" t="s">
        <v>155</v>
      </c>
      <c r="U274" s="177">
        <v>6.4149999999999999E-2</v>
      </c>
      <c r="V274" s="177">
        <f>ROUND(E274*U274,2)</f>
        <v>1.1499999999999999</v>
      </c>
      <c r="W274" s="177"/>
      <c r="X274" s="177" t="s">
        <v>113</v>
      </c>
      <c r="Y274" s="172"/>
      <c r="Z274" s="172"/>
      <c r="AA274" s="172"/>
      <c r="AB274" s="172"/>
      <c r="AC274" s="172"/>
      <c r="AD274" s="172"/>
      <c r="AE274" s="172"/>
      <c r="AF274" s="172"/>
      <c r="AG274" s="172" t="s">
        <v>114</v>
      </c>
      <c r="AH274" s="172"/>
      <c r="AI274" s="172"/>
      <c r="AJ274" s="172"/>
      <c r="AK274" s="172"/>
      <c r="AL274" s="172"/>
      <c r="AM274" s="172"/>
      <c r="AN274" s="172"/>
      <c r="AO274" s="172"/>
      <c r="AP274" s="172"/>
      <c r="AQ274" s="172"/>
      <c r="AR274" s="172"/>
      <c r="AS274" s="172"/>
      <c r="AT274" s="172"/>
      <c r="AU274" s="172"/>
      <c r="AV274" s="172"/>
      <c r="AW274" s="172"/>
      <c r="AX274" s="172"/>
      <c r="AY274" s="172"/>
      <c r="AZ274" s="172"/>
      <c r="BA274" s="172"/>
      <c r="BB274" s="172"/>
      <c r="BC274" s="172"/>
      <c r="BD274" s="172"/>
      <c r="BE274" s="172"/>
      <c r="BF274" s="172"/>
      <c r="BG274" s="172"/>
      <c r="BH274" s="172"/>
    </row>
    <row r="275" spans="1:60" outlineLevel="1" x14ac:dyDescent="0.2">
      <c r="A275" s="195">
        <v>80</v>
      </c>
      <c r="B275" s="196" t="s">
        <v>344</v>
      </c>
      <c r="C275" s="204" t="s">
        <v>345</v>
      </c>
      <c r="D275" s="197" t="s">
        <v>163</v>
      </c>
      <c r="E275" s="198">
        <v>2</v>
      </c>
      <c r="F275" s="199"/>
      <c r="G275" s="200">
        <f>ROUND(E275*F275,2)</f>
        <v>0</v>
      </c>
      <c r="H275" s="177">
        <v>0</v>
      </c>
      <c r="I275" s="177">
        <f>ROUND(E275*H275,2)</f>
        <v>0</v>
      </c>
      <c r="J275" s="177">
        <v>81</v>
      </c>
      <c r="K275" s="177">
        <f>ROUND(E275*J275,2)</f>
        <v>162</v>
      </c>
      <c r="L275" s="177">
        <v>21</v>
      </c>
      <c r="M275" s="177">
        <f>G275*(1+L275/100)</f>
        <v>0</v>
      </c>
      <c r="N275" s="177">
        <v>0</v>
      </c>
      <c r="O275" s="177">
        <f>ROUND(E275*N275,2)</f>
        <v>0</v>
      </c>
      <c r="P275" s="177">
        <v>0</v>
      </c>
      <c r="Q275" s="177">
        <f>ROUND(E275*P275,2)</f>
        <v>0</v>
      </c>
      <c r="R275" s="177"/>
      <c r="S275" s="177" t="s">
        <v>112</v>
      </c>
      <c r="T275" s="177" t="s">
        <v>155</v>
      </c>
      <c r="U275" s="177">
        <v>0.14868000000000001</v>
      </c>
      <c r="V275" s="177">
        <f>ROUND(E275*U275,2)</f>
        <v>0.3</v>
      </c>
      <c r="W275" s="177"/>
      <c r="X275" s="177" t="s">
        <v>113</v>
      </c>
      <c r="Y275" s="172"/>
      <c r="Z275" s="172"/>
      <c r="AA275" s="172"/>
      <c r="AB275" s="172"/>
      <c r="AC275" s="172"/>
      <c r="AD275" s="172"/>
      <c r="AE275" s="172"/>
      <c r="AF275" s="172"/>
      <c r="AG275" s="172" t="s">
        <v>114</v>
      </c>
      <c r="AH275" s="172"/>
      <c r="AI275" s="172"/>
      <c r="AJ275" s="172"/>
      <c r="AK275" s="172"/>
      <c r="AL275" s="172"/>
      <c r="AM275" s="172"/>
      <c r="AN275" s="172"/>
      <c r="AO275" s="172"/>
      <c r="AP275" s="172"/>
      <c r="AQ275" s="172"/>
      <c r="AR275" s="172"/>
      <c r="AS275" s="172"/>
      <c r="AT275" s="172"/>
      <c r="AU275" s="172"/>
      <c r="AV275" s="172"/>
      <c r="AW275" s="172"/>
      <c r="AX275" s="172"/>
      <c r="AY275" s="172"/>
      <c r="AZ275" s="172"/>
      <c r="BA275" s="172"/>
      <c r="BB275" s="172"/>
      <c r="BC275" s="172"/>
      <c r="BD275" s="172"/>
      <c r="BE275" s="172"/>
      <c r="BF275" s="172"/>
      <c r="BG275" s="172"/>
      <c r="BH275" s="172"/>
    </row>
    <row r="276" spans="1:60" ht="22.5" outlineLevel="1" x14ac:dyDescent="0.2">
      <c r="A276" s="195">
        <v>81</v>
      </c>
      <c r="B276" s="196" t="s">
        <v>346</v>
      </c>
      <c r="C276" s="204" t="s">
        <v>347</v>
      </c>
      <c r="D276" s="197" t="s">
        <v>163</v>
      </c>
      <c r="E276" s="198">
        <v>190</v>
      </c>
      <c r="F276" s="199"/>
      <c r="G276" s="200">
        <f>ROUND(E276*F276,2)</f>
        <v>0</v>
      </c>
      <c r="H276" s="177">
        <v>15.04</v>
      </c>
      <c r="I276" s="177">
        <f>ROUND(E276*H276,2)</f>
        <v>2857.6</v>
      </c>
      <c r="J276" s="177">
        <v>39.96</v>
      </c>
      <c r="K276" s="177">
        <f>ROUND(E276*J276,2)</f>
        <v>7592.4</v>
      </c>
      <c r="L276" s="177">
        <v>21</v>
      </c>
      <c r="M276" s="177">
        <f>G276*(1+L276/100)</f>
        <v>0</v>
      </c>
      <c r="N276" s="177">
        <v>1.6000000000000001E-4</v>
      </c>
      <c r="O276" s="177">
        <f>ROUND(E276*N276,2)</f>
        <v>0.03</v>
      </c>
      <c r="P276" s="177">
        <v>0</v>
      </c>
      <c r="Q276" s="177">
        <f>ROUND(E276*P276,2)</f>
        <v>0</v>
      </c>
      <c r="R276" s="177"/>
      <c r="S276" s="177" t="s">
        <v>112</v>
      </c>
      <c r="T276" s="177" t="s">
        <v>155</v>
      </c>
      <c r="U276" s="177">
        <v>7.0000000000000007E-2</v>
      </c>
      <c r="V276" s="177">
        <f>ROUND(E276*U276,2)</f>
        <v>13.3</v>
      </c>
      <c r="W276" s="177"/>
      <c r="X276" s="177" t="s">
        <v>113</v>
      </c>
      <c r="Y276" s="172"/>
      <c r="Z276" s="172"/>
      <c r="AA276" s="172"/>
      <c r="AB276" s="172"/>
      <c r="AC276" s="172"/>
      <c r="AD276" s="172"/>
      <c r="AE276" s="172"/>
      <c r="AF276" s="172"/>
      <c r="AG276" s="172" t="s">
        <v>114</v>
      </c>
      <c r="AH276" s="172"/>
      <c r="AI276" s="172"/>
      <c r="AJ276" s="172"/>
      <c r="AK276" s="172"/>
      <c r="AL276" s="172"/>
      <c r="AM276" s="172"/>
      <c r="AN276" s="172"/>
      <c r="AO276" s="172"/>
      <c r="AP276" s="172"/>
      <c r="AQ276" s="172"/>
      <c r="AR276" s="172"/>
      <c r="AS276" s="172"/>
      <c r="AT276" s="172"/>
      <c r="AU276" s="172"/>
      <c r="AV276" s="172"/>
      <c r="AW276" s="172"/>
      <c r="AX276" s="172"/>
      <c r="AY276" s="172"/>
      <c r="AZ276" s="172"/>
      <c r="BA276" s="172"/>
      <c r="BB276" s="172"/>
      <c r="BC276" s="172"/>
      <c r="BD276" s="172"/>
      <c r="BE276" s="172"/>
      <c r="BF276" s="172"/>
      <c r="BG276" s="172"/>
      <c r="BH276" s="172"/>
    </row>
    <row r="277" spans="1:60" ht="22.5" outlineLevel="1" x14ac:dyDescent="0.2">
      <c r="A277" s="195">
        <v>82</v>
      </c>
      <c r="B277" s="196" t="s">
        <v>348</v>
      </c>
      <c r="C277" s="204" t="s">
        <v>349</v>
      </c>
      <c r="D277" s="197" t="s">
        <v>163</v>
      </c>
      <c r="E277" s="198">
        <v>70</v>
      </c>
      <c r="F277" s="199"/>
      <c r="G277" s="200">
        <f>ROUND(E277*F277,2)</f>
        <v>0</v>
      </c>
      <c r="H277" s="177">
        <v>24.99</v>
      </c>
      <c r="I277" s="177">
        <f>ROUND(E277*H277,2)</f>
        <v>1749.3</v>
      </c>
      <c r="J277" s="177">
        <v>41.01</v>
      </c>
      <c r="K277" s="177">
        <f>ROUND(E277*J277,2)</f>
        <v>2870.7</v>
      </c>
      <c r="L277" s="177">
        <v>21</v>
      </c>
      <c r="M277" s="177">
        <f>G277*(1+L277/100)</f>
        <v>0</v>
      </c>
      <c r="N277" s="177">
        <v>2.1000000000000001E-4</v>
      </c>
      <c r="O277" s="177">
        <f>ROUND(E277*N277,2)</f>
        <v>0.01</v>
      </c>
      <c r="P277" s="177">
        <v>0</v>
      </c>
      <c r="Q277" s="177">
        <f>ROUND(E277*P277,2)</f>
        <v>0</v>
      </c>
      <c r="R277" s="177"/>
      <c r="S277" s="177" t="s">
        <v>112</v>
      </c>
      <c r="T277" s="177" t="s">
        <v>155</v>
      </c>
      <c r="U277" s="177">
        <v>7.0000000000000007E-2</v>
      </c>
      <c r="V277" s="177">
        <f>ROUND(E277*U277,2)</f>
        <v>4.9000000000000004</v>
      </c>
      <c r="W277" s="177"/>
      <c r="X277" s="177" t="s">
        <v>113</v>
      </c>
      <c r="Y277" s="172"/>
      <c r="Z277" s="172"/>
      <c r="AA277" s="172"/>
      <c r="AB277" s="172"/>
      <c r="AC277" s="172"/>
      <c r="AD277" s="172"/>
      <c r="AE277" s="172"/>
      <c r="AF277" s="172"/>
      <c r="AG277" s="172" t="s">
        <v>114</v>
      </c>
      <c r="AH277" s="172"/>
      <c r="AI277" s="172"/>
      <c r="AJ277" s="172"/>
      <c r="AK277" s="172"/>
      <c r="AL277" s="172"/>
      <c r="AM277" s="172"/>
      <c r="AN277" s="172"/>
      <c r="AO277" s="172"/>
      <c r="AP277" s="172"/>
      <c r="AQ277" s="172"/>
      <c r="AR277" s="172"/>
      <c r="AS277" s="172"/>
      <c r="AT277" s="172"/>
      <c r="AU277" s="172"/>
      <c r="AV277" s="172"/>
      <c r="AW277" s="172"/>
      <c r="AX277" s="172"/>
      <c r="AY277" s="172"/>
      <c r="AZ277" s="172"/>
      <c r="BA277" s="172"/>
      <c r="BB277" s="172"/>
      <c r="BC277" s="172"/>
      <c r="BD277" s="172"/>
      <c r="BE277" s="172"/>
      <c r="BF277" s="172"/>
      <c r="BG277" s="172"/>
      <c r="BH277" s="172"/>
    </row>
    <row r="278" spans="1:60" ht="22.5" outlineLevel="1" x14ac:dyDescent="0.2">
      <c r="A278" s="195">
        <v>83</v>
      </c>
      <c r="B278" s="196" t="s">
        <v>350</v>
      </c>
      <c r="C278" s="204" t="s">
        <v>351</v>
      </c>
      <c r="D278" s="197" t="s">
        <v>163</v>
      </c>
      <c r="E278" s="198">
        <v>15</v>
      </c>
      <c r="F278" s="199"/>
      <c r="G278" s="200">
        <f>ROUND(E278*F278,2)</f>
        <v>0</v>
      </c>
      <c r="H278" s="177">
        <v>45.56</v>
      </c>
      <c r="I278" s="177">
        <f>ROUND(E278*H278,2)</f>
        <v>683.4</v>
      </c>
      <c r="J278" s="177">
        <v>35.74</v>
      </c>
      <c r="K278" s="177">
        <f>ROUND(E278*J278,2)</f>
        <v>536.1</v>
      </c>
      <c r="L278" s="177">
        <v>21</v>
      </c>
      <c r="M278" s="177">
        <f>G278*(1+L278/100)</f>
        <v>0</v>
      </c>
      <c r="N278" s="177">
        <v>3.2000000000000003E-4</v>
      </c>
      <c r="O278" s="177">
        <f>ROUND(E278*N278,2)</f>
        <v>0</v>
      </c>
      <c r="P278" s="177">
        <v>0</v>
      </c>
      <c r="Q278" s="177">
        <f>ROUND(E278*P278,2)</f>
        <v>0</v>
      </c>
      <c r="R278" s="177"/>
      <c r="S278" s="177" t="s">
        <v>112</v>
      </c>
      <c r="T278" s="177" t="s">
        <v>112</v>
      </c>
      <c r="U278" s="177">
        <v>7.2459999999999997E-2</v>
      </c>
      <c r="V278" s="177">
        <f>ROUND(E278*U278,2)</f>
        <v>1.0900000000000001</v>
      </c>
      <c r="W278" s="177"/>
      <c r="X278" s="177" t="s">
        <v>113</v>
      </c>
      <c r="Y278" s="172"/>
      <c r="Z278" s="172"/>
      <c r="AA278" s="172"/>
      <c r="AB278" s="172"/>
      <c r="AC278" s="172"/>
      <c r="AD278" s="172"/>
      <c r="AE278" s="172"/>
      <c r="AF278" s="172"/>
      <c r="AG278" s="172" t="s">
        <v>114</v>
      </c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72"/>
      <c r="AT278" s="172"/>
      <c r="AU278" s="172"/>
      <c r="AV278" s="172"/>
      <c r="AW278" s="172"/>
      <c r="AX278" s="172"/>
      <c r="AY278" s="172"/>
      <c r="AZ278" s="172"/>
      <c r="BA278" s="172"/>
      <c r="BB278" s="172"/>
      <c r="BC278" s="172"/>
      <c r="BD278" s="172"/>
      <c r="BE278" s="172"/>
      <c r="BF278" s="172"/>
      <c r="BG278" s="172"/>
      <c r="BH278" s="172"/>
    </row>
    <row r="279" spans="1:60" outlineLevel="1" x14ac:dyDescent="0.2">
      <c r="A279" s="195">
        <v>84</v>
      </c>
      <c r="B279" s="196" t="s">
        <v>352</v>
      </c>
      <c r="C279" s="204" t="s">
        <v>353</v>
      </c>
      <c r="D279" s="197" t="s">
        <v>160</v>
      </c>
      <c r="E279" s="198">
        <v>19</v>
      </c>
      <c r="F279" s="199"/>
      <c r="G279" s="200">
        <f>ROUND(E279*F279,2)</f>
        <v>0</v>
      </c>
      <c r="H279" s="177">
        <v>0</v>
      </c>
      <c r="I279" s="177">
        <f>ROUND(E279*H279,2)</f>
        <v>0</v>
      </c>
      <c r="J279" s="177">
        <v>181</v>
      </c>
      <c r="K279" s="177">
        <f>ROUND(E279*J279,2)</f>
        <v>3439</v>
      </c>
      <c r="L279" s="177">
        <v>21</v>
      </c>
      <c r="M279" s="177">
        <f>G279*(1+L279/100)</f>
        <v>0</v>
      </c>
      <c r="N279" s="177">
        <v>0</v>
      </c>
      <c r="O279" s="177">
        <f>ROUND(E279*N279,2)</f>
        <v>0</v>
      </c>
      <c r="P279" s="177">
        <v>0</v>
      </c>
      <c r="Q279" s="177">
        <f>ROUND(E279*P279,2)</f>
        <v>0</v>
      </c>
      <c r="R279" s="177"/>
      <c r="S279" s="177" t="s">
        <v>112</v>
      </c>
      <c r="T279" s="177" t="s">
        <v>155</v>
      </c>
      <c r="U279" s="177">
        <v>0.33050000000000002</v>
      </c>
      <c r="V279" s="177">
        <f>ROUND(E279*U279,2)</f>
        <v>6.28</v>
      </c>
      <c r="W279" s="177"/>
      <c r="X279" s="177" t="s">
        <v>113</v>
      </c>
      <c r="Y279" s="172"/>
      <c r="Z279" s="172"/>
      <c r="AA279" s="172"/>
      <c r="AB279" s="172"/>
      <c r="AC279" s="172"/>
      <c r="AD279" s="172"/>
      <c r="AE279" s="172"/>
      <c r="AF279" s="172"/>
      <c r="AG279" s="172" t="s">
        <v>114</v>
      </c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2"/>
      <c r="AT279" s="172"/>
      <c r="AU279" s="172"/>
      <c r="AV279" s="172"/>
      <c r="AW279" s="172"/>
      <c r="AX279" s="172"/>
      <c r="AY279" s="172"/>
      <c r="AZ279" s="172"/>
      <c r="BA279" s="172"/>
      <c r="BB279" s="172"/>
      <c r="BC279" s="172"/>
      <c r="BD279" s="172"/>
      <c r="BE279" s="172"/>
      <c r="BF279" s="172"/>
      <c r="BG279" s="172"/>
      <c r="BH279" s="172"/>
    </row>
    <row r="280" spans="1:60" outlineLevel="1" x14ac:dyDescent="0.2">
      <c r="A280" s="195">
        <v>85</v>
      </c>
      <c r="B280" s="196" t="s">
        <v>354</v>
      </c>
      <c r="C280" s="204" t="s">
        <v>355</v>
      </c>
      <c r="D280" s="197" t="s">
        <v>160</v>
      </c>
      <c r="E280" s="198">
        <v>1</v>
      </c>
      <c r="F280" s="199"/>
      <c r="G280" s="200">
        <f>ROUND(E280*F280,2)</f>
        <v>0</v>
      </c>
      <c r="H280" s="177">
        <v>0</v>
      </c>
      <c r="I280" s="177">
        <f>ROUND(E280*H280,2)</f>
        <v>0</v>
      </c>
      <c r="J280" s="177">
        <v>191</v>
      </c>
      <c r="K280" s="177">
        <f>ROUND(E280*J280,2)</f>
        <v>191</v>
      </c>
      <c r="L280" s="177">
        <v>21</v>
      </c>
      <c r="M280" s="177">
        <f>G280*(1+L280/100)</f>
        <v>0</v>
      </c>
      <c r="N280" s="177">
        <v>0</v>
      </c>
      <c r="O280" s="177">
        <f>ROUND(E280*N280,2)</f>
        <v>0</v>
      </c>
      <c r="P280" s="177">
        <v>0</v>
      </c>
      <c r="Q280" s="177">
        <f>ROUND(E280*P280,2)</f>
        <v>0</v>
      </c>
      <c r="R280" s="177"/>
      <c r="S280" s="177" t="s">
        <v>112</v>
      </c>
      <c r="T280" s="177" t="s">
        <v>155</v>
      </c>
      <c r="U280" s="177">
        <v>0.35</v>
      </c>
      <c r="V280" s="177">
        <f>ROUND(E280*U280,2)</f>
        <v>0.35</v>
      </c>
      <c r="W280" s="177"/>
      <c r="X280" s="177" t="s">
        <v>113</v>
      </c>
      <c r="Y280" s="172"/>
      <c r="Z280" s="172"/>
      <c r="AA280" s="172"/>
      <c r="AB280" s="172"/>
      <c r="AC280" s="172"/>
      <c r="AD280" s="172"/>
      <c r="AE280" s="172"/>
      <c r="AF280" s="172"/>
      <c r="AG280" s="172" t="s">
        <v>114</v>
      </c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2"/>
      <c r="AT280" s="172"/>
      <c r="AU280" s="172"/>
      <c r="AV280" s="172"/>
      <c r="AW280" s="172"/>
      <c r="AX280" s="172"/>
      <c r="AY280" s="172"/>
      <c r="AZ280" s="172"/>
      <c r="BA280" s="172"/>
      <c r="BB280" s="172"/>
      <c r="BC280" s="172"/>
      <c r="BD280" s="172"/>
      <c r="BE280" s="172"/>
      <c r="BF280" s="172"/>
      <c r="BG280" s="172"/>
      <c r="BH280" s="172"/>
    </row>
    <row r="281" spans="1:60" outlineLevel="1" x14ac:dyDescent="0.2">
      <c r="A281" s="195">
        <v>86</v>
      </c>
      <c r="B281" s="196" t="s">
        <v>356</v>
      </c>
      <c r="C281" s="204" t="s">
        <v>357</v>
      </c>
      <c r="D281" s="197" t="s">
        <v>153</v>
      </c>
      <c r="E281" s="198">
        <v>8</v>
      </c>
      <c r="F281" s="199"/>
      <c r="G281" s="200">
        <f>ROUND(E281*F281,2)</f>
        <v>0</v>
      </c>
      <c r="H281" s="177">
        <v>0</v>
      </c>
      <c r="I281" s="177">
        <f>ROUND(E281*H281,2)</f>
        <v>0</v>
      </c>
      <c r="J281" s="177">
        <v>518</v>
      </c>
      <c r="K281" s="177">
        <f>ROUND(E281*J281,2)</f>
        <v>4144</v>
      </c>
      <c r="L281" s="177">
        <v>21</v>
      </c>
      <c r="M281" s="177">
        <f>G281*(1+L281/100)</f>
        <v>0</v>
      </c>
      <c r="N281" s="177">
        <v>0</v>
      </c>
      <c r="O281" s="177">
        <f>ROUND(E281*N281,2)</f>
        <v>0</v>
      </c>
      <c r="P281" s="177">
        <v>0</v>
      </c>
      <c r="Q281" s="177">
        <f>ROUND(E281*P281,2)</f>
        <v>0</v>
      </c>
      <c r="R281" s="177"/>
      <c r="S281" s="177" t="s">
        <v>154</v>
      </c>
      <c r="T281" s="177" t="s">
        <v>155</v>
      </c>
      <c r="U281" s="177">
        <v>0</v>
      </c>
      <c r="V281" s="177">
        <f>ROUND(E281*U281,2)</f>
        <v>0</v>
      </c>
      <c r="W281" s="177"/>
      <c r="X281" s="177" t="s">
        <v>113</v>
      </c>
      <c r="Y281" s="172"/>
      <c r="Z281" s="172"/>
      <c r="AA281" s="172"/>
      <c r="AB281" s="172"/>
      <c r="AC281" s="172"/>
      <c r="AD281" s="172"/>
      <c r="AE281" s="172"/>
      <c r="AF281" s="172"/>
      <c r="AG281" s="172" t="s">
        <v>114</v>
      </c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72"/>
      <c r="AT281" s="172"/>
      <c r="AU281" s="172"/>
      <c r="AV281" s="172"/>
      <c r="AW281" s="172"/>
      <c r="AX281" s="172"/>
      <c r="AY281" s="172"/>
      <c r="AZ281" s="172"/>
      <c r="BA281" s="172"/>
      <c r="BB281" s="172"/>
      <c r="BC281" s="172"/>
      <c r="BD281" s="172"/>
      <c r="BE281" s="172"/>
      <c r="BF281" s="172"/>
      <c r="BG281" s="172"/>
      <c r="BH281" s="172"/>
    </row>
    <row r="282" spans="1:60" outlineLevel="1" x14ac:dyDescent="0.2">
      <c r="A282" s="195">
        <v>87</v>
      </c>
      <c r="B282" s="196" t="s">
        <v>358</v>
      </c>
      <c r="C282" s="204" t="s">
        <v>359</v>
      </c>
      <c r="D282" s="197" t="s">
        <v>179</v>
      </c>
      <c r="E282" s="198">
        <v>1</v>
      </c>
      <c r="F282" s="199"/>
      <c r="G282" s="200">
        <f>ROUND(E282*F282,2)</f>
        <v>0</v>
      </c>
      <c r="H282" s="177">
        <v>0</v>
      </c>
      <c r="I282" s="177">
        <f>ROUND(E282*H282,2)</f>
        <v>0</v>
      </c>
      <c r="J282" s="177">
        <v>4500</v>
      </c>
      <c r="K282" s="177">
        <f>ROUND(E282*J282,2)</f>
        <v>4500</v>
      </c>
      <c r="L282" s="177">
        <v>21</v>
      </c>
      <c r="M282" s="177">
        <f>G282*(1+L282/100)</f>
        <v>0</v>
      </c>
      <c r="N282" s="177">
        <v>0</v>
      </c>
      <c r="O282" s="177">
        <f>ROUND(E282*N282,2)</f>
        <v>0</v>
      </c>
      <c r="P282" s="177">
        <v>0</v>
      </c>
      <c r="Q282" s="177">
        <f>ROUND(E282*P282,2)</f>
        <v>0</v>
      </c>
      <c r="R282" s="177"/>
      <c r="S282" s="177" t="s">
        <v>154</v>
      </c>
      <c r="T282" s="177" t="s">
        <v>155</v>
      </c>
      <c r="U282" s="177">
        <v>0</v>
      </c>
      <c r="V282" s="177">
        <f>ROUND(E282*U282,2)</f>
        <v>0</v>
      </c>
      <c r="W282" s="177"/>
      <c r="X282" s="177" t="s">
        <v>113</v>
      </c>
      <c r="Y282" s="172"/>
      <c r="Z282" s="172"/>
      <c r="AA282" s="172"/>
      <c r="AB282" s="172"/>
      <c r="AC282" s="172"/>
      <c r="AD282" s="172"/>
      <c r="AE282" s="172"/>
      <c r="AF282" s="172"/>
      <c r="AG282" s="172" t="s">
        <v>114</v>
      </c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72"/>
      <c r="AT282" s="172"/>
      <c r="AU282" s="172"/>
      <c r="AV282" s="172"/>
      <c r="AW282" s="172"/>
      <c r="AX282" s="172"/>
      <c r="AY282" s="172"/>
      <c r="AZ282" s="172"/>
      <c r="BA282" s="172"/>
      <c r="BB282" s="172"/>
      <c r="BC282" s="172"/>
      <c r="BD282" s="172"/>
      <c r="BE282" s="172"/>
      <c r="BF282" s="172"/>
      <c r="BG282" s="172"/>
      <c r="BH282" s="172"/>
    </row>
    <row r="283" spans="1:60" outlineLevel="1" x14ac:dyDescent="0.2">
      <c r="A283" s="195">
        <v>88</v>
      </c>
      <c r="B283" s="196" t="s">
        <v>360</v>
      </c>
      <c r="C283" s="204" t="s">
        <v>361</v>
      </c>
      <c r="D283" s="197" t="s">
        <v>163</v>
      </c>
      <c r="E283" s="198">
        <v>18</v>
      </c>
      <c r="F283" s="199"/>
      <c r="G283" s="200">
        <f>ROUND(E283*F283,2)</f>
        <v>0</v>
      </c>
      <c r="H283" s="177">
        <v>16</v>
      </c>
      <c r="I283" s="177">
        <f>ROUND(E283*H283,2)</f>
        <v>288</v>
      </c>
      <c r="J283" s="177">
        <v>0</v>
      </c>
      <c r="K283" s="177">
        <f>ROUND(E283*J283,2)</f>
        <v>0</v>
      </c>
      <c r="L283" s="177">
        <v>21</v>
      </c>
      <c r="M283" s="177">
        <f>G283*(1+L283/100)</f>
        <v>0</v>
      </c>
      <c r="N283" s="177">
        <v>8.0000000000000007E-5</v>
      </c>
      <c r="O283" s="177">
        <f>ROUND(E283*N283,2)</f>
        <v>0</v>
      </c>
      <c r="P283" s="177">
        <v>0</v>
      </c>
      <c r="Q283" s="177">
        <f>ROUND(E283*P283,2)</f>
        <v>0</v>
      </c>
      <c r="R283" s="177" t="s">
        <v>229</v>
      </c>
      <c r="S283" s="177" t="s">
        <v>112</v>
      </c>
      <c r="T283" s="177" t="s">
        <v>155</v>
      </c>
      <c r="U283" s="177">
        <v>0</v>
      </c>
      <c r="V283" s="177">
        <f>ROUND(E283*U283,2)</f>
        <v>0</v>
      </c>
      <c r="W283" s="177"/>
      <c r="X283" s="177" t="s">
        <v>230</v>
      </c>
      <c r="Y283" s="172"/>
      <c r="Z283" s="172"/>
      <c r="AA283" s="172"/>
      <c r="AB283" s="172"/>
      <c r="AC283" s="172"/>
      <c r="AD283" s="172"/>
      <c r="AE283" s="172"/>
      <c r="AF283" s="172"/>
      <c r="AG283" s="172" t="s">
        <v>231</v>
      </c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172"/>
      <c r="AT283" s="172"/>
      <c r="AU283" s="172"/>
      <c r="AV283" s="172"/>
      <c r="AW283" s="172"/>
      <c r="AX283" s="172"/>
      <c r="AY283" s="172"/>
      <c r="AZ283" s="172"/>
      <c r="BA283" s="172"/>
      <c r="BB283" s="172"/>
      <c r="BC283" s="172"/>
      <c r="BD283" s="172"/>
      <c r="BE283" s="172"/>
      <c r="BF283" s="172"/>
      <c r="BG283" s="172"/>
      <c r="BH283" s="172"/>
    </row>
    <row r="284" spans="1:60" outlineLevel="1" x14ac:dyDescent="0.2">
      <c r="A284" s="195">
        <v>89</v>
      </c>
      <c r="B284" s="196" t="s">
        <v>362</v>
      </c>
      <c r="C284" s="204" t="s">
        <v>363</v>
      </c>
      <c r="D284" s="197" t="s">
        <v>163</v>
      </c>
      <c r="E284" s="198">
        <v>2</v>
      </c>
      <c r="F284" s="199"/>
      <c r="G284" s="200">
        <f>ROUND(E284*F284,2)</f>
        <v>0</v>
      </c>
      <c r="H284" s="177">
        <v>17</v>
      </c>
      <c r="I284" s="177">
        <f>ROUND(E284*H284,2)</f>
        <v>34</v>
      </c>
      <c r="J284" s="177">
        <v>0</v>
      </c>
      <c r="K284" s="177">
        <f>ROUND(E284*J284,2)</f>
        <v>0</v>
      </c>
      <c r="L284" s="177">
        <v>21</v>
      </c>
      <c r="M284" s="177">
        <f>G284*(1+L284/100)</f>
        <v>0</v>
      </c>
      <c r="N284" s="177">
        <v>6.0000000000000002E-5</v>
      </c>
      <c r="O284" s="177">
        <f>ROUND(E284*N284,2)</f>
        <v>0</v>
      </c>
      <c r="P284" s="177">
        <v>0</v>
      </c>
      <c r="Q284" s="177">
        <f>ROUND(E284*P284,2)</f>
        <v>0</v>
      </c>
      <c r="R284" s="177" t="s">
        <v>229</v>
      </c>
      <c r="S284" s="177" t="s">
        <v>112</v>
      </c>
      <c r="T284" s="177" t="s">
        <v>155</v>
      </c>
      <c r="U284" s="177">
        <v>0</v>
      </c>
      <c r="V284" s="177">
        <f>ROUND(E284*U284,2)</f>
        <v>0</v>
      </c>
      <c r="W284" s="177"/>
      <c r="X284" s="177" t="s">
        <v>230</v>
      </c>
      <c r="Y284" s="172"/>
      <c r="Z284" s="172"/>
      <c r="AA284" s="172"/>
      <c r="AB284" s="172"/>
      <c r="AC284" s="172"/>
      <c r="AD284" s="172"/>
      <c r="AE284" s="172"/>
      <c r="AF284" s="172"/>
      <c r="AG284" s="172" t="s">
        <v>231</v>
      </c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</row>
    <row r="285" spans="1:60" ht="22.5" outlineLevel="1" x14ac:dyDescent="0.2">
      <c r="A285" s="195">
        <v>90</v>
      </c>
      <c r="B285" s="196" t="s">
        <v>364</v>
      </c>
      <c r="C285" s="204" t="s">
        <v>365</v>
      </c>
      <c r="D285" s="197" t="s">
        <v>160</v>
      </c>
      <c r="E285" s="198">
        <v>6</v>
      </c>
      <c r="F285" s="199"/>
      <c r="G285" s="200">
        <f>ROUND(E285*F285,2)</f>
        <v>0</v>
      </c>
      <c r="H285" s="177">
        <v>152</v>
      </c>
      <c r="I285" s="177">
        <f>ROUND(E285*H285,2)</f>
        <v>912</v>
      </c>
      <c r="J285" s="177">
        <v>0</v>
      </c>
      <c r="K285" s="177">
        <f>ROUND(E285*J285,2)</f>
        <v>0</v>
      </c>
      <c r="L285" s="177">
        <v>21</v>
      </c>
      <c r="M285" s="177">
        <f>G285*(1+L285/100)</f>
        <v>0</v>
      </c>
      <c r="N285" s="177">
        <v>1.0000000000000001E-5</v>
      </c>
      <c r="O285" s="177">
        <f>ROUND(E285*N285,2)</f>
        <v>0</v>
      </c>
      <c r="P285" s="177">
        <v>0</v>
      </c>
      <c r="Q285" s="177">
        <f>ROUND(E285*P285,2)</f>
        <v>0</v>
      </c>
      <c r="R285" s="177" t="s">
        <v>229</v>
      </c>
      <c r="S285" s="177" t="s">
        <v>112</v>
      </c>
      <c r="T285" s="177" t="s">
        <v>155</v>
      </c>
      <c r="U285" s="177">
        <v>0</v>
      </c>
      <c r="V285" s="177">
        <f>ROUND(E285*U285,2)</f>
        <v>0</v>
      </c>
      <c r="W285" s="177"/>
      <c r="X285" s="177" t="s">
        <v>230</v>
      </c>
      <c r="Y285" s="172"/>
      <c r="Z285" s="172"/>
      <c r="AA285" s="172"/>
      <c r="AB285" s="172"/>
      <c r="AC285" s="172"/>
      <c r="AD285" s="172"/>
      <c r="AE285" s="172"/>
      <c r="AF285" s="172"/>
      <c r="AG285" s="172" t="s">
        <v>231</v>
      </c>
      <c r="AH285" s="172"/>
      <c r="AI285" s="172"/>
      <c r="AJ285" s="172"/>
      <c r="AK285" s="172"/>
      <c r="AL285" s="172"/>
      <c r="AM285" s="172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</row>
    <row r="286" spans="1:60" outlineLevel="1" x14ac:dyDescent="0.2">
      <c r="A286" s="195">
        <v>91</v>
      </c>
      <c r="B286" s="196" t="s">
        <v>366</v>
      </c>
      <c r="C286" s="204" t="s">
        <v>367</v>
      </c>
      <c r="D286" s="197" t="s">
        <v>160</v>
      </c>
      <c r="E286" s="198">
        <v>6</v>
      </c>
      <c r="F286" s="199"/>
      <c r="G286" s="200">
        <f>ROUND(E286*F286,2)</f>
        <v>0</v>
      </c>
      <c r="H286" s="177">
        <v>54</v>
      </c>
      <c r="I286" s="177">
        <f>ROUND(E286*H286,2)</f>
        <v>324</v>
      </c>
      <c r="J286" s="177">
        <v>0</v>
      </c>
      <c r="K286" s="177">
        <f>ROUND(E286*J286,2)</f>
        <v>0</v>
      </c>
      <c r="L286" s="177">
        <v>21</v>
      </c>
      <c r="M286" s="177">
        <f>G286*(1+L286/100)</f>
        <v>0</v>
      </c>
      <c r="N286" s="177">
        <v>1.0000000000000001E-5</v>
      </c>
      <c r="O286" s="177">
        <f>ROUND(E286*N286,2)</f>
        <v>0</v>
      </c>
      <c r="P286" s="177">
        <v>0</v>
      </c>
      <c r="Q286" s="177">
        <f>ROUND(E286*P286,2)</f>
        <v>0</v>
      </c>
      <c r="R286" s="177" t="s">
        <v>229</v>
      </c>
      <c r="S286" s="177" t="s">
        <v>112</v>
      </c>
      <c r="T286" s="177" t="s">
        <v>155</v>
      </c>
      <c r="U286" s="177">
        <v>0</v>
      </c>
      <c r="V286" s="177">
        <f>ROUND(E286*U286,2)</f>
        <v>0</v>
      </c>
      <c r="W286" s="177"/>
      <c r="X286" s="177" t="s">
        <v>230</v>
      </c>
      <c r="Y286" s="172"/>
      <c r="Z286" s="172"/>
      <c r="AA286" s="172"/>
      <c r="AB286" s="172"/>
      <c r="AC286" s="172"/>
      <c r="AD286" s="172"/>
      <c r="AE286" s="172"/>
      <c r="AF286" s="172"/>
      <c r="AG286" s="172" t="s">
        <v>231</v>
      </c>
      <c r="AH286" s="172"/>
      <c r="AI286" s="172"/>
      <c r="AJ286" s="172"/>
      <c r="AK286" s="172"/>
      <c r="AL286" s="172"/>
      <c r="AM286" s="172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</row>
    <row r="287" spans="1:60" outlineLevel="1" x14ac:dyDescent="0.2">
      <c r="A287" s="195">
        <v>92</v>
      </c>
      <c r="B287" s="196" t="s">
        <v>368</v>
      </c>
      <c r="C287" s="204" t="s">
        <v>369</v>
      </c>
      <c r="D287" s="197" t="s">
        <v>160</v>
      </c>
      <c r="E287" s="198">
        <v>6</v>
      </c>
      <c r="F287" s="199"/>
      <c r="G287" s="200">
        <f>ROUND(E287*F287,2)</f>
        <v>0</v>
      </c>
      <c r="H287" s="177">
        <v>34</v>
      </c>
      <c r="I287" s="177">
        <f>ROUND(E287*H287,2)</f>
        <v>204</v>
      </c>
      <c r="J287" s="177">
        <v>0</v>
      </c>
      <c r="K287" s="177">
        <f>ROUND(E287*J287,2)</f>
        <v>0</v>
      </c>
      <c r="L287" s="177">
        <v>21</v>
      </c>
      <c r="M287" s="177">
        <f>G287*(1+L287/100)</f>
        <v>0</v>
      </c>
      <c r="N287" s="177">
        <v>5.0000000000000002E-5</v>
      </c>
      <c r="O287" s="177">
        <f>ROUND(E287*N287,2)</f>
        <v>0</v>
      </c>
      <c r="P287" s="177">
        <v>0</v>
      </c>
      <c r="Q287" s="177">
        <f>ROUND(E287*P287,2)</f>
        <v>0</v>
      </c>
      <c r="R287" s="177" t="s">
        <v>229</v>
      </c>
      <c r="S287" s="177" t="s">
        <v>112</v>
      </c>
      <c r="T287" s="177" t="s">
        <v>155</v>
      </c>
      <c r="U287" s="177">
        <v>0</v>
      </c>
      <c r="V287" s="177">
        <f>ROUND(E287*U287,2)</f>
        <v>0</v>
      </c>
      <c r="W287" s="177"/>
      <c r="X287" s="177" t="s">
        <v>230</v>
      </c>
      <c r="Y287" s="172"/>
      <c r="Z287" s="172"/>
      <c r="AA287" s="172"/>
      <c r="AB287" s="172"/>
      <c r="AC287" s="172"/>
      <c r="AD287" s="172"/>
      <c r="AE287" s="172"/>
      <c r="AF287" s="172"/>
      <c r="AG287" s="172" t="s">
        <v>231</v>
      </c>
      <c r="AH287" s="172"/>
      <c r="AI287" s="172"/>
      <c r="AJ287" s="172"/>
      <c r="AK287" s="172"/>
      <c r="AL287" s="172"/>
      <c r="AM287" s="172"/>
      <c r="AN287" s="172"/>
      <c r="AO287" s="172"/>
      <c r="AP287" s="172"/>
      <c r="AQ287" s="172"/>
      <c r="AR287" s="172"/>
      <c r="AS287" s="172"/>
      <c r="AT287" s="172"/>
      <c r="AU287" s="172"/>
      <c r="AV287" s="172"/>
      <c r="AW287" s="172"/>
      <c r="AX287" s="172"/>
      <c r="AY287" s="172"/>
      <c r="AZ287" s="172"/>
      <c r="BA287" s="172"/>
      <c r="BB287" s="172"/>
      <c r="BC287" s="172"/>
      <c r="BD287" s="172"/>
      <c r="BE287" s="172"/>
      <c r="BF287" s="172"/>
      <c r="BG287" s="172"/>
      <c r="BH287" s="172"/>
    </row>
    <row r="288" spans="1:60" outlineLevel="1" x14ac:dyDescent="0.2">
      <c r="A288" s="195">
        <v>93</v>
      </c>
      <c r="B288" s="196" t="s">
        <v>370</v>
      </c>
      <c r="C288" s="204" t="s">
        <v>371</v>
      </c>
      <c r="D288" s="197" t="s">
        <v>160</v>
      </c>
      <c r="E288" s="198">
        <v>2</v>
      </c>
      <c r="F288" s="199"/>
      <c r="G288" s="200">
        <f>ROUND(E288*F288,2)</f>
        <v>0</v>
      </c>
      <c r="H288" s="177">
        <v>45</v>
      </c>
      <c r="I288" s="177">
        <f>ROUND(E288*H288,2)</f>
        <v>90</v>
      </c>
      <c r="J288" s="177">
        <v>0</v>
      </c>
      <c r="K288" s="177">
        <f>ROUND(E288*J288,2)</f>
        <v>0</v>
      </c>
      <c r="L288" s="177">
        <v>21</v>
      </c>
      <c r="M288" s="177">
        <f>G288*(1+L288/100)</f>
        <v>0</v>
      </c>
      <c r="N288" s="177">
        <v>0</v>
      </c>
      <c r="O288" s="177">
        <f>ROUND(E288*N288,2)</f>
        <v>0</v>
      </c>
      <c r="P288" s="177">
        <v>0</v>
      </c>
      <c r="Q288" s="177">
        <f>ROUND(E288*P288,2)</f>
        <v>0</v>
      </c>
      <c r="R288" s="177" t="s">
        <v>229</v>
      </c>
      <c r="S288" s="177" t="s">
        <v>112</v>
      </c>
      <c r="T288" s="177" t="s">
        <v>155</v>
      </c>
      <c r="U288" s="177">
        <v>0</v>
      </c>
      <c r="V288" s="177">
        <f>ROUND(E288*U288,2)</f>
        <v>0</v>
      </c>
      <c r="W288" s="177"/>
      <c r="X288" s="177" t="s">
        <v>230</v>
      </c>
      <c r="Y288" s="172"/>
      <c r="Z288" s="172"/>
      <c r="AA288" s="172"/>
      <c r="AB288" s="172"/>
      <c r="AC288" s="172"/>
      <c r="AD288" s="172"/>
      <c r="AE288" s="172"/>
      <c r="AF288" s="172"/>
      <c r="AG288" s="172" t="s">
        <v>231</v>
      </c>
      <c r="AH288" s="172"/>
      <c r="AI288" s="172"/>
      <c r="AJ288" s="172"/>
      <c r="AK288" s="172"/>
      <c r="AL288" s="172"/>
      <c r="AM288" s="172"/>
      <c r="AN288" s="172"/>
      <c r="AO288" s="172"/>
      <c r="AP288" s="172"/>
      <c r="AQ288" s="172"/>
      <c r="AR288" s="172"/>
      <c r="AS288" s="172"/>
      <c r="AT288" s="172"/>
      <c r="AU288" s="172"/>
      <c r="AV288" s="172"/>
      <c r="AW288" s="172"/>
      <c r="AX288" s="172"/>
      <c r="AY288" s="172"/>
      <c r="AZ288" s="172"/>
      <c r="BA288" s="172"/>
      <c r="BB288" s="172"/>
      <c r="BC288" s="172"/>
      <c r="BD288" s="172"/>
      <c r="BE288" s="172"/>
      <c r="BF288" s="172"/>
      <c r="BG288" s="172"/>
      <c r="BH288" s="172"/>
    </row>
    <row r="289" spans="1:60" outlineLevel="1" x14ac:dyDescent="0.2">
      <c r="A289" s="195">
        <v>94</v>
      </c>
      <c r="B289" s="196" t="s">
        <v>372</v>
      </c>
      <c r="C289" s="204" t="s">
        <v>373</v>
      </c>
      <c r="D289" s="197" t="s">
        <v>160</v>
      </c>
      <c r="E289" s="198">
        <v>19</v>
      </c>
      <c r="F289" s="199"/>
      <c r="G289" s="200">
        <f>ROUND(E289*F289,2)</f>
        <v>0</v>
      </c>
      <c r="H289" s="177">
        <v>14</v>
      </c>
      <c r="I289" s="177">
        <f>ROUND(E289*H289,2)</f>
        <v>266</v>
      </c>
      <c r="J289" s="177">
        <v>0</v>
      </c>
      <c r="K289" s="177">
        <f>ROUND(E289*J289,2)</f>
        <v>0</v>
      </c>
      <c r="L289" s="177">
        <v>21</v>
      </c>
      <c r="M289" s="177">
        <f>G289*(1+L289/100)</f>
        <v>0</v>
      </c>
      <c r="N289" s="177">
        <v>4.0000000000000003E-5</v>
      </c>
      <c r="O289" s="177">
        <f>ROUND(E289*N289,2)</f>
        <v>0</v>
      </c>
      <c r="P289" s="177">
        <v>0</v>
      </c>
      <c r="Q289" s="177">
        <f>ROUND(E289*P289,2)</f>
        <v>0</v>
      </c>
      <c r="R289" s="177" t="s">
        <v>229</v>
      </c>
      <c r="S289" s="177" t="s">
        <v>112</v>
      </c>
      <c r="T289" s="177" t="s">
        <v>155</v>
      </c>
      <c r="U289" s="177">
        <v>0</v>
      </c>
      <c r="V289" s="177">
        <f>ROUND(E289*U289,2)</f>
        <v>0</v>
      </c>
      <c r="W289" s="177"/>
      <c r="X289" s="177" t="s">
        <v>230</v>
      </c>
      <c r="Y289" s="172"/>
      <c r="Z289" s="172"/>
      <c r="AA289" s="172"/>
      <c r="AB289" s="172"/>
      <c r="AC289" s="172"/>
      <c r="AD289" s="172"/>
      <c r="AE289" s="172"/>
      <c r="AF289" s="172"/>
      <c r="AG289" s="172" t="s">
        <v>231</v>
      </c>
      <c r="AH289" s="172"/>
      <c r="AI289" s="172"/>
      <c r="AJ289" s="172"/>
      <c r="AK289" s="172"/>
      <c r="AL289" s="172"/>
      <c r="AM289" s="172"/>
      <c r="AN289" s="172"/>
      <c r="AO289" s="172"/>
      <c r="AP289" s="172"/>
      <c r="AQ289" s="172"/>
      <c r="AR289" s="172"/>
      <c r="AS289" s="172"/>
      <c r="AT289" s="172"/>
      <c r="AU289" s="172"/>
      <c r="AV289" s="172"/>
      <c r="AW289" s="172"/>
      <c r="AX289" s="172"/>
      <c r="AY289" s="172"/>
      <c r="AZ289" s="172"/>
      <c r="BA289" s="172"/>
      <c r="BB289" s="172"/>
      <c r="BC289" s="172"/>
      <c r="BD289" s="172"/>
      <c r="BE289" s="172"/>
      <c r="BF289" s="172"/>
      <c r="BG289" s="172"/>
      <c r="BH289" s="172"/>
    </row>
    <row r="290" spans="1:60" outlineLevel="1" x14ac:dyDescent="0.2">
      <c r="A290" s="195">
        <v>95</v>
      </c>
      <c r="B290" s="196" t="s">
        <v>374</v>
      </c>
      <c r="C290" s="204" t="s">
        <v>375</v>
      </c>
      <c r="D290" s="197" t="s">
        <v>160</v>
      </c>
      <c r="E290" s="198">
        <v>5</v>
      </c>
      <c r="F290" s="199"/>
      <c r="G290" s="200">
        <f>ROUND(E290*F290,2)</f>
        <v>0</v>
      </c>
      <c r="H290" s="177">
        <v>841</v>
      </c>
      <c r="I290" s="177">
        <f>ROUND(E290*H290,2)</f>
        <v>4205</v>
      </c>
      <c r="J290" s="177">
        <v>0</v>
      </c>
      <c r="K290" s="177">
        <f>ROUND(E290*J290,2)</f>
        <v>0</v>
      </c>
      <c r="L290" s="177">
        <v>21</v>
      </c>
      <c r="M290" s="177">
        <f>G290*(1+L290/100)</f>
        <v>0</v>
      </c>
      <c r="N290" s="177">
        <v>1.6000000000000001E-3</v>
      </c>
      <c r="O290" s="177">
        <f>ROUND(E290*N290,2)</f>
        <v>0.01</v>
      </c>
      <c r="P290" s="177">
        <v>0</v>
      </c>
      <c r="Q290" s="177">
        <f>ROUND(E290*P290,2)</f>
        <v>0</v>
      </c>
      <c r="R290" s="177"/>
      <c r="S290" s="177" t="s">
        <v>154</v>
      </c>
      <c r="T290" s="177" t="s">
        <v>155</v>
      </c>
      <c r="U290" s="177">
        <v>0</v>
      </c>
      <c r="V290" s="177">
        <f>ROUND(E290*U290,2)</f>
        <v>0</v>
      </c>
      <c r="W290" s="177"/>
      <c r="X290" s="177" t="s">
        <v>230</v>
      </c>
      <c r="Y290" s="172"/>
      <c r="Z290" s="172"/>
      <c r="AA290" s="172"/>
      <c r="AB290" s="172"/>
      <c r="AC290" s="172"/>
      <c r="AD290" s="172"/>
      <c r="AE290" s="172"/>
      <c r="AF290" s="172"/>
      <c r="AG290" s="172" t="s">
        <v>231</v>
      </c>
      <c r="AH290" s="172"/>
      <c r="AI290" s="172"/>
      <c r="AJ290" s="172"/>
      <c r="AK290" s="172"/>
      <c r="AL290" s="172"/>
      <c r="AM290" s="172"/>
      <c r="AN290" s="172"/>
      <c r="AO290" s="172"/>
      <c r="AP290" s="172"/>
      <c r="AQ290" s="172"/>
      <c r="AR290" s="172"/>
      <c r="AS290" s="172"/>
      <c r="AT290" s="172"/>
      <c r="AU290" s="172"/>
      <c r="AV290" s="172"/>
      <c r="AW290" s="172"/>
      <c r="AX290" s="172"/>
      <c r="AY290" s="172"/>
      <c r="AZ290" s="172"/>
      <c r="BA290" s="172"/>
      <c r="BB290" s="172"/>
      <c r="BC290" s="172"/>
      <c r="BD290" s="172"/>
      <c r="BE290" s="172"/>
      <c r="BF290" s="172"/>
      <c r="BG290" s="172"/>
      <c r="BH290" s="172"/>
    </row>
    <row r="291" spans="1:60" outlineLevel="1" x14ac:dyDescent="0.2">
      <c r="A291" s="195">
        <v>96</v>
      </c>
      <c r="B291" s="196" t="s">
        <v>376</v>
      </c>
      <c r="C291" s="204" t="s">
        <v>377</v>
      </c>
      <c r="D291" s="197" t="s">
        <v>160</v>
      </c>
      <c r="E291" s="198">
        <v>1</v>
      </c>
      <c r="F291" s="199"/>
      <c r="G291" s="200">
        <f>ROUND(E291*F291,2)</f>
        <v>0</v>
      </c>
      <c r="H291" s="177">
        <v>978</v>
      </c>
      <c r="I291" s="177">
        <f>ROUND(E291*H291,2)</f>
        <v>978</v>
      </c>
      <c r="J291" s="177">
        <v>0</v>
      </c>
      <c r="K291" s="177">
        <f>ROUND(E291*J291,2)</f>
        <v>0</v>
      </c>
      <c r="L291" s="177">
        <v>21</v>
      </c>
      <c r="M291" s="177">
        <f>G291*(1+L291/100)</f>
        <v>0</v>
      </c>
      <c r="N291" s="177">
        <v>2.63E-2</v>
      </c>
      <c r="O291" s="177">
        <f>ROUND(E291*N291,2)</f>
        <v>0.03</v>
      </c>
      <c r="P291" s="177">
        <v>0</v>
      </c>
      <c r="Q291" s="177">
        <f>ROUND(E291*P291,2)</f>
        <v>0</v>
      </c>
      <c r="R291" s="177"/>
      <c r="S291" s="177" t="s">
        <v>154</v>
      </c>
      <c r="T291" s="177" t="s">
        <v>155</v>
      </c>
      <c r="U291" s="177">
        <v>0</v>
      </c>
      <c r="V291" s="177">
        <f>ROUND(E291*U291,2)</f>
        <v>0</v>
      </c>
      <c r="W291" s="177"/>
      <c r="X291" s="177" t="s">
        <v>230</v>
      </c>
      <c r="Y291" s="172"/>
      <c r="Z291" s="172"/>
      <c r="AA291" s="172"/>
      <c r="AB291" s="172"/>
      <c r="AC291" s="172"/>
      <c r="AD291" s="172"/>
      <c r="AE291" s="172"/>
      <c r="AF291" s="172"/>
      <c r="AG291" s="172" t="s">
        <v>231</v>
      </c>
      <c r="AH291" s="172"/>
      <c r="AI291" s="172"/>
      <c r="AJ291" s="172"/>
      <c r="AK291" s="172"/>
      <c r="AL291" s="172"/>
      <c r="AM291" s="172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</row>
    <row r="292" spans="1:60" outlineLevel="1" x14ac:dyDescent="0.2">
      <c r="A292" s="195">
        <v>97</v>
      </c>
      <c r="B292" s="196" t="s">
        <v>378</v>
      </c>
      <c r="C292" s="204" t="s">
        <v>379</v>
      </c>
      <c r="D292" s="197" t="s">
        <v>160</v>
      </c>
      <c r="E292" s="198">
        <v>2</v>
      </c>
      <c r="F292" s="199"/>
      <c r="G292" s="200">
        <f>ROUND(E292*F292,2)</f>
        <v>0</v>
      </c>
      <c r="H292" s="177">
        <v>187</v>
      </c>
      <c r="I292" s="177">
        <f>ROUND(E292*H292,2)</f>
        <v>374</v>
      </c>
      <c r="J292" s="177">
        <v>0</v>
      </c>
      <c r="K292" s="177">
        <f>ROUND(E292*J292,2)</f>
        <v>0</v>
      </c>
      <c r="L292" s="177">
        <v>21</v>
      </c>
      <c r="M292" s="177">
        <f>G292*(1+L292/100)</f>
        <v>0</v>
      </c>
      <c r="N292" s="177">
        <v>1.8000000000000001E-4</v>
      </c>
      <c r="O292" s="177">
        <f>ROUND(E292*N292,2)</f>
        <v>0</v>
      </c>
      <c r="P292" s="177">
        <v>0</v>
      </c>
      <c r="Q292" s="177">
        <f>ROUND(E292*P292,2)</f>
        <v>0</v>
      </c>
      <c r="R292" s="177" t="s">
        <v>229</v>
      </c>
      <c r="S292" s="177" t="s">
        <v>112</v>
      </c>
      <c r="T292" s="177" t="s">
        <v>155</v>
      </c>
      <c r="U292" s="177">
        <v>0</v>
      </c>
      <c r="V292" s="177">
        <f>ROUND(E292*U292,2)</f>
        <v>0</v>
      </c>
      <c r="W292" s="177"/>
      <c r="X292" s="177" t="s">
        <v>230</v>
      </c>
      <c r="Y292" s="172"/>
      <c r="Z292" s="172"/>
      <c r="AA292" s="172"/>
      <c r="AB292" s="172"/>
      <c r="AC292" s="172"/>
      <c r="AD292" s="172"/>
      <c r="AE292" s="172"/>
      <c r="AF292" s="172"/>
      <c r="AG292" s="172" t="s">
        <v>231</v>
      </c>
      <c r="AH292" s="172"/>
      <c r="AI292" s="172"/>
      <c r="AJ292" s="172"/>
      <c r="AK292" s="172"/>
      <c r="AL292" s="172"/>
      <c r="AM292" s="172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</row>
    <row r="293" spans="1:60" outlineLevel="1" x14ac:dyDescent="0.2">
      <c r="A293" s="195">
        <v>98</v>
      </c>
      <c r="B293" s="196" t="s">
        <v>380</v>
      </c>
      <c r="C293" s="204" t="s">
        <v>381</v>
      </c>
      <c r="D293" s="197" t="s">
        <v>160</v>
      </c>
      <c r="E293" s="198">
        <v>3</v>
      </c>
      <c r="F293" s="199"/>
      <c r="G293" s="200">
        <f>ROUND(E293*F293,2)</f>
        <v>0</v>
      </c>
      <c r="H293" s="177">
        <v>223</v>
      </c>
      <c r="I293" s="177">
        <f>ROUND(E293*H293,2)</f>
        <v>669</v>
      </c>
      <c r="J293" s="177">
        <v>0</v>
      </c>
      <c r="K293" s="177">
        <f>ROUND(E293*J293,2)</f>
        <v>0</v>
      </c>
      <c r="L293" s="177">
        <v>21</v>
      </c>
      <c r="M293" s="177">
        <f>G293*(1+L293/100)</f>
        <v>0</v>
      </c>
      <c r="N293" s="177">
        <v>1.8000000000000001E-4</v>
      </c>
      <c r="O293" s="177">
        <f>ROUND(E293*N293,2)</f>
        <v>0</v>
      </c>
      <c r="P293" s="177">
        <v>0</v>
      </c>
      <c r="Q293" s="177">
        <f>ROUND(E293*P293,2)</f>
        <v>0</v>
      </c>
      <c r="R293" s="177" t="s">
        <v>229</v>
      </c>
      <c r="S293" s="177" t="s">
        <v>112</v>
      </c>
      <c r="T293" s="177" t="s">
        <v>155</v>
      </c>
      <c r="U293" s="177">
        <v>0</v>
      </c>
      <c r="V293" s="177">
        <f>ROUND(E293*U293,2)</f>
        <v>0</v>
      </c>
      <c r="W293" s="177"/>
      <c r="X293" s="177" t="s">
        <v>230</v>
      </c>
      <c r="Y293" s="172"/>
      <c r="Z293" s="172"/>
      <c r="AA293" s="172"/>
      <c r="AB293" s="172"/>
      <c r="AC293" s="172"/>
      <c r="AD293" s="172"/>
      <c r="AE293" s="172"/>
      <c r="AF293" s="172"/>
      <c r="AG293" s="172" t="s">
        <v>231</v>
      </c>
      <c r="AH293" s="172"/>
      <c r="AI293" s="172"/>
      <c r="AJ293" s="172"/>
      <c r="AK293" s="172"/>
      <c r="AL293" s="172"/>
      <c r="AM293" s="172"/>
      <c r="AN293" s="172"/>
      <c r="AO293" s="172"/>
      <c r="AP293" s="172"/>
      <c r="AQ293" s="172"/>
      <c r="AR293" s="172"/>
      <c r="AS293" s="172"/>
      <c r="AT293" s="172"/>
      <c r="AU293" s="172"/>
      <c r="AV293" s="172"/>
      <c r="AW293" s="172"/>
      <c r="AX293" s="172"/>
      <c r="AY293" s="172"/>
      <c r="AZ293" s="172"/>
      <c r="BA293" s="172"/>
      <c r="BB293" s="172"/>
      <c r="BC293" s="172"/>
      <c r="BD293" s="172"/>
      <c r="BE293" s="172"/>
      <c r="BF293" s="172"/>
      <c r="BG293" s="172"/>
      <c r="BH293" s="172"/>
    </row>
    <row r="294" spans="1:60" outlineLevel="1" x14ac:dyDescent="0.2">
      <c r="A294" s="195">
        <v>99</v>
      </c>
      <c r="B294" s="196" t="s">
        <v>382</v>
      </c>
      <c r="C294" s="204" t="s">
        <v>383</v>
      </c>
      <c r="D294" s="197" t="s">
        <v>160</v>
      </c>
      <c r="E294" s="198">
        <v>3</v>
      </c>
      <c r="F294" s="199"/>
      <c r="G294" s="200">
        <f>ROUND(E294*F294,2)</f>
        <v>0</v>
      </c>
      <c r="H294" s="177">
        <v>162</v>
      </c>
      <c r="I294" s="177">
        <f>ROUND(E294*H294,2)</f>
        <v>486</v>
      </c>
      <c r="J294" s="177">
        <v>0</v>
      </c>
      <c r="K294" s="177">
        <f>ROUND(E294*J294,2)</f>
        <v>0</v>
      </c>
      <c r="L294" s="177">
        <v>21</v>
      </c>
      <c r="M294" s="177">
        <f>G294*(1+L294/100)</f>
        <v>0</v>
      </c>
      <c r="N294" s="177">
        <v>1.8000000000000001E-4</v>
      </c>
      <c r="O294" s="177">
        <f>ROUND(E294*N294,2)</f>
        <v>0</v>
      </c>
      <c r="P294" s="177">
        <v>0</v>
      </c>
      <c r="Q294" s="177">
        <f>ROUND(E294*P294,2)</f>
        <v>0</v>
      </c>
      <c r="R294" s="177" t="s">
        <v>229</v>
      </c>
      <c r="S294" s="177" t="s">
        <v>112</v>
      </c>
      <c r="T294" s="177" t="s">
        <v>155</v>
      </c>
      <c r="U294" s="177">
        <v>0</v>
      </c>
      <c r="V294" s="177">
        <f>ROUND(E294*U294,2)</f>
        <v>0</v>
      </c>
      <c r="W294" s="177"/>
      <c r="X294" s="177" t="s">
        <v>230</v>
      </c>
      <c r="Y294" s="172"/>
      <c r="Z294" s="172"/>
      <c r="AA294" s="172"/>
      <c r="AB294" s="172"/>
      <c r="AC294" s="172"/>
      <c r="AD294" s="172"/>
      <c r="AE294" s="172"/>
      <c r="AF294" s="172"/>
      <c r="AG294" s="172" t="s">
        <v>231</v>
      </c>
      <c r="AH294" s="172"/>
      <c r="AI294" s="172"/>
      <c r="AJ294" s="172"/>
      <c r="AK294" s="172"/>
      <c r="AL294" s="172"/>
      <c r="AM294" s="172"/>
      <c r="AN294" s="172"/>
      <c r="AO294" s="172"/>
      <c r="AP294" s="172"/>
      <c r="AQ294" s="172"/>
      <c r="AR294" s="172"/>
      <c r="AS294" s="172"/>
      <c r="AT294" s="172"/>
      <c r="AU294" s="172"/>
      <c r="AV294" s="172"/>
      <c r="AW294" s="172"/>
      <c r="AX294" s="172"/>
      <c r="AY294" s="172"/>
      <c r="AZ294" s="172"/>
      <c r="BA294" s="172"/>
      <c r="BB294" s="172"/>
      <c r="BC294" s="172"/>
      <c r="BD294" s="172"/>
      <c r="BE294" s="172"/>
      <c r="BF294" s="172"/>
      <c r="BG294" s="172"/>
      <c r="BH294" s="172"/>
    </row>
    <row r="295" spans="1:60" outlineLevel="1" x14ac:dyDescent="0.2">
      <c r="A295" s="195">
        <v>100</v>
      </c>
      <c r="B295" s="196" t="s">
        <v>384</v>
      </c>
      <c r="C295" s="204" t="s">
        <v>385</v>
      </c>
      <c r="D295" s="197" t="s">
        <v>160</v>
      </c>
      <c r="E295" s="198">
        <v>1</v>
      </c>
      <c r="F295" s="199"/>
      <c r="G295" s="200">
        <f>ROUND(E295*F295,2)</f>
        <v>0</v>
      </c>
      <c r="H295" s="177">
        <v>378</v>
      </c>
      <c r="I295" s="177">
        <f>ROUND(E295*H295,2)</f>
        <v>378</v>
      </c>
      <c r="J295" s="177">
        <v>0</v>
      </c>
      <c r="K295" s="177">
        <f>ROUND(E295*J295,2)</f>
        <v>0</v>
      </c>
      <c r="L295" s="177">
        <v>21</v>
      </c>
      <c r="M295" s="177">
        <f>G295*(1+L295/100)</f>
        <v>0</v>
      </c>
      <c r="N295" s="177">
        <v>4.0000000000000002E-4</v>
      </c>
      <c r="O295" s="177">
        <f>ROUND(E295*N295,2)</f>
        <v>0</v>
      </c>
      <c r="P295" s="177">
        <v>0</v>
      </c>
      <c r="Q295" s="177">
        <f>ROUND(E295*P295,2)</f>
        <v>0</v>
      </c>
      <c r="R295" s="177" t="s">
        <v>229</v>
      </c>
      <c r="S295" s="177" t="s">
        <v>112</v>
      </c>
      <c r="T295" s="177" t="s">
        <v>112</v>
      </c>
      <c r="U295" s="177">
        <v>0</v>
      </c>
      <c r="V295" s="177">
        <f>ROUND(E295*U295,2)</f>
        <v>0</v>
      </c>
      <c r="W295" s="177"/>
      <c r="X295" s="177" t="s">
        <v>230</v>
      </c>
      <c r="Y295" s="172"/>
      <c r="Z295" s="172"/>
      <c r="AA295" s="172"/>
      <c r="AB295" s="172"/>
      <c r="AC295" s="172"/>
      <c r="AD295" s="172"/>
      <c r="AE295" s="172"/>
      <c r="AF295" s="172"/>
      <c r="AG295" s="172" t="s">
        <v>231</v>
      </c>
      <c r="AH295" s="172"/>
      <c r="AI295" s="172"/>
      <c r="AJ295" s="172"/>
      <c r="AK295" s="172"/>
      <c r="AL295" s="172"/>
      <c r="AM295" s="172"/>
      <c r="AN295" s="172"/>
      <c r="AO295" s="172"/>
      <c r="AP295" s="172"/>
      <c r="AQ295" s="172"/>
      <c r="AR295" s="172"/>
      <c r="AS295" s="172"/>
      <c r="AT295" s="172"/>
      <c r="AU295" s="172"/>
      <c r="AV295" s="172"/>
      <c r="AW295" s="172"/>
      <c r="AX295" s="172"/>
      <c r="AY295" s="172"/>
      <c r="AZ295" s="172"/>
      <c r="BA295" s="172"/>
      <c r="BB295" s="172"/>
      <c r="BC295" s="172"/>
      <c r="BD295" s="172"/>
      <c r="BE295" s="172"/>
      <c r="BF295" s="172"/>
      <c r="BG295" s="172"/>
      <c r="BH295" s="172"/>
    </row>
    <row r="296" spans="1:60" outlineLevel="1" x14ac:dyDescent="0.2">
      <c r="A296" s="195">
        <v>101</v>
      </c>
      <c r="B296" s="196" t="s">
        <v>386</v>
      </c>
      <c r="C296" s="204" t="s">
        <v>387</v>
      </c>
      <c r="D296" s="197" t="s">
        <v>160</v>
      </c>
      <c r="E296" s="198">
        <v>1</v>
      </c>
      <c r="F296" s="199"/>
      <c r="G296" s="200">
        <f>ROUND(E296*F296,2)</f>
        <v>0</v>
      </c>
      <c r="H296" s="177">
        <v>943</v>
      </c>
      <c r="I296" s="177">
        <f>ROUND(E296*H296,2)</f>
        <v>943</v>
      </c>
      <c r="J296" s="177">
        <v>0</v>
      </c>
      <c r="K296" s="177">
        <f>ROUND(E296*J296,2)</f>
        <v>0</v>
      </c>
      <c r="L296" s="177">
        <v>21</v>
      </c>
      <c r="M296" s="177">
        <f>G296*(1+L296/100)</f>
        <v>0</v>
      </c>
      <c r="N296" s="177">
        <v>5.0000000000000001E-4</v>
      </c>
      <c r="O296" s="177">
        <f>ROUND(E296*N296,2)</f>
        <v>0</v>
      </c>
      <c r="P296" s="177">
        <v>0</v>
      </c>
      <c r="Q296" s="177">
        <f>ROUND(E296*P296,2)</f>
        <v>0</v>
      </c>
      <c r="R296" s="177" t="s">
        <v>229</v>
      </c>
      <c r="S296" s="177" t="s">
        <v>112</v>
      </c>
      <c r="T296" s="177" t="s">
        <v>155</v>
      </c>
      <c r="U296" s="177">
        <v>0</v>
      </c>
      <c r="V296" s="177">
        <f>ROUND(E296*U296,2)</f>
        <v>0</v>
      </c>
      <c r="W296" s="177"/>
      <c r="X296" s="177" t="s">
        <v>230</v>
      </c>
      <c r="Y296" s="172"/>
      <c r="Z296" s="172"/>
      <c r="AA296" s="172"/>
      <c r="AB296" s="172"/>
      <c r="AC296" s="172"/>
      <c r="AD296" s="172"/>
      <c r="AE296" s="172"/>
      <c r="AF296" s="172"/>
      <c r="AG296" s="172" t="s">
        <v>231</v>
      </c>
      <c r="AH296" s="172"/>
      <c r="AI296" s="172"/>
      <c r="AJ296" s="172"/>
      <c r="AK296" s="172"/>
      <c r="AL296" s="172"/>
      <c r="AM296" s="172"/>
      <c r="AN296" s="172"/>
      <c r="AO296" s="172"/>
      <c r="AP296" s="172"/>
      <c r="AQ296" s="172"/>
      <c r="AR296" s="172"/>
      <c r="AS296" s="172"/>
      <c r="AT296" s="172"/>
      <c r="AU296" s="172"/>
      <c r="AV296" s="172"/>
      <c r="AW296" s="172"/>
      <c r="AX296" s="172"/>
      <c r="AY296" s="172"/>
      <c r="AZ296" s="172"/>
      <c r="BA296" s="172"/>
      <c r="BB296" s="172"/>
      <c r="BC296" s="172"/>
      <c r="BD296" s="172"/>
      <c r="BE296" s="172"/>
      <c r="BF296" s="172"/>
      <c r="BG296" s="172"/>
      <c r="BH296" s="172"/>
    </row>
    <row r="297" spans="1:60" outlineLevel="1" x14ac:dyDescent="0.2">
      <c r="A297" s="195">
        <v>102</v>
      </c>
      <c r="B297" s="196" t="s">
        <v>388</v>
      </c>
      <c r="C297" s="204" t="s">
        <v>389</v>
      </c>
      <c r="D297" s="197" t="s">
        <v>390</v>
      </c>
      <c r="E297" s="198">
        <v>30</v>
      </c>
      <c r="F297" s="199"/>
      <c r="G297" s="200">
        <f>ROUND(E297*F297,2)</f>
        <v>0</v>
      </c>
      <c r="H297" s="177">
        <v>12</v>
      </c>
      <c r="I297" s="177">
        <f>ROUND(E297*H297,2)</f>
        <v>360</v>
      </c>
      <c r="J297" s="177">
        <v>0</v>
      </c>
      <c r="K297" s="177">
        <f>ROUND(E297*J297,2)</f>
        <v>0</v>
      </c>
      <c r="L297" s="177">
        <v>21</v>
      </c>
      <c r="M297" s="177">
        <f>G297*(1+L297/100)</f>
        <v>0</v>
      </c>
      <c r="N297" s="177">
        <v>1</v>
      </c>
      <c r="O297" s="177">
        <f>ROUND(E297*N297,2)</f>
        <v>30</v>
      </c>
      <c r="P297" s="177">
        <v>0</v>
      </c>
      <c r="Q297" s="177">
        <f>ROUND(E297*P297,2)</f>
        <v>0</v>
      </c>
      <c r="R297" s="177" t="s">
        <v>229</v>
      </c>
      <c r="S297" s="177" t="s">
        <v>112</v>
      </c>
      <c r="T297" s="177" t="s">
        <v>155</v>
      </c>
      <c r="U297" s="177">
        <v>0</v>
      </c>
      <c r="V297" s="177">
        <f>ROUND(E297*U297,2)</f>
        <v>0</v>
      </c>
      <c r="W297" s="177"/>
      <c r="X297" s="177" t="s">
        <v>230</v>
      </c>
      <c r="Y297" s="172"/>
      <c r="Z297" s="172"/>
      <c r="AA297" s="172"/>
      <c r="AB297" s="172"/>
      <c r="AC297" s="172"/>
      <c r="AD297" s="172"/>
      <c r="AE297" s="172"/>
      <c r="AF297" s="172"/>
      <c r="AG297" s="172" t="s">
        <v>231</v>
      </c>
      <c r="AH297" s="172"/>
      <c r="AI297" s="172"/>
      <c r="AJ297" s="172"/>
      <c r="AK297" s="172"/>
      <c r="AL297" s="172"/>
      <c r="AM297" s="172"/>
      <c r="AN297" s="172"/>
      <c r="AO297" s="172"/>
      <c r="AP297" s="172"/>
      <c r="AQ297" s="172"/>
      <c r="AR297" s="172"/>
      <c r="AS297" s="172"/>
      <c r="AT297" s="172"/>
      <c r="AU297" s="172"/>
      <c r="AV297" s="172"/>
      <c r="AW297" s="172"/>
      <c r="AX297" s="172"/>
      <c r="AY297" s="172"/>
      <c r="AZ297" s="172"/>
      <c r="BA297" s="172"/>
      <c r="BB297" s="172"/>
      <c r="BC297" s="172"/>
      <c r="BD297" s="172"/>
      <c r="BE297" s="172"/>
      <c r="BF297" s="172"/>
      <c r="BG297" s="172"/>
      <c r="BH297" s="172"/>
    </row>
    <row r="298" spans="1:60" x14ac:dyDescent="0.2">
      <c r="A298" s="183" t="s">
        <v>107</v>
      </c>
      <c r="B298" s="184" t="s">
        <v>79</v>
      </c>
      <c r="C298" s="201" t="s">
        <v>80</v>
      </c>
      <c r="D298" s="185"/>
      <c r="E298" s="186"/>
      <c r="F298" s="187"/>
      <c r="G298" s="188">
        <f>SUMIF(AG299:AG304,"&lt;&gt;NOR",G299:G304)</f>
        <v>0</v>
      </c>
      <c r="H298" s="182"/>
      <c r="I298" s="182">
        <f>SUM(I299:I304)</f>
        <v>0</v>
      </c>
      <c r="J298" s="182"/>
      <c r="K298" s="182">
        <f>SUM(K299:K304)</f>
        <v>7384.93</v>
      </c>
      <c r="L298" s="182"/>
      <c r="M298" s="182">
        <f>SUM(M299:M304)</f>
        <v>0</v>
      </c>
      <c r="N298" s="182"/>
      <c r="O298" s="182">
        <f>SUM(O299:O304)</f>
        <v>0</v>
      </c>
      <c r="P298" s="182"/>
      <c r="Q298" s="182">
        <f>SUM(Q299:Q304)</f>
        <v>0</v>
      </c>
      <c r="R298" s="182"/>
      <c r="S298" s="182"/>
      <c r="T298" s="182"/>
      <c r="U298" s="182"/>
      <c r="V298" s="182">
        <f>SUM(V299:V304)</f>
        <v>12.22</v>
      </c>
      <c r="W298" s="182"/>
      <c r="X298" s="182"/>
      <c r="AG298" t="s">
        <v>108</v>
      </c>
    </row>
    <row r="299" spans="1:60" outlineLevel="1" x14ac:dyDescent="0.2">
      <c r="A299" s="195">
        <v>103</v>
      </c>
      <c r="B299" s="196" t="s">
        <v>391</v>
      </c>
      <c r="C299" s="204" t="s">
        <v>392</v>
      </c>
      <c r="D299" s="197" t="s">
        <v>174</v>
      </c>
      <c r="E299" s="198">
        <v>4.42476</v>
      </c>
      <c r="F299" s="199"/>
      <c r="G299" s="200">
        <f>ROUND(E299*F299,2)</f>
        <v>0</v>
      </c>
      <c r="H299" s="177">
        <v>0</v>
      </c>
      <c r="I299" s="177">
        <f>ROUND(E299*H299,2)</f>
        <v>0</v>
      </c>
      <c r="J299" s="177">
        <v>164</v>
      </c>
      <c r="K299" s="177">
        <f>ROUND(E299*J299,2)</f>
        <v>725.66</v>
      </c>
      <c r="L299" s="177">
        <v>21</v>
      </c>
      <c r="M299" s="177">
        <f>G299*(1+L299/100)</f>
        <v>0</v>
      </c>
      <c r="N299" s="177">
        <v>0</v>
      </c>
      <c r="O299" s="177">
        <f>ROUND(E299*N299,2)</f>
        <v>0</v>
      </c>
      <c r="P299" s="177">
        <v>0</v>
      </c>
      <c r="Q299" s="177">
        <f>ROUND(E299*P299,2)</f>
        <v>0</v>
      </c>
      <c r="R299" s="177"/>
      <c r="S299" s="177" t="s">
        <v>112</v>
      </c>
      <c r="T299" s="177" t="s">
        <v>122</v>
      </c>
      <c r="U299" s="177">
        <v>0.27700000000000002</v>
      </c>
      <c r="V299" s="177">
        <f>ROUND(E299*U299,2)</f>
        <v>1.23</v>
      </c>
      <c r="W299" s="177"/>
      <c r="X299" s="177" t="s">
        <v>393</v>
      </c>
      <c r="Y299" s="172"/>
      <c r="Z299" s="172"/>
      <c r="AA299" s="172"/>
      <c r="AB299" s="172"/>
      <c r="AC299" s="172"/>
      <c r="AD299" s="172"/>
      <c r="AE299" s="172"/>
      <c r="AF299" s="172"/>
      <c r="AG299" s="172" t="s">
        <v>394</v>
      </c>
      <c r="AH299" s="172"/>
      <c r="AI299" s="172"/>
      <c r="AJ299" s="172"/>
      <c r="AK299" s="172"/>
      <c r="AL299" s="172"/>
      <c r="AM299" s="172"/>
      <c r="AN299" s="172"/>
      <c r="AO299" s="172"/>
      <c r="AP299" s="172"/>
      <c r="AQ299" s="172"/>
      <c r="AR299" s="172"/>
      <c r="AS299" s="172"/>
      <c r="AT299" s="172"/>
      <c r="AU299" s="172"/>
      <c r="AV299" s="172"/>
      <c r="AW299" s="172"/>
      <c r="AX299" s="172"/>
      <c r="AY299" s="172"/>
      <c r="AZ299" s="172"/>
      <c r="BA299" s="172"/>
      <c r="BB299" s="172"/>
      <c r="BC299" s="172"/>
      <c r="BD299" s="172"/>
      <c r="BE299" s="172"/>
      <c r="BF299" s="172"/>
      <c r="BG299" s="172"/>
      <c r="BH299" s="172"/>
    </row>
    <row r="300" spans="1:60" outlineLevel="1" x14ac:dyDescent="0.2">
      <c r="A300" s="195">
        <v>104</v>
      </c>
      <c r="B300" s="196" t="s">
        <v>395</v>
      </c>
      <c r="C300" s="204" t="s">
        <v>396</v>
      </c>
      <c r="D300" s="197" t="s">
        <v>174</v>
      </c>
      <c r="E300" s="198">
        <v>4.42476</v>
      </c>
      <c r="F300" s="199"/>
      <c r="G300" s="200">
        <f>ROUND(E300*F300,2)</f>
        <v>0</v>
      </c>
      <c r="H300" s="177">
        <v>0</v>
      </c>
      <c r="I300" s="177">
        <f>ROUND(E300*H300,2)</f>
        <v>0</v>
      </c>
      <c r="J300" s="177">
        <v>225</v>
      </c>
      <c r="K300" s="177">
        <f>ROUND(E300*J300,2)</f>
        <v>995.57</v>
      </c>
      <c r="L300" s="177">
        <v>21</v>
      </c>
      <c r="M300" s="177">
        <f>G300*(1+L300/100)</f>
        <v>0</v>
      </c>
      <c r="N300" s="177">
        <v>0</v>
      </c>
      <c r="O300" s="177">
        <f>ROUND(E300*N300,2)</f>
        <v>0</v>
      </c>
      <c r="P300" s="177">
        <v>0</v>
      </c>
      <c r="Q300" s="177">
        <f>ROUND(E300*P300,2)</f>
        <v>0</v>
      </c>
      <c r="R300" s="177"/>
      <c r="S300" s="177" t="s">
        <v>112</v>
      </c>
      <c r="T300" s="177" t="s">
        <v>122</v>
      </c>
      <c r="U300" s="177">
        <v>0.49</v>
      </c>
      <c r="V300" s="177">
        <f>ROUND(E300*U300,2)</f>
        <v>2.17</v>
      </c>
      <c r="W300" s="177"/>
      <c r="X300" s="177" t="s">
        <v>393</v>
      </c>
      <c r="Y300" s="172"/>
      <c r="Z300" s="172"/>
      <c r="AA300" s="172"/>
      <c r="AB300" s="172"/>
      <c r="AC300" s="172"/>
      <c r="AD300" s="172"/>
      <c r="AE300" s="172"/>
      <c r="AF300" s="172"/>
      <c r="AG300" s="172" t="s">
        <v>394</v>
      </c>
      <c r="AH300" s="172"/>
      <c r="AI300" s="172"/>
      <c r="AJ300" s="172"/>
      <c r="AK300" s="172"/>
      <c r="AL300" s="172"/>
      <c r="AM300" s="172"/>
      <c r="AN300" s="172"/>
      <c r="AO300" s="172"/>
      <c r="AP300" s="172"/>
      <c r="AQ300" s="172"/>
      <c r="AR300" s="172"/>
      <c r="AS300" s="172"/>
      <c r="AT300" s="172"/>
      <c r="AU300" s="172"/>
      <c r="AV300" s="172"/>
      <c r="AW300" s="172"/>
      <c r="AX300" s="172"/>
      <c r="AY300" s="172"/>
      <c r="AZ300" s="172"/>
      <c r="BA300" s="172"/>
      <c r="BB300" s="172"/>
      <c r="BC300" s="172"/>
      <c r="BD300" s="172"/>
      <c r="BE300" s="172"/>
      <c r="BF300" s="172"/>
      <c r="BG300" s="172"/>
      <c r="BH300" s="172"/>
    </row>
    <row r="301" spans="1:60" outlineLevel="1" x14ac:dyDescent="0.2">
      <c r="A301" s="195">
        <v>105</v>
      </c>
      <c r="B301" s="196" t="s">
        <v>397</v>
      </c>
      <c r="C301" s="204" t="s">
        <v>398</v>
      </c>
      <c r="D301" s="197" t="s">
        <v>174</v>
      </c>
      <c r="E301" s="198">
        <v>88.495239999999995</v>
      </c>
      <c r="F301" s="199"/>
      <c r="G301" s="200">
        <f>ROUND(E301*F301,2)</f>
        <v>0</v>
      </c>
      <c r="H301" s="177">
        <v>0</v>
      </c>
      <c r="I301" s="177">
        <f>ROUND(E301*H301,2)</f>
        <v>0</v>
      </c>
      <c r="J301" s="177">
        <v>15.7</v>
      </c>
      <c r="K301" s="177">
        <f>ROUND(E301*J301,2)</f>
        <v>1389.38</v>
      </c>
      <c r="L301" s="177">
        <v>21</v>
      </c>
      <c r="M301" s="177">
        <f>G301*(1+L301/100)</f>
        <v>0</v>
      </c>
      <c r="N301" s="177">
        <v>0</v>
      </c>
      <c r="O301" s="177">
        <f>ROUND(E301*N301,2)</f>
        <v>0</v>
      </c>
      <c r="P301" s="177">
        <v>0</v>
      </c>
      <c r="Q301" s="177">
        <f>ROUND(E301*P301,2)</f>
        <v>0</v>
      </c>
      <c r="R301" s="177"/>
      <c r="S301" s="177" t="s">
        <v>112</v>
      </c>
      <c r="T301" s="177" t="s">
        <v>122</v>
      </c>
      <c r="U301" s="177">
        <v>0</v>
      </c>
      <c r="V301" s="177">
        <f>ROUND(E301*U301,2)</f>
        <v>0</v>
      </c>
      <c r="W301" s="177"/>
      <c r="X301" s="177" t="s">
        <v>393</v>
      </c>
      <c r="Y301" s="172"/>
      <c r="Z301" s="172"/>
      <c r="AA301" s="172"/>
      <c r="AB301" s="172"/>
      <c r="AC301" s="172"/>
      <c r="AD301" s="172"/>
      <c r="AE301" s="172"/>
      <c r="AF301" s="172"/>
      <c r="AG301" s="172" t="s">
        <v>394</v>
      </c>
      <c r="AH301" s="172"/>
      <c r="AI301" s="172"/>
      <c r="AJ301" s="172"/>
      <c r="AK301" s="172"/>
      <c r="AL301" s="172"/>
      <c r="AM301" s="172"/>
      <c r="AN301" s="172"/>
      <c r="AO301" s="172"/>
      <c r="AP301" s="172"/>
      <c r="AQ301" s="172"/>
      <c r="AR301" s="172"/>
      <c r="AS301" s="172"/>
      <c r="AT301" s="172"/>
      <c r="AU301" s="172"/>
      <c r="AV301" s="172"/>
      <c r="AW301" s="172"/>
      <c r="AX301" s="172"/>
      <c r="AY301" s="172"/>
      <c r="AZ301" s="172"/>
      <c r="BA301" s="172"/>
      <c r="BB301" s="172"/>
      <c r="BC301" s="172"/>
      <c r="BD301" s="172"/>
      <c r="BE301" s="172"/>
      <c r="BF301" s="172"/>
      <c r="BG301" s="172"/>
      <c r="BH301" s="172"/>
    </row>
    <row r="302" spans="1:60" outlineLevel="1" x14ac:dyDescent="0.2">
      <c r="A302" s="195">
        <v>106</v>
      </c>
      <c r="B302" s="196" t="s">
        <v>399</v>
      </c>
      <c r="C302" s="204" t="s">
        <v>400</v>
      </c>
      <c r="D302" s="197" t="s">
        <v>174</v>
      </c>
      <c r="E302" s="198">
        <v>4.42476</v>
      </c>
      <c r="F302" s="199"/>
      <c r="G302" s="200">
        <f>ROUND(E302*F302,2)</f>
        <v>0</v>
      </c>
      <c r="H302" s="177">
        <v>0</v>
      </c>
      <c r="I302" s="177">
        <f>ROUND(E302*H302,2)</f>
        <v>0</v>
      </c>
      <c r="J302" s="177">
        <v>315</v>
      </c>
      <c r="K302" s="177">
        <f>ROUND(E302*J302,2)</f>
        <v>1393.8</v>
      </c>
      <c r="L302" s="177">
        <v>21</v>
      </c>
      <c r="M302" s="177">
        <f>G302*(1+L302/100)</f>
        <v>0</v>
      </c>
      <c r="N302" s="177">
        <v>0</v>
      </c>
      <c r="O302" s="177">
        <f>ROUND(E302*N302,2)</f>
        <v>0</v>
      </c>
      <c r="P302" s="177">
        <v>0</v>
      </c>
      <c r="Q302" s="177">
        <f>ROUND(E302*P302,2)</f>
        <v>0</v>
      </c>
      <c r="R302" s="177"/>
      <c r="S302" s="177" t="s">
        <v>112</v>
      </c>
      <c r="T302" s="177" t="s">
        <v>122</v>
      </c>
      <c r="U302" s="177">
        <v>0.94199999999999995</v>
      </c>
      <c r="V302" s="177">
        <f>ROUND(E302*U302,2)</f>
        <v>4.17</v>
      </c>
      <c r="W302" s="177"/>
      <c r="X302" s="177" t="s">
        <v>393</v>
      </c>
      <c r="Y302" s="172"/>
      <c r="Z302" s="172"/>
      <c r="AA302" s="172"/>
      <c r="AB302" s="172"/>
      <c r="AC302" s="172"/>
      <c r="AD302" s="172"/>
      <c r="AE302" s="172"/>
      <c r="AF302" s="172"/>
      <c r="AG302" s="172" t="s">
        <v>394</v>
      </c>
      <c r="AH302" s="172"/>
      <c r="AI302" s="172"/>
      <c r="AJ302" s="172"/>
      <c r="AK302" s="172"/>
      <c r="AL302" s="172"/>
      <c r="AM302" s="172"/>
      <c r="AN302" s="172"/>
      <c r="AO302" s="172"/>
      <c r="AP302" s="172"/>
      <c r="AQ302" s="172"/>
      <c r="AR302" s="172"/>
      <c r="AS302" s="172"/>
      <c r="AT302" s="172"/>
      <c r="AU302" s="172"/>
      <c r="AV302" s="172"/>
      <c r="AW302" s="172"/>
      <c r="AX302" s="172"/>
      <c r="AY302" s="172"/>
      <c r="AZ302" s="172"/>
      <c r="BA302" s="172"/>
      <c r="BB302" s="172"/>
      <c r="BC302" s="172"/>
      <c r="BD302" s="172"/>
      <c r="BE302" s="172"/>
      <c r="BF302" s="172"/>
      <c r="BG302" s="172"/>
      <c r="BH302" s="172"/>
    </row>
    <row r="303" spans="1:60" outlineLevel="1" x14ac:dyDescent="0.2">
      <c r="A303" s="195">
        <v>107</v>
      </c>
      <c r="B303" s="196" t="s">
        <v>401</v>
      </c>
      <c r="C303" s="204" t="s">
        <v>402</v>
      </c>
      <c r="D303" s="197" t="s">
        <v>174</v>
      </c>
      <c r="E303" s="198">
        <v>44.247619999999998</v>
      </c>
      <c r="F303" s="199"/>
      <c r="G303" s="200">
        <f>ROUND(E303*F303,2)</f>
        <v>0</v>
      </c>
      <c r="H303" s="177">
        <v>0</v>
      </c>
      <c r="I303" s="177">
        <f>ROUND(E303*H303,2)</f>
        <v>0</v>
      </c>
      <c r="J303" s="177">
        <v>35.1</v>
      </c>
      <c r="K303" s="177">
        <f>ROUND(E303*J303,2)</f>
        <v>1553.09</v>
      </c>
      <c r="L303" s="177">
        <v>21</v>
      </c>
      <c r="M303" s="177">
        <f>G303*(1+L303/100)</f>
        <v>0</v>
      </c>
      <c r="N303" s="177">
        <v>0</v>
      </c>
      <c r="O303" s="177">
        <f>ROUND(E303*N303,2)</f>
        <v>0</v>
      </c>
      <c r="P303" s="177">
        <v>0</v>
      </c>
      <c r="Q303" s="177">
        <f>ROUND(E303*P303,2)</f>
        <v>0</v>
      </c>
      <c r="R303" s="177"/>
      <c r="S303" s="177" t="s">
        <v>112</v>
      </c>
      <c r="T303" s="177" t="s">
        <v>122</v>
      </c>
      <c r="U303" s="177">
        <v>0.105</v>
      </c>
      <c r="V303" s="177">
        <f>ROUND(E303*U303,2)</f>
        <v>4.6500000000000004</v>
      </c>
      <c r="W303" s="177"/>
      <c r="X303" s="177" t="s">
        <v>393</v>
      </c>
      <c r="Y303" s="172"/>
      <c r="Z303" s="172"/>
      <c r="AA303" s="172"/>
      <c r="AB303" s="172"/>
      <c r="AC303" s="172"/>
      <c r="AD303" s="172"/>
      <c r="AE303" s="172"/>
      <c r="AF303" s="172"/>
      <c r="AG303" s="172" t="s">
        <v>394</v>
      </c>
      <c r="AH303" s="172"/>
      <c r="AI303" s="172"/>
      <c r="AJ303" s="172"/>
      <c r="AK303" s="172"/>
      <c r="AL303" s="172"/>
      <c r="AM303" s="172"/>
      <c r="AN303" s="172"/>
      <c r="AO303" s="172"/>
      <c r="AP303" s="172"/>
      <c r="AQ303" s="172"/>
      <c r="AR303" s="172"/>
      <c r="AS303" s="172"/>
      <c r="AT303" s="172"/>
      <c r="AU303" s="172"/>
      <c r="AV303" s="172"/>
      <c r="AW303" s="172"/>
      <c r="AX303" s="172"/>
      <c r="AY303" s="172"/>
      <c r="AZ303" s="172"/>
      <c r="BA303" s="172"/>
      <c r="BB303" s="172"/>
      <c r="BC303" s="172"/>
      <c r="BD303" s="172"/>
      <c r="BE303" s="172"/>
      <c r="BF303" s="172"/>
      <c r="BG303" s="172"/>
      <c r="BH303" s="172"/>
    </row>
    <row r="304" spans="1:60" outlineLevel="1" x14ac:dyDescent="0.2">
      <c r="A304" s="195">
        <v>108</v>
      </c>
      <c r="B304" s="196" t="s">
        <v>403</v>
      </c>
      <c r="C304" s="204" t="s">
        <v>404</v>
      </c>
      <c r="D304" s="197" t="s">
        <v>174</v>
      </c>
      <c r="E304" s="198">
        <v>4.42476</v>
      </c>
      <c r="F304" s="199"/>
      <c r="G304" s="200">
        <f>ROUND(E304*F304,2)</f>
        <v>0</v>
      </c>
      <c r="H304" s="177">
        <v>0</v>
      </c>
      <c r="I304" s="177">
        <f>ROUND(E304*H304,2)</f>
        <v>0</v>
      </c>
      <c r="J304" s="177">
        <v>300</v>
      </c>
      <c r="K304" s="177">
        <f>ROUND(E304*J304,2)</f>
        <v>1327.43</v>
      </c>
      <c r="L304" s="177">
        <v>21</v>
      </c>
      <c r="M304" s="177">
        <f>G304*(1+L304/100)</f>
        <v>0</v>
      </c>
      <c r="N304" s="177">
        <v>0</v>
      </c>
      <c r="O304" s="177">
        <f>ROUND(E304*N304,2)</f>
        <v>0</v>
      </c>
      <c r="P304" s="177">
        <v>0</v>
      </c>
      <c r="Q304" s="177">
        <f>ROUND(E304*P304,2)</f>
        <v>0</v>
      </c>
      <c r="R304" s="177"/>
      <c r="S304" s="177" t="s">
        <v>405</v>
      </c>
      <c r="T304" s="177" t="s">
        <v>405</v>
      </c>
      <c r="U304" s="177">
        <v>0</v>
      </c>
      <c r="V304" s="177">
        <f>ROUND(E304*U304,2)</f>
        <v>0</v>
      </c>
      <c r="W304" s="177"/>
      <c r="X304" s="177" t="s">
        <v>393</v>
      </c>
      <c r="Y304" s="172"/>
      <c r="Z304" s="172"/>
      <c r="AA304" s="172"/>
      <c r="AB304" s="172"/>
      <c r="AC304" s="172"/>
      <c r="AD304" s="172"/>
      <c r="AE304" s="172"/>
      <c r="AF304" s="172"/>
      <c r="AG304" s="172" t="s">
        <v>394</v>
      </c>
      <c r="AH304" s="172"/>
      <c r="AI304" s="172"/>
      <c r="AJ304" s="172"/>
      <c r="AK304" s="172"/>
      <c r="AL304" s="172"/>
      <c r="AM304" s="172"/>
      <c r="AN304" s="172"/>
      <c r="AO304" s="172"/>
      <c r="AP304" s="172"/>
      <c r="AQ304" s="172"/>
      <c r="AR304" s="172"/>
      <c r="AS304" s="172"/>
      <c r="AT304" s="172"/>
      <c r="AU304" s="172"/>
      <c r="AV304" s="172"/>
      <c r="AW304" s="172"/>
      <c r="AX304" s="172"/>
      <c r="AY304" s="172"/>
      <c r="AZ304" s="172"/>
      <c r="BA304" s="172"/>
      <c r="BB304" s="172"/>
      <c r="BC304" s="172"/>
      <c r="BD304" s="172"/>
      <c r="BE304" s="172"/>
      <c r="BF304" s="172"/>
      <c r="BG304" s="172"/>
      <c r="BH304" s="172"/>
    </row>
    <row r="305" spans="1:60" x14ac:dyDescent="0.2">
      <c r="A305" s="183" t="s">
        <v>107</v>
      </c>
      <c r="B305" s="184" t="s">
        <v>81</v>
      </c>
      <c r="C305" s="201" t="s">
        <v>26</v>
      </c>
      <c r="D305" s="185"/>
      <c r="E305" s="186"/>
      <c r="F305" s="187"/>
      <c r="G305" s="188">
        <f>SUMIF(AG306:AG313,"&lt;&gt;NOR",G306:G313)</f>
        <v>0</v>
      </c>
      <c r="H305" s="182"/>
      <c r="I305" s="182">
        <f>SUM(I306:I313)</f>
        <v>0</v>
      </c>
      <c r="J305" s="182"/>
      <c r="K305" s="182">
        <f>SUM(K306:K313)</f>
        <v>13500</v>
      </c>
      <c r="L305" s="182"/>
      <c r="M305" s="182">
        <f>SUM(M306:M313)</f>
        <v>0</v>
      </c>
      <c r="N305" s="182"/>
      <c r="O305" s="182">
        <f>SUM(O306:O313)</f>
        <v>0</v>
      </c>
      <c r="P305" s="182"/>
      <c r="Q305" s="182">
        <f>SUM(Q306:Q313)</f>
        <v>0</v>
      </c>
      <c r="R305" s="182"/>
      <c r="S305" s="182"/>
      <c r="T305" s="182"/>
      <c r="U305" s="182"/>
      <c r="V305" s="182">
        <f>SUM(V306:V313)</f>
        <v>0</v>
      </c>
      <c r="W305" s="182"/>
      <c r="X305" s="182"/>
      <c r="AG305" t="s">
        <v>108</v>
      </c>
    </row>
    <row r="306" spans="1:60" outlineLevel="1" x14ac:dyDescent="0.2">
      <c r="A306" s="195">
        <v>109</v>
      </c>
      <c r="B306" s="196" t="s">
        <v>406</v>
      </c>
      <c r="C306" s="204" t="s">
        <v>407</v>
      </c>
      <c r="D306" s="197" t="s">
        <v>408</v>
      </c>
      <c r="E306" s="198">
        <v>1</v>
      </c>
      <c r="F306" s="199"/>
      <c r="G306" s="200">
        <f>ROUND(E306*F306,2)</f>
        <v>0</v>
      </c>
      <c r="H306" s="177">
        <v>0</v>
      </c>
      <c r="I306" s="177">
        <f>ROUND(E306*H306,2)</f>
        <v>0</v>
      </c>
      <c r="J306" s="177">
        <v>2000</v>
      </c>
      <c r="K306" s="177">
        <f>ROUND(E306*J306,2)</f>
        <v>2000</v>
      </c>
      <c r="L306" s="177">
        <v>21</v>
      </c>
      <c r="M306" s="177">
        <f>G306*(1+L306/100)</f>
        <v>0</v>
      </c>
      <c r="N306" s="177">
        <v>0</v>
      </c>
      <c r="O306" s="177">
        <f>ROUND(E306*N306,2)</f>
        <v>0</v>
      </c>
      <c r="P306" s="177">
        <v>0</v>
      </c>
      <c r="Q306" s="177">
        <f>ROUND(E306*P306,2)</f>
        <v>0</v>
      </c>
      <c r="R306" s="177"/>
      <c r="S306" s="177" t="s">
        <v>112</v>
      </c>
      <c r="T306" s="177" t="s">
        <v>155</v>
      </c>
      <c r="U306" s="177">
        <v>0</v>
      </c>
      <c r="V306" s="177">
        <f>ROUND(E306*U306,2)</f>
        <v>0</v>
      </c>
      <c r="W306" s="177"/>
      <c r="X306" s="177" t="s">
        <v>409</v>
      </c>
      <c r="Y306" s="172"/>
      <c r="Z306" s="172"/>
      <c r="AA306" s="172"/>
      <c r="AB306" s="172"/>
      <c r="AC306" s="172"/>
      <c r="AD306" s="172"/>
      <c r="AE306" s="172"/>
      <c r="AF306" s="172"/>
      <c r="AG306" s="172" t="s">
        <v>410</v>
      </c>
      <c r="AH306" s="172"/>
      <c r="AI306" s="172"/>
      <c r="AJ306" s="172"/>
      <c r="AK306" s="172"/>
      <c r="AL306" s="172"/>
      <c r="AM306" s="172"/>
      <c r="AN306" s="172"/>
      <c r="AO306" s="172"/>
      <c r="AP306" s="172"/>
      <c r="AQ306" s="172"/>
      <c r="AR306" s="172"/>
      <c r="AS306" s="172"/>
      <c r="AT306" s="172"/>
      <c r="AU306" s="172"/>
      <c r="AV306" s="172"/>
      <c r="AW306" s="172"/>
      <c r="AX306" s="172"/>
      <c r="AY306" s="172"/>
      <c r="AZ306" s="172"/>
      <c r="BA306" s="172"/>
      <c r="BB306" s="172"/>
      <c r="BC306" s="172"/>
      <c r="BD306" s="172"/>
      <c r="BE306" s="172"/>
      <c r="BF306" s="172"/>
      <c r="BG306" s="172"/>
      <c r="BH306" s="172"/>
    </row>
    <row r="307" spans="1:60" outlineLevel="1" x14ac:dyDescent="0.2">
      <c r="A307" s="195">
        <v>110</v>
      </c>
      <c r="B307" s="196" t="s">
        <v>411</v>
      </c>
      <c r="C307" s="204" t="s">
        <v>412</v>
      </c>
      <c r="D307" s="197" t="s">
        <v>408</v>
      </c>
      <c r="E307" s="198">
        <v>1</v>
      </c>
      <c r="F307" s="199"/>
      <c r="G307" s="200">
        <f>ROUND(E307*F307,2)</f>
        <v>0</v>
      </c>
      <c r="H307" s="177">
        <v>0</v>
      </c>
      <c r="I307" s="177">
        <f>ROUND(E307*H307,2)</f>
        <v>0</v>
      </c>
      <c r="J307" s="177">
        <v>1000</v>
      </c>
      <c r="K307" s="177">
        <f>ROUND(E307*J307,2)</f>
        <v>1000</v>
      </c>
      <c r="L307" s="177">
        <v>21</v>
      </c>
      <c r="M307" s="177">
        <f>G307*(1+L307/100)</f>
        <v>0</v>
      </c>
      <c r="N307" s="177">
        <v>0</v>
      </c>
      <c r="O307" s="177">
        <f>ROUND(E307*N307,2)</f>
        <v>0</v>
      </c>
      <c r="P307" s="177">
        <v>0</v>
      </c>
      <c r="Q307" s="177">
        <f>ROUND(E307*P307,2)</f>
        <v>0</v>
      </c>
      <c r="R307" s="177"/>
      <c r="S307" s="177" t="s">
        <v>112</v>
      </c>
      <c r="T307" s="177" t="s">
        <v>155</v>
      </c>
      <c r="U307" s="177">
        <v>0</v>
      </c>
      <c r="V307" s="177">
        <f>ROUND(E307*U307,2)</f>
        <v>0</v>
      </c>
      <c r="W307" s="177"/>
      <c r="X307" s="177" t="s">
        <v>409</v>
      </c>
      <c r="Y307" s="172"/>
      <c r="Z307" s="172"/>
      <c r="AA307" s="172"/>
      <c r="AB307" s="172"/>
      <c r="AC307" s="172"/>
      <c r="AD307" s="172"/>
      <c r="AE307" s="172"/>
      <c r="AF307" s="172"/>
      <c r="AG307" s="172" t="s">
        <v>410</v>
      </c>
      <c r="AH307" s="172"/>
      <c r="AI307" s="172"/>
      <c r="AJ307" s="172"/>
      <c r="AK307" s="172"/>
      <c r="AL307" s="172"/>
      <c r="AM307" s="172"/>
      <c r="AN307" s="172"/>
      <c r="AO307" s="172"/>
      <c r="AP307" s="172"/>
      <c r="AQ307" s="172"/>
      <c r="AR307" s="172"/>
      <c r="AS307" s="172"/>
      <c r="AT307" s="172"/>
      <c r="AU307" s="172"/>
      <c r="AV307" s="172"/>
      <c r="AW307" s="172"/>
      <c r="AX307" s="172"/>
      <c r="AY307" s="172"/>
      <c r="AZ307" s="172"/>
      <c r="BA307" s="172"/>
      <c r="BB307" s="172"/>
      <c r="BC307" s="172"/>
      <c r="BD307" s="172"/>
      <c r="BE307" s="172"/>
      <c r="BF307" s="172"/>
      <c r="BG307" s="172"/>
      <c r="BH307" s="172"/>
    </row>
    <row r="308" spans="1:60" outlineLevel="1" x14ac:dyDescent="0.2">
      <c r="A308" s="195">
        <v>111</v>
      </c>
      <c r="B308" s="196" t="s">
        <v>413</v>
      </c>
      <c r="C308" s="204" t="s">
        <v>414</v>
      </c>
      <c r="D308" s="197" t="s">
        <v>408</v>
      </c>
      <c r="E308" s="198">
        <v>1</v>
      </c>
      <c r="F308" s="199"/>
      <c r="G308" s="200">
        <f>ROUND(E308*F308,2)</f>
        <v>0</v>
      </c>
      <c r="H308" s="177">
        <v>0</v>
      </c>
      <c r="I308" s="177">
        <f>ROUND(E308*H308,2)</f>
        <v>0</v>
      </c>
      <c r="J308" s="177">
        <v>1000</v>
      </c>
      <c r="K308" s="177">
        <f>ROUND(E308*J308,2)</f>
        <v>1000</v>
      </c>
      <c r="L308" s="177">
        <v>21</v>
      </c>
      <c r="M308" s="177">
        <f>G308*(1+L308/100)</f>
        <v>0</v>
      </c>
      <c r="N308" s="177">
        <v>0</v>
      </c>
      <c r="O308" s="177">
        <f>ROUND(E308*N308,2)</f>
        <v>0</v>
      </c>
      <c r="P308" s="177">
        <v>0</v>
      </c>
      <c r="Q308" s="177">
        <f>ROUND(E308*P308,2)</f>
        <v>0</v>
      </c>
      <c r="R308" s="177"/>
      <c r="S308" s="177" t="s">
        <v>112</v>
      </c>
      <c r="T308" s="177" t="s">
        <v>155</v>
      </c>
      <c r="U308" s="177">
        <v>0</v>
      </c>
      <c r="V308" s="177">
        <f>ROUND(E308*U308,2)</f>
        <v>0</v>
      </c>
      <c r="W308" s="177"/>
      <c r="X308" s="177" t="s">
        <v>409</v>
      </c>
      <c r="Y308" s="172"/>
      <c r="Z308" s="172"/>
      <c r="AA308" s="172"/>
      <c r="AB308" s="172"/>
      <c r="AC308" s="172"/>
      <c r="AD308" s="172"/>
      <c r="AE308" s="172"/>
      <c r="AF308" s="172"/>
      <c r="AG308" s="172" t="s">
        <v>410</v>
      </c>
      <c r="AH308" s="172"/>
      <c r="AI308" s="172"/>
      <c r="AJ308" s="172"/>
      <c r="AK308" s="172"/>
      <c r="AL308" s="172"/>
      <c r="AM308" s="172"/>
      <c r="AN308" s="172"/>
      <c r="AO308" s="172"/>
      <c r="AP308" s="172"/>
      <c r="AQ308" s="172"/>
      <c r="AR308" s="172"/>
      <c r="AS308" s="172"/>
      <c r="AT308" s="172"/>
      <c r="AU308" s="172"/>
      <c r="AV308" s="172"/>
      <c r="AW308" s="172"/>
      <c r="AX308" s="172"/>
      <c r="AY308" s="172"/>
      <c r="AZ308" s="172"/>
      <c r="BA308" s="172"/>
      <c r="BB308" s="172"/>
      <c r="BC308" s="172"/>
      <c r="BD308" s="172"/>
      <c r="BE308" s="172"/>
      <c r="BF308" s="172"/>
      <c r="BG308" s="172"/>
      <c r="BH308" s="172"/>
    </row>
    <row r="309" spans="1:60" outlineLevel="1" x14ac:dyDescent="0.2">
      <c r="A309" s="195">
        <v>112</v>
      </c>
      <c r="B309" s="196" t="s">
        <v>415</v>
      </c>
      <c r="C309" s="204" t="s">
        <v>416</v>
      </c>
      <c r="D309" s="197" t="s">
        <v>408</v>
      </c>
      <c r="E309" s="198">
        <v>1</v>
      </c>
      <c r="F309" s="199"/>
      <c r="G309" s="200">
        <f>ROUND(E309*F309,2)</f>
        <v>0</v>
      </c>
      <c r="H309" s="177">
        <v>0</v>
      </c>
      <c r="I309" s="177">
        <f>ROUND(E309*H309,2)</f>
        <v>0</v>
      </c>
      <c r="J309" s="177">
        <v>2000</v>
      </c>
      <c r="K309" s="177">
        <f>ROUND(E309*J309,2)</f>
        <v>2000</v>
      </c>
      <c r="L309" s="177">
        <v>21</v>
      </c>
      <c r="M309" s="177">
        <f>G309*(1+L309/100)</f>
        <v>0</v>
      </c>
      <c r="N309" s="177">
        <v>0</v>
      </c>
      <c r="O309" s="177">
        <f>ROUND(E309*N309,2)</f>
        <v>0</v>
      </c>
      <c r="P309" s="177">
        <v>0</v>
      </c>
      <c r="Q309" s="177">
        <f>ROUND(E309*P309,2)</f>
        <v>0</v>
      </c>
      <c r="R309" s="177"/>
      <c r="S309" s="177" t="s">
        <v>112</v>
      </c>
      <c r="T309" s="177" t="s">
        <v>155</v>
      </c>
      <c r="U309" s="177">
        <v>0</v>
      </c>
      <c r="V309" s="177">
        <f>ROUND(E309*U309,2)</f>
        <v>0</v>
      </c>
      <c r="W309" s="177"/>
      <c r="X309" s="177" t="s">
        <v>409</v>
      </c>
      <c r="Y309" s="172"/>
      <c r="Z309" s="172"/>
      <c r="AA309" s="172"/>
      <c r="AB309" s="172"/>
      <c r="AC309" s="172"/>
      <c r="AD309" s="172"/>
      <c r="AE309" s="172"/>
      <c r="AF309" s="172"/>
      <c r="AG309" s="172" t="s">
        <v>410</v>
      </c>
      <c r="AH309" s="172"/>
      <c r="AI309" s="172"/>
      <c r="AJ309" s="172"/>
      <c r="AK309" s="172"/>
      <c r="AL309" s="172"/>
      <c r="AM309" s="172"/>
      <c r="AN309" s="172"/>
      <c r="AO309" s="172"/>
      <c r="AP309" s="172"/>
      <c r="AQ309" s="172"/>
      <c r="AR309" s="172"/>
      <c r="AS309" s="172"/>
      <c r="AT309" s="172"/>
      <c r="AU309" s="172"/>
      <c r="AV309" s="172"/>
      <c r="AW309" s="172"/>
      <c r="AX309" s="172"/>
      <c r="AY309" s="172"/>
      <c r="AZ309" s="172"/>
      <c r="BA309" s="172"/>
      <c r="BB309" s="172"/>
      <c r="BC309" s="172"/>
      <c r="BD309" s="172"/>
      <c r="BE309" s="172"/>
      <c r="BF309" s="172"/>
      <c r="BG309" s="172"/>
      <c r="BH309" s="172"/>
    </row>
    <row r="310" spans="1:60" outlineLevel="1" x14ac:dyDescent="0.2">
      <c r="A310" s="195">
        <v>113</v>
      </c>
      <c r="B310" s="196" t="s">
        <v>417</v>
      </c>
      <c r="C310" s="204" t="s">
        <v>418</v>
      </c>
      <c r="D310" s="197" t="s">
        <v>408</v>
      </c>
      <c r="E310" s="198">
        <v>1</v>
      </c>
      <c r="F310" s="199"/>
      <c r="G310" s="200">
        <f>ROUND(E310*F310,2)</f>
        <v>0</v>
      </c>
      <c r="H310" s="177">
        <v>0</v>
      </c>
      <c r="I310" s="177">
        <f>ROUND(E310*H310,2)</f>
        <v>0</v>
      </c>
      <c r="J310" s="177">
        <v>500</v>
      </c>
      <c r="K310" s="177">
        <f>ROUND(E310*J310,2)</f>
        <v>500</v>
      </c>
      <c r="L310" s="177">
        <v>21</v>
      </c>
      <c r="M310" s="177">
        <f>G310*(1+L310/100)</f>
        <v>0</v>
      </c>
      <c r="N310" s="177">
        <v>0</v>
      </c>
      <c r="O310" s="177">
        <f>ROUND(E310*N310,2)</f>
        <v>0</v>
      </c>
      <c r="P310" s="177">
        <v>0</v>
      </c>
      <c r="Q310" s="177">
        <f>ROUND(E310*P310,2)</f>
        <v>0</v>
      </c>
      <c r="R310" s="177"/>
      <c r="S310" s="177" t="s">
        <v>154</v>
      </c>
      <c r="T310" s="177" t="s">
        <v>155</v>
      </c>
      <c r="U310" s="177">
        <v>0</v>
      </c>
      <c r="V310" s="177">
        <f>ROUND(E310*U310,2)</f>
        <v>0</v>
      </c>
      <c r="W310" s="177"/>
      <c r="X310" s="177" t="s">
        <v>409</v>
      </c>
      <c r="Y310" s="172"/>
      <c r="Z310" s="172"/>
      <c r="AA310" s="172"/>
      <c r="AB310" s="172"/>
      <c r="AC310" s="172"/>
      <c r="AD310" s="172"/>
      <c r="AE310" s="172"/>
      <c r="AF310" s="172"/>
      <c r="AG310" s="172" t="s">
        <v>410</v>
      </c>
      <c r="AH310" s="172"/>
      <c r="AI310" s="172"/>
      <c r="AJ310" s="172"/>
      <c r="AK310" s="172"/>
      <c r="AL310" s="172"/>
      <c r="AM310" s="172"/>
      <c r="AN310" s="172"/>
      <c r="AO310" s="172"/>
      <c r="AP310" s="172"/>
      <c r="AQ310" s="172"/>
      <c r="AR310" s="172"/>
      <c r="AS310" s="172"/>
      <c r="AT310" s="172"/>
      <c r="AU310" s="172"/>
      <c r="AV310" s="172"/>
      <c r="AW310" s="172"/>
      <c r="AX310" s="172"/>
      <c r="AY310" s="172"/>
      <c r="AZ310" s="172"/>
      <c r="BA310" s="172"/>
      <c r="BB310" s="172"/>
      <c r="BC310" s="172"/>
      <c r="BD310" s="172"/>
      <c r="BE310" s="172"/>
      <c r="BF310" s="172"/>
      <c r="BG310" s="172"/>
      <c r="BH310" s="172"/>
    </row>
    <row r="311" spans="1:60" outlineLevel="1" x14ac:dyDescent="0.2">
      <c r="A311" s="195">
        <v>114</v>
      </c>
      <c r="B311" s="196" t="s">
        <v>419</v>
      </c>
      <c r="C311" s="204" t="s">
        <v>420</v>
      </c>
      <c r="D311" s="197" t="s">
        <v>408</v>
      </c>
      <c r="E311" s="198">
        <v>1</v>
      </c>
      <c r="F311" s="199"/>
      <c r="G311" s="200">
        <f>ROUND(E311*F311,2)</f>
        <v>0</v>
      </c>
      <c r="H311" s="177">
        <v>0</v>
      </c>
      <c r="I311" s="177">
        <f>ROUND(E311*H311,2)</f>
        <v>0</v>
      </c>
      <c r="J311" s="177">
        <v>1500</v>
      </c>
      <c r="K311" s="177">
        <f>ROUND(E311*J311,2)</f>
        <v>1500</v>
      </c>
      <c r="L311" s="177">
        <v>21</v>
      </c>
      <c r="M311" s="177">
        <f>G311*(1+L311/100)</f>
        <v>0</v>
      </c>
      <c r="N311" s="177">
        <v>0</v>
      </c>
      <c r="O311" s="177">
        <f>ROUND(E311*N311,2)</f>
        <v>0</v>
      </c>
      <c r="P311" s="177">
        <v>0</v>
      </c>
      <c r="Q311" s="177">
        <f>ROUND(E311*P311,2)</f>
        <v>0</v>
      </c>
      <c r="R311" s="177"/>
      <c r="S311" s="177" t="s">
        <v>154</v>
      </c>
      <c r="T311" s="177" t="s">
        <v>155</v>
      </c>
      <c r="U311" s="177">
        <v>0</v>
      </c>
      <c r="V311" s="177">
        <f>ROUND(E311*U311,2)</f>
        <v>0</v>
      </c>
      <c r="W311" s="177"/>
      <c r="X311" s="177" t="s">
        <v>409</v>
      </c>
      <c r="Y311" s="172"/>
      <c r="Z311" s="172"/>
      <c r="AA311" s="172"/>
      <c r="AB311" s="172"/>
      <c r="AC311" s="172"/>
      <c r="AD311" s="172"/>
      <c r="AE311" s="172"/>
      <c r="AF311" s="172"/>
      <c r="AG311" s="172" t="s">
        <v>410</v>
      </c>
      <c r="AH311" s="172"/>
      <c r="AI311" s="172"/>
      <c r="AJ311" s="172"/>
      <c r="AK311" s="172"/>
      <c r="AL311" s="172"/>
      <c r="AM311" s="172"/>
      <c r="AN311" s="172"/>
      <c r="AO311" s="172"/>
      <c r="AP311" s="172"/>
      <c r="AQ311" s="172"/>
      <c r="AR311" s="172"/>
      <c r="AS311" s="172"/>
      <c r="AT311" s="172"/>
      <c r="AU311" s="172"/>
      <c r="AV311" s="172"/>
      <c r="AW311" s="172"/>
      <c r="AX311" s="172"/>
      <c r="AY311" s="172"/>
      <c r="AZ311" s="172"/>
      <c r="BA311" s="172"/>
      <c r="BB311" s="172"/>
      <c r="BC311" s="172"/>
      <c r="BD311" s="172"/>
      <c r="BE311" s="172"/>
      <c r="BF311" s="172"/>
      <c r="BG311" s="172"/>
      <c r="BH311" s="172"/>
    </row>
    <row r="312" spans="1:60" outlineLevel="1" x14ac:dyDescent="0.2">
      <c r="A312" s="195">
        <v>115</v>
      </c>
      <c r="B312" s="196" t="s">
        <v>421</v>
      </c>
      <c r="C312" s="204" t="s">
        <v>422</v>
      </c>
      <c r="D312" s="197" t="s">
        <v>408</v>
      </c>
      <c r="E312" s="198">
        <v>1</v>
      </c>
      <c r="F312" s="199"/>
      <c r="G312" s="200">
        <f>ROUND(E312*F312,2)</f>
        <v>0</v>
      </c>
      <c r="H312" s="177">
        <v>0</v>
      </c>
      <c r="I312" s="177">
        <f>ROUND(E312*H312,2)</f>
        <v>0</v>
      </c>
      <c r="J312" s="177">
        <v>5000</v>
      </c>
      <c r="K312" s="177">
        <f>ROUND(E312*J312,2)</f>
        <v>5000</v>
      </c>
      <c r="L312" s="177">
        <v>21</v>
      </c>
      <c r="M312" s="177">
        <f>G312*(1+L312/100)</f>
        <v>0</v>
      </c>
      <c r="N312" s="177">
        <v>0</v>
      </c>
      <c r="O312" s="177">
        <f>ROUND(E312*N312,2)</f>
        <v>0</v>
      </c>
      <c r="P312" s="177">
        <v>0</v>
      </c>
      <c r="Q312" s="177">
        <f>ROUND(E312*P312,2)</f>
        <v>0</v>
      </c>
      <c r="R312" s="177"/>
      <c r="S312" s="177" t="s">
        <v>154</v>
      </c>
      <c r="T312" s="177" t="s">
        <v>155</v>
      </c>
      <c r="U312" s="177">
        <v>0</v>
      </c>
      <c r="V312" s="177">
        <f>ROUND(E312*U312,2)</f>
        <v>0</v>
      </c>
      <c r="W312" s="177"/>
      <c r="X312" s="177" t="s">
        <v>409</v>
      </c>
      <c r="Y312" s="172"/>
      <c r="Z312" s="172"/>
      <c r="AA312" s="172"/>
      <c r="AB312" s="172"/>
      <c r="AC312" s="172"/>
      <c r="AD312" s="172"/>
      <c r="AE312" s="172"/>
      <c r="AF312" s="172"/>
      <c r="AG312" s="172" t="s">
        <v>410</v>
      </c>
      <c r="AH312" s="172"/>
      <c r="AI312" s="172"/>
      <c r="AJ312" s="172"/>
      <c r="AK312" s="172"/>
      <c r="AL312" s="172"/>
      <c r="AM312" s="172"/>
      <c r="AN312" s="172"/>
      <c r="AO312" s="172"/>
      <c r="AP312" s="172"/>
      <c r="AQ312" s="172"/>
      <c r="AR312" s="172"/>
      <c r="AS312" s="172"/>
      <c r="AT312" s="172"/>
      <c r="AU312" s="172"/>
      <c r="AV312" s="172"/>
      <c r="AW312" s="172"/>
      <c r="AX312" s="172"/>
      <c r="AY312" s="172"/>
      <c r="AZ312" s="172"/>
      <c r="BA312" s="172"/>
      <c r="BB312" s="172"/>
      <c r="BC312" s="172"/>
      <c r="BD312" s="172"/>
      <c r="BE312" s="172"/>
      <c r="BF312" s="172"/>
      <c r="BG312" s="172"/>
      <c r="BH312" s="172"/>
    </row>
    <row r="313" spans="1:60" outlineLevel="1" x14ac:dyDescent="0.2">
      <c r="A313" s="189">
        <v>116</v>
      </c>
      <c r="B313" s="190" t="s">
        <v>423</v>
      </c>
      <c r="C313" s="202" t="s">
        <v>424</v>
      </c>
      <c r="D313" s="191" t="s">
        <v>408</v>
      </c>
      <c r="E313" s="192">
        <v>1</v>
      </c>
      <c r="F313" s="193"/>
      <c r="G313" s="194">
        <f>ROUND(E313*F313,2)</f>
        <v>0</v>
      </c>
      <c r="H313" s="177">
        <v>0</v>
      </c>
      <c r="I313" s="177">
        <f>ROUND(E313*H313,2)</f>
        <v>0</v>
      </c>
      <c r="J313" s="177">
        <v>500</v>
      </c>
      <c r="K313" s="177">
        <f>ROUND(E313*J313,2)</f>
        <v>500</v>
      </c>
      <c r="L313" s="177">
        <v>21</v>
      </c>
      <c r="M313" s="177">
        <f>G313*(1+L313/100)</f>
        <v>0</v>
      </c>
      <c r="N313" s="177">
        <v>0</v>
      </c>
      <c r="O313" s="177">
        <f>ROUND(E313*N313,2)</f>
        <v>0</v>
      </c>
      <c r="P313" s="177">
        <v>0</v>
      </c>
      <c r="Q313" s="177">
        <f>ROUND(E313*P313,2)</f>
        <v>0</v>
      </c>
      <c r="R313" s="177"/>
      <c r="S313" s="177" t="s">
        <v>154</v>
      </c>
      <c r="T313" s="177" t="s">
        <v>155</v>
      </c>
      <c r="U313" s="177">
        <v>0</v>
      </c>
      <c r="V313" s="177">
        <f>ROUND(E313*U313,2)</f>
        <v>0</v>
      </c>
      <c r="W313" s="177"/>
      <c r="X313" s="177" t="s">
        <v>409</v>
      </c>
      <c r="Y313" s="172"/>
      <c r="Z313" s="172"/>
      <c r="AA313" s="172"/>
      <c r="AB313" s="172"/>
      <c r="AC313" s="172"/>
      <c r="AD313" s="172"/>
      <c r="AE313" s="172"/>
      <c r="AF313" s="172"/>
      <c r="AG313" s="172" t="s">
        <v>410</v>
      </c>
      <c r="AH313" s="172"/>
      <c r="AI313" s="172"/>
      <c r="AJ313" s="172"/>
      <c r="AK313" s="172"/>
      <c r="AL313" s="172"/>
      <c r="AM313" s="172"/>
      <c r="AN313" s="172"/>
      <c r="AO313" s="172"/>
      <c r="AP313" s="172"/>
      <c r="AQ313" s="172"/>
      <c r="AR313" s="172"/>
      <c r="AS313" s="172"/>
      <c r="AT313" s="172"/>
      <c r="AU313" s="172"/>
      <c r="AV313" s="172"/>
      <c r="AW313" s="172"/>
      <c r="AX313" s="172"/>
      <c r="AY313" s="172"/>
      <c r="AZ313" s="172"/>
      <c r="BA313" s="172"/>
      <c r="BB313" s="172"/>
      <c r="BC313" s="172"/>
      <c r="BD313" s="172"/>
      <c r="BE313" s="172"/>
      <c r="BF313" s="172"/>
      <c r="BG313" s="172"/>
      <c r="BH313" s="172"/>
    </row>
    <row r="314" spans="1:60" x14ac:dyDescent="0.2">
      <c r="A314" s="3"/>
      <c r="B314" s="4"/>
      <c r="C314" s="207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AE314">
        <v>15</v>
      </c>
      <c r="AF314">
        <v>21</v>
      </c>
      <c r="AG314" t="s">
        <v>94</v>
      </c>
    </row>
    <row r="315" spans="1:60" x14ac:dyDescent="0.2">
      <c r="C315" s="208"/>
      <c r="D315" s="10"/>
      <c r="AG315" t="s">
        <v>425</v>
      </c>
    </row>
    <row r="316" spans="1:60" x14ac:dyDescent="0.2">
      <c r="D316" s="10"/>
    </row>
    <row r="317" spans="1:60" x14ac:dyDescent="0.2">
      <c r="D317" s="10"/>
    </row>
    <row r="318" spans="1:60" x14ac:dyDescent="0.2">
      <c r="D318" s="10"/>
    </row>
    <row r="319" spans="1:60" x14ac:dyDescent="0.2">
      <c r="D319" s="10"/>
    </row>
    <row r="320" spans="1:60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Ted</cp:lastModifiedBy>
  <cp:lastPrinted>2019-03-19T12:27:02Z</cp:lastPrinted>
  <dcterms:created xsi:type="dcterms:W3CDTF">2009-04-08T07:15:50Z</dcterms:created>
  <dcterms:modified xsi:type="dcterms:W3CDTF">2022-01-10T11:59:21Z</dcterms:modified>
</cp:coreProperties>
</file>