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F1351E3A-565C-4A85-AF4F-2FD4721BAC17}" xr6:coauthVersionLast="47" xr6:coauthVersionMax="47" xr10:uidLastSave="{00000000-0000-0000-0000-000000000000}"/>
  <bookViews>
    <workbookView xWindow="15" yWindow="15" windowWidth="28785" windowHeight="155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Pol'!$A$1:$X$118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28" i="12"/>
  <c r="I28" i="12"/>
  <c r="K28" i="12"/>
  <c r="M28" i="12"/>
  <c r="O28" i="12"/>
  <c r="Q28" i="12"/>
  <c r="V28" i="12"/>
  <c r="G34" i="12"/>
  <c r="O34" i="12"/>
  <c r="G35" i="12"/>
  <c r="I35" i="12"/>
  <c r="I34" i="12" s="1"/>
  <c r="K35" i="12"/>
  <c r="M35" i="12"/>
  <c r="M34" i="12" s="1"/>
  <c r="O35" i="12"/>
  <c r="Q35" i="12"/>
  <c r="Q34" i="12" s="1"/>
  <c r="V35" i="12"/>
  <c r="V34" i="12" s="1"/>
  <c r="G42" i="12"/>
  <c r="I42" i="12"/>
  <c r="K42" i="12"/>
  <c r="K34" i="12" s="1"/>
  <c r="M42" i="12"/>
  <c r="O42" i="12"/>
  <c r="Q42" i="12"/>
  <c r="V42" i="12"/>
  <c r="Q43" i="12"/>
  <c r="V43" i="12"/>
  <c r="G44" i="12"/>
  <c r="G43" i="12" s="1"/>
  <c r="I44" i="12"/>
  <c r="I43" i="12" s="1"/>
  <c r="K44" i="12"/>
  <c r="K43" i="12" s="1"/>
  <c r="O44" i="12"/>
  <c r="O43" i="12" s="1"/>
  <c r="Q44" i="12"/>
  <c r="V44" i="12"/>
  <c r="I45" i="12"/>
  <c r="Q45" i="12"/>
  <c r="G46" i="12"/>
  <c r="G45" i="12" s="1"/>
  <c r="I46" i="12"/>
  <c r="K46" i="12"/>
  <c r="K45" i="12" s="1"/>
  <c r="O46" i="12"/>
  <c r="O45" i="12" s="1"/>
  <c r="Q46" i="12"/>
  <c r="V46" i="12"/>
  <c r="V45" i="12" s="1"/>
  <c r="K47" i="12"/>
  <c r="M47" i="12"/>
  <c r="G48" i="12"/>
  <c r="G47" i="12" s="1"/>
  <c r="I48" i="12"/>
  <c r="I47" i="12" s="1"/>
  <c r="K48" i="12"/>
  <c r="M48" i="12"/>
  <c r="O48" i="12"/>
  <c r="O47" i="12" s="1"/>
  <c r="Q48" i="12"/>
  <c r="Q47" i="12" s="1"/>
  <c r="V48" i="12"/>
  <c r="V47" i="12" s="1"/>
  <c r="O49" i="12"/>
  <c r="Q49" i="12"/>
  <c r="G50" i="12"/>
  <c r="M50" i="12" s="1"/>
  <c r="I50" i="12"/>
  <c r="K50" i="12"/>
  <c r="K49" i="12" s="1"/>
  <c r="O50" i="12"/>
  <c r="Q50" i="12"/>
  <c r="V50" i="12"/>
  <c r="V49" i="12" s="1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I49" i="12" s="1"/>
  <c r="K53" i="12"/>
  <c r="O53" i="12"/>
  <c r="Q53" i="12"/>
  <c r="V53" i="12"/>
  <c r="G54" i="12"/>
  <c r="M54" i="12" s="1"/>
  <c r="I54" i="12"/>
  <c r="K54" i="12"/>
  <c r="O54" i="12"/>
  <c r="Q54" i="12"/>
  <c r="V54" i="12"/>
  <c r="K55" i="12"/>
  <c r="G56" i="12"/>
  <c r="G55" i="12" s="1"/>
  <c r="I56" i="12"/>
  <c r="I55" i="12" s="1"/>
  <c r="K56" i="12"/>
  <c r="O56" i="12"/>
  <c r="O55" i="12" s="1"/>
  <c r="Q56" i="12"/>
  <c r="Q55" i="12" s="1"/>
  <c r="V56" i="12"/>
  <c r="G57" i="12"/>
  <c r="M57" i="12" s="1"/>
  <c r="I57" i="12"/>
  <c r="K57" i="12"/>
  <c r="O57" i="12"/>
  <c r="Q57" i="12"/>
  <c r="V57" i="12"/>
  <c r="V55" i="12" s="1"/>
  <c r="K62" i="12"/>
  <c r="Q62" i="12"/>
  <c r="V62" i="12"/>
  <c r="G63" i="12"/>
  <c r="G62" i="12" s="1"/>
  <c r="I63" i="12"/>
  <c r="I62" i="12" s="1"/>
  <c r="K63" i="12"/>
  <c r="O63" i="12"/>
  <c r="O62" i="12" s="1"/>
  <c r="Q63" i="12"/>
  <c r="V63" i="12"/>
  <c r="G72" i="12"/>
  <c r="M72" i="12" s="1"/>
  <c r="I72" i="12"/>
  <c r="I71" i="12" s="1"/>
  <c r="K72" i="12"/>
  <c r="K71" i="12" s="1"/>
  <c r="O72" i="12"/>
  <c r="Q72" i="12"/>
  <c r="Q71" i="12" s="1"/>
  <c r="V72" i="12"/>
  <c r="V71" i="12" s="1"/>
  <c r="G86" i="12"/>
  <c r="M86" i="12" s="1"/>
  <c r="I86" i="12"/>
  <c r="K86" i="12"/>
  <c r="O86" i="12"/>
  <c r="Q86" i="12"/>
  <c r="V86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O71" i="12" s="1"/>
  <c r="Q102" i="12"/>
  <c r="V102" i="12"/>
  <c r="I109" i="12"/>
  <c r="O109" i="12"/>
  <c r="Q109" i="12"/>
  <c r="G110" i="12"/>
  <c r="M110" i="12" s="1"/>
  <c r="M109" i="12" s="1"/>
  <c r="I110" i="12"/>
  <c r="K110" i="12"/>
  <c r="K109" i="12" s="1"/>
  <c r="O110" i="12"/>
  <c r="Q110" i="12"/>
  <c r="V110" i="12"/>
  <c r="V109" i="12" s="1"/>
  <c r="V111" i="12"/>
  <c r="G112" i="12"/>
  <c r="G111" i="12" s="1"/>
  <c r="I112" i="12"/>
  <c r="I111" i="12" s="1"/>
  <c r="K112" i="12"/>
  <c r="O112" i="12"/>
  <c r="O111" i="12" s="1"/>
  <c r="Q112" i="12"/>
  <c r="Q111" i="12" s="1"/>
  <c r="V112" i="12"/>
  <c r="G113" i="12"/>
  <c r="M113" i="12" s="1"/>
  <c r="I113" i="12"/>
  <c r="K113" i="12"/>
  <c r="K111" i="12" s="1"/>
  <c r="O113" i="12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71" i="12" l="1"/>
  <c r="M46" i="12"/>
  <c r="M45" i="12" s="1"/>
  <c r="G49" i="12"/>
  <c r="G16" i="1" s="1"/>
  <c r="M71" i="12"/>
  <c r="G109" i="12"/>
  <c r="M63" i="12"/>
  <c r="M62" i="12" s="1"/>
  <c r="M56" i="12"/>
  <c r="M55" i="12" s="1"/>
  <c r="M49" i="12"/>
  <c r="M8" i="12"/>
  <c r="M112" i="12"/>
  <c r="M111" i="12" s="1"/>
  <c r="M44" i="12"/>
  <c r="M43" i="12" s="1"/>
  <c r="J32" i="1"/>
  <c r="J35" i="1" s="1"/>
  <c r="J33" i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5BFBCFB0-F13B-4A89-9D50-AEEF25E83B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4897E1-D6F9-421B-B25D-58BBB205EE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<sst xmlns="http://schemas.openxmlformats.org/spreadsheetml/2006/main" count="471" uniqueCount="200">
  <si>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</si>
  <si>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</si>
  <si>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</si>
  <si>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</si>
  <si>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</si>
  <si>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</si>
  <si>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</si>
  <si>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</si>
  <si>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</si>
  <si>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</si>
  <si>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</si>
  <si>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</si>
  <si>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</si>
  <si>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</si>
  <si>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</si>
  <si>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</si>
  <si>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</si>
  <si>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</si>
  <si>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</si>
  <si>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</si>
  <si>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</si>
  <si>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</si>
  <si>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</si>
  <si>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</si>
  <si>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</si>
  <si>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</si>
  <si>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</si>
  <si>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</si>
  <si>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</si>
  <si>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</si>
  <si>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</si>
  <si>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</si>
  <si>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</si>
  <si>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</si>
  <si>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</si>
  <si>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</si>
  <si>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</si>
  <si>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</si>
  <si>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</si>
  <si>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SPC M byt č.35</t>
  </si>
  <si>
    <t>SO</t>
  </si>
  <si>
    <t>Stavební objekt</t>
  </si>
  <si>
    <t>Objekt:</t>
  </si>
  <si>
    <t>Rozpočet:</t>
  </si>
  <si>
    <t>Stavba</t>
  </si>
  <si>
    <t>Celkem za stavbu</t>
  </si>
  <si>
    <t>CZK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</si>
  <si>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</si>
  <si>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</si>
  <si>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</si>
  <si>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</si>
  <si>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</si>
  <si>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</si>
  <si>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</si>
  <si>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</si>
  <si>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</si>
  <si>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</si>
  <si>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</si>
  <si>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</si>
  <si>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</si>
  <si>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</si>
  <si>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</si>
  <si>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</si>
  <si>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</si>
  <si>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</si>
  <si>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</si>
  <si>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</si>
  <si>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</si>
  <si>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</si>
  <si>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</si>
  <si>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</si>
  <si>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</si>
  <si>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</si>
  <si>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</si>
  <si>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</si>
  <si>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</si>
  <si>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</si>
  <si>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</si>
  <si>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</si>
  <si>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</si>
  <si>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</si>
  <si>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</si>
  <si>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</si>
  <si>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</si>
  <si>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</si>
  <si>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</si>
  <si>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</si>
  <si>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</si>
  <si>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</si>
  <si>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</si>
  <si>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</si>
  <si>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</si>
  <si>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</si>
  <si>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</si>
  <si>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</si>
  <si>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</t>
  </si>
  <si>
    <t>Zakrývání výplní vnitřních otvorů</t>
  </si>
  <si>
    <t>m2</t>
  </si>
  <si>
    <t>RTS 21/ II</t>
  </si>
  <si>
    <t>RTS 20/ II</t>
  </si>
  <si>
    <t>Práce</t>
  </si>
  <si>
    <t>POL1_</t>
  </si>
  <si>
    <t>2,0*1,4*2</t>
  </si>
  <si>
    <t>VV</t>
  </si>
  <si>
    <t>612421131</t>
  </si>
  <si>
    <t>Oprava vápen.omítek stěn do 5 % pl. - štukových</t>
  </si>
  <si>
    <t>Chodba : (1,4*2+4,6*2)*2,5</t>
  </si>
  <si>
    <t>-0,9*1,97</t>
  </si>
  <si>
    <t>-0,6*1,97*3</t>
  </si>
  <si>
    <t>-1,3*1,97</t>
  </si>
  <si>
    <t>Koupelna : (1,9*2+2,1*2)*(2,5-2,1)</t>
  </si>
  <si>
    <t>WC : (0,9+1,2*2)*2,5</t>
  </si>
  <si>
    <t>-0,6*1,97</t>
  </si>
  <si>
    <t>Komora : (1,4*2+0,7*2)*2,5</t>
  </si>
  <si>
    <t>Pokoj : (5,0*2+3,25*2)*2,5</t>
  </si>
  <si>
    <t>-0,8*1,97</t>
  </si>
  <si>
    <t>-2,0*1,4</t>
  </si>
  <si>
    <t>Kuchyň : (2,9*2+2,8*2)*2,5</t>
  </si>
  <si>
    <t>611421271R00</t>
  </si>
  <si>
    <t>Oprava váp.omítek stropů do 5% plochy - štukových</t>
  </si>
  <si>
    <t>Vlastní</t>
  </si>
  <si>
    <t>Indiv</t>
  </si>
  <si>
    <t>Koupelna : 1,9*2,1</t>
  </si>
  <si>
    <t>WC : 0,9*1,2</t>
  </si>
  <si>
    <t>Komora : 1,4*0,7</t>
  </si>
  <si>
    <t>Pokoj : 5,0*3,25</t>
  </si>
  <si>
    <t>Kuchyň : 2,9*2,8</t>
  </si>
  <si>
    <t>952901111</t>
  </si>
  <si>
    <t>Vyčištění budov o výšce podlaží do 4 m</t>
  </si>
  <si>
    <t>Chodba : 1,4*4,6</t>
  </si>
  <si>
    <t>952977119R00</t>
  </si>
  <si>
    <t>Průběžné čištění společných prostor - zametení</t>
  </si>
  <si>
    <t>hod</t>
  </si>
  <si>
    <t>968061125</t>
  </si>
  <si>
    <t>Vyvěšení dřevěných dveřních křídel pl. do 2 m2</t>
  </si>
  <si>
    <t>kus</t>
  </si>
  <si>
    <t>999281111</t>
  </si>
  <si>
    <t>Přesun hmot pro opravy a údržbu do výšky 25 m</t>
  </si>
  <si>
    <t>t</t>
  </si>
  <si>
    <t>Přesun hmot</t>
  </si>
  <si>
    <t>POL7_</t>
  </si>
  <si>
    <t>720890202R00</t>
  </si>
  <si>
    <t>Revize</t>
  </si>
  <si>
    <t>kpl</t>
  </si>
  <si>
    <t>766661112</t>
  </si>
  <si>
    <t>Montáž dveří do zárubně,otevíravých 1kř.do 0,8 m</t>
  </si>
  <si>
    <t>61160101</t>
  </si>
  <si>
    <t>Dveře vnitřní hladké plné 1kř. 60x197 bílé včetně kování</t>
  </si>
  <si>
    <t>SPCM</t>
  </si>
  <si>
    <t>Specifikace</t>
  </si>
  <si>
    <t>POL3_</t>
  </si>
  <si>
    <t>61160105</t>
  </si>
  <si>
    <t xml:space="preserve">Dveře vnitřní hladké 2/3 2kř. 130x197 bílé včetně kování </t>
  </si>
  <si>
    <t>61160603</t>
  </si>
  <si>
    <t>Dveře vnitřní hladké 2/3 sklo 1kř. 80x197 bílé včetně kování</t>
  </si>
  <si>
    <t>998766202</t>
  </si>
  <si>
    <t>Přesun hmot pro truhlářské konstr., výšky do 12 m</t>
  </si>
  <si>
    <t>776591910</t>
  </si>
  <si>
    <t>Oprava povlakové podlahy do plochy 0,25 m2 - bubliny v nové povlakové podlaze</t>
  </si>
  <si>
    <t>776996110</t>
  </si>
  <si>
    <t>Napuštění povlakových podlah pastou</t>
  </si>
  <si>
    <t>783903811</t>
  </si>
  <si>
    <t>Odmaštění chemickými rozpouštědly</t>
  </si>
  <si>
    <t>RTS 21/ I</t>
  </si>
  <si>
    <t>Okno+parapet : 2,0*1,4*2+2,0*0,3*2</t>
  </si>
  <si>
    <t>Kuchyň. linka : (2,4)*2,0</t>
  </si>
  <si>
    <t xml:space="preserve">Podlaha : </t>
  </si>
  <si>
    <t>784403801</t>
  </si>
  <si>
    <t xml:space="preserve">Odstranění maleb omytím v místnosti H do 3,8 m </t>
  </si>
  <si>
    <t xml:space="preserve">Stropy : </t>
  </si>
  <si>
    <t xml:space="preserve">Stěny : </t>
  </si>
  <si>
    <t>784195112</t>
  </si>
  <si>
    <t>Malba Primalex Standard, bílá, bez penetrace, 2 x</t>
  </si>
  <si>
    <t>784498942</t>
  </si>
  <si>
    <t>Vysprávka omítky akrylátovým tmelem pl. do 0,04 m2</t>
  </si>
  <si>
    <t>784011222</t>
  </si>
  <si>
    <t>Zakrytí podlah včetně papírové lepenky</t>
  </si>
  <si>
    <t>21548777</t>
  </si>
  <si>
    <t xml:space="preserve">Revize 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</si>
  <si>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</si>
  <si>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</si>
  <si>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</si>
  <si>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</si>
  <si>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</si>
  <si>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</si>
  <si>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</si>
  <si>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</si>
  <si>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</si>
  <si>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</si>
  <si>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</si>
  <si>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</si>
  <si>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</si>
  <si>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</si>
  <si>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</si>
  <si>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</si>
  <si>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</si>
  <si>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</si>
  <si>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</si>
  <si>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</si>
  <si>
    <t>Oprava bytu výmalba + oprava PVC podlah nové dveře - SPC M byt č.35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</si>
</sst>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16" fillId="3" borderId="18" xfId="0" applyNumberFormat="1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wrapText="1"/>
    </xf>
    <xf numFmtId="0" fontId="17" fillId="3" borderId="19" xfId="0" applyFont="1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1" fillId="3" borderId="12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0" t="s">
        <v>36</v>
      </c>
      <c r="B2" s="160"/>
      <c r="C2" s="160"/>
      <c r="D2" s="160"/>
      <c r="E2" s="160"/>
      <c r="F2" s="160"/>
      <c r="G2" s="16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E7" sqref="E7:G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61" t="s">
        <v>4</v>
      </c>
      <c r="C1" s="162"/>
      <c r="D1" s="162"/>
      <c r="E1" s="162"/>
      <c r="F1" s="162"/>
      <c r="G1" s="162"/>
      <c r="H1" s="162"/>
      <c r="I1" s="162"/>
      <c r="J1" s="163"/>
    </row>
    <row r="2" spans="1:15" ht="36" customHeight="1" x14ac:dyDescent="0.2">
      <c r="A2" s="2"/>
      <c r="B2" s="73" t="s">
        <v>24</v>
      </c>
      <c r="C2" s="74"/>
      <c r="D2" s="75"/>
      <c r="E2" s="167" t="s">
        <v>199</v>
      </c>
      <c r="F2" s="168"/>
      <c r="G2" s="168"/>
      <c r="H2" s="168"/>
      <c r="I2" s="168"/>
      <c r="J2" s="169"/>
      <c r="O2" s="1"/>
    </row>
    <row r="3" spans="1:15" ht="27" customHeight="1" x14ac:dyDescent="0.2">
      <c r="A3" s="2"/>
      <c r="B3" s="76" t="s">
        <v>42</v>
      </c>
      <c r="C3" s="74"/>
      <c r="D3" s="77"/>
      <c r="E3" s="170" t="s">
        <v>41</v>
      </c>
      <c r="F3" s="171"/>
      <c r="G3" s="171"/>
      <c r="H3" s="171"/>
      <c r="I3" s="171"/>
      <c r="J3" s="172"/>
    </row>
    <row r="4" spans="1:15" ht="23.25" customHeight="1" x14ac:dyDescent="0.2">
      <c r="A4" s="72">
        <v>8657</v>
      </c>
      <c r="B4" s="78" t="s">
        <v>43</v>
      </c>
      <c r="C4" s="79"/>
      <c r="D4" s="80"/>
      <c r="E4" s="179" t="s">
        <v>199</v>
      </c>
      <c r="F4" s="180"/>
      <c r="G4" s="180"/>
      <c r="H4" s="180"/>
      <c r="I4" s="180"/>
      <c r="J4" s="181"/>
    </row>
    <row r="5" spans="1:15" ht="24" customHeight="1" x14ac:dyDescent="0.2">
      <c r="A5" s="2"/>
      <c r="B5" s="31" t="s">
        <v>23</v>
      </c>
      <c r="D5" s="184" t="s">
        <v>193</v>
      </c>
      <c r="E5" s="185"/>
      <c r="F5" s="185"/>
      <c r="G5" s="185"/>
      <c r="H5" s="18" t="s">
        <v>37</v>
      </c>
      <c r="I5" s="157" t="s">
        <v>197</v>
      </c>
      <c r="J5" s="8"/>
    </row>
    <row r="6" spans="1:15" ht="15.75" customHeight="1" x14ac:dyDescent="0.2">
      <c r="A6" s="2"/>
      <c r="B6" s="28"/>
      <c r="C6" s="54"/>
      <c r="D6" s="186" t="s">
        <v>194</v>
      </c>
      <c r="E6" s="187"/>
      <c r="F6" s="187"/>
      <c r="G6" s="187"/>
      <c r="H6" s="18" t="s">
        <v>31</v>
      </c>
      <c r="I6" s="156" t="s">
        <v>198</v>
      </c>
      <c r="J6" s="8"/>
    </row>
    <row r="7" spans="1:15" ht="15.75" customHeight="1" x14ac:dyDescent="0.2">
      <c r="A7" s="2"/>
      <c r="B7" s="29"/>
      <c r="C7" s="55"/>
      <c r="D7" s="155" t="s">
        <v>195</v>
      </c>
      <c r="E7" s="188" t="s">
        <v>196</v>
      </c>
      <c r="F7" s="189"/>
      <c r="G7" s="18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73"/>
      <c r="E11" s="173"/>
      <c r="F11" s="173"/>
      <c r="G11" s="173"/>
      <c r="H11" s="18" t="s">
        <v>37</v>
      </c>
      <c r="I11" s="159"/>
      <c r="J11" s="8"/>
    </row>
    <row r="12" spans="1:15" ht="15.75" customHeight="1" x14ac:dyDescent="0.2">
      <c r="A12" s="2"/>
      <c r="B12" s="28"/>
      <c r="C12" s="54"/>
      <c r="D12" s="178"/>
      <c r="E12" s="178"/>
      <c r="F12" s="178"/>
      <c r="G12" s="178"/>
      <c r="H12" s="18" t="s">
        <v>31</v>
      </c>
      <c r="I12" s="159"/>
      <c r="J12" s="8"/>
    </row>
    <row r="13" spans="1:15" ht="15.75" customHeight="1" x14ac:dyDescent="0.2">
      <c r="A13" s="2"/>
      <c r="B13" s="29"/>
      <c r="C13" s="55"/>
      <c r="D13" s="158"/>
      <c r="E13" s="182"/>
      <c r="F13" s="183"/>
      <c r="G13" s="183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92">
        <f>'SO 01 Pol'!G8+'SO 01 Pol'!G34+'SO 01 Pol'!G43+'SO 01 Pol'!G45+'SO 01 Pol'!G47+'SO 01 Pol'!G49+'SO 01 Pol'!G55+'SO 01 Pol'!G62+'SO 01 Pol'!G71+'SO 01 Pol'!G109+'SO 01 Pol'!G111</f>
        <v>0</v>
      </c>
      <c r="H16" s="193"/>
      <c r="I16" s="193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90">
        <f>ZakladDPHSni*0.15</f>
        <v>0</v>
      </c>
      <c r="H17" s="191"/>
      <c r="I17" s="191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92">
        <v>0</v>
      </c>
      <c r="H18" s="193"/>
      <c r="I18" s="193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64">
        <v>0</v>
      </c>
      <c r="H19" s="165"/>
      <c r="I19" s="165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66">
        <v>0</v>
      </c>
      <c r="H20" s="166"/>
      <c r="I20" s="166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94">
        <v>52015.55</v>
      </c>
      <c r="H21" s="195"/>
      <c r="I21" s="195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94">
        <f>ZakladDPHSni+DPHSni</f>
        <v>0</v>
      </c>
      <c r="H22" s="194"/>
      <c r="I22" s="194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74"/>
      <c r="E27" s="175"/>
      <c r="G27" s="176"/>
      <c r="H27" s="177"/>
      <c r="I27" s="177"/>
      <c r="J27" s="25"/>
    </row>
    <row r="28" spans="1:10" ht="12.75" customHeight="1" x14ac:dyDescent="0.2">
      <c r="A28" s="2"/>
      <c r="B28" s="2"/>
      <c r="D28" s="201" t="s">
        <v>2</v>
      </c>
      <c r="E28" s="201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96"/>
      <c r="D32" s="196"/>
      <c r="E32" s="196"/>
      <c r="F32" s="92">
        <v>0</v>
      </c>
      <c r="G32" s="93">
        <v>52015.55</v>
      </c>
      <c r="H32" s="94">
        <v>10923.27</v>
      </c>
      <c r="I32" s="94">
        <v>62938.82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97" t="s">
        <v>41</v>
      </c>
      <c r="D33" s="197"/>
      <c r="E33" s="197"/>
      <c r="F33" s="97">
        <v>0</v>
      </c>
      <c r="G33" s="98">
        <v>52015.55</v>
      </c>
      <c r="H33" s="98">
        <v>10923.27</v>
      </c>
      <c r="I33" s="98">
        <v>62938.82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96" t="s">
        <v>39</v>
      </c>
      <c r="D34" s="196"/>
      <c r="E34" s="196"/>
      <c r="F34" s="101">
        <v>0</v>
      </c>
      <c r="G34" s="94">
        <v>52015.55</v>
      </c>
      <c r="H34" s="94">
        <v>10923.27</v>
      </c>
      <c r="I34" s="94">
        <v>62938.82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98" t="s">
        <v>45</v>
      </c>
      <c r="C35" s="199"/>
      <c r="D35" s="199"/>
      <c r="E35" s="200"/>
      <c r="F35" s="102">
        <f>SUMIF(A32:A34,"=1",F32:F34)</f>
        <v>0</v>
      </c>
      <c r="G35" s="103">
        <f>SUMIF(A32:A34,"=1",G32:G34)</f>
        <v>52015.55</v>
      </c>
      <c r="H35" s="103">
        <f>SUMIF(A32:A34,"=1",H32:H34)</f>
        <v>10923.27</v>
      </c>
      <c r="I35" s="103">
        <f>SUMIF(A32:A34,"=1",I32:I34)</f>
        <v>62938.82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2:E32"/>
    <mergeCell ref="C33:E33"/>
    <mergeCell ref="C34:E34"/>
    <mergeCell ref="B35:E35"/>
    <mergeCell ref="D28:E28"/>
    <mergeCell ref="D27:E27"/>
    <mergeCell ref="G27:I27"/>
    <mergeCell ref="D12:G12"/>
    <mergeCell ref="E4:J4"/>
    <mergeCell ref="E13:G13"/>
    <mergeCell ref="D5:G5"/>
    <mergeCell ref="D6:G6"/>
    <mergeCell ref="E7:G7"/>
    <mergeCell ref="G17:I17"/>
    <mergeCell ref="G16:I16"/>
    <mergeCell ref="G22:I22"/>
    <mergeCell ref="G18:I18"/>
    <mergeCell ref="G21:I21"/>
    <mergeCell ref="B1:J1"/>
    <mergeCell ref="G19:I19"/>
    <mergeCell ref="G20:I20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2" t="s">
        <v>7</v>
      </c>
      <c r="B1" s="202"/>
      <c r="C1" s="203"/>
      <c r="D1" s="202"/>
      <c r="E1" s="202"/>
      <c r="F1" s="202"/>
      <c r="G1" s="202"/>
    </row>
    <row r="2" spans="1:7" ht="24.95" customHeight="1" x14ac:dyDescent="0.2">
      <c r="A2" s="49" t="s">
        <v>8</v>
      </c>
      <c r="B2" s="48"/>
      <c r="C2" s="204"/>
      <c r="D2" s="204"/>
      <c r="E2" s="204"/>
      <c r="F2" s="204"/>
      <c r="G2" s="205"/>
    </row>
    <row r="3" spans="1:7" ht="24.95" customHeight="1" x14ac:dyDescent="0.2">
      <c r="A3" s="49" t="s">
        <v>9</v>
      </c>
      <c r="B3" s="48"/>
      <c r="C3" s="204"/>
      <c r="D3" s="204"/>
      <c r="E3" s="204"/>
      <c r="F3" s="204"/>
      <c r="G3" s="205"/>
    </row>
    <row r="4" spans="1:7" ht="24.95" customHeight="1" x14ac:dyDescent="0.2">
      <c r="A4" s="49" t="s">
        <v>10</v>
      </c>
      <c r="B4" s="48"/>
      <c r="C4" s="204"/>
      <c r="D4" s="204"/>
      <c r="E4" s="204"/>
      <c r="F4" s="204"/>
      <c r="G4" s="20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3A60-A39B-4EC7-A847-821B7727294A}">
  <sheetPr>
    <outlinePr summaryBelow="0"/>
  </sheetPr>
  <dimension ref="A1:BH5000"/>
  <sheetViews>
    <sheetView workbookViewId="0">
      <pane ySplit="7" topLeftCell="A4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6" t="s">
        <v>7</v>
      </c>
      <c r="B1" s="206"/>
      <c r="C1" s="206"/>
      <c r="D1" s="206"/>
      <c r="E1" s="206"/>
      <c r="F1" s="206"/>
      <c r="G1" s="206"/>
      <c r="AG1" t="s">
        <v>68</v>
      </c>
    </row>
    <row r="2" spans="1:60" ht="24.95" customHeight="1" x14ac:dyDescent="0.2">
      <c r="A2" s="114" t="s">
        <v>8</v>
      </c>
      <c r="B2" s="48"/>
      <c r="C2" s="207" t="s">
        <v>199</v>
      </c>
      <c r="D2" s="208"/>
      <c r="E2" s="208"/>
      <c r="F2" s="208"/>
      <c r="G2" s="209"/>
      <c r="AG2" t="s">
        <v>69</v>
      </c>
    </row>
    <row r="3" spans="1:60" ht="24.95" customHeight="1" x14ac:dyDescent="0.2">
      <c r="A3" s="114" t="s">
        <v>9</v>
      </c>
      <c r="B3" s="48"/>
      <c r="C3" s="210" t="s">
        <v>41</v>
      </c>
      <c r="D3" s="208"/>
      <c r="E3" s="208"/>
      <c r="F3" s="208"/>
      <c r="G3" s="209"/>
      <c r="AC3" s="113" t="s">
        <v>69</v>
      </c>
      <c r="AG3" t="s">
        <v>70</v>
      </c>
    </row>
    <row r="4" spans="1:60" ht="24.95" customHeight="1" x14ac:dyDescent="0.2">
      <c r="A4" s="115" t="s">
        <v>10</v>
      </c>
      <c r="B4" s="116"/>
      <c r="C4" s="211" t="s">
        <v>199</v>
      </c>
      <c r="D4" s="212"/>
      <c r="E4" s="212"/>
      <c r="F4" s="212"/>
      <c r="G4" s="213"/>
      <c r="AG4" t="s">
        <v>71</v>
      </c>
    </row>
    <row r="5" spans="1:60" x14ac:dyDescent="0.2">
      <c r="D5" s="10"/>
    </row>
    <row r="6" spans="1:60" ht="38.25" x14ac:dyDescent="0.2">
      <c r="A6" s="118" t="s">
        <v>72</v>
      </c>
      <c r="B6" s="120" t="s">
        <v>73</v>
      </c>
      <c r="C6" s="120" t="s">
        <v>74</v>
      </c>
      <c r="D6" s="119" t="s">
        <v>75</v>
      </c>
      <c r="E6" s="118" t="s">
        <v>76</v>
      </c>
      <c r="F6" s="117" t="s">
        <v>77</v>
      </c>
      <c r="G6" s="118" t="s">
        <v>27</v>
      </c>
      <c r="H6" s="121" t="s">
        <v>28</v>
      </c>
      <c r="I6" s="121" t="s">
        <v>78</v>
      </c>
      <c r="J6" s="121" t="s">
        <v>29</v>
      </c>
      <c r="K6" s="121" t="s">
        <v>79</v>
      </c>
      <c r="L6" s="121" t="s">
        <v>80</v>
      </c>
      <c r="M6" s="121" t="s">
        <v>81</v>
      </c>
      <c r="N6" s="121" t="s">
        <v>82</v>
      </c>
      <c r="O6" s="121" t="s">
        <v>83</v>
      </c>
      <c r="P6" s="121" t="s">
        <v>84</v>
      </c>
      <c r="Q6" s="121" t="s">
        <v>85</v>
      </c>
      <c r="R6" s="121" t="s">
        <v>86</v>
      </c>
      <c r="S6" s="121" t="s">
        <v>87</v>
      </c>
      <c r="T6" s="121" t="s">
        <v>88</v>
      </c>
      <c r="U6" s="121" t="s">
        <v>89</v>
      </c>
      <c r="V6" s="121" t="s">
        <v>90</v>
      </c>
      <c r="W6" s="121" t="s">
        <v>91</v>
      </c>
      <c r="X6" s="121" t="s">
        <v>92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1" t="s">
        <v>93</v>
      </c>
      <c r="B8" s="132" t="s">
        <v>47</v>
      </c>
      <c r="C8" s="149" t="s">
        <v>48</v>
      </c>
      <c r="D8" s="133"/>
      <c r="E8" s="134"/>
      <c r="F8" s="135"/>
      <c r="G8" s="136">
        <f>SUMIF(AG9:AG33,"&lt;&gt;NOR",G9:G33)</f>
        <v>0</v>
      </c>
      <c r="H8" s="130"/>
      <c r="I8" s="130">
        <f>SUM(I9:I33)</f>
        <v>693.95</v>
      </c>
      <c r="J8" s="130"/>
      <c r="K8" s="130">
        <f>SUM(K9:K33)</f>
        <v>7756.9400000000005</v>
      </c>
      <c r="L8" s="130"/>
      <c r="M8" s="130">
        <f>SUM(M9:M33)</f>
        <v>0</v>
      </c>
      <c r="N8" s="130"/>
      <c r="O8" s="130">
        <f>SUM(O9:O33)</f>
        <v>0.52</v>
      </c>
      <c r="P8" s="130"/>
      <c r="Q8" s="130">
        <f>SUM(Q9:Q33)</f>
        <v>0</v>
      </c>
      <c r="R8" s="130"/>
      <c r="S8" s="130"/>
      <c r="T8" s="130"/>
      <c r="U8" s="130"/>
      <c r="V8" s="130">
        <f>SUM(V9:V33)</f>
        <v>17.190000000000001</v>
      </c>
      <c r="W8" s="130"/>
      <c r="X8" s="130"/>
      <c r="AG8" t="s">
        <v>94</v>
      </c>
    </row>
    <row r="9" spans="1:60" outlineLevel="1" x14ac:dyDescent="0.2">
      <c r="A9" s="137">
        <v>1</v>
      </c>
      <c r="B9" s="138" t="s">
        <v>95</v>
      </c>
      <c r="C9" s="150" t="s">
        <v>96</v>
      </c>
      <c r="D9" s="139" t="s">
        <v>97</v>
      </c>
      <c r="E9" s="140">
        <v>5.6</v>
      </c>
      <c r="F9" s="141"/>
      <c r="G9" s="142">
        <f>ROUND(E9*F9,2)</f>
        <v>0</v>
      </c>
      <c r="H9" s="127">
        <v>13.56</v>
      </c>
      <c r="I9" s="127">
        <f>ROUND(E9*H9,2)</f>
        <v>75.94</v>
      </c>
      <c r="J9" s="127">
        <v>33.04</v>
      </c>
      <c r="K9" s="127">
        <f>ROUND(E9*J9,2)</f>
        <v>185.02</v>
      </c>
      <c r="L9" s="127">
        <v>21</v>
      </c>
      <c r="M9" s="127">
        <f>G9*(1+L9/100)</f>
        <v>0</v>
      </c>
      <c r="N9" s="127">
        <v>4.0000000000000003E-5</v>
      </c>
      <c r="O9" s="127">
        <f>ROUND(E9*N9,2)</f>
        <v>0</v>
      </c>
      <c r="P9" s="127">
        <v>0</v>
      </c>
      <c r="Q9" s="127">
        <f>ROUND(E9*P9,2)</f>
        <v>0</v>
      </c>
      <c r="R9" s="127"/>
      <c r="S9" s="127" t="s">
        <v>98</v>
      </c>
      <c r="T9" s="127" t="s">
        <v>99</v>
      </c>
      <c r="U9" s="127">
        <v>7.8E-2</v>
      </c>
      <c r="V9" s="127">
        <f>ROUND(E9*U9,2)</f>
        <v>0.44</v>
      </c>
      <c r="W9" s="127"/>
      <c r="X9" s="127" t="s">
        <v>100</v>
      </c>
      <c r="Y9" s="122"/>
      <c r="Z9" s="122"/>
      <c r="AA9" s="122"/>
      <c r="AB9" s="122"/>
      <c r="AC9" s="122"/>
      <c r="AD9" s="122"/>
      <c r="AE9" s="122"/>
      <c r="AF9" s="122"/>
      <c r="AG9" s="122" t="s">
        <v>101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1" t="s">
        <v>102</v>
      </c>
      <c r="D10" s="128"/>
      <c r="E10" s="129">
        <v>5.6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103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37">
        <v>2</v>
      </c>
      <c r="B11" s="138" t="s">
        <v>104</v>
      </c>
      <c r="C11" s="150" t="s">
        <v>105</v>
      </c>
      <c r="D11" s="139" t="s">
        <v>97</v>
      </c>
      <c r="E11" s="140">
        <v>100.143</v>
      </c>
      <c r="F11" s="141"/>
      <c r="G11" s="142">
        <f>ROUND(E11*F11,2)</f>
        <v>0</v>
      </c>
      <c r="H11" s="127">
        <v>3.24</v>
      </c>
      <c r="I11" s="127">
        <f>ROUND(E11*H11,2)</f>
        <v>324.45999999999998</v>
      </c>
      <c r="J11" s="127">
        <v>55.76</v>
      </c>
      <c r="K11" s="127">
        <f>ROUND(E11*J11,2)</f>
        <v>5583.97</v>
      </c>
      <c r="L11" s="127">
        <v>21</v>
      </c>
      <c r="M11" s="127">
        <f>G11*(1+L11/100)</f>
        <v>0</v>
      </c>
      <c r="N11" s="127">
        <v>3.2799999999999999E-3</v>
      </c>
      <c r="O11" s="127">
        <f>ROUND(E11*N11,2)</f>
        <v>0.33</v>
      </c>
      <c r="P11" s="127">
        <v>0</v>
      </c>
      <c r="Q11" s="127">
        <f>ROUND(E11*P11,2)</f>
        <v>0</v>
      </c>
      <c r="R11" s="127"/>
      <c r="S11" s="127" t="s">
        <v>98</v>
      </c>
      <c r="T11" s="127" t="s">
        <v>98</v>
      </c>
      <c r="U11" s="127">
        <v>0.10872</v>
      </c>
      <c r="V11" s="127">
        <f>ROUND(E11*U11,2)</f>
        <v>10.89</v>
      </c>
      <c r="W11" s="127"/>
      <c r="X11" s="127" t="s">
        <v>100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101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1" t="s">
        <v>106</v>
      </c>
      <c r="D12" s="128"/>
      <c r="E12" s="129">
        <v>30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103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outlineLevel="1" x14ac:dyDescent="0.2">
      <c r="A13" s="125"/>
      <c r="B13" s="126"/>
      <c r="C13" s="151" t="s">
        <v>107</v>
      </c>
      <c r="D13" s="128"/>
      <c r="E13" s="129">
        <v>-1.7729999999999999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2"/>
      <c r="Z13" s="122"/>
      <c r="AA13" s="122"/>
      <c r="AB13" s="122"/>
      <c r="AC13" s="122"/>
      <c r="AD13" s="122"/>
      <c r="AE13" s="122"/>
      <c r="AF13" s="122"/>
      <c r="AG13" s="122" t="s">
        <v>103</v>
      </c>
      <c r="AH13" s="122">
        <v>0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1" t="s">
        <v>108</v>
      </c>
      <c r="D14" s="128"/>
      <c r="E14" s="129">
        <v>-3.5459999999999998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103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1" t="s">
        <v>109</v>
      </c>
      <c r="D15" s="128"/>
      <c r="E15" s="129">
        <v>-2.5609999999999999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103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1" t="s">
        <v>110</v>
      </c>
      <c r="D16" s="128"/>
      <c r="E16" s="129">
        <v>3.2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103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outlineLevel="1" x14ac:dyDescent="0.2">
      <c r="A17" s="125"/>
      <c r="B17" s="126"/>
      <c r="C17" s="151" t="s">
        <v>111</v>
      </c>
      <c r="D17" s="128"/>
      <c r="E17" s="129">
        <v>8.25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2"/>
      <c r="Z17" s="122"/>
      <c r="AA17" s="122"/>
      <c r="AB17" s="122"/>
      <c r="AC17" s="122"/>
      <c r="AD17" s="122"/>
      <c r="AE17" s="122"/>
      <c r="AF17" s="122"/>
      <c r="AG17" s="122" t="s">
        <v>103</v>
      </c>
      <c r="AH17" s="122">
        <v>0</v>
      </c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1" t="s">
        <v>112</v>
      </c>
      <c r="D18" s="128"/>
      <c r="E18" s="129">
        <v>-1.1819999999999999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103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outlineLevel="1" x14ac:dyDescent="0.2">
      <c r="A19" s="125"/>
      <c r="B19" s="126"/>
      <c r="C19" s="151" t="s">
        <v>113</v>
      </c>
      <c r="D19" s="128"/>
      <c r="E19" s="129">
        <v>10.5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2"/>
      <c r="Z19" s="122"/>
      <c r="AA19" s="122"/>
      <c r="AB19" s="122"/>
      <c r="AC19" s="122"/>
      <c r="AD19" s="122"/>
      <c r="AE19" s="122"/>
      <c r="AF19" s="122"/>
      <c r="AG19" s="122" t="s">
        <v>103</v>
      </c>
      <c r="AH19" s="122">
        <v>0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1" t="s">
        <v>112</v>
      </c>
      <c r="D20" s="128"/>
      <c r="E20" s="129">
        <v>-1.1819999999999999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103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outlineLevel="1" x14ac:dyDescent="0.2">
      <c r="A21" s="125"/>
      <c r="B21" s="126"/>
      <c r="C21" s="151" t="s">
        <v>114</v>
      </c>
      <c r="D21" s="128"/>
      <c r="E21" s="129">
        <v>41.25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2"/>
      <c r="Z21" s="122"/>
      <c r="AA21" s="122"/>
      <c r="AB21" s="122"/>
      <c r="AC21" s="122"/>
      <c r="AD21" s="122"/>
      <c r="AE21" s="122"/>
      <c r="AF21" s="122"/>
      <c r="AG21" s="122" t="s">
        <v>103</v>
      </c>
      <c r="AH21" s="122">
        <v>0</v>
      </c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25"/>
      <c r="B22" s="126"/>
      <c r="C22" s="151" t="s">
        <v>115</v>
      </c>
      <c r="D22" s="128"/>
      <c r="E22" s="129">
        <v>-1.5760000000000001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2"/>
      <c r="Z22" s="122"/>
      <c r="AA22" s="122"/>
      <c r="AB22" s="122"/>
      <c r="AC22" s="122"/>
      <c r="AD22" s="122"/>
      <c r="AE22" s="122"/>
      <c r="AF22" s="122"/>
      <c r="AG22" s="122" t="s">
        <v>103</v>
      </c>
      <c r="AH22" s="122">
        <v>0</v>
      </c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outlineLevel="1" x14ac:dyDescent="0.2">
      <c r="A23" s="125"/>
      <c r="B23" s="126"/>
      <c r="C23" s="151" t="s">
        <v>109</v>
      </c>
      <c r="D23" s="128"/>
      <c r="E23" s="129">
        <v>-2.5609999999999999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2"/>
      <c r="Z23" s="122"/>
      <c r="AA23" s="122"/>
      <c r="AB23" s="122"/>
      <c r="AC23" s="122"/>
      <c r="AD23" s="122"/>
      <c r="AE23" s="122"/>
      <c r="AF23" s="122"/>
      <c r="AG23" s="122" t="s">
        <v>103</v>
      </c>
      <c r="AH23" s="122">
        <v>0</v>
      </c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1" t="s">
        <v>116</v>
      </c>
      <c r="D24" s="128"/>
      <c r="E24" s="129">
        <v>-2.8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103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outlineLevel="1" x14ac:dyDescent="0.2">
      <c r="A25" s="125"/>
      <c r="B25" s="126"/>
      <c r="C25" s="151" t="s">
        <v>117</v>
      </c>
      <c r="D25" s="128"/>
      <c r="E25" s="129">
        <v>28.5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2"/>
      <c r="Z25" s="122"/>
      <c r="AA25" s="122"/>
      <c r="AB25" s="122"/>
      <c r="AC25" s="122"/>
      <c r="AD25" s="122"/>
      <c r="AE25" s="122"/>
      <c r="AF25" s="122"/>
      <c r="AG25" s="122" t="s">
        <v>103</v>
      </c>
      <c r="AH25" s="122">
        <v>0</v>
      </c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outlineLevel="1" x14ac:dyDescent="0.2">
      <c r="A26" s="125"/>
      <c r="B26" s="126"/>
      <c r="C26" s="151" t="s">
        <v>115</v>
      </c>
      <c r="D26" s="128"/>
      <c r="E26" s="129">
        <v>-1.5760000000000001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2"/>
      <c r="Z26" s="122"/>
      <c r="AA26" s="122"/>
      <c r="AB26" s="122"/>
      <c r="AC26" s="122"/>
      <c r="AD26" s="122"/>
      <c r="AE26" s="122"/>
      <c r="AF26" s="122"/>
      <c r="AG26" s="122" t="s">
        <v>103</v>
      </c>
      <c r="AH26" s="122">
        <v>0</v>
      </c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outlineLevel="1" x14ac:dyDescent="0.2">
      <c r="A27" s="125"/>
      <c r="B27" s="126"/>
      <c r="C27" s="151" t="s">
        <v>116</v>
      </c>
      <c r="D27" s="128"/>
      <c r="E27" s="129">
        <v>-2.8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2"/>
      <c r="Z27" s="122"/>
      <c r="AA27" s="122"/>
      <c r="AB27" s="122"/>
      <c r="AC27" s="122"/>
      <c r="AD27" s="122"/>
      <c r="AE27" s="122"/>
      <c r="AF27" s="122"/>
      <c r="AG27" s="122" t="s">
        <v>103</v>
      </c>
      <c r="AH27" s="122">
        <v>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</row>
    <row r="28" spans="1:60" outlineLevel="1" x14ac:dyDescent="0.2">
      <c r="A28" s="137">
        <v>3</v>
      </c>
      <c r="B28" s="138" t="s">
        <v>118</v>
      </c>
      <c r="C28" s="150" t="s">
        <v>119</v>
      </c>
      <c r="D28" s="139" t="s">
        <v>97</v>
      </c>
      <c r="E28" s="140">
        <v>30.42</v>
      </c>
      <c r="F28" s="141"/>
      <c r="G28" s="142">
        <f>ROUND(E28*F28,2)</f>
        <v>0</v>
      </c>
      <c r="H28" s="127">
        <v>9.65</v>
      </c>
      <c r="I28" s="127">
        <f>ROUND(E28*H28,2)</f>
        <v>293.55</v>
      </c>
      <c r="J28" s="127">
        <v>65.349999999999994</v>
      </c>
      <c r="K28" s="127">
        <f>ROUND(E28*J28,2)</f>
        <v>1987.95</v>
      </c>
      <c r="L28" s="127">
        <v>21</v>
      </c>
      <c r="M28" s="127">
        <f>G28*(1+L28/100)</f>
        <v>0</v>
      </c>
      <c r="N28" s="127">
        <v>6.0899999999999999E-3</v>
      </c>
      <c r="O28" s="127">
        <f>ROUND(E28*N28,2)</f>
        <v>0.19</v>
      </c>
      <c r="P28" s="127">
        <v>0</v>
      </c>
      <c r="Q28" s="127">
        <f>ROUND(E28*P28,2)</f>
        <v>0</v>
      </c>
      <c r="R28" s="127"/>
      <c r="S28" s="127" t="s">
        <v>120</v>
      </c>
      <c r="T28" s="127" t="s">
        <v>121</v>
      </c>
      <c r="U28" s="127">
        <v>0.19273999999999999</v>
      </c>
      <c r="V28" s="127">
        <f>ROUND(E28*U28,2)</f>
        <v>5.86</v>
      </c>
      <c r="W28" s="127"/>
      <c r="X28" s="127" t="s">
        <v>100</v>
      </c>
      <c r="Y28" s="122"/>
      <c r="Z28" s="122"/>
      <c r="AA28" s="122"/>
      <c r="AB28" s="122"/>
      <c r="AC28" s="122"/>
      <c r="AD28" s="122"/>
      <c r="AE28" s="122"/>
      <c r="AF28" s="122"/>
      <c r="AG28" s="122" t="s">
        <v>101</v>
      </c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1" t="s">
        <v>122</v>
      </c>
      <c r="D29" s="128"/>
      <c r="E29" s="129">
        <v>3.99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103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outlineLevel="1" x14ac:dyDescent="0.2">
      <c r="A30" s="125"/>
      <c r="B30" s="126"/>
      <c r="C30" s="151" t="s">
        <v>123</v>
      </c>
      <c r="D30" s="128"/>
      <c r="E30" s="129">
        <v>1.08</v>
      </c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2"/>
      <c r="Z30" s="122"/>
      <c r="AA30" s="122"/>
      <c r="AB30" s="122"/>
      <c r="AC30" s="122"/>
      <c r="AD30" s="122"/>
      <c r="AE30" s="122"/>
      <c r="AF30" s="122"/>
      <c r="AG30" s="122" t="s">
        <v>103</v>
      </c>
      <c r="AH30" s="122">
        <v>0</v>
      </c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outlineLevel="1" x14ac:dyDescent="0.2">
      <c r="A31" s="125"/>
      <c r="B31" s="126"/>
      <c r="C31" s="151" t="s">
        <v>124</v>
      </c>
      <c r="D31" s="128"/>
      <c r="E31" s="129">
        <v>0.98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2"/>
      <c r="Z31" s="122"/>
      <c r="AA31" s="122"/>
      <c r="AB31" s="122"/>
      <c r="AC31" s="122"/>
      <c r="AD31" s="122"/>
      <c r="AE31" s="122"/>
      <c r="AF31" s="122"/>
      <c r="AG31" s="122" t="s">
        <v>103</v>
      </c>
      <c r="AH31" s="122">
        <v>0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1" t="s">
        <v>125</v>
      </c>
      <c r="D32" s="128"/>
      <c r="E32" s="129">
        <v>16.25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103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outlineLevel="1" x14ac:dyDescent="0.2">
      <c r="A33" s="125"/>
      <c r="B33" s="126"/>
      <c r="C33" s="151" t="s">
        <v>126</v>
      </c>
      <c r="D33" s="128"/>
      <c r="E33" s="129">
        <v>8.1199999999999992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2"/>
      <c r="Z33" s="122"/>
      <c r="AA33" s="122"/>
      <c r="AB33" s="122"/>
      <c r="AC33" s="122"/>
      <c r="AD33" s="122"/>
      <c r="AE33" s="122"/>
      <c r="AF33" s="122"/>
      <c r="AG33" s="122" t="s">
        <v>103</v>
      </c>
      <c r="AH33" s="122">
        <v>0</v>
      </c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</row>
    <row r="34" spans="1:60" ht="25.5" x14ac:dyDescent="0.2">
      <c r="A34" s="131" t="s">
        <v>93</v>
      </c>
      <c r="B34" s="132" t="s">
        <v>49</v>
      </c>
      <c r="C34" s="149" t="s">
        <v>50</v>
      </c>
      <c r="D34" s="133"/>
      <c r="E34" s="134"/>
      <c r="F34" s="135"/>
      <c r="G34" s="136">
        <f>SUMIF(AG35:AG42,"&lt;&gt;NOR",G35:G42)</f>
        <v>0</v>
      </c>
      <c r="H34" s="130"/>
      <c r="I34" s="130">
        <f>SUM(I35:I42)</f>
        <v>88.72</v>
      </c>
      <c r="J34" s="130"/>
      <c r="K34" s="130">
        <f>SUM(K35:K42)</f>
        <v>4579.1899999999996</v>
      </c>
      <c r="L34" s="130"/>
      <c r="M34" s="130">
        <f>SUM(M35:M42)</f>
        <v>0</v>
      </c>
      <c r="N34" s="130"/>
      <c r="O34" s="130">
        <f>SUM(O35:O42)</f>
        <v>0</v>
      </c>
      <c r="P34" s="130"/>
      <c r="Q34" s="130">
        <f>SUM(Q35:Q42)</f>
        <v>0</v>
      </c>
      <c r="R34" s="130"/>
      <c r="S34" s="130"/>
      <c r="T34" s="130"/>
      <c r="U34" s="130"/>
      <c r="V34" s="130">
        <f>SUM(V35:V42)</f>
        <v>11.52</v>
      </c>
      <c r="W34" s="130"/>
      <c r="X34" s="130"/>
      <c r="AG34" t="s">
        <v>94</v>
      </c>
    </row>
    <row r="35" spans="1:60" outlineLevel="1" x14ac:dyDescent="0.2">
      <c r="A35" s="137">
        <v>4</v>
      </c>
      <c r="B35" s="138" t="s">
        <v>127</v>
      </c>
      <c r="C35" s="150" t="s">
        <v>128</v>
      </c>
      <c r="D35" s="139" t="s">
        <v>97</v>
      </c>
      <c r="E35" s="140">
        <v>36.86</v>
      </c>
      <c r="F35" s="141"/>
      <c r="G35" s="142">
        <f>ROUND(E35*F35,2)</f>
        <v>0</v>
      </c>
      <c r="H35" s="127">
        <v>1.44</v>
      </c>
      <c r="I35" s="127">
        <f>ROUND(E35*H35,2)</f>
        <v>53.08</v>
      </c>
      <c r="J35" s="127">
        <v>117.06</v>
      </c>
      <c r="K35" s="127">
        <f>ROUND(E35*J35,2)</f>
        <v>4314.83</v>
      </c>
      <c r="L35" s="127">
        <v>21</v>
      </c>
      <c r="M35" s="127">
        <f>G35*(1+L35/100)</f>
        <v>0</v>
      </c>
      <c r="N35" s="127">
        <v>4.0000000000000003E-5</v>
      </c>
      <c r="O35" s="127">
        <f>ROUND(E35*N35,2)</f>
        <v>0</v>
      </c>
      <c r="P35" s="127">
        <v>0</v>
      </c>
      <c r="Q35" s="127">
        <f>ROUND(E35*P35,2)</f>
        <v>0</v>
      </c>
      <c r="R35" s="127"/>
      <c r="S35" s="127" t="s">
        <v>98</v>
      </c>
      <c r="T35" s="127" t="s">
        <v>99</v>
      </c>
      <c r="U35" s="127">
        <v>0.308</v>
      </c>
      <c r="V35" s="127">
        <f>ROUND(E35*U35,2)</f>
        <v>11.35</v>
      </c>
      <c r="W35" s="127"/>
      <c r="X35" s="127" t="s">
        <v>100</v>
      </c>
      <c r="Y35" s="122"/>
      <c r="Z35" s="122"/>
      <c r="AA35" s="122"/>
      <c r="AB35" s="122"/>
      <c r="AC35" s="122"/>
      <c r="AD35" s="122"/>
      <c r="AE35" s="122"/>
      <c r="AF35" s="122"/>
      <c r="AG35" s="122" t="s">
        <v>101</v>
      </c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1" t="s">
        <v>129</v>
      </c>
      <c r="D36" s="128"/>
      <c r="E36" s="129">
        <v>6.44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103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outlineLevel="1" x14ac:dyDescent="0.2">
      <c r="A37" s="125"/>
      <c r="B37" s="126"/>
      <c r="C37" s="151" t="s">
        <v>122</v>
      </c>
      <c r="D37" s="128"/>
      <c r="E37" s="129">
        <v>3.99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2"/>
      <c r="Z37" s="122"/>
      <c r="AA37" s="122"/>
      <c r="AB37" s="122"/>
      <c r="AC37" s="122"/>
      <c r="AD37" s="122"/>
      <c r="AE37" s="122"/>
      <c r="AF37" s="122"/>
      <c r="AG37" s="122" t="s">
        <v>103</v>
      </c>
      <c r="AH37" s="122">
        <v>0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1" t="s">
        <v>123</v>
      </c>
      <c r="D38" s="128"/>
      <c r="E38" s="129">
        <v>1.08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103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1" t="s">
        <v>124</v>
      </c>
      <c r="D39" s="128"/>
      <c r="E39" s="129">
        <v>0.98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103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1" t="s">
        <v>125</v>
      </c>
      <c r="D40" s="128"/>
      <c r="E40" s="129">
        <v>16.25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103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25"/>
      <c r="B41" s="126"/>
      <c r="C41" s="151" t="s">
        <v>126</v>
      </c>
      <c r="D41" s="128"/>
      <c r="E41" s="129">
        <v>8.1199999999999992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2"/>
      <c r="Z41" s="122"/>
      <c r="AA41" s="122"/>
      <c r="AB41" s="122"/>
      <c r="AC41" s="122"/>
      <c r="AD41" s="122"/>
      <c r="AE41" s="122"/>
      <c r="AF41" s="122"/>
      <c r="AG41" s="122" t="s">
        <v>103</v>
      </c>
      <c r="AH41" s="122">
        <v>0</v>
      </c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43">
        <v>5</v>
      </c>
      <c r="B42" s="144" t="s">
        <v>130</v>
      </c>
      <c r="C42" s="152" t="s">
        <v>131</v>
      </c>
      <c r="D42" s="145" t="s">
        <v>132</v>
      </c>
      <c r="E42" s="146">
        <v>2</v>
      </c>
      <c r="F42" s="147"/>
      <c r="G42" s="148">
        <f>ROUND(E42*F42,2)</f>
        <v>0</v>
      </c>
      <c r="H42" s="127">
        <v>17.82</v>
      </c>
      <c r="I42" s="127">
        <f>ROUND(E42*H42,2)</f>
        <v>35.64</v>
      </c>
      <c r="J42" s="127">
        <v>132.18</v>
      </c>
      <c r="K42" s="127">
        <f>ROUND(E42*J42,2)</f>
        <v>264.36</v>
      </c>
      <c r="L42" s="127">
        <v>21</v>
      </c>
      <c r="M42" s="127">
        <f>G42*(1+L42/100)</f>
        <v>0</v>
      </c>
      <c r="N42" s="127">
        <v>2.0000000000000001E-4</v>
      </c>
      <c r="O42" s="127">
        <f>ROUND(E42*N42,2)</f>
        <v>0</v>
      </c>
      <c r="P42" s="127">
        <v>0</v>
      </c>
      <c r="Q42" s="127">
        <f>ROUND(E42*P42,2)</f>
        <v>0</v>
      </c>
      <c r="R42" s="127"/>
      <c r="S42" s="127" t="s">
        <v>120</v>
      </c>
      <c r="T42" s="127" t="s">
        <v>121</v>
      </c>
      <c r="U42" s="127">
        <v>8.5999999999999993E-2</v>
      </c>
      <c r="V42" s="127">
        <f>ROUND(E42*U42,2)</f>
        <v>0.17</v>
      </c>
      <c r="W42" s="127"/>
      <c r="X42" s="127" t="s">
        <v>100</v>
      </c>
      <c r="Y42" s="122"/>
      <c r="Z42" s="122"/>
      <c r="AA42" s="122"/>
      <c r="AB42" s="122"/>
      <c r="AC42" s="122"/>
      <c r="AD42" s="122"/>
      <c r="AE42" s="122"/>
      <c r="AF42" s="122"/>
      <c r="AG42" s="122" t="s">
        <v>101</v>
      </c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x14ac:dyDescent="0.2">
      <c r="A43" s="131" t="s">
        <v>93</v>
      </c>
      <c r="B43" s="132" t="s">
        <v>51</v>
      </c>
      <c r="C43" s="149" t="s">
        <v>52</v>
      </c>
      <c r="D43" s="133"/>
      <c r="E43" s="134"/>
      <c r="F43" s="135"/>
      <c r="G43" s="136">
        <f>SUMIF(AG44:AG44,"&lt;&gt;NOR",G44:G44)</f>
        <v>0</v>
      </c>
      <c r="H43" s="130"/>
      <c r="I43" s="130">
        <f>SUM(I44:I44)</f>
        <v>0</v>
      </c>
      <c r="J43" s="130"/>
      <c r="K43" s="130">
        <f>SUM(K44:K44)</f>
        <v>105.6</v>
      </c>
      <c r="L43" s="130"/>
      <c r="M43" s="130">
        <f>SUM(M44:M44)</f>
        <v>0</v>
      </c>
      <c r="N43" s="130"/>
      <c r="O43" s="130">
        <f>SUM(O44:O44)</f>
        <v>0</v>
      </c>
      <c r="P43" s="130"/>
      <c r="Q43" s="130">
        <f>SUM(Q44:Q44)</f>
        <v>0</v>
      </c>
      <c r="R43" s="130"/>
      <c r="S43" s="130"/>
      <c r="T43" s="130"/>
      <c r="U43" s="130"/>
      <c r="V43" s="130">
        <f>SUM(V44:V44)</f>
        <v>0.3</v>
      </c>
      <c r="W43" s="130"/>
      <c r="X43" s="130"/>
      <c r="AG43" t="s">
        <v>94</v>
      </c>
    </row>
    <row r="44" spans="1:60" outlineLevel="1" x14ac:dyDescent="0.2">
      <c r="A44" s="143">
        <v>6</v>
      </c>
      <c r="B44" s="144" t="s">
        <v>133</v>
      </c>
      <c r="C44" s="152" t="s">
        <v>134</v>
      </c>
      <c r="D44" s="145" t="s">
        <v>135</v>
      </c>
      <c r="E44" s="146">
        <v>6</v>
      </c>
      <c r="F44" s="147"/>
      <c r="G44" s="148">
        <f>ROUND(E44*F44,2)</f>
        <v>0</v>
      </c>
      <c r="H44" s="127">
        <v>0</v>
      </c>
      <c r="I44" s="127">
        <f>ROUND(E44*H44,2)</f>
        <v>0</v>
      </c>
      <c r="J44" s="127">
        <v>17.600000000000001</v>
      </c>
      <c r="K44" s="127">
        <f>ROUND(E44*J44,2)</f>
        <v>105.6</v>
      </c>
      <c r="L44" s="127">
        <v>21</v>
      </c>
      <c r="M44" s="127">
        <f>G44*(1+L44/100)</f>
        <v>0</v>
      </c>
      <c r="N44" s="127">
        <v>0</v>
      </c>
      <c r="O44" s="127">
        <f>ROUND(E44*N44,2)</f>
        <v>0</v>
      </c>
      <c r="P44" s="127">
        <v>0</v>
      </c>
      <c r="Q44" s="127">
        <f>ROUND(E44*P44,2)</f>
        <v>0</v>
      </c>
      <c r="R44" s="127"/>
      <c r="S44" s="127" t="s">
        <v>98</v>
      </c>
      <c r="T44" s="127" t="s">
        <v>98</v>
      </c>
      <c r="U44" s="127">
        <v>0.05</v>
      </c>
      <c r="V44" s="127">
        <f>ROUND(E44*U44,2)</f>
        <v>0.3</v>
      </c>
      <c r="W44" s="127"/>
      <c r="X44" s="127" t="s">
        <v>100</v>
      </c>
      <c r="Y44" s="122"/>
      <c r="Z44" s="122"/>
      <c r="AA44" s="122"/>
      <c r="AB44" s="122"/>
      <c r="AC44" s="122"/>
      <c r="AD44" s="122"/>
      <c r="AE44" s="122"/>
      <c r="AF44" s="122"/>
      <c r="AG44" s="122" t="s">
        <v>101</v>
      </c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x14ac:dyDescent="0.2">
      <c r="A45" s="131" t="s">
        <v>93</v>
      </c>
      <c r="B45" s="132" t="s">
        <v>53</v>
      </c>
      <c r="C45" s="149" t="s">
        <v>54</v>
      </c>
      <c r="D45" s="133"/>
      <c r="E45" s="134"/>
      <c r="F45" s="135"/>
      <c r="G45" s="136">
        <f>SUMIF(AG46:AG46,"&lt;&gt;NOR",G46:G46)</f>
        <v>0</v>
      </c>
      <c r="H45" s="130"/>
      <c r="I45" s="130">
        <f>SUM(I46:I46)</f>
        <v>0</v>
      </c>
      <c r="J45" s="130"/>
      <c r="K45" s="130">
        <f>SUM(K46:K46)</f>
        <v>582.89</v>
      </c>
      <c r="L45" s="130"/>
      <c r="M45" s="130">
        <f>SUM(M46:M46)</f>
        <v>0</v>
      </c>
      <c r="N45" s="130"/>
      <c r="O45" s="130">
        <f>SUM(O46:O46)</f>
        <v>0</v>
      </c>
      <c r="P45" s="130"/>
      <c r="Q45" s="130">
        <f>SUM(Q46:Q46)</f>
        <v>0</v>
      </c>
      <c r="R45" s="130"/>
      <c r="S45" s="130"/>
      <c r="T45" s="130"/>
      <c r="U45" s="130"/>
      <c r="V45" s="130">
        <f>SUM(V46:V46)</f>
        <v>1.33</v>
      </c>
      <c r="W45" s="130"/>
      <c r="X45" s="130"/>
      <c r="AG45" t="s">
        <v>94</v>
      </c>
    </row>
    <row r="46" spans="1:60" outlineLevel="1" x14ac:dyDescent="0.2">
      <c r="A46" s="143">
        <v>7</v>
      </c>
      <c r="B46" s="144" t="s">
        <v>136</v>
      </c>
      <c r="C46" s="152" t="s">
        <v>137</v>
      </c>
      <c r="D46" s="145" t="s">
        <v>138</v>
      </c>
      <c r="E46" s="146">
        <v>0.51583000000000001</v>
      </c>
      <c r="F46" s="147"/>
      <c r="G46" s="148">
        <f>ROUND(E46*F46,2)</f>
        <v>0</v>
      </c>
      <c r="H46" s="127">
        <v>0</v>
      </c>
      <c r="I46" s="127">
        <f>ROUND(E46*H46,2)</f>
        <v>0</v>
      </c>
      <c r="J46" s="127">
        <v>1130</v>
      </c>
      <c r="K46" s="127">
        <f>ROUND(E46*J46,2)</f>
        <v>582.89</v>
      </c>
      <c r="L46" s="127">
        <v>21</v>
      </c>
      <c r="M46" s="127">
        <f>G46*(1+L46/100)</f>
        <v>0</v>
      </c>
      <c r="N46" s="127">
        <v>0</v>
      </c>
      <c r="O46" s="127">
        <f>ROUND(E46*N46,2)</f>
        <v>0</v>
      </c>
      <c r="P46" s="127">
        <v>0</v>
      </c>
      <c r="Q46" s="127">
        <f>ROUND(E46*P46,2)</f>
        <v>0</v>
      </c>
      <c r="R46" s="127"/>
      <c r="S46" s="127" t="s">
        <v>98</v>
      </c>
      <c r="T46" s="127" t="s">
        <v>99</v>
      </c>
      <c r="U46" s="127">
        <v>2.577</v>
      </c>
      <c r="V46" s="127">
        <f>ROUND(E46*U46,2)</f>
        <v>1.33</v>
      </c>
      <c r="W46" s="127"/>
      <c r="X46" s="127" t="s">
        <v>139</v>
      </c>
      <c r="Y46" s="122"/>
      <c r="Z46" s="122"/>
      <c r="AA46" s="122"/>
      <c r="AB46" s="122"/>
      <c r="AC46" s="122"/>
      <c r="AD46" s="122"/>
      <c r="AE46" s="122"/>
      <c r="AF46" s="122"/>
      <c r="AG46" s="122" t="s">
        <v>140</v>
      </c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x14ac:dyDescent="0.2">
      <c r="A47" s="131" t="s">
        <v>93</v>
      </c>
      <c r="B47" s="132" t="s">
        <v>55</v>
      </c>
      <c r="C47" s="149" t="s">
        <v>56</v>
      </c>
      <c r="D47" s="133"/>
      <c r="E47" s="134"/>
      <c r="F47" s="135"/>
      <c r="G47" s="136">
        <f>SUMIF(AG48:AG48,"&lt;&gt;NOR",G48:G48)</f>
        <v>0</v>
      </c>
      <c r="H47" s="130"/>
      <c r="I47" s="130">
        <f>SUM(I48:I48)</f>
        <v>0</v>
      </c>
      <c r="J47" s="130"/>
      <c r="K47" s="130">
        <f>SUM(K48:K48)</f>
        <v>1500</v>
      </c>
      <c r="L47" s="130"/>
      <c r="M47" s="130">
        <f>SUM(M48:M48)</f>
        <v>0</v>
      </c>
      <c r="N47" s="130"/>
      <c r="O47" s="130">
        <f>SUM(O48:O48)</f>
        <v>0</v>
      </c>
      <c r="P47" s="130"/>
      <c r="Q47" s="130">
        <f>SUM(Q48:Q48)</f>
        <v>0</v>
      </c>
      <c r="R47" s="130"/>
      <c r="S47" s="130"/>
      <c r="T47" s="130"/>
      <c r="U47" s="130"/>
      <c r="V47" s="130">
        <f>SUM(V48:V48)</f>
        <v>1</v>
      </c>
      <c r="W47" s="130"/>
      <c r="X47" s="130"/>
      <c r="AG47" t="s">
        <v>94</v>
      </c>
    </row>
    <row r="48" spans="1:60" outlineLevel="1" x14ac:dyDescent="0.2">
      <c r="A48" s="143">
        <v>8</v>
      </c>
      <c r="B48" s="144" t="s">
        <v>141</v>
      </c>
      <c r="C48" s="152" t="s">
        <v>142</v>
      </c>
      <c r="D48" s="145" t="s">
        <v>143</v>
      </c>
      <c r="E48" s="146">
        <v>1</v>
      </c>
      <c r="F48" s="147"/>
      <c r="G48" s="148">
        <f>ROUND(E48*F48,2)</f>
        <v>0</v>
      </c>
      <c r="H48" s="127">
        <v>0</v>
      </c>
      <c r="I48" s="127">
        <f>ROUND(E48*H48,2)</f>
        <v>0</v>
      </c>
      <c r="J48" s="127">
        <v>1500</v>
      </c>
      <c r="K48" s="127">
        <f>ROUND(E48*J48,2)</f>
        <v>1500</v>
      </c>
      <c r="L48" s="127">
        <v>21</v>
      </c>
      <c r="M48" s="127">
        <f>G48*(1+L48/100)</f>
        <v>0</v>
      </c>
      <c r="N48" s="127">
        <v>0</v>
      </c>
      <c r="O48" s="127">
        <f>ROUND(E48*N48,2)</f>
        <v>0</v>
      </c>
      <c r="P48" s="127">
        <v>0</v>
      </c>
      <c r="Q48" s="127">
        <f>ROUND(E48*P48,2)</f>
        <v>0</v>
      </c>
      <c r="R48" s="127"/>
      <c r="S48" s="127" t="s">
        <v>120</v>
      </c>
      <c r="T48" s="127" t="s">
        <v>121</v>
      </c>
      <c r="U48" s="127">
        <v>1</v>
      </c>
      <c r="V48" s="127">
        <f>ROUND(E48*U48,2)</f>
        <v>1</v>
      </c>
      <c r="W48" s="127"/>
      <c r="X48" s="127" t="s">
        <v>100</v>
      </c>
      <c r="Y48" s="122"/>
      <c r="Z48" s="122"/>
      <c r="AA48" s="122"/>
      <c r="AB48" s="122"/>
      <c r="AC48" s="122"/>
      <c r="AD48" s="122"/>
      <c r="AE48" s="122"/>
      <c r="AF48" s="122"/>
      <c r="AG48" s="122" t="s">
        <v>101</v>
      </c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x14ac:dyDescent="0.2">
      <c r="A49" s="131" t="s">
        <v>93</v>
      </c>
      <c r="B49" s="132" t="s">
        <v>57</v>
      </c>
      <c r="C49" s="149" t="s">
        <v>58</v>
      </c>
      <c r="D49" s="133"/>
      <c r="E49" s="134"/>
      <c r="F49" s="135"/>
      <c r="G49" s="136">
        <f>SUMIF(AG50:AG54,"&lt;&gt;NOR",G50:G54)</f>
        <v>0</v>
      </c>
      <c r="H49" s="130"/>
      <c r="I49" s="130">
        <f>SUM(I50:I54)</f>
        <v>11311</v>
      </c>
      <c r="J49" s="130"/>
      <c r="K49" s="130">
        <f>SUM(K50:K54)</f>
        <v>4748.8999999999996</v>
      </c>
      <c r="L49" s="130"/>
      <c r="M49" s="130">
        <f>SUM(M50:M54)</f>
        <v>0</v>
      </c>
      <c r="N49" s="130"/>
      <c r="O49" s="130">
        <f>SUM(O50:O54)</f>
        <v>9.0000000000000011E-2</v>
      </c>
      <c r="P49" s="130"/>
      <c r="Q49" s="130">
        <f>SUM(Q50:Q54)</f>
        <v>0</v>
      </c>
      <c r="R49" s="130"/>
      <c r="S49" s="130"/>
      <c r="T49" s="130"/>
      <c r="U49" s="130"/>
      <c r="V49" s="130">
        <f>SUM(V50:V54)</f>
        <v>8.6999999999999993</v>
      </c>
      <c r="W49" s="130"/>
      <c r="X49" s="130"/>
      <c r="AG49" t="s">
        <v>94</v>
      </c>
    </row>
    <row r="50" spans="1:60" outlineLevel="1" x14ac:dyDescent="0.2">
      <c r="A50" s="143">
        <v>9</v>
      </c>
      <c r="B50" s="144" t="s">
        <v>144</v>
      </c>
      <c r="C50" s="152" t="s">
        <v>145</v>
      </c>
      <c r="D50" s="145" t="s">
        <v>135</v>
      </c>
      <c r="E50" s="146">
        <v>6</v>
      </c>
      <c r="F50" s="147"/>
      <c r="G50" s="148">
        <f>ROUND(E50*F50,2)</f>
        <v>0</v>
      </c>
      <c r="H50" s="127">
        <v>0</v>
      </c>
      <c r="I50" s="127">
        <f>ROUND(E50*H50,2)</f>
        <v>0</v>
      </c>
      <c r="J50" s="127">
        <v>739</v>
      </c>
      <c r="K50" s="127">
        <f>ROUND(E50*J50,2)</f>
        <v>4434</v>
      </c>
      <c r="L50" s="127">
        <v>21</v>
      </c>
      <c r="M50" s="127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7"/>
      <c r="S50" s="127" t="s">
        <v>98</v>
      </c>
      <c r="T50" s="127" t="s">
        <v>121</v>
      </c>
      <c r="U50" s="127">
        <v>1.45</v>
      </c>
      <c r="V50" s="127">
        <f>ROUND(E50*U50,2)</f>
        <v>8.6999999999999993</v>
      </c>
      <c r="W50" s="127"/>
      <c r="X50" s="127" t="s">
        <v>100</v>
      </c>
      <c r="Y50" s="122"/>
      <c r="Z50" s="122"/>
      <c r="AA50" s="122"/>
      <c r="AB50" s="122"/>
      <c r="AC50" s="122"/>
      <c r="AD50" s="122"/>
      <c r="AE50" s="122"/>
      <c r="AF50" s="122"/>
      <c r="AG50" s="122" t="s">
        <v>101</v>
      </c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ht="22.5" outlineLevel="1" x14ac:dyDescent="0.2">
      <c r="A51" s="143">
        <v>10</v>
      </c>
      <c r="B51" s="144" t="s">
        <v>146</v>
      </c>
      <c r="C51" s="152" t="s">
        <v>147</v>
      </c>
      <c r="D51" s="145" t="s">
        <v>135</v>
      </c>
      <c r="E51" s="146">
        <v>3</v>
      </c>
      <c r="F51" s="147"/>
      <c r="G51" s="148">
        <f>ROUND(E51*F51,2)</f>
        <v>0</v>
      </c>
      <c r="H51" s="127">
        <v>1668</v>
      </c>
      <c r="I51" s="127">
        <f>ROUND(E51*H51,2)</f>
        <v>5004</v>
      </c>
      <c r="J51" s="127">
        <v>0</v>
      </c>
      <c r="K51" s="127">
        <f>ROUND(E51*J51,2)</f>
        <v>0</v>
      </c>
      <c r="L51" s="127">
        <v>21</v>
      </c>
      <c r="M51" s="127">
        <f>G51*(1+L51/100)</f>
        <v>0</v>
      </c>
      <c r="N51" s="127">
        <v>1.2999999999999999E-2</v>
      </c>
      <c r="O51" s="127">
        <f>ROUND(E51*N51,2)</f>
        <v>0.04</v>
      </c>
      <c r="P51" s="127">
        <v>0</v>
      </c>
      <c r="Q51" s="127">
        <f>ROUND(E51*P51,2)</f>
        <v>0</v>
      </c>
      <c r="R51" s="127" t="s">
        <v>148</v>
      </c>
      <c r="S51" s="127" t="s">
        <v>98</v>
      </c>
      <c r="T51" s="127" t="s">
        <v>121</v>
      </c>
      <c r="U51" s="127">
        <v>0</v>
      </c>
      <c r="V51" s="127">
        <f>ROUND(E51*U51,2)</f>
        <v>0</v>
      </c>
      <c r="W51" s="127"/>
      <c r="X51" s="127" t="s">
        <v>149</v>
      </c>
      <c r="Y51" s="122"/>
      <c r="Z51" s="122"/>
      <c r="AA51" s="122"/>
      <c r="AB51" s="122"/>
      <c r="AC51" s="122"/>
      <c r="AD51" s="122"/>
      <c r="AE51" s="122"/>
      <c r="AF51" s="122"/>
      <c r="AG51" s="122" t="s">
        <v>150</v>
      </c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ht="22.5" outlineLevel="1" x14ac:dyDescent="0.2">
      <c r="A52" s="143">
        <v>11</v>
      </c>
      <c r="B52" s="144" t="s">
        <v>151</v>
      </c>
      <c r="C52" s="152" t="s">
        <v>152</v>
      </c>
      <c r="D52" s="145" t="s">
        <v>135</v>
      </c>
      <c r="E52" s="146">
        <v>1</v>
      </c>
      <c r="F52" s="147"/>
      <c r="G52" s="148">
        <f>ROUND(E52*F52,2)</f>
        <v>0</v>
      </c>
      <c r="H52" s="127">
        <v>4344</v>
      </c>
      <c r="I52" s="127">
        <f>ROUND(E52*H52,2)</f>
        <v>4344</v>
      </c>
      <c r="J52" s="127">
        <v>0</v>
      </c>
      <c r="K52" s="127">
        <f>ROUND(E52*J52,2)</f>
        <v>0</v>
      </c>
      <c r="L52" s="127">
        <v>21</v>
      </c>
      <c r="M52" s="127">
        <f>G52*(1+L52/100)</f>
        <v>0</v>
      </c>
      <c r="N52" s="127">
        <v>2.5999999999999999E-2</v>
      </c>
      <c r="O52" s="127">
        <f>ROUND(E52*N52,2)</f>
        <v>0.03</v>
      </c>
      <c r="P52" s="127">
        <v>0</v>
      </c>
      <c r="Q52" s="127">
        <f>ROUND(E52*P52,2)</f>
        <v>0</v>
      </c>
      <c r="R52" s="127" t="s">
        <v>148</v>
      </c>
      <c r="S52" s="127" t="s">
        <v>98</v>
      </c>
      <c r="T52" s="127" t="s">
        <v>121</v>
      </c>
      <c r="U52" s="127">
        <v>0</v>
      </c>
      <c r="V52" s="127">
        <f>ROUND(E52*U52,2)</f>
        <v>0</v>
      </c>
      <c r="W52" s="127"/>
      <c r="X52" s="127" t="s">
        <v>149</v>
      </c>
      <c r="Y52" s="122"/>
      <c r="Z52" s="122"/>
      <c r="AA52" s="122"/>
      <c r="AB52" s="122"/>
      <c r="AC52" s="122"/>
      <c r="AD52" s="122"/>
      <c r="AE52" s="122"/>
      <c r="AF52" s="122"/>
      <c r="AG52" s="122" t="s">
        <v>150</v>
      </c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ht="22.5" outlineLevel="1" x14ac:dyDescent="0.2">
      <c r="A53" s="143">
        <v>12</v>
      </c>
      <c r="B53" s="144" t="s">
        <v>153</v>
      </c>
      <c r="C53" s="152" t="s">
        <v>154</v>
      </c>
      <c r="D53" s="145" t="s">
        <v>135</v>
      </c>
      <c r="E53" s="146">
        <v>1</v>
      </c>
      <c r="F53" s="147"/>
      <c r="G53" s="148">
        <f>ROUND(E53*F53,2)</f>
        <v>0</v>
      </c>
      <c r="H53" s="127">
        <v>1963</v>
      </c>
      <c r="I53" s="127">
        <f>ROUND(E53*H53,2)</f>
        <v>1963</v>
      </c>
      <c r="J53" s="127">
        <v>0</v>
      </c>
      <c r="K53" s="127">
        <f>ROUND(E53*J53,2)</f>
        <v>0</v>
      </c>
      <c r="L53" s="127">
        <v>21</v>
      </c>
      <c r="M53" s="127">
        <f>G53*(1+L53/100)</f>
        <v>0</v>
      </c>
      <c r="N53" s="127">
        <v>0.02</v>
      </c>
      <c r="O53" s="127">
        <f>ROUND(E53*N53,2)</f>
        <v>0.02</v>
      </c>
      <c r="P53" s="127">
        <v>0</v>
      </c>
      <c r="Q53" s="127">
        <f>ROUND(E53*P53,2)</f>
        <v>0</v>
      </c>
      <c r="R53" s="127" t="s">
        <v>148</v>
      </c>
      <c r="S53" s="127" t="s">
        <v>98</v>
      </c>
      <c r="T53" s="127" t="s">
        <v>98</v>
      </c>
      <c r="U53" s="127">
        <v>0</v>
      </c>
      <c r="V53" s="127">
        <f>ROUND(E53*U53,2)</f>
        <v>0</v>
      </c>
      <c r="W53" s="127"/>
      <c r="X53" s="127" t="s">
        <v>149</v>
      </c>
      <c r="Y53" s="122"/>
      <c r="Z53" s="122"/>
      <c r="AA53" s="122"/>
      <c r="AB53" s="122"/>
      <c r="AC53" s="122"/>
      <c r="AD53" s="122"/>
      <c r="AE53" s="122"/>
      <c r="AF53" s="122"/>
      <c r="AG53" s="122" t="s">
        <v>150</v>
      </c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outlineLevel="1" x14ac:dyDescent="0.2">
      <c r="A54" s="143">
        <v>13</v>
      </c>
      <c r="B54" s="144" t="s">
        <v>155</v>
      </c>
      <c r="C54" s="152" t="s">
        <v>156</v>
      </c>
      <c r="D54" s="145" t="s">
        <v>0</v>
      </c>
      <c r="E54" s="146">
        <v>157.44999999999999</v>
      </c>
      <c r="F54" s="147"/>
      <c r="G54" s="148">
        <f>ROUND(E54*F54,2)</f>
        <v>0</v>
      </c>
      <c r="H54" s="127">
        <v>0</v>
      </c>
      <c r="I54" s="127">
        <f>ROUND(E54*H54,2)</f>
        <v>0</v>
      </c>
      <c r="J54" s="127">
        <v>2</v>
      </c>
      <c r="K54" s="127">
        <f>ROUND(E54*J54,2)</f>
        <v>314.89999999999998</v>
      </c>
      <c r="L54" s="127">
        <v>21</v>
      </c>
      <c r="M54" s="127">
        <f>G54*(1+L54/100)</f>
        <v>0</v>
      </c>
      <c r="N54" s="127">
        <v>0</v>
      </c>
      <c r="O54" s="127">
        <f>ROUND(E54*N54,2)</f>
        <v>0</v>
      </c>
      <c r="P54" s="127">
        <v>0</v>
      </c>
      <c r="Q54" s="127">
        <f>ROUND(E54*P54,2)</f>
        <v>0</v>
      </c>
      <c r="R54" s="127"/>
      <c r="S54" s="127" t="s">
        <v>98</v>
      </c>
      <c r="T54" s="127" t="s">
        <v>121</v>
      </c>
      <c r="U54" s="127">
        <v>0</v>
      </c>
      <c r="V54" s="127">
        <f>ROUND(E54*U54,2)</f>
        <v>0</v>
      </c>
      <c r="W54" s="127"/>
      <c r="X54" s="127" t="s">
        <v>139</v>
      </c>
      <c r="Y54" s="122"/>
      <c r="Z54" s="122"/>
      <c r="AA54" s="122"/>
      <c r="AB54" s="122"/>
      <c r="AC54" s="122"/>
      <c r="AD54" s="122"/>
      <c r="AE54" s="122"/>
      <c r="AF54" s="122"/>
      <c r="AG54" s="122" t="s">
        <v>140</v>
      </c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x14ac:dyDescent="0.2">
      <c r="A55" s="131" t="s">
        <v>93</v>
      </c>
      <c r="B55" s="132" t="s">
        <v>59</v>
      </c>
      <c r="C55" s="149" t="s">
        <v>60</v>
      </c>
      <c r="D55" s="133"/>
      <c r="E55" s="134"/>
      <c r="F55" s="135"/>
      <c r="G55" s="136">
        <f>SUMIF(AG56:AG61,"&lt;&gt;NOR",G56:G61)</f>
        <v>0</v>
      </c>
      <c r="H55" s="130"/>
      <c r="I55" s="130">
        <f>SUM(I56:I61)</f>
        <v>397.41999999999996</v>
      </c>
      <c r="J55" s="130"/>
      <c r="K55" s="130">
        <f>SUM(K56:K61)</f>
        <v>1740.98</v>
      </c>
      <c r="L55" s="130"/>
      <c r="M55" s="130">
        <f>SUM(M56:M61)</f>
        <v>0</v>
      </c>
      <c r="N55" s="130"/>
      <c r="O55" s="130">
        <f>SUM(O56:O61)</f>
        <v>0</v>
      </c>
      <c r="P55" s="130"/>
      <c r="Q55" s="130">
        <f>SUM(Q56:Q61)</f>
        <v>0.01</v>
      </c>
      <c r="R55" s="130"/>
      <c r="S55" s="130"/>
      <c r="T55" s="130"/>
      <c r="U55" s="130"/>
      <c r="V55" s="130">
        <f>SUM(V56:V61)</f>
        <v>3.69</v>
      </c>
      <c r="W55" s="130"/>
      <c r="X55" s="130"/>
      <c r="AG55" t="s">
        <v>94</v>
      </c>
    </row>
    <row r="56" spans="1:60" ht="22.5" outlineLevel="1" x14ac:dyDescent="0.2">
      <c r="A56" s="143">
        <v>14</v>
      </c>
      <c r="B56" s="144" t="s">
        <v>157</v>
      </c>
      <c r="C56" s="152" t="s">
        <v>158</v>
      </c>
      <c r="D56" s="145" t="s">
        <v>135</v>
      </c>
      <c r="E56" s="146">
        <v>8</v>
      </c>
      <c r="F56" s="147"/>
      <c r="G56" s="148">
        <f>ROUND(E56*F56,2)</f>
        <v>0</v>
      </c>
      <c r="H56" s="127">
        <v>19.04</v>
      </c>
      <c r="I56" s="127">
        <f>ROUND(E56*H56,2)</f>
        <v>152.32</v>
      </c>
      <c r="J56" s="127">
        <v>111.96</v>
      </c>
      <c r="K56" s="127">
        <f>ROUND(E56*J56,2)</f>
        <v>895.68</v>
      </c>
      <c r="L56" s="127">
        <v>21</v>
      </c>
      <c r="M56" s="127">
        <f>G56*(1+L56/100)</f>
        <v>0</v>
      </c>
      <c r="N56" s="127">
        <v>1.8000000000000001E-4</v>
      </c>
      <c r="O56" s="127">
        <f>ROUND(E56*N56,2)</f>
        <v>0</v>
      </c>
      <c r="P56" s="127">
        <v>1.5E-3</v>
      </c>
      <c r="Q56" s="127">
        <f>ROUND(E56*P56,2)</f>
        <v>0.01</v>
      </c>
      <c r="R56" s="127"/>
      <c r="S56" s="127" t="s">
        <v>98</v>
      </c>
      <c r="T56" s="127" t="s">
        <v>98</v>
      </c>
      <c r="U56" s="127">
        <v>0.222</v>
      </c>
      <c r="V56" s="127">
        <f>ROUND(E56*U56,2)</f>
        <v>1.78</v>
      </c>
      <c r="W56" s="127"/>
      <c r="X56" s="127" t="s">
        <v>100</v>
      </c>
      <c r="Y56" s="122"/>
      <c r="Z56" s="122"/>
      <c r="AA56" s="122"/>
      <c r="AB56" s="122"/>
      <c r="AC56" s="122"/>
      <c r="AD56" s="122"/>
      <c r="AE56" s="122"/>
      <c r="AF56" s="122"/>
      <c r="AG56" s="122" t="s">
        <v>101</v>
      </c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37">
        <v>15</v>
      </c>
      <c r="B57" s="138" t="s">
        <v>159</v>
      </c>
      <c r="C57" s="150" t="s">
        <v>160</v>
      </c>
      <c r="D57" s="139" t="s">
        <v>97</v>
      </c>
      <c r="E57" s="140">
        <v>31.79</v>
      </c>
      <c r="F57" s="141"/>
      <c r="G57" s="142">
        <f>ROUND(E57*F57,2)</f>
        <v>0</v>
      </c>
      <c r="H57" s="127">
        <v>7.71</v>
      </c>
      <c r="I57" s="127">
        <f>ROUND(E57*H57,2)</f>
        <v>245.1</v>
      </c>
      <c r="J57" s="127">
        <v>26.59</v>
      </c>
      <c r="K57" s="127">
        <f>ROUND(E57*J57,2)</f>
        <v>845.3</v>
      </c>
      <c r="L57" s="127">
        <v>21</v>
      </c>
      <c r="M57" s="127">
        <f>G57*(1+L57/100)</f>
        <v>0</v>
      </c>
      <c r="N57" s="127">
        <v>3.0000000000000001E-5</v>
      </c>
      <c r="O57" s="127">
        <f>ROUND(E57*N57,2)</f>
        <v>0</v>
      </c>
      <c r="P57" s="127">
        <v>0</v>
      </c>
      <c r="Q57" s="127">
        <f>ROUND(E57*P57,2)</f>
        <v>0</v>
      </c>
      <c r="R57" s="127"/>
      <c r="S57" s="127" t="s">
        <v>98</v>
      </c>
      <c r="T57" s="127" t="s">
        <v>99</v>
      </c>
      <c r="U57" s="127">
        <v>0.06</v>
      </c>
      <c r="V57" s="127">
        <f>ROUND(E57*U57,2)</f>
        <v>1.91</v>
      </c>
      <c r="W57" s="127"/>
      <c r="X57" s="127" t="s">
        <v>100</v>
      </c>
      <c r="Y57" s="122"/>
      <c r="Z57" s="122"/>
      <c r="AA57" s="122"/>
      <c r="AB57" s="122"/>
      <c r="AC57" s="122"/>
      <c r="AD57" s="122"/>
      <c r="AE57" s="122"/>
      <c r="AF57" s="122"/>
      <c r="AG57" s="122" t="s">
        <v>101</v>
      </c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1" t="s">
        <v>129</v>
      </c>
      <c r="D58" s="128"/>
      <c r="E58" s="129">
        <v>6.44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103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1" t="s">
        <v>124</v>
      </c>
      <c r="D59" s="128"/>
      <c r="E59" s="129">
        <v>0.98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103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1" t="s">
        <v>125</v>
      </c>
      <c r="D60" s="128"/>
      <c r="E60" s="129">
        <v>16.25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103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1" t="s">
        <v>126</v>
      </c>
      <c r="D61" s="128"/>
      <c r="E61" s="129">
        <v>8.1199999999999992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103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x14ac:dyDescent="0.2">
      <c r="A62" s="131" t="s">
        <v>93</v>
      </c>
      <c r="B62" s="132" t="s">
        <v>61</v>
      </c>
      <c r="C62" s="149" t="s">
        <v>62</v>
      </c>
      <c r="D62" s="133"/>
      <c r="E62" s="134"/>
      <c r="F62" s="135"/>
      <c r="G62" s="136">
        <f>SUMIF(AG63:AG70,"&lt;&gt;NOR",G63:G70)</f>
        <v>0</v>
      </c>
      <c r="H62" s="130"/>
      <c r="I62" s="130">
        <f>SUM(I63:I70)</f>
        <v>222.16</v>
      </c>
      <c r="J62" s="130"/>
      <c r="K62" s="130">
        <f>SUM(K63:K70)</f>
        <v>2402.94</v>
      </c>
      <c r="L62" s="130"/>
      <c r="M62" s="130">
        <f>SUM(M63:M70)</f>
        <v>0</v>
      </c>
      <c r="N62" s="130"/>
      <c r="O62" s="130">
        <f>SUM(O63:O70)</f>
        <v>0</v>
      </c>
      <c r="P62" s="130"/>
      <c r="Q62" s="130">
        <f>SUM(Q63:Q70)</f>
        <v>0</v>
      </c>
      <c r="R62" s="130"/>
      <c r="S62" s="130"/>
      <c r="T62" s="130"/>
      <c r="U62" s="130"/>
      <c r="V62" s="130">
        <f>SUM(V63:V70)</f>
        <v>6.25</v>
      </c>
      <c r="W62" s="130"/>
      <c r="X62" s="130"/>
      <c r="AG62" t="s">
        <v>94</v>
      </c>
    </row>
    <row r="63" spans="1:60" outlineLevel="1" x14ac:dyDescent="0.2">
      <c r="A63" s="137">
        <v>16</v>
      </c>
      <c r="B63" s="138" t="s">
        <v>161</v>
      </c>
      <c r="C63" s="150" t="s">
        <v>162</v>
      </c>
      <c r="D63" s="139" t="s">
        <v>97</v>
      </c>
      <c r="E63" s="140">
        <v>43.39</v>
      </c>
      <c r="F63" s="141"/>
      <c r="G63" s="142">
        <f>ROUND(E63*F63,2)</f>
        <v>0</v>
      </c>
      <c r="H63" s="127">
        <v>5.12</v>
      </c>
      <c r="I63" s="127">
        <f>ROUND(E63*H63,2)</f>
        <v>222.16</v>
      </c>
      <c r="J63" s="127">
        <v>55.38</v>
      </c>
      <c r="K63" s="127">
        <f>ROUND(E63*J63,2)</f>
        <v>2402.94</v>
      </c>
      <c r="L63" s="127">
        <v>21</v>
      </c>
      <c r="M63" s="127">
        <f>G63*(1+L63/100)</f>
        <v>0</v>
      </c>
      <c r="N63" s="127">
        <v>6.9999999999999994E-5</v>
      </c>
      <c r="O63" s="127">
        <f>ROUND(E63*N63,2)</f>
        <v>0</v>
      </c>
      <c r="P63" s="127">
        <v>0</v>
      </c>
      <c r="Q63" s="127">
        <f>ROUND(E63*P63,2)</f>
        <v>0</v>
      </c>
      <c r="R63" s="127"/>
      <c r="S63" s="127" t="s">
        <v>98</v>
      </c>
      <c r="T63" s="127" t="s">
        <v>163</v>
      </c>
      <c r="U63" s="127">
        <v>0.14399999999999999</v>
      </c>
      <c r="V63" s="127">
        <f>ROUND(E63*U63,2)</f>
        <v>6.25</v>
      </c>
      <c r="W63" s="127"/>
      <c r="X63" s="127" t="s">
        <v>100</v>
      </c>
      <c r="Y63" s="122"/>
      <c r="Z63" s="122"/>
      <c r="AA63" s="122"/>
      <c r="AB63" s="122"/>
      <c r="AC63" s="122"/>
      <c r="AD63" s="122"/>
      <c r="AE63" s="122"/>
      <c r="AF63" s="122"/>
      <c r="AG63" s="122" t="s">
        <v>101</v>
      </c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1" t="s">
        <v>164</v>
      </c>
      <c r="D64" s="128"/>
      <c r="E64" s="129">
        <v>6.8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103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1" t="s">
        <v>165</v>
      </c>
      <c r="D65" s="128"/>
      <c r="E65" s="129">
        <v>4.8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103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1" t="s">
        <v>166</v>
      </c>
      <c r="D66" s="128"/>
      <c r="E66" s="129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103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1" t="s">
        <v>129</v>
      </c>
      <c r="D67" s="128"/>
      <c r="E67" s="129">
        <v>6.44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103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25"/>
      <c r="B68" s="126"/>
      <c r="C68" s="151" t="s">
        <v>124</v>
      </c>
      <c r="D68" s="128"/>
      <c r="E68" s="129">
        <v>0.98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2"/>
      <c r="Z68" s="122"/>
      <c r="AA68" s="122"/>
      <c r="AB68" s="122"/>
      <c r="AC68" s="122"/>
      <c r="AD68" s="122"/>
      <c r="AE68" s="122"/>
      <c r="AF68" s="122"/>
      <c r="AG68" s="122" t="s">
        <v>103</v>
      </c>
      <c r="AH68" s="122">
        <v>0</v>
      </c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25"/>
      <c r="B69" s="126"/>
      <c r="C69" s="151" t="s">
        <v>125</v>
      </c>
      <c r="D69" s="128"/>
      <c r="E69" s="129">
        <v>16.25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2"/>
      <c r="Z69" s="122"/>
      <c r="AA69" s="122"/>
      <c r="AB69" s="122"/>
      <c r="AC69" s="122"/>
      <c r="AD69" s="122"/>
      <c r="AE69" s="122"/>
      <c r="AF69" s="122"/>
      <c r="AG69" s="122" t="s">
        <v>103</v>
      </c>
      <c r="AH69" s="122">
        <v>0</v>
      </c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25"/>
      <c r="B70" s="126"/>
      <c r="C70" s="151" t="s">
        <v>126</v>
      </c>
      <c r="D70" s="128"/>
      <c r="E70" s="129">
        <v>8.1199999999999992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2"/>
      <c r="Z70" s="122"/>
      <c r="AA70" s="122"/>
      <c r="AB70" s="122"/>
      <c r="AC70" s="122"/>
      <c r="AD70" s="122"/>
      <c r="AE70" s="122"/>
      <c r="AF70" s="122"/>
      <c r="AG70" s="122" t="s">
        <v>103</v>
      </c>
      <c r="AH70" s="122">
        <v>0</v>
      </c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x14ac:dyDescent="0.2">
      <c r="A71" s="131" t="s">
        <v>93</v>
      </c>
      <c r="B71" s="132" t="s">
        <v>63</v>
      </c>
      <c r="C71" s="149" t="s">
        <v>64</v>
      </c>
      <c r="D71" s="133"/>
      <c r="E71" s="134"/>
      <c r="F71" s="135"/>
      <c r="G71" s="136">
        <f>SUMIF(AG72:AG108,"&lt;&gt;NOR",G72:G108)</f>
        <v>0</v>
      </c>
      <c r="H71" s="130"/>
      <c r="I71" s="130">
        <f>SUM(I72:I108)</f>
        <v>1115.6300000000001</v>
      </c>
      <c r="J71" s="130"/>
      <c r="K71" s="130">
        <f>SUM(K72:K108)</f>
        <v>11569.23</v>
      </c>
      <c r="L71" s="130"/>
      <c r="M71" s="130">
        <f>SUM(M72:M108)</f>
        <v>0</v>
      </c>
      <c r="N71" s="130"/>
      <c r="O71" s="130">
        <f>SUM(O72:O108)</f>
        <v>0.03</v>
      </c>
      <c r="P71" s="130"/>
      <c r="Q71" s="130">
        <f>SUM(Q72:Q108)</f>
        <v>0</v>
      </c>
      <c r="R71" s="130"/>
      <c r="S71" s="130"/>
      <c r="T71" s="130"/>
      <c r="U71" s="130"/>
      <c r="V71" s="130">
        <f>SUM(V72:V108)</f>
        <v>23.990000000000002</v>
      </c>
      <c r="W71" s="130"/>
      <c r="X71" s="130"/>
      <c r="AG71" t="s">
        <v>94</v>
      </c>
    </row>
    <row r="72" spans="1:60" outlineLevel="1" x14ac:dyDescent="0.2">
      <c r="A72" s="137">
        <v>17</v>
      </c>
      <c r="B72" s="138" t="s">
        <v>167</v>
      </c>
      <c r="C72" s="150" t="s">
        <v>168</v>
      </c>
      <c r="D72" s="139" t="s">
        <v>97</v>
      </c>
      <c r="E72" s="140">
        <v>152.12</v>
      </c>
      <c r="F72" s="141"/>
      <c r="G72" s="142">
        <f>ROUND(E72*F72,2)</f>
        <v>0</v>
      </c>
      <c r="H72" s="127">
        <v>0.09</v>
      </c>
      <c r="I72" s="127">
        <f>ROUND(E72*H72,2)</f>
        <v>13.69</v>
      </c>
      <c r="J72" s="127">
        <v>20.309999999999999</v>
      </c>
      <c r="K72" s="127">
        <f>ROUND(E72*J72,2)</f>
        <v>3089.56</v>
      </c>
      <c r="L72" s="127">
        <v>21</v>
      </c>
      <c r="M72" s="127">
        <f>G72*(1+L72/100)</f>
        <v>0</v>
      </c>
      <c r="N72" s="127">
        <v>0</v>
      </c>
      <c r="O72" s="127">
        <f>ROUND(E72*N72,2)</f>
        <v>0</v>
      </c>
      <c r="P72" s="127">
        <v>0</v>
      </c>
      <c r="Q72" s="127">
        <f>ROUND(E72*P72,2)</f>
        <v>0</v>
      </c>
      <c r="R72" s="127"/>
      <c r="S72" s="127" t="s">
        <v>98</v>
      </c>
      <c r="T72" s="127" t="s">
        <v>99</v>
      </c>
      <c r="U72" s="127">
        <v>4.3220000000000001E-2</v>
      </c>
      <c r="V72" s="127">
        <f>ROUND(E72*U72,2)</f>
        <v>6.57</v>
      </c>
      <c r="W72" s="127"/>
      <c r="X72" s="127" t="s">
        <v>100</v>
      </c>
      <c r="Y72" s="122"/>
      <c r="Z72" s="122"/>
      <c r="AA72" s="122"/>
      <c r="AB72" s="122"/>
      <c r="AC72" s="122"/>
      <c r="AD72" s="122"/>
      <c r="AE72" s="122"/>
      <c r="AF72" s="122"/>
      <c r="AG72" s="122" t="s">
        <v>101</v>
      </c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25"/>
      <c r="B73" s="126"/>
      <c r="C73" s="151" t="s">
        <v>169</v>
      </c>
      <c r="D73" s="128"/>
      <c r="E73" s="129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2"/>
      <c r="Z73" s="122"/>
      <c r="AA73" s="122"/>
      <c r="AB73" s="122"/>
      <c r="AC73" s="122"/>
      <c r="AD73" s="122"/>
      <c r="AE73" s="122"/>
      <c r="AF73" s="122"/>
      <c r="AG73" s="122" t="s">
        <v>103</v>
      </c>
      <c r="AH73" s="122">
        <v>0</v>
      </c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25"/>
      <c r="B74" s="126"/>
      <c r="C74" s="151" t="s">
        <v>122</v>
      </c>
      <c r="D74" s="128"/>
      <c r="E74" s="129">
        <v>3.99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2"/>
      <c r="Z74" s="122"/>
      <c r="AA74" s="122"/>
      <c r="AB74" s="122"/>
      <c r="AC74" s="122"/>
      <c r="AD74" s="122"/>
      <c r="AE74" s="122"/>
      <c r="AF74" s="122"/>
      <c r="AG74" s="122" t="s">
        <v>103</v>
      </c>
      <c r="AH74" s="122">
        <v>0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1" t="s">
        <v>123</v>
      </c>
      <c r="D75" s="128"/>
      <c r="E75" s="129">
        <v>1.08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103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1" t="s">
        <v>124</v>
      </c>
      <c r="D76" s="128"/>
      <c r="E76" s="129">
        <v>0.98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103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25"/>
      <c r="B77" s="126"/>
      <c r="C77" s="151" t="s">
        <v>125</v>
      </c>
      <c r="D77" s="128"/>
      <c r="E77" s="129">
        <v>16.25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2"/>
      <c r="Z77" s="122"/>
      <c r="AA77" s="122"/>
      <c r="AB77" s="122"/>
      <c r="AC77" s="122"/>
      <c r="AD77" s="122"/>
      <c r="AE77" s="122"/>
      <c r="AF77" s="122"/>
      <c r="AG77" s="122" t="s">
        <v>103</v>
      </c>
      <c r="AH77" s="122">
        <v>0</v>
      </c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outlineLevel="1" x14ac:dyDescent="0.2">
      <c r="A78" s="125"/>
      <c r="B78" s="126"/>
      <c r="C78" s="151" t="s">
        <v>126</v>
      </c>
      <c r="D78" s="128"/>
      <c r="E78" s="129">
        <v>8.1199999999999992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2"/>
      <c r="Z78" s="122"/>
      <c r="AA78" s="122"/>
      <c r="AB78" s="122"/>
      <c r="AC78" s="122"/>
      <c r="AD78" s="122"/>
      <c r="AE78" s="122"/>
      <c r="AF78" s="122"/>
      <c r="AG78" s="122" t="s">
        <v>103</v>
      </c>
      <c r="AH78" s="122">
        <v>0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outlineLevel="1" x14ac:dyDescent="0.2">
      <c r="A79" s="125"/>
      <c r="B79" s="126"/>
      <c r="C79" s="151" t="s">
        <v>170</v>
      </c>
      <c r="D79" s="128"/>
      <c r="E79" s="129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2"/>
      <c r="Z79" s="122"/>
      <c r="AA79" s="122"/>
      <c r="AB79" s="122"/>
      <c r="AC79" s="122"/>
      <c r="AD79" s="122"/>
      <c r="AE79" s="122"/>
      <c r="AF79" s="122"/>
      <c r="AG79" s="122" t="s">
        <v>103</v>
      </c>
      <c r="AH79" s="122">
        <v>0</v>
      </c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1" t="s">
        <v>106</v>
      </c>
      <c r="D80" s="128"/>
      <c r="E80" s="129">
        <v>30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103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1" t="s">
        <v>110</v>
      </c>
      <c r="D81" s="128"/>
      <c r="E81" s="129">
        <v>3.2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103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1" t="s">
        <v>111</v>
      </c>
      <c r="D82" s="128"/>
      <c r="E82" s="129">
        <v>8.25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103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25"/>
      <c r="B83" s="126"/>
      <c r="C83" s="151" t="s">
        <v>113</v>
      </c>
      <c r="D83" s="128"/>
      <c r="E83" s="129">
        <v>10.5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2"/>
      <c r="Z83" s="122"/>
      <c r="AA83" s="122"/>
      <c r="AB83" s="122"/>
      <c r="AC83" s="122"/>
      <c r="AD83" s="122"/>
      <c r="AE83" s="122"/>
      <c r="AF83" s="122"/>
      <c r="AG83" s="122" t="s">
        <v>103</v>
      </c>
      <c r="AH83" s="122">
        <v>0</v>
      </c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1" t="s">
        <v>114</v>
      </c>
      <c r="D84" s="128"/>
      <c r="E84" s="129">
        <v>41.25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103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25"/>
      <c r="B85" s="126"/>
      <c r="C85" s="151" t="s">
        <v>117</v>
      </c>
      <c r="D85" s="128"/>
      <c r="E85" s="129">
        <v>28.5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2"/>
      <c r="Z85" s="122"/>
      <c r="AA85" s="122"/>
      <c r="AB85" s="122"/>
      <c r="AC85" s="122"/>
      <c r="AD85" s="122"/>
      <c r="AE85" s="122"/>
      <c r="AF85" s="122"/>
      <c r="AG85" s="122" t="s">
        <v>103</v>
      </c>
      <c r="AH85" s="122">
        <v>0</v>
      </c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37">
        <v>18</v>
      </c>
      <c r="B86" s="138" t="s">
        <v>171</v>
      </c>
      <c r="C86" s="150" t="s">
        <v>172</v>
      </c>
      <c r="D86" s="139" t="s">
        <v>97</v>
      </c>
      <c r="E86" s="140">
        <v>158.56</v>
      </c>
      <c r="F86" s="141"/>
      <c r="G86" s="142">
        <f>ROUND(E86*F86,2)</f>
        <v>0</v>
      </c>
      <c r="H86" s="127">
        <v>3.79</v>
      </c>
      <c r="I86" s="127">
        <f>ROUND(E86*H86,2)</f>
        <v>600.94000000000005</v>
      </c>
      <c r="J86" s="127">
        <v>49.61</v>
      </c>
      <c r="K86" s="127">
        <f>ROUND(E86*J86,2)</f>
        <v>7866.16</v>
      </c>
      <c r="L86" s="127">
        <v>21</v>
      </c>
      <c r="M86" s="127">
        <f>G86*(1+L86/100)</f>
        <v>0</v>
      </c>
      <c r="N86" s="127">
        <v>1.3999999999999999E-4</v>
      </c>
      <c r="O86" s="127">
        <f>ROUND(E86*N86,2)</f>
        <v>0.02</v>
      </c>
      <c r="P86" s="127">
        <v>0</v>
      </c>
      <c r="Q86" s="127">
        <f>ROUND(E86*P86,2)</f>
        <v>0</v>
      </c>
      <c r="R86" s="127"/>
      <c r="S86" s="127" t="s">
        <v>98</v>
      </c>
      <c r="T86" s="127" t="s">
        <v>99</v>
      </c>
      <c r="U86" s="127">
        <v>0.10191</v>
      </c>
      <c r="V86" s="127">
        <f>ROUND(E86*U86,2)</f>
        <v>16.16</v>
      </c>
      <c r="W86" s="127"/>
      <c r="X86" s="127" t="s">
        <v>100</v>
      </c>
      <c r="Y86" s="122"/>
      <c r="Z86" s="122"/>
      <c r="AA86" s="122"/>
      <c r="AB86" s="122"/>
      <c r="AC86" s="122"/>
      <c r="AD86" s="122"/>
      <c r="AE86" s="122"/>
      <c r="AF86" s="122"/>
      <c r="AG86" s="122" t="s">
        <v>101</v>
      </c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1" t="s">
        <v>169</v>
      </c>
      <c r="D87" s="128"/>
      <c r="E87" s="129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103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25"/>
      <c r="B88" s="126"/>
      <c r="C88" s="151" t="s">
        <v>122</v>
      </c>
      <c r="D88" s="128"/>
      <c r="E88" s="129">
        <v>3.99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2"/>
      <c r="Z88" s="122"/>
      <c r="AA88" s="122"/>
      <c r="AB88" s="122"/>
      <c r="AC88" s="122"/>
      <c r="AD88" s="122"/>
      <c r="AE88" s="122"/>
      <c r="AF88" s="122"/>
      <c r="AG88" s="122" t="s">
        <v>103</v>
      </c>
      <c r="AH88" s="122">
        <v>0</v>
      </c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outlineLevel="1" x14ac:dyDescent="0.2">
      <c r="A89" s="125"/>
      <c r="B89" s="126"/>
      <c r="C89" s="151" t="s">
        <v>123</v>
      </c>
      <c r="D89" s="128"/>
      <c r="E89" s="129">
        <v>1.08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2"/>
      <c r="Z89" s="122"/>
      <c r="AA89" s="122"/>
      <c r="AB89" s="122"/>
      <c r="AC89" s="122"/>
      <c r="AD89" s="122"/>
      <c r="AE89" s="122"/>
      <c r="AF89" s="122"/>
      <c r="AG89" s="122" t="s">
        <v>103</v>
      </c>
      <c r="AH89" s="122">
        <v>0</v>
      </c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outlineLevel="1" x14ac:dyDescent="0.2">
      <c r="A90" s="125"/>
      <c r="B90" s="126"/>
      <c r="C90" s="151" t="s">
        <v>129</v>
      </c>
      <c r="D90" s="128"/>
      <c r="E90" s="129">
        <v>6.44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2"/>
      <c r="Z90" s="122"/>
      <c r="AA90" s="122"/>
      <c r="AB90" s="122"/>
      <c r="AC90" s="122"/>
      <c r="AD90" s="122"/>
      <c r="AE90" s="122"/>
      <c r="AF90" s="122"/>
      <c r="AG90" s="122" t="s">
        <v>103</v>
      </c>
      <c r="AH90" s="122">
        <v>0</v>
      </c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outlineLevel="1" x14ac:dyDescent="0.2">
      <c r="A91" s="125"/>
      <c r="B91" s="126"/>
      <c r="C91" s="151" t="s">
        <v>124</v>
      </c>
      <c r="D91" s="128"/>
      <c r="E91" s="129">
        <v>0.98</v>
      </c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2"/>
      <c r="Z91" s="122"/>
      <c r="AA91" s="122"/>
      <c r="AB91" s="122"/>
      <c r="AC91" s="122"/>
      <c r="AD91" s="122"/>
      <c r="AE91" s="122"/>
      <c r="AF91" s="122"/>
      <c r="AG91" s="122" t="s">
        <v>103</v>
      </c>
      <c r="AH91" s="122">
        <v>0</v>
      </c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1" t="s">
        <v>125</v>
      </c>
      <c r="D92" s="128"/>
      <c r="E92" s="129">
        <v>16.25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103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1" t="s">
        <v>126</v>
      </c>
      <c r="D93" s="128"/>
      <c r="E93" s="129">
        <v>8.1199999999999992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103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1" t="s">
        <v>170</v>
      </c>
      <c r="D94" s="128"/>
      <c r="E94" s="129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103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25"/>
      <c r="B95" s="126"/>
      <c r="C95" s="151" t="s">
        <v>106</v>
      </c>
      <c r="D95" s="128"/>
      <c r="E95" s="129">
        <v>30</v>
      </c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2"/>
      <c r="Z95" s="122"/>
      <c r="AA95" s="122"/>
      <c r="AB95" s="122"/>
      <c r="AC95" s="122"/>
      <c r="AD95" s="122"/>
      <c r="AE95" s="122"/>
      <c r="AF95" s="122"/>
      <c r="AG95" s="122" t="s">
        <v>103</v>
      </c>
      <c r="AH95" s="122">
        <v>0</v>
      </c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1" t="s">
        <v>110</v>
      </c>
      <c r="D96" s="128"/>
      <c r="E96" s="129">
        <v>3.2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103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1" t="s">
        <v>111</v>
      </c>
      <c r="D97" s="128"/>
      <c r="E97" s="129">
        <v>8.25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103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25"/>
      <c r="B98" s="126"/>
      <c r="C98" s="151" t="s">
        <v>113</v>
      </c>
      <c r="D98" s="128"/>
      <c r="E98" s="129">
        <v>10.5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2"/>
      <c r="Z98" s="122"/>
      <c r="AA98" s="122"/>
      <c r="AB98" s="122"/>
      <c r="AC98" s="122"/>
      <c r="AD98" s="122"/>
      <c r="AE98" s="122"/>
      <c r="AF98" s="122"/>
      <c r="AG98" s="122" t="s">
        <v>103</v>
      </c>
      <c r="AH98" s="122">
        <v>0</v>
      </c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25"/>
      <c r="B99" s="126"/>
      <c r="C99" s="151" t="s">
        <v>114</v>
      </c>
      <c r="D99" s="128"/>
      <c r="E99" s="129">
        <v>41.25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2"/>
      <c r="Z99" s="122"/>
      <c r="AA99" s="122"/>
      <c r="AB99" s="122"/>
      <c r="AC99" s="122"/>
      <c r="AD99" s="122"/>
      <c r="AE99" s="122"/>
      <c r="AF99" s="122"/>
      <c r="AG99" s="122" t="s">
        <v>103</v>
      </c>
      <c r="AH99" s="122">
        <v>0</v>
      </c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25"/>
      <c r="B100" s="126"/>
      <c r="C100" s="151" t="s">
        <v>117</v>
      </c>
      <c r="D100" s="128"/>
      <c r="E100" s="129">
        <v>28.5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2"/>
      <c r="Z100" s="122"/>
      <c r="AA100" s="122"/>
      <c r="AB100" s="122"/>
      <c r="AC100" s="122"/>
      <c r="AD100" s="122"/>
      <c r="AE100" s="122"/>
      <c r="AF100" s="122"/>
      <c r="AG100" s="122" t="s">
        <v>103</v>
      </c>
      <c r="AH100" s="122">
        <v>0</v>
      </c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43">
        <v>19</v>
      </c>
      <c r="B101" s="144" t="s">
        <v>173</v>
      </c>
      <c r="C101" s="152" t="s">
        <v>174</v>
      </c>
      <c r="D101" s="145" t="s">
        <v>135</v>
      </c>
      <c r="E101" s="146">
        <v>10</v>
      </c>
      <c r="F101" s="147"/>
      <c r="G101" s="148">
        <f>ROUND(E101*F101,2)</f>
        <v>0</v>
      </c>
      <c r="H101" s="127">
        <v>13.94</v>
      </c>
      <c r="I101" s="127">
        <f>ROUND(E101*H101,2)</f>
        <v>139.4</v>
      </c>
      <c r="J101" s="127">
        <v>37.06</v>
      </c>
      <c r="K101" s="127">
        <f>ROUND(E101*J101,2)</f>
        <v>370.6</v>
      </c>
      <c r="L101" s="127">
        <v>21</v>
      </c>
      <c r="M101" s="127">
        <f>G101*(1+L101/100)</f>
        <v>0</v>
      </c>
      <c r="N101" s="127">
        <v>1.6000000000000001E-4</v>
      </c>
      <c r="O101" s="127">
        <f>ROUND(E101*N101,2)</f>
        <v>0</v>
      </c>
      <c r="P101" s="127">
        <v>0</v>
      </c>
      <c r="Q101" s="127">
        <f>ROUND(E101*P101,2)</f>
        <v>0</v>
      </c>
      <c r="R101" s="127"/>
      <c r="S101" s="127" t="s">
        <v>98</v>
      </c>
      <c r="T101" s="127" t="s">
        <v>98</v>
      </c>
      <c r="U101" s="127">
        <v>7.5999999999999998E-2</v>
      </c>
      <c r="V101" s="127">
        <f>ROUND(E101*U101,2)</f>
        <v>0.76</v>
      </c>
      <c r="W101" s="127"/>
      <c r="X101" s="127" t="s">
        <v>100</v>
      </c>
      <c r="Y101" s="122"/>
      <c r="Z101" s="122"/>
      <c r="AA101" s="122"/>
      <c r="AB101" s="122"/>
      <c r="AC101" s="122"/>
      <c r="AD101" s="122"/>
      <c r="AE101" s="122"/>
      <c r="AF101" s="122"/>
      <c r="AG101" s="122" t="s">
        <v>101</v>
      </c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37">
        <v>20</v>
      </c>
      <c r="B102" s="138" t="s">
        <v>175</v>
      </c>
      <c r="C102" s="150" t="s">
        <v>176</v>
      </c>
      <c r="D102" s="139" t="s">
        <v>97</v>
      </c>
      <c r="E102" s="140">
        <v>36.86</v>
      </c>
      <c r="F102" s="141"/>
      <c r="G102" s="142">
        <f>ROUND(E102*F102,2)</f>
        <v>0</v>
      </c>
      <c r="H102" s="127">
        <v>9.81</v>
      </c>
      <c r="I102" s="127">
        <f>ROUND(E102*H102,2)</f>
        <v>361.6</v>
      </c>
      <c r="J102" s="127">
        <v>6.59</v>
      </c>
      <c r="K102" s="127">
        <f>ROUND(E102*J102,2)</f>
        <v>242.91</v>
      </c>
      <c r="L102" s="127">
        <v>21</v>
      </c>
      <c r="M102" s="127">
        <f>G102*(1+L102/100)</f>
        <v>0</v>
      </c>
      <c r="N102" s="127">
        <v>3.5E-4</v>
      </c>
      <c r="O102" s="127">
        <f>ROUND(E102*N102,2)</f>
        <v>0.01</v>
      </c>
      <c r="P102" s="127">
        <v>0</v>
      </c>
      <c r="Q102" s="127">
        <f>ROUND(E102*P102,2)</f>
        <v>0</v>
      </c>
      <c r="R102" s="127"/>
      <c r="S102" s="127" t="s">
        <v>98</v>
      </c>
      <c r="T102" s="127" t="s">
        <v>98</v>
      </c>
      <c r="U102" s="127">
        <v>1.35E-2</v>
      </c>
      <c r="V102" s="127">
        <f>ROUND(E102*U102,2)</f>
        <v>0.5</v>
      </c>
      <c r="W102" s="127"/>
      <c r="X102" s="127" t="s">
        <v>100</v>
      </c>
      <c r="Y102" s="122"/>
      <c r="Z102" s="122"/>
      <c r="AA102" s="122"/>
      <c r="AB102" s="122"/>
      <c r="AC102" s="122"/>
      <c r="AD102" s="122"/>
      <c r="AE102" s="122"/>
      <c r="AF102" s="122"/>
      <c r="AG102" s="122" t="s">
        <v>101</v>
      </c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25"/>
      <c r="B103" s="126"/>
      <c r="C103" s="151" t="s">
        <v>122</v>
      </c>
      <c r="D103" s="128"/>
      <c r="E103" s="129">
        <v>3.99</v>
      </c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2"/>
      <c r="Z103" s="122"/>
      <c r="AA103" s="122"/>
      <c r="AB103" s="122"/>
      <c r="AC103" s="122"/>
      <c r="AD103" s="122"/>
      <c r="AE103" s="122"/>
      <c r="AF103" s="122"/>
      <c r="AG103" s="122" t="s">
        <v>103</v>
      </c>
      <c r="AH103" s="122">
        <v>0</v>
      </c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25"/>
      <c r="B104" s="126"/>
      <c r="C104" s="151" t="s">
        <v>123</v>
      </c>
      <c r="D104" s="128"/>
      <c r="E104" s="129">
        <v>1.08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2"/>
      <c r="Z104" s="122"/>
      <c r="AA104" s="122"/>
      <c r="AB104" s="122"/>
      <c r="AC104" s="122"/>
      <c r="AD104" s="122"/>
      <c r="AE104" s="122"/>
      <c r="AF104" s="122"/>
      <c r="AG104" s="122" t="s">
        <v>103</v>
      </c>
      <c r="AH104" s="122">
        <v>0</v>
      </c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25"/>
      <c r="B105" s="126"/>
      <c r="C105" s="151" t="s">
        <v>129</v>
      </c>
      <c r="D105" s="128"/>
      <c r="E105" s="129">
        <v>6.44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2"/>
      <c r="Z105" s="122"/>
      <c r="AA105" s="122"/>
      <c r="AB105" s="122"/>
      <c r="AC105" s="122"/>
      <c r="AD105" s="122"/>
      <c r="AE105" s="122"/>
      <c r="AF105" s="122"/>
      <c r="AG105" s="122" t="s">
        <v>103</v>
      </c>
      <c r="AH105" s="122">
        <v>0</v>
      </c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25"/>
      <c r="B106" s="126"/>
      <c r="C106" s="151" t="s">
        <v>124</v>
      </c>
      <c r="D106" s="128"/>
      <c r="E106" s="129">
        <v>0.98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2"/>
      <c r="Z106" s="122"/>
      <c r="AA106" s="122"/>
      <c r="AB106" s="122"/>
      <c r="AC106" s="122"/>
      <c r="AD106" s="122"/>
      <c r="AE106" s="122"/>
      <c r="AF106" s="122"/>
      <c r="AG106" s="122" t="s">
        <v>103</v>
      </c>
      <c r="AH106" s="122">
        <v>0</v>
      </c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25"/>
      <c r="B107" s="126"/>
      <c r="C107" s="151" t="s">
        <v>125</v>
      </c>
      <c r="D107" s="128"/>
      <c r="E107" s="129">
        <v>16.25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2"/>
      <c r="Z107" s="122"/>
      <c r="AA107" s="122"/>
      <c r="AB107" s="122"/>
      <c r="AC107" s="122"/>
      <c r="AD107" s="122"/>
      <c r="AE107" s="122"/>
      <c r="AF107" s="122"/>
      <c r="AG107" s="122" t="s">
        <v>103</v>
      </c>
      <c r="AH107" s="122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25"/>
      <c r="B108" s="126"/>
      <c r="C108" s="151" t="s">
        <v>126</v>
      </c>
      <c r="D108" s="128"/>
      <c r="E108" s="129">
        <v>8.1199999999999992</v>
      </c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2"/>
      <c r="Z108" s="122"/>
      <c r="AA108" s="122"/>
      <c r="AB108" s="122"/>
      <c r="AC108" s="122"/>
      <c r="AD108" s="122"/>
      <c r="AE108" s="122"/>
      <c r="AF108" s="122"/>
      <c r="AG108" s="122" t="s">
        <v>103</v>
      </c>
      <c r="AH108" s="122">
        <v>0</v>
      </c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x14ac:dyDescent="0.2">
      <c r="A109" s="131" t="s">
        <v>93</v>
      </c>
      <c r="B109" s="132" t="s">
        <v>65</v>
      </c>
      <c r="C109" s="149" t="s">
        <v>66</v>
      </c>
      <c r="D109" s="133"/>
      <c r="E109" s="134"/>
      <c r="F109" s="135"/>
      <c r="G109" s="136">
        <f>SUMIF(AG110:AG110,"&lt;&gt;NOR",G110:G110)</f>
        <v>0</v>
      </c>
      <c r="H109" s="130"/>
      <c r="I109" s="130">
        <f>SUM(I110:I110)</f>
        <v>0</v>
      </c>
      <c r="J109" s="130"/>
      <c r="K109" s="130">
        <f>SUM(K110:K110)</f>
        <v>1500</v>
      </c>
      <c r="L109" s="130"/>
      <c r="M109" s="130">
        <f>SUM(M110:M110)</f>
        <v>0</v>
      </c>
      <c r="N109" s="130"/>
      <c r="O109" s="130">
        <f>SUM(O110:O110)</f>
        <v>0</v>
      </c>
      <c r="P109" s="130"/>
      <c r="Q109" s="130">
        <f>SUM(Q110:Q110)</f>
        <v>0</v>
      </c>
      <c r="R109" s="130"/>
      <c r="S109" s="130"/>
      <c r="T109" s="130"/>
      <c r="U109" s="130"/>
      <c r="V109" s="130">
        <f>SUM(V110:V110)</f>
        <v>0</v>
      </c>
      <c r="W109" s="130"/>
      <c r="X109" s="130"/>
      <c r="AG109" t="s">
        <v>94</v>
      </c>
    </row>
    <row r="110" spans="1:60" outlineLevel="1" x14ac:dyDescent="0.2">
      <c r="A110" s="143">
        <v>21</v>
      </c>
      <c r="B110" s="144" t="s">
        <v>177</v>
      </c>
      <c r="C110" s="152" t="s">
        <v>178</v>
      </c>
      <c r="D110" s="145" t="s">
        <v>143</v>
      </c>
      <c r="E110" s="146">
        <v>1</v>
      </c>
      <c r="F110" s="147"/>
      <c r="G110" s="148">
        <f>ROUND(E110*F110,2)</f>
        <v>0</v>
      </c>
      <c r="H110" s="127">
        <v>0</v>
      </c>
      <c r="I110" s="127">
        <f>ROUND(E110*H110,2)</f>
        <v>0</v>
      </c>
      <c r="J110" s="127">
        <v>1500</v>
      </c>
      <c r="K110" s="127">
        <f>ROUND(E110*J110,2)</f>
        <v>1500</v>
      </c>
      <c r="L110" s="127">
        <v>21</v>
      </c>
      <c r="M110" s="127">
        <f>G110*(1+L110/100)</f>
        <v>0</v>
      </c>
      <c r="N110" s="127">
        <v>0</v>
      </c>
      <c r="O110" s="127">
        <f>ROUND(E110*N110,2)</f>
        <v>0</v>
      </c>
      <c r="P110" s="127">
        <v>0</v>
      </c>
      <c r="Q110" s="127">
        <f>ROUND(E110*P110,2)</f>
        <v>0</v>
      </c>
      <c r="R110" s="127"/>
      <c r="S110" s="127" t="s">
        <v>120</v>
      </c>
      <c r="T110" s="127" t="s">
        <v>121</v>
      </c>
      <c r="U110" s="127">
        <v>0</v>
      </c>
      <c r="V110" s="127">
        <f>ROUND(E110*U110,2)</f>
        <v>0</v>
      </c>
      <c r="W110" s="127"/>
      <c r="X110" s="127" t="s">
        <v>100</v>
      </c>
      <c r="Y110" s="122"/>
      <c r="Z110" s="122"/>
      <c r="AA110" s="122"/>
      <c r="AB110" s="122"/>
      <c r="AC110" s="122"/>
      <c r="AD110" s="122"/>
      <c r="AE110" s="122"/>
      <c r="AF110" s="122"/>
      <c r="AG110" s="122" t="s">
        <v>101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x14ac:dyDescent="0.2">
      <c r="A111" s="131" t="s">
        <v>93</v>
      </c>
      <c r="B111" s="132" t="s">
        <v>67</v>
      </c>
      <c r="C111" s="149" t="s">
        <v>26</v>
      </c>
      <c r="D111" s="133"/>
      <c r="E111" s="134"/>
      <c r="F111" s="135"/>
      <c r="G111" s="136">
        <f>SUMIF(AG112:AG116,"&lt;&gt;NOR",G112:G116)</f>
        <v>0</v>
      </c>
      <c r="H111" s="130"/>
      <c r="I111" s="130">
        <f>SUM(I112:I116)</f>
        <v>0</v>
      </c>
      <c r="J111" s="130"/>
      <c r="K111" s="130">
        <f>SUM(K112:K116)</f>
        <v>1700</v>
      </c>
      <c r="L111" s="130"/>
      <c r="M111" s="130">
        <f>SUM(M112:M116)</f>
        <v>0</v>
      </c>
      <c r="N111" s="130"/>
      <c r="O111" s="130">
        <f>SUM(O112:O116)</f>
        <v>0</v>
      </c>
      <c r="P111" s="130"/>
      <c r="Q111" s="130">
        <f>SUM(Q112:Q116)</f>
        <v>0</v>
      </c>
      <c r="R111" s="130"/>
      <c r="S111" s="130"/>
      <c r="T111" s="130"/>
      <c r="U111" s="130"/>
      <c r="V111" s="130">
        <f>SUM(V112:V116)</f>
        <v>0</v>
      </c>
      <c r="W111" s="130"/>
      <c r="X111" s="130"/>
      <c r="AG111" t="s">
        <v>94</v>
      </c>
    </row>
    <row r="112" spans="1:60" outlineLevel="1" x14ac:dyDescent="0.2">
      <c r="A112" s="143">
        <v>22</v>
      </c>
      <c r="B112" s="144" t="s">
        <v>179</v>
      </c>
      <c r="C112" s="152" t="s">
        <v>180</v>
      </c>
      <c r="D112" s="145" t="s">
        <v>181</v>
      </c>
      <c r="E112" s="146">
        <v>1</v>
      </c>
      <c r="F112" s="147"/>
      <c r="G112" s="148">
        <f>ROUND(E112*F112,2)</f>
        <v>0</v>
      </c>
      <c r="H112" s="127">
        <v>0</v>
      </c>
      <c r="I112" s="127">
        <f>ROUND(E112*H112,2)</f>
        <v>0</v>
      </c>
      <c r="J112" s="127">
        <v>200</v>
      </c>
      <c r="K112" s="127">
        <f>ROUND(E112*J112,2)</f>
        <v>200</v>
      </c>
      <c r="L112" s="127">
        <v>21</v>
      </c>
      <c r="M112" s="127">
        <f>G112*(1+L112/100)</f>
        <v>0</v>
      </c>
      <c r="N112" s="127">
        <v>0</v>
      </c>
      <c r="O112" s="127">
        <f>ROUND(E112*N112,2)</f>
        <v>0</v>
      </c>
      <c r="P112" s="127">
        <v>0</v>
      </c>
      <c r="Q112" s="127">
        <f>ROUND(E112*P112,2)</f>
        <v>0</v>
      </c>
      <c r="R112" s="127"/>
      <c r="S112" s="127" t="s">
        <v>98</v>
      </c>
      <c r="T112" s="127" t="s">
        <v>121</v>
      </c>
      <c r="U112" s="127">
        <v>0</v>
      </c>
      <c r="V112" s="127">
        <f>ROUND(E112*U112,2)</f>
        <v>0</v>
      </c>
      <c r="W112" s="127"/>
      <c r="X112" s="127" t="s">
        <v>182</v>
      </c>
      <c r="Y112" s="122"/>
      <c r="Z112" s="122"/>
      <c r="AA112" s="122"/>
      <c r="AB112" s="122"/>
      <c r="AC112" s="122"/>
      <c r="AD112" s="122"/>
      <c r="AE112" s="122"/>
      <c r="AF112" s="122"/>
      <c r="AG112" s="122" t="s">
        <v>183</v>
      </c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43">
        <v>23</v>
      </c>
      <c r="B113" s="144" t="s">
        <v>184</v>
      </c>
      <c r="C113" s="152" t="s">
        <v>185</v>
      </c>
      <c r="D113" s="145" t="s">
        <v>181</v>
      </c>
      <c r="E113" s="146">
        <v>1</v>
      </c>
      <c r="F113" s="147"/>
      <c r="G113" s="148">
        <f>ROUND(E113*F113,2)</f>
        <v>0</v>
      </c>
      <c r="H113" s="127">
        <v>0</v>
      </c>
      <c r="I113" s="127">
        <f>ROUND(E113*H113,2)</f>
        <v>0</v>
      </c>
      <c r="J113" s="127">
        <v>200</v>
      </c>
      <c r="K113" s="127">
        <f>ROUND(E113*J113,2)</f>
        <v>200</v>
      </c>
      <c r="L113" s="127">
        <v>21</v>
      </c>
      <c r="M113" s="127">
        <f>G113*(1+L113/100)</f>
        <v>0</v>
      </c>
      <c r="N113" s="127">
        <v>0</v>
      </c>
      <c r="O113" s="127">
        <f>ROUND(E113*N113,2)</f>
        <v>0</v>
      </c>
      <c r="P113" s="127">
        <v>0</v>
      </c>
      <c r="Q113" s="127">
        <f>ROUND(E113*P113,2)</f>
        <v>0</v>
      </c>
      <c r="R113" s="127"/>
      <c r="S113" s="127" t="s">
        <v>98</v>
      </c>
      <c r="T113" s="127" t="s">
        <v>121</v>
      </c>
      <c r="U113" s="127">
        <v>0</v>
      </c>
      <c r="V113" s="127">
        <f>ROUND(E113*U113,2)</f>
        <v>0</v>
      </c>
      <c r="W113" s="127"/>
      <c r="X113" s="127" t="s">
        <v>182</v>
      </c>
      <c r="Y113" s="122"/>
      <c r="Z113" s="122"/>
      <c r="AA113" s="122"/>
      <c r="AB113" s="122"/>
      <c r="AC113" s="122"/>
      <c r="AD113" s="122"/>
      <c r="AE113" s="122"/>
      <c r="AF113" s="122"/>
      <c r="AG113" s="122" t="s">
        <v>183</v>
      </c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43">
        <v>24</v>
      </c>
      <c r="B114" s="144" t="s">
        <v>186</v>
      </c>
      <c r="C114" s="152" t="s">
        <v>187</v>
      </c>
      <c r="D114" s="145" t="s">
        <v>181</v>
      </c>
      <c r="E114" s="146">
        <v>1</v>
      </c>
      <c r="F114" s="147"/>
      <c r="G114" s="148">
        <f>ROUND(E114*F114,2)</f>
        <v>0</v>
      </c>
      <c r="H114" s="127">
        <v>0</v>
      </c>
      <c r="I114" s="127">
        <f>ROUND(E114*H114,2)</f>
        <v>0</v>
      </c>
      <c r="J114" s="127">
        <v>200</v>
      </c>
      <c r="K114" s="127">
        <f>ROUND(E114*J114,2)</f>
        <v>200</v>
      </c>
      <c r="L114" s="127">
        <v>21</v>
      </c>
      <c r="M114" s="127">
        <f>G114*(1+L114/100)</f>
        <v>0</v>
      </c>
      <c r="N114" s="127">
        <v>0</v>
      </c>
      <c r="O114" s="127">
        <f>ROUND(E114*N114,2)</f>
        <v>0</v>
      </c>
      <c r="P114" s="127">
        <v>0</v>
      </c>
      <c r="Q114" s="127">
        <f>ROUND(E114*P114,2)</f>
        <v>0</v>
      </c>
      <c r="R114" s="127"/>
      <c r="S114" s="127" t="s">
        <v>98</v>
      </c>
      <c r="T114" s="127" t="s">
        <v>121</v>
      </c>
      <c r="U114" s="127">
        <v>0</v>
      </c>
      <c r="V114" s="127">
        <f>ROUND(E114*U114,2)</f>
        <v>0</v>
      </c>
      <c r="W114" s="127"/>
      <c r="X114" s="127" t="s">
        <v>182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183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43">
        <v>25</v>
      </c>
      <c r="B115" s="144" t="s">
        <v>188</v>
      </c>
      <c r="C115" s="152" t="s">
        <v>189</v>
      </c>
      <c r="D115" s="145" t="s">
        <v>181</v>
      </c>
      <c r="E115" s="146">
        <v>1</v>
      </c>
      <c r="F115" s="147"/>
      <c r="G115" s="148">
        <f>ROUND(E115*F115,2)</f>
        <v>0</v>
      </c>
      <c r="H115" s="127">
        <v>0</v>
      </c>
      <c r="I115" s="127">
        <f>ROUND(E115*H115,2)</f>
        <v>0</v>
      </c>
      <c r="J115" s="127">
        <v>1000</v>
      </c>
      <c r="K115" s="127">
        <f>ROUND(E115*J115,2)</f>
        <v>1000</v>
      </c>
      <c r="L115" s="127">
        <v>21</v>
      </c>
      <c r="M115" s="127">
        <f>G115*(1+L115/100)</f>
        <v>0</v>
      </c>
      <c r="N115" s="127">
        <v>0</v>
      </c>
      <c r="O115" s="127">
        <f>ROUND(E115*N115,2)</f>
        <v>0</v>
      </c>
      <c r="P115" s="127">
        <v>0</v>
      </c>
      <c r="Q115" s="127">
        <f>ROUND(E115*P115,2)</f>
        <v>0</v>
      </c>
      <c r="R115" s="127"/>
      <c r="S115" s="127" t="s">
        <v>120</v>
      </c>
      <c r="T115" s="127" t="s">
        <v>121</v>
      </c>
      <c r="U115" s="127">
        <v>0</v>
      </c>
      <c r="V115" s="127">
        <f>ROUND(E115*U115,2)</f>
        <v>0</v>
      </c>
      <c r="W115" s="127"/>
      <c r="X115" s="127" t="s">
        <v>182</v>
      </c>
      <c r="Y115" s="122"/>
      <c r="Z115" s="122"/>
      <c r="AA115" s="122"/>
      <c r="AB115" s="122"/>
      <c r="AC115" s="122"/>
      <c r="AD115" s="122"/>
      <c r="AE115" s="122"/>
      <c r="AF115" s="122"/>
      <c r="AG115" s="122" t="s">
        <v>183</v>
      </c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37">
        <v>26</v>
      </c>
      <c r="B116" s="138" t="s">
        <v>190</v>
      </c>
      <c r="C116" s="150" t="s">
        <v>191</v>
      </c>
      <c r="D116" s="139" t="s">
        <v>181</v>
      </c>
      <c r="E116" s="140">
        <v>1</v>
      </c>
      <c r="F116" s="141"/>
      <c r="G116" s="142">
        <f>ROUND(E116*F116,2)</f>
        <v>0</v>
      </c>
      <c r="H116" s="127">
        <v>0</v>
      </c>
      <c r="I116" s="127">
        <f>ROUND(E116*H116,2)</f>
        <v>0</v>
      </c>
      <c r="J116" s="127">
        <v>100</v>
      </c>
      <c r="K116" s="127">
        <f>ROUND(E116*J116,2)</f>
        <v>100</v>
      </c>
      <c r="L116" s="127">
        <v>21</v>
      </c>
      <c r="M116" s="127">
        <f>G116*(1+L116/100)</f>
        <v>0</v>
      </c>
      <c r="N116" s="127">
        <v>0</v>
      </c>
      <c r="O116" s="127">
        <f>ROUND(E116*N116,2)</f>
        <v>0</v>
      </c>
      <c r="P116" s="127">
        <v>0</v>
      </c>
      <c r="Q116" s="127">
        <f>ROUND(E116*P116,2)</f>
        <v>0</v>
      </c>
      <c r="R116" s="127"/>
      <c r="S116" s="127" t="s">
        <v>120</v>
      </c>
      <c r="T116" s="127" t="s">
        <v>121</v>
      </c>
      <c r="U116" s="127">
        <v>0</v>
      </c>
      <c r="V116" s="127">
        <f>ROUND(E116*U116,2)</f>
        <v>0</v>
      </c>
      <c r="W116" s="127"/>
      <c r="X116" s="127" t="s">
        <v>182</v>
      </c>
      <c r="Y116" s="122"/>
      <c r="Z116" s="122"/>
      <c r="AA116" s="122"/>
      <c r="AB116" s="122"/>
      <c r="AC116" s="122"/>
      <c r="AD116" s="122"/>
      <c r="AE116" s="122"/>
      <c r="AF116" s="122"/>
      <c r="AG116" s="122" t="s">
        <v>183</v>
      </c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x14ac:dyDescent="0.2">
      <c r="A117" s="3"/>
      <c r="B117" s="4"/>
      <c r="C117" s="15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  <c r="AG117" t="s">
        <v>80</v>
      </c>
    </row>
    <row r="118" spans="1:60" x14ac:dyDescent="0.2">
      <c r="C118" s="154"/>
      <c r="D118" s="10"/>
      <c r="AG118" t="s">
        <v>192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2022-02-02T18:53:17Z</dcterms:modified>
</cp:coreProperties>
</file>