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SPC M53 - byt č. 23,35,54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Pol'!$A$1:$X$558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V27" i="12"/>
  <c r="V26" i="12" s="1"/>
  <c r="G30" i="12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V31" i="12"/>
  <c r="V30" i="12" s="1"/>
  <c r="G34" i="12"/>
  <c r="M34" i="12" s="1"/>
  <c r="I34" i="12"/>
  <c r="K34" i="12"/>
  <c r="O34" i="12"/>
  <c r="O33" i="12" s="1"/>
  <c r="Q34" i="12"/>
  <c r="V34" i="12"/>
  <c r="G37" i="12"/>
  <c r="I37" i="12"/>
  <c r="K37" i="12"/>
  <c r="O37" i="12"/>
  <c r="Q37" i="12"/>
  <c r="V37" i="12"/>
  <c r="G44" i="12"/>
  <c r="M44" i="12" s="1"/>
  <c r="I44" i="12"/>
  <c r="K44" i="12"/>
  <c r="O44" i="12"/>
  <c r="Q44" i="12"/>
  <c r="V44" i="12"/>
  <c r="G49" i="12"/>
  <c r="M49" i="12" s="1"/>
  <c r="I49" i="12"/>
  <c r="K49" i="12"/>
  <c r="O49" i="12"/>
  <c r="Q49" i="12"/>
  <c r="V49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9" i="12"/>
  <c r="M79" i="12" s="1"/>
  <c r="I79" i="12"/>
  <c r="K79" i="12"/>
  <c r="O79" i="12"/>
  <c r="O78" i="12" s="1"/>
  <c r="Q79" i="12"/>
  <c r="V79" i="12"/>
  <c r="G85" i="12"/>
  <c r="I85" i="12"/>
  <c r="K85" i="12"/>
  <c r="O85" i="12"/>
  <c r="Q85" i="12"/>
  <c r="V85" i="12"/>
  <c r="G91" i="12"/>
  <c r="I91" i="12"/>
  <c r="K91" i="12"/>
  <c r="M91" i="12"/>
  <c r="O91" i="12"/>
  <c r="Q91" i="12"/>
  <c r="V91" i="12"/>
  <c r="G95" i="12"/>
  <c r="I95" i="12"/>
  <c r="K95" i="12"/>
  <c r="M95" i="12"/>
  <c r="O95" i="12"/>
  <c r="Q95" i="12"/>
  <c r="V95" i="12"/>
  <c r="G103" i="12"/>
  <c r="M103" i="12" s="1"/>
  <c r="I103" i="12"/>
  <c r="K103" i="12"/>
  <c r="O103" i="12"/>
  <c r="Q103" i="12"/>
  <c r="V103" i="12"/>
  <c r="V94" i="12" s="1"/>
  <c r="G105" i="12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31" i="12"/>
  <c r="M131" i="12" s="1"/>
  <c r="I131" i="12"/>
  <c r="K131" i="12"/>
  <c r="O131" i="12"/>
  <c r="Q131" i="12"/>
  <c r="V131" i="12"/>
  <c r="G150" i="12"/>
  <c r="M150" i="12" s="1"/>
  <c r="I150" i="12"/>
  <c r="K150" i="12"/>
  <c r="O150" i="12"/>
  <c r="Q150" i="12"/>
  <c r="V150" i="12"/>
  <c r="G155" i="12"/>
  <c r="I155" i="12"/>
  <c r="K155" i="12"/>
  <c r="M155" i="12"/>
  <c r="O155" i="12"/>
  <c r="Q155" i="12"/>
  <c r="V155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K162" i="12"/>
  <c r="V162" i="12"/>
  <c r="G163" i="12"/>
  <c r="G162" i="12" s="1"/>
  <c r="I163" i="12"/>
  <c r="I162" i="12" s="1"/>
  <c r="K163" i="12"/>
  <c r="M163" i="12"/>
  <c r="M162" i="12" s="1"/>
  <c r="O163" i="12"/>
  <c r="O162" i="12" s="1"/>
  <c r="Q163" i="12"/>
  <c r="Q162" i="12" s="1"/>
  <c r="V163" i="12"/>
  <c r="O164" i="12"/>
  <c r="G165" i="12"/>
  <c r="I165" i="12"/>
  <c r="K165" i="12"/>
  <c r="M165" i="12"/>
  <c r="O165" i="12"/>
  <c r="Q165" i="12"/>
  <c r="V165" i="12"/>
  <c r="G171" i="12"/>
  <c r="I171" i="12"/>
  <c r="K171" i="12"/>
  <c r="O171" i="12"/>
  <c r="Q171" i="12"/>
  <c r="V171" i="12"/>
  <c r="V164" i="12" s="1"/>
  <c r="G174" i="12"/>
  <c r="M174" i="12" s="1"/>
  <c r="I174" i="12"/>
  <c r="K174" i="12"/>
  <c r="O174" i="12"/>
  <c r="Q174" i="12"/>
  <c r="V174" i="12"/>
  <c r="G175" i="12"/>
  <c r="K175" i="12"/>
  <c r="G176" i="12"/>
  <c r="M176" i="12" s="1"/>
  <c r="M175" i="12" s="1"/>
  <c r="I176" i="12"/>
  <c r="I175" i="12" s="1"/>
  <c r="K176" i="12"/>
  <c r="O176" i="12"/>
  <c r="O175" i="12" s="1"/>
  <c r="Q176" i="12"/>
  <c r="Q175" i="12" s="1"/>
  <c r="V176" i="12"/>
  <c r="V175" i="12" s="1"/>
  <c r="G178" i="12"/>
  <c r="M178" i="12" s="1"/>
  <c r="I178" i="12"/>
  <c r="K178" i="12"/>
  <c r="O178" i="12"/>
  <c r="Q178" i="12"/>
  <c r="V178" i="12"/>
  <c r="G179" i="12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O187" i="12" s="1"/>
  <c r="Q188" i="12"/>
  <c r="Q187" i="12" s="1"/>
  <c r="V188" i="12"/>
  <c r="G189" i="12"/>
  <c r="I189" i="12"/>
  <c r="K189" i="12"/>
  <c r="K187" i="12" s="1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G194" i="12" s="1"/>
  <c r="I195" i="12"/>
  <c r="I194" i="12" s="1"/>
  <c r="K195" i="12"/>
  <c r="K194" i="12" s="1"/>
  <c r="O195" i="12"/>
  <c r="O194" i="12" s="1"/>
  <c r="Q195" i="12"/>
  <c r="Q194" i="12" s="1"/>
  <c r="V195" i="12"/>
  <c r="V194" i="12" s="1"/>
  <c r="G197" i="12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I208" i="12"/>
  <c r="K208" i="12"/>
  <c r="M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O228" i="12" s="1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55" i="12"/>
  <c r="M255" i="12" s="1"/>
  <c r="I255" i="12"/>
  <c r="K255" i="12"/>
  <c r="O255" i="12"/>
  <c r="Q255" i="12"/>
  <c r="V255" i="12"/>
  <c r="G257" i="12"/>
  <c r="I257" i="12"/>
  <c r="I256" i="12" s="1"/>
  <c r="K257" i="12"/>
  <c r="K256" i="12" s="1"/>
  <c r="O257" i="12"/>
  <c r="Q257" i="12"/>
  <c r="Q256" i="12" s="1"/>
  <c r="V257" i="12"/>
  <c r="V256" i="12" s="1"/>
  <c r="G259" i="12"/>
  <c r="I259" i="12"/>
  <c r="K259" i="12"/>
  <c r="M259" i="12"/>
  <c r="O259" i="12"/>
  <c r="Q259" i="12"/>
  <c r="V259" i="12"/>
  <c r="G262" i="12"/>
  <c r="G261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8" i="12"/>
  <c r="I268" i="12"/>
  <c r="K268" i="12"/>
  <c r="M268" i="12"/>
  <c r="O268" i="12"/>
  <c r="Q268" i="12"/>
  <c r="V268" i="12"/>
  <c r="G270" i="12"/>
  <c r="M270" i="12" s="1"/>
  <c r="I270" i="12"/>
  <c r="K270" i="12"/>
  <c r="O270" i="12"/>
  <c r="Q270" i="12"/>
  <c r="V270" i="12"/>
  <c r="G272" i="12"/>
  <c r="M272" i="12" s="1"/>
  <c r="I272" i="12"/>
  <c r="K272" i="12"/>
  <c r="O272" i="12"/>
  <c r="Q272" i="12"/>
  <c r="V272" i="12"/>
  <c r="G275" i="12"/>
  <c r="M275" i="12" s="1"/>
  <c r="I275" i="12"/>
  <c r="K275" i="12"/>
  <c r="O275" i="12"/>
  <c r="Q275" i="12"/>
  <c r="V275" i="12"/>
  <c r="G278" i="12"/>
  <c r="I278" i="12"/>
  <c r="K278" i="12"/>
  <c r="M278" i="12"/>
  <c r="O278" i="12"/>
  <c r="Q278" i="12"/>
  <c r="V278" i="12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V284" i="12"/>
  <c r="G291" i="12"/>
  <c r="M291" i="12" s="1"/>
  <c r="I291" i="12"/>
  <c r="K291" i="12"/>
  <c r="O291" i="12"/>
  <c r="Q291" i="12"/>
  <c r="V291" i="12"/>
  <c r="G293" i="12"/>
  <c r="I293" i="12"/>
  <c r="I292" i="12" s="1"/>
  <c r="K293" i="12"/>
  <c r="K292" i="12" s="1"/>
  <c r="O293" i="12"/>
  <c r="Q293" i="12"/>
  <c r="V293" i="12"/>
  <c r="V292" i="12" s="1"/>
  <c r="G296" i="12"/>
  <c r="M296" i="12" s="1"/>
  <c r="I296" i="12"/>
  <c r="K296" i="12"/>
  <c r="O296" i="12"/>
  <c r="Q296" i="12"/>
  <c r="Q292" i="12" s="1"/>
  <c r="V296" i="12"/>
  <c r="G300" i="12"/>
  <c r="M300" i="12" s="1"/>
  <c r="I300" i="12"/>
  <c r="K300" i="12"/>
  <c r="O300" i="12"/>
  <c r="Q300" i="12"/>
  <c r="V300" i="12"/>
  <c r="G306" i="12"/>
  <c r="I306" i="12"/>
  <c r="K306" i="12"/>
  <c r="O306" i="12"/>
  <c r="Q306" i="12"/>
  <c r="V306" i="12"/>
  <c r="V299" i="12" s="1"/>
  <c r="G312" i="12"/>
  <c r="M312" i="12" s="1"/>
  <c r="I312" i="12"/>
  <c r="K312" i="12"/>
  <c r="O312" i="12"/>
  <c r="Q312" i="12"/>
  <c r="V312" i="12"/>
  <c r="G324" i="12"/>
  <c r="M324" i="12" s="1"/>
  <c r="I324" i="12"/>
  <c r="K324" i="12"/>
  <c r="O324" i="12"/>
  <c r="Q324" i="12"/>
  <c r="V324" i="12"/>
  <c r="G336" i="12"/>
  <c r="M336" i="12" s="1"/>
  <c r="I336" i="12"/>
  <c r="K336" i="12"/>
  <c r="O336" i="12"/>
  <c r="Q336" i="12"/>
  <c r="V336" i="12"/>
  <c r="G342" i="12"/>
  <c r="M342" i="12" s="1"/>
  <c r="I342" i="12"/>
  <c r="K342" i="12"/>
  <c r="O342" i="12"/>
  <c r="Q342" i="12"/>
  <c r="V342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9" i="12"/>
  <c r="M359" i="12" s="1"/>
  <c r="I359" i="12"/>
  <c r="K359" i="12"/>
  <c r="O359" i="12"/>
  <c r="Q359" i="12"/>
  <c r="V359" i="12"/>
  <c r="G365" i="12"/>
  <c r="M365" i="12" s="1"/>
  <c r="I365" i="12"/>
  <c r="K365" i="12"/>
  <c r="O365" i="12"/>
  <c r="Q365" i="12"/>
  <c r="V365" i="12"/>
  <c r="G366" i="12"/>
  <c r="I366" i="12"/>
  <c r="K366" i="12"/>
  <c r="M366" i="12"/>
  <c r="O366" i="12"/>
  <c r="Q366" i="12"/>
  <c r="V366" i="12"/>
  <c r="G368" i="12"/>
  <c r="I368" i="12"/>
  <c r="K368" i="12"/>
  <c r="M368" i="12"/>
  <c r="O368" i="12"/>
  <c r="Q368" i="12"/>
  <c r="V368" i="12"/>
  <c r="G372" i="12"/>
  <c r="M372" i="12" s="1"/>
  <c r="I372" i="12"/>
  <c r="K372" i="12"/>
  <c r="O372" i="12"/>
  <c r="Q372" i="12"/>
  <c r="V372" i="12"/>
  <c r="G376" i="12"/>
  <c r="M376" i="12" s="1"/>
  <c r="I376" i="12"/>
  <c r="K376" i="12"/>
  <c r="K367" i="12" s="1"/>
  <c r="O376" i="12"/>
  <c r="Q376" i="12"/>
  <c r="V376" i="12"/>
  <c r="G380" i="12"/>
  <c r="M380" i="12" s="1"/>
  <c r="I380" i="12"/>
  <c r="K380" i="12"/>
  <c r="O380" i="12"/>
  <c r="Q380" i="12"/>
  <c r="V380" i="12"/>
  <c r="G384" i="12"/>
  <c r="M384" i="12" s="1"/>
  <c r="I384" i="12"/>
  <c r="K384" i="12"/>
  <c r="O384" i="12"/>
  <c r="Q384" i="12"/>
  <c r="V384" i="12"/>
  <c r="G386" i="12"/>
  <c r="M386" i="12" s="1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8" i="12"/>
  <c r="M398" i="12" s="1"/>
  <c r="I398" i="12"/>
  <c r="K398" i="12"/>
  <c r="O398" i="12"/>
  <c r="O397" i="12" s="1"/>
  <c r="Q398" i="12"/>
  <c r="V398" i="12"/>
  <c r="G401" i="12"/>
  <c r="M401" i="12" s="1"/>
  <c r="I401" i="12"/>
  <c r="K401" i="12"/>
  <c r="O401" i="12"/>
  <c r="Q401" i="12"/>
  <c r="V401" i="12"/>
  <c r="V397" i="12" s="1"/>
  <c r="G402" i="12"/>
  <c r="I402" i="12"/>
  <c r="K402" i="12"/>
  <c r="M402" i="12"/>
  <c r="O402" i="12"/>
  <c r="Q402" i="12"/>
  <c r="V402" i="12"/>
  <c r="G406" i="12"/>
  <c r="M406" i="12" s="1"/>
  <c r="I406" i="12"/>
  <c r="K406" i="12"/>
  <c r="O406" i="12"/>
  <c r="Q406" i="12"/>
  <c r="V406" i="12"/>
  <c r="G422" i="12"/>
  <c r="M422" i="12" s="1"/>
  <c r="I422" i="12"/>
  <c r="K422" i="12"/>
  <c r="O422" i="12"/>
  <c r="Q422" i="12"/>
  <c r="V422" i="12"/>
  <c r="G438" i="12"/>
  <c r="M438" i="12" s="1"/>
  <c r="I438" i="12"/>
  <c r="K438" i="12"/>
  <c r="O438" i="12"/>
  <c r="Q438" i="12"/>
  <c r="V438" i="12"/>
  <c r="G455" i="12"/>
  <c r="M455" i="12" s="1"/>
  <c r="I455" i="12"/>
  <c r="K455" i="12"/>
  <c r="O455" i="12"/>
  <c r="Q455" i="12"/>
  <c r="V455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90" i="12"/>
  <c r="M490" i="12" s="1"/>
  <c r="I490" i="12"/>
  <c r="K490" i="12"/>
  <c r="O490" i="12"/>
  <c r="Q490" i="12"/>
  <c r="V490" i="12"/>
  <c r="G498" i="12"/>
  <c r="M498" i="12" s="1"/>
  <c r="I498" i="12"/>
  <c r="K498" i="12"/>
  <c r="O498" i="12"/>
  <c r="Q498" i="12"/>
  <c r="V498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I502" i="12"/>
  <c r="K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5" i="12"/>
  <c r="M535" i="12" s="1"/>
  <c r="I535" i="12"/>
  <c r="K535" i="12"/>
  <c r="O535" i="12"/>
  <c r="O534" i="12" s="1"/>
  <c r="Q535" i="12"/>
  <c r="V535" i="12"/>
  <c r="G536" i="12"/>
  <c r="M536" i="12" s="1"/>
  <c r="I536" i="12"/>
  <c r="K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M538" i="12" s="1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1" i="12"/>
  <c r="M541" i="12" s="1"/>
  <c r="I541" i="12"/>
  <c r="K541" i="12"/>
  <c r="O541" i="12"/>
  <c r="Q541" i="12"/>
  <c r="Q540" i="12" s="1"/>
  <c r="V541" i="12"/>
  <c r="G542" i="12"/>
  <c r="M542" i="12" s="1"/>
  <c r="I542" i="12"/>
  <c r="K542" i="12"/>
  <c r="K540" i="12" s="1"/>
  <c r="O542" i="12"/>
  <c r="Q542" i="12"/>
  <c r="V542" i="12"/>
  <c r="G543" i="12"/>
  <c r="M543" i="12" s="1"/>
  <c r="I543" i="12"/>
  <c r="K543" i="12"/>
  <c r="O543" i="12"/>
  <c r="Q543" i="12"/>
  <c r="V543" i="12"/>
  <c r="G544" i="12"/>
  <c r="M544" i="12" s="1"/>
  <c r="I544" i="12"/>
  <c r="K544" i="12"/>
  <c r="O544" i="12"/>
  <c r="Q544" i="12"/>
  <c r="V544" i="12"/>
  <c r="G545" i="12"/>
  <c r="M545" i="12" s="1"/>
  <c r="I545" i="12"/>
  <c r="K545" i="12"/>
  <c r="O545" i="12"/>
  <c r="Q545" i="12"/>
  <c r="V545" i="12"/>
  <c r="G546" i="12"/>
  <c r="M546" i="12" s="1"/>
  <c r="I546" i="12"/>
  <c r="K546" i="12"/>
  <c r="O546" i="12"/>
  <c r="Q546" i="12"/>
  <c r="V546" i="12"/>
  <c r="G547" i="12"/>
  <c r="M547" i="12" s="1"/>
  <c r="I547" i="12"/>
  <c r="K547" i="12"/>
  <c r="O547" i="12"/>
  <c r="Q547" i="12"/>
  <c r="V547" i="12"/>
  <c r="G549" i="12"/>
  <c r="M549" i="12" s="1"/>
  <c r="I549" i="12"/>
  <c r="K549" i="12"/>
  <c r="O549" i="12"/>
  <c r="Q549" i="12"/>
  <c r="Q548" i="12" s="1"/>
  <c r="V549" i="12"/>
  <c r="G550" i="12"/>
  <c r="M550" i="12" s="1"/>
  <c r="I550" i="12"/>
  <c r="K550" i="12"/>
  <c r="K548" i="12" s="1"/>
  <c r="O550" i="12"/>
  <c r="Q550" i="12"/>
  <c r="V550" i="12"/>
  <c r="G551" i="12"/>
  <c r="M551" i="12" s="1"/>
  <c r="I551" i="12"/>
  <c r="K551" i="12"/>
  <c r="O551" i="12"/>
  <c r="Q551" i="12"/>
  <c r="V551" i="12"/>
  <c r="G552" i="12"/>
  <c r="M552" i="12" s="1"/>
  <c r="I552" i="12"/>
  <c r="K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M554" i="12" s="1"/>
  <c r="I554" i="12"/>
  <c r="K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O8" i="12" l="1"/>
  <c r="O548" i="12"/>
  <c r="V540" i="12"/>
  <c r="K397" i="12"/>
  <c r="O299" i="12"/>
  <c r="O232" i="12"/>
  <c r="I228" i="12"/>
  <c r="O196" i="12"/>
  <c r="Q104" i="12"/>
  <c r="K104" i="12"/>
  <c r="M94" i="12"/>
  <c r="K534" i="12"/>
  <c r="V499" i="12"/>
  <c r="O405" i="12"/>
  <c r="Q367" i="12"/>
  <c r="I367" i="12"/>
  <c r="V187" i="12"/>
  <c r="Q177" i="12"/>
  <c r="V104" i="12"/>
  <c r="I104" i="12"/>
  <c r="O94" i="12"/>
  <c r="I78" i="12"/>
  <c r="I33" i="12"/>
  <c r="K8" i="12"/>
  <c r="O540" i="12"/>
  <c r="K499" i="12"/>
  <c r="O367" i="12"/>
  <c r="I196" i="12"/>
  <c r="O177" i="12"/>
  <c r="I177" i="12"/>
  <c r="V534" i="12"/>
  <c r="I499" i="12"/>
  <c r="V405" i="12"/>
  <c r="I397" i="12"/>
  <c r="G292" i="12"/>
  <c r="O261" i="12"/>
  <c r="M262" i="12"/>
  <c r="V232" i="12"/>
  <c r="I232" i="12"/>
  <c r="K228" i="12"/>
  <c r="Q228" i="12"/>
  <c r="K196" i="12"/>
  <c r="V548" i="12"/>
  <c r="I548" i="12"/>
  <c r="I540" i="12"/>
  <c r="Q534" i="12"/>
  <c r="I534" i="12"/>
  <c r="K405" i="12"/>
  <c r="Q405" i="12"/>
  <c r="I405" i="12"/>
  <c r="Q397" i="12"/>
  <c r="V367" i="12"/>
  <c r="O292" i="12"/>
  <c r="V261" i="12"/>
  <c r="O256" i="12"/>
  <c r="K232" i="12"/>
  <c r="Q232" i="12"/>
  <c r="V228" i="12"/>
  <c r="V196" i="12"/>
  <c r="V177" i="12"/>
  <c r="K164" i="12"/>
  <c r="Q164" i="12"/>
  <c r="I164" i="12"/>
  <c r="K94" i="12"/>
  <c r="Q94" i="12"/>
  <c r="I94" i="12"/>
  <c r="K78" i="12"/>
  <c r="Q78" i="12"/>
  <c r="K33" i="12"/>
  <c r="Q33" i="12"/>
  <c r="V8" i="12"/>
  <c r="I8" i="12"/>
  <c r="Q499" i="12"/>
  <c r="O499" i="12"/>
  <c r="K299" i="12"/>
  <c r="Q299" i="12"/>
  <c r="I299" i="12"/>
  <c r="K261" i="12"/>
  <c r="Q261" i="12"/>
  <c r="I261" i="12"/>
  <c r="Q196" i="12"/>
  <c r="I187" i="12"/>
  <c r="K177" i="12"/>
  <c r="O104" i="12"/>
  <c r="G94" i="12"/>
  <c r="V78" i="12"/>
  <c r="V33" i="12"/>
  <c r="Q8" i="12"/>
  <c r="M548" i="12"/>
  <c r="M540" i="12"/>
  <c r="G397" i="12"/>
  <c r="G499" i="12"/>
  <c r="G228" i="12"/>
  <c r="G196" i="12"/>
  <c r="G187" i="12"/>
  <c r="G405" i="12"/>
  <c r="G367" i="12"/>
  <c r="G104" i="12"/>
  <c r="G299" i="12"/>
  <c r="G8" i="12"/>
  <c r="G164" i="12"/>
  <c r="G33" i="12"/>
  <c r="M397" i="12"/>
  <c r="G256" i="12"/>
  <c r="G177" i="12"/>
  <c r="G78" i="12"/>
  <c r="M261" i="12"/>
  <c r="M534" i="12"/>
  <c r="M405" i="12"/>
  <c r="M367" i="12"/>
  <c r="M228" i="12"/>
  <c r="M232" i="12"/>
  <c r="G232" i="12"/>
  <c r="M502" i="12"/>
  <c r="M499" i="12" s="1"/>
  <c r="M293" i="12"/>
  <c r="M292" i="12" s="1"/>
  <c r="M195" i="12"/>
  <c r="M194" i="12" s="1"/>
  <c r="M179" i="12"/>
  <c r="M177" i="12" s="1"/>
  <c r="M105" i="12"/>
  <c r="M104" i="12" s="1"/>
  <c r="G548" i="12"/>
  <c r="G540" i="12"/>
  <c r="M257" i="12"/>
  <c r="M256" i="12" s="1"/>
  <c r="M197" i="12"/>
  <c r="M196" i="12" s="1"/>
  <c r="M189" i="12"/>
  <c r="M187" i="12" s="1"/>
  <c r="M171" i="12"/>
  <c r="M164" i="12" s="1"/>
  <c r="M85" i="12"/>
  <c r="M78" i="12" s="1"/>
  <c r="M37" i="12"/>
  <c r="M33" i="12" s="1"/>
  <c r="M24" i="12"/>
  <c r="M8" i="12" s="1"/>
  <c r="G534" i="12"/>
  <c r="M306" i="12"/>
  <c r="M299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<sst xmlns="http://schemas.openxmlformats.org/spreadsheetml/2006/main" count="2282" uniqueCount="665">
  <si>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</si>
  <si>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</si>
  <si>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</si>
  <si>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</si>
  <si>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</si>
  <si>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</si>
  <si>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</si>
  <si>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</si>
  <si>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</si>
  <si>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</si>
  <si>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</si>
  <si>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</si>
  <si>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</si>
  <si>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</si>
  <si>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</si>
  <si>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</si>
  <si>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</si>
  <si>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</si>
  <si>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</si>
  <si>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</si>
  <si>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</si>
  <si>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</si>
  <si>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</si>
  <si>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</si>
  <si>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</si>
  <si>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</si>
  <si>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</si>
  <si>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</si>
  <si>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</si>
  <si>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</si>
  <si>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</si>
  <si>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</si>
  <si>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</si>
  <si>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</si>
  <si>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</si>
  <si>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</si>
  <si>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</si>
  <si>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</si>
  <si>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</si>
  <si>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M byt č.54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</si>
  <si>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</si>
  <si>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</si>
  <si>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</si>
  <si>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</si>
  <si>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</si>
  <si>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</si>
  <si>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</si>
  <si>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</si>
  <si>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</si>
  <si>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</si>
  <si>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</si>
  <si>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</si>
  <si>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</si>
  <si>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</si>
  <si>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</si>
  <si>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</si>
  <si>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</si>
  <si>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</si>
  <si>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</si>
  <si>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</si>
  <si>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</si>
  <si>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</si>
  <si>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</si>
  <si>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</si>
  <si>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</si>
  <si>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</si>
  <si>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</si>
  <si>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</si>
  <si>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</si>
  <si>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</si>
  <si>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</si>
  <si>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</si>
  <si>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</si>
  <si>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</si>
  <si>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</si>
  <si>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</si>
  <si>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</si>
  <si>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</si>
  <si>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</si>
  <si>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</si>
  <si>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</si>
  <si>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</si>
  <si>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</si>
  <si>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</si>
  <si>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</si>
  <si>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</si>
  <si>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</si>
  <si>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</si>
  <si>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</si>
  <si>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</si>
  <si>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</si>
  <si>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</si>
  <si>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</si>
  <si>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</si>
  <si>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</si>
  <si>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</si>
  <si>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</si>
  <si>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</si>
  <si>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</si>
  <si>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</si>
  <si>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</si>
  <si>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</si>
  <si>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</si>
  <si>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</si>
  <si>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</si>
  <si>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</si>
  <si>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</si>
  <si>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</si>
  <si>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</si>
  <si>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</si>
  <si>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</si>
  <si>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</si>
  <si>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</si>
  <si>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</si>
  <si>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</si>
  <si>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</si>
  <si>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</si>
  <si>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</si>
  <si>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</si>
  <si>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</si>
  <si>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</si>
  <si>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</si>
  <si>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</si>
  <si>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</si>
  <si>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</si>
  <si>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</si>
  <si>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</si>
  <si>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</si>
  <si>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</si>
  <si>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</si>
  <si>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</si>
  <si>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</si>
  <si>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</si>
  <si>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342263420</t>
  </si>
  <si>
    <t>Osazení revizních dvířek do SDK příček, do 0,50 m2</t>
  </si>
  <si>
    <t>RTS 21/ I</t>
  </si>
  <si>
    <t>342255024</t>
  </si>
  <si>
    <t>Příčky z desek Ytong tl. 10 cm desky P 2 - 500, 599 x 249 x 100 mm</t>
  </si>
  <si>
    <t>m2</t>
  </si>
  <si>
    <t>RTS 20/ II</t>
  </si>
  <si>
    <t>Dveře koupelna-kuchyň : 0,6*1,97</t>
  </si>
  <si>
    <t>VV</t>
  </si>
  <si>
    <t>Koupelna předstěna : 1,9*1,5</t>
  </si>
  <si>
    <t>342948111</t>
  </si>
  <si>
    <t>Ukotvení příček k cihel.konstr. kotvami na hmožd.</t>
  </si>
  <si>
    <t>m</t>
  </si>
  <si>
    <t>1,97*2</t>
  </si>
  <si>
    <t>1,5*2</t>
  </si>
  <si>
    <t>346244313</t>
  </si>
  <si>
    <t>Obezdívky van a WC nádržek z desek Ytong tl.100 mm</t>
  </si>
  <si>
    <t>(1,8*2+0,8*2)*0,5</t>
  </si>
  <si>
    <t>347013111</t>
  </si>
  <si>
    <t>Předstěna SDK,tl.55mm,1xoc.kce CD,1xRB 12,5mm,izol bez dodávky izolace</t>
  </si>
  <si>
    <t>WC : 0,95*2,6</t>
  </si>
  <si>
    <t>342264098</t>
  </si>
  <si>
    <t>Příplatek k podhledu sádrokart. za plochu do 10 m2 pro plochy 5 - 10 m2</t>
  </si>
  <si>
    <t>Chodba : 1,4*4,2</t>
  </si>
  <si>
    <t>1,1*1,7</t>
  </si>
  <si>
    <t>28349052</t>
  </si>
  <si>
    <t>Dvířka vanová 200 x 200 mm</t>
  </si>
  <si>
    <t>SPCM</t>
  </si>
  <si>
    <t>Specifikace</t>
  </si>
  <si>
    <t>POL3_</t>
  </si>
  <si>
    <t>553476598</t>
  </si>
  <si>
    <t>Dvířka revizní do SDK 600x600 mm,tl.12,5 mm suché prostředí</t>
  </si>
  <si>
    <t>416021123</t>
  </si>
  <si>
    <t xml:space="preserve">Podhledy SDK, kovová.kce CD. 1x deska RBI 12,5 mm </t>
  </si>
  <si>
    <t>602011141</t>
  </si>
  <si>
    <t>Štuk na stěnách vnitřní Cemix 033, ručně tloušťka vrstvy 4 mm</t>
  </si>
  <si>
    <t>Dveře koupelna-kuchyň : 1,0*2,2</t>
  </si>
  <si>
    <t>610991111</t>
  </si>
  <si>
    <t>Zakrývání výplní vnitřních otvorů</t>
  </si>
  <si>
    <t>1,6*1,4*2</t>
  </si>
  <si>
    <t>2,0*1,4+0,8*2,1</t>
  </si>
  <si>
    <t>611421331</t>
  </si>
  <si>
    <t>Oprava váp.omítek stropů do 30% plochy - štukových po provedení rozvodů elektro</t>
  </si>
  <si>
    <t>Komora : 1,3*0,9</t>
  </si>
  <si>
    <t>WC : 1,2*0,95</t>
  </si>
  <si>
    <t>Koupelna : 1,9*2,1</t>
  </si>
  <si>
    <t>Pokoj 1 : 3,0*3,9</t>
  </si>
  <si>
    <t>Pokoj 2 : 5,1*3,4</t>
  </si>
  <si>
    <t>Kuchyň : 2,8*3,0</t>
  </si>
  <si>
    <t>612421626</t>
  </si>
  <si>
    <t>Omítka vnitřní zdiva, MVC, hladká</t>
  </si>
  <si>
    <t>Koupelna : (2,1*2+1,9*2)*1,5</t>
  </si>
  <si>
    <t>-0,6*1,97*2</t>
  </si>
  <si>
    <t>Kuchyň : 0,6*1,8</t>
  </si>
  <si>
    <t>(0,6+0,8)*1,5</t>
  </si>
  <si>
    <t>612421331</t>
  </si>
  <si>
    <t>Oprava vápen.omítek stěn do 30 % pl. - štukových po provedení rozvodů elektro</t>
  </si>
  <si>
    <t>Chodba : (4,2+1,4+3,1+1,7+1,1+3,1)*2,6</t>
  </si>
  <si>
    <t>-0,8*1,97*3</t>
  </si>
  <si>
    <t>-0,6*1,97*3</t>
  </si>
  <si>
    <t>Komora : (1,3*2+0,9*2)*2,6</t>
  </si>
  <si>
    <t>-0,6*1,97</t>
  </si>
  <si>
    <t>WC : (1,2*2+0,95*2)*2,6</t>
  </si>
  <si>
    <t>Koupelna : (1,9*2+2,1*2)*(2,6-2,1)</t>
  </si>
  <si>
    <t>Pokoj 1 : (3,0*2+3,9*2)*2,6</t>
  </si>
  <si>
    <t>-0,8*1,97</t>
  </si>
  <si>
    <t>-1,6*1,4</t>
  </si>
  <si>
    <t>Pokoj 2 : (5,1*2+3,4*2)*2,6</t>
  </si>
  <si>
    <t>-0,8*1,97*2</t>
  </si>
  <si>
    <t>-(2,0*1,4+0,8*2,1)</t>
  </si>
  <si>
    <t>Kuchyň : (2,8*2+3,0*2)*2,6</t>
  </si>
  <si>
    <t>612423531</t>
  </si>
  <si>
    <t>Omítka rýh stěn vápenná šířky do 15 cm, štuková</t>
  </si>
  <si>
    <t>2,0*0,07</t>
  </si>
  <si>
    <t>1,0*0,15</t>
  </si>
  <si>
    <t>612481211</t>
  </si>
  <si>
    <t>Montáž výztužné sítě(perlinky)do stěrky-vnit.stěny včetně výztužné sítě a stěrkového tmelu Cemix</t>
  </si>
  <si>
    <t>632411904</t>
  </si>
  <si>
    <t>Penetrace savých podkladů Cemix 0,25 l/m2</t>
  </si>
  <si>
    <t>632411104</t>
  </si>
  <si>
    <t>Vyrovnávací stěrka Cemix 050, ruční zprac. tl.4 mm</t>
  </si>
  <si>
    <t>Chodba : 1,4*4,2+1,1*1,7</t>
  </si>
  <si>
    <t>632419108</t>
  </si>
  <si>
    <t>Samonivelač. stěrka na dřevěné podlahy, ruční zpracování tl.8 mm, včetně penetrace a tmelení spár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</si>
  <si>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</si>
  <si>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</si>
  <si>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</si>
  <si>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</si>
  <si>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</si>
  <si>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</si>
  <si>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</si>
  <si>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</si>
  <si>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</si>
  <si>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</si>
  <si>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</si>
  <si>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</si>
  <si>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</si>
  <si>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</si>
  <si>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</si>
  <si>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</si>
  <si>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</si>
  <si>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</si>
  <si>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0,8*1,97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</si>
  <si>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</si>
  <si>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</si>
  <si>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</si>
  <si>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</si>
  <si>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</si>
  <si>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</si>
  <si>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</si>
  <si>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</si>
  <si>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</si>
  <si>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</si>
  <si>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</si>
  <si>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</si>
  <si>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978059511</t>
  </si>
  <si>
    <t>Odsekání vnitřních obkladů stěn do 1 m2</t>
  </si>
  <si>
    <t>460680041</t>
  </si>
  <si>
    <t>Průraz zdivem v betonové zdi tloušťky 15 cm do průměru 6 cm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</si>
  <si>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</si>
  <si>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</si>
  <si>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</si>
  <si>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</si>
  <si>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</si>
  <si>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</si>
  <si>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</si>
  <si>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</si>
  <si>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</si>
  <si>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Koupelna : 2,1*1,9</t>
  </si>
  <si>
    <t>Za vanou : (1,8+0,7*2)*0,5</t>
  </si>
  <si>
    <t>(2,1*2+1,9*2-0,6)*0,1</t>
  </si>
  <si>
    <t>WC : 0,9*1,2</t>
  </si>
  <si>
    <t>(0,96*2+1,2*2-0,6)*0,1</t>
  </si>
  <si>
    <t>711212601</t>
  </si>
  <si>
    <t>Těsnicí pás do spoje podlaha - stěna</t>
  </si>
  <si>
    <t>Koupelna : (2,1*2+1,9*2-0,6)</t>
  </si>
  <si>
    <t>WC : (0,96*2+1,2*2-0,6)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</si>
  <si>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</si>
  <si>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</si>
  <si>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</si>
  <si>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</si>
  <si>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</si>
  <si>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</si>
  <si>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</si>
  <si>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</si>
  <si>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</si>
  <si>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</si>
  <si>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</si>
  <si>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</si>
  <si>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</si>
  <si>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</si>
  <si>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</si>
  <si>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</si>
  <si>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</si>
  <si>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</si>
  <si>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</si>
  <si>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</si>
  <si>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</si>
  <si>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</si>
  <si>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</si>
  <si>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</si>
  <si>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</si>
  <si>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</si>
  <si>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</si>
  <si>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</si>
  <si>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</si>
  <si>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</si>
  <si>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</si>
  <si>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</si>
  <si>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</si>
  <si>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</si>
  <si>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</si>
  <si>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</si>
  <si>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723110772R00</t>
  </si>
  <si>
    <t>Úprava vyústění plynového potrubí  včetně výpomocných zednických prací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</si>
  <si>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</si>
  <si>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</si>
  <si>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</si>
  <si>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</si>
  <si>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</si>
  <si>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</si>
  <si>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</si>
  <si>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</si>
  <si>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</si>
  <si>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</si>
  <si>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</si>
  <si>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</si>
  <si>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</si>
  <si>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</si>
  <si>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</si>
  <si>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</si>
  <si>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</si>
  <si>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</si>
  <si>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</si>
  <si>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</si>
  <si>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</si>
  <si>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</si>
  <si>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</si>
  <si>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</si>
  <si>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</si>
  <si>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725835113</t>
  </si>
  <si>
    <t>Baterie vanová nástěnná ruční, vč. příslušenstvím standardní</t>
  </si>
  <si>
    <t>725839203</t>
  </si>
  <si>
    <t>Montáž baterie vanové nástěnné G 1/2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</si>
  <si>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</si>
  <si>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</si>
  <si>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</si>
  <si>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</si>
  <si>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</si>
  <si>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</si>
  <si>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</si>
  <si>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</si>
  <si>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725860411</t>
  </si>
  <si>
    <t>Koleno připojovací pro pračku a myčku HL 19, G 1"</t>
  </si>
  <si>
    <t>726190932</t>
  </si>
  <si>
    <t>Výměna vany dl. 1600 mm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</si>
  <si>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</si>
  <si>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</si>
  <si>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</si>
  <si>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</si>
  <si>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</si>
  <si>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</si>
  <si>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</si>
  <si>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55144162</t>
  </si>
  <si>
    <t>Sprchová sada 3-funkční ruční sprcha d 100 mm</t>
  </si>
  <si>
    <t>55149077R</t>
  </si>
  <si>
    <t>Zásobník na toaletní papír</t>
  </si>
  <si>
    <t>55421014.A</t>
  </si>
  <si>
    <t>Vana akrylátová Klasik bílá 170x70x41 cm 150 l</t>
  </si>
  <si>
    <t>63465124</t>
  </si>
  <si>
    <t>Zrcadlo nemontované čiré tl. 4 mm 40x60cm</t>
  </si>
  <si>
    <t>ks</t>
  </si>
  <si>
    <t>64214330</t>
  </si>
  <si>
    <t>Umyvadlo s otv. pro baterii 550x450 mm bílé, na šrouby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</si>
  <si>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</si>
  <si>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</si>
  <si>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</si>
  <si>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</si>
  <si>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</si>
  <si>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</si>
  <si>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</si>
  <si>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</si>
  <si>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</si>
  <si>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</si>
  <si>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</si>
  <si>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</si>
  <si>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</si>
  <si>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kombi sporák, Počet hořáků 4,senzory StopGas,integrovaným zapalováním a  klasickou elektrickou troubu s dvojicí topných těles a horkovzdušným ventilátorem.</t>
  </si>
  <si>
    <t>7665488</t>
  </si>
  <si>
    <t>Vystěhování bytu - kuchyň. linka, skříň včetně odvozu a poplatku za skládku</t>
  </si>
  <si>
    <t>766872840R00</t>
  </si>
  <si>
    <t>D+M nových dveří skříně - laminát v barvě kuchyň. linky včetně madla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</si>
  <si>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</si>
  <si>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</si>
  <si>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R-položka</t>
  </si>
  <si>
    <t>POL12_0</t>
  </si>
  <si>
    <t>61160101</t>
  </si>
  <si>
    <t>Dveře vnitřní hladké plné 1kř. 60x197 bílé včetně kování</t>
  </si>
  <si>
    <t>61160603</t>
  </si>
  <si>
    <t>Dveře vnitřní hladké 2/3 sklo 1kř. 80x197 bílé včetně kování</t>
  </si>
  <si>
    <t>06</t>
  </si>
  <si>
    <t>D+M Odsavač par bílý 630W včetně napojení odvětrání</t>
  </si>
  <si>
    <t>POL12_1</t>
  </si>
  <si>
    <t>766877115R00</t>
  </si>
  <si>
    <t>D+M Kuchyňské linky atyp DL=2400mm + 600mm skříňka nad digestoří</t>
  </si>
  <si>
    <t>Lamino barvy dle požadavku invesotra, hrany ABS, : 2,4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</si>
  <si>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</si>
  <si>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</si>
  <si>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</si>
  <si>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</si>
  <si>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</si>
  <si>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</si>
  <si>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</si>
  <si>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</si>
  <si>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</si>
  <si>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</si>
  <si>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</si>
  <si>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</si>
  <si>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</si>
  <si>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767137801R00</t>
  </si>
  <si>
    <t>Demontáž příček umakartových, roštu</t>
  </si>
  <si>
    <t>767137803R00</t>
  </si>
  <si>
    <t>Demontáž příček umakartových, desek do suti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</si>
  <si>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</si>
  <si>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</si>
  <si>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</si>
  <si>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</si>
  <si>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</si>
  <si>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</si>
  <si>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1,2*2+0,95*2-0,6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</si>
  <si>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</si>
  <si>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</si>
  <si>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</si>
  <si>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</si>
  <si>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</si>
  <si>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</si>
  <si>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Koupelna : 2,1*2+1,9*2-0,6+2,1*4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</si>
  <si>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</si>
  <si>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</si>
  <si>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</si>
  <si>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</si>
  <si>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</si>
  <si>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</si>
  <si>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</si>
  <si>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WC : 1,2*0,95</t>
  </si>
  <si>
    <t xml:space="preserve">  Koupelna : 2,1*1,9</t>
  </si>
  <si>
    <t xml:space="preserve">  WC : (1,2*2+0,95*2-0,6)*0,1</t>
  </si>
  <si>
    <t>Konec provozního součtu</t>
  </si>
  <si>
    <t>5,5*1,15</t>
  </si>
  <si>
    <t>998771202</t>
  </si>
  <si>
    <t>Přesun hmot pro podlahy z dlaždic, výšky do 12 m</t>
  </si>
  <si>
    <t>775101101</t>
  </si>
  <si>
    <t>Vysávání podlah prům.vysavačem,podlahy vlys,parket</t>
  </si>
  <si>
    <t>775592002</t>
  </si>
  <si>
    <t>Broušení dřevěných podlah střední zr.36-40 - vyrovnání před stěrkou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</si>
  <si>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</si>
  <si>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</si>
  <si>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</si>
  <si>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</si>
  <si>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</si>
  <si>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</si>
  <si>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(4,2+1,4+3,1+1,7+1,1+3,1)</t>
  </si>
  <si>
    <t>-0,8*3</t>
  </si>
  <si>
    <t>-0,6*3</t>
  </si>
  <si>
    <t>Komora : (1,3*2+0,9*2)</t>
  </si>
  <si>
    <t>-0,6</t>
  </si>
  <si>
    <t>Pokoj 1 : (3,0*2+3,9*2)</t>
  </si>
  <si>
    <t>-0,8</t>
  </si>
  <si>
    <t>Pokoj 2 : (5,1*2+3,4*2)</t>
  </si>
  <si>
    <t>-0,8*2</t>
  </si>
  <si>
    <t>Kuchyň : (2,8*2+3,0*2)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</si>
  <si>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</si>
  <si>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</si>
  <si>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</si>
  <si>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</si>
  <si>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</si>
  <si>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</si>
  <si>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</si>
  <si>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</si>
  <si>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</si>
  <si>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</si>
  <si>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</si>
  <si>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 xml:space="preserve">  Chodba : 1,4*4,2+1,1*1,7</t>
  </si>
  <si>
    <t xml:space="preserve">  Komora : 1,3*0,9</t>
  </si>
  <si>
    <t xml:space="preserve">  Pokoj 1 : 3,0*3,9</t>
  </si>
  <si>
    <t xml:space="preserve">  Pokoj 2 : 5,1*3,4</t>
  </si>
  <si>
    <t xml:space="preserve">  Kuchyň : 2,8*3,0</t>
  </si>
  <si>
    <t>46,36*0,5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</si>
  <si>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</si>
  <si>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</si>
  <si>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</si>
  <si>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</si>
  <si>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</si>
  <si>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</si>
  <si>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</si>
  <si>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</si>
  <si>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(1,9*2+2,1*2)*2,1</t>
  </si>
  <si>
    <t>Kuchyň : (0,6+0,8)*1,8</t>
  </si>
  <si>
    <t>781419711</t>
  </si>
  <si>
    <t>Příplatek k obkladu stěn za plochu do 10 m2 jedntl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</si>
  <si>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</si>
  <si>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</si>
  <si>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</si>
  <si>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</si>
  <si>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</si>
  <si>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</si>
  <si>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1,9+2,1</t>
  </si>
  <si>
    <t>781675116</t>
  </si>
  <si>
    <t>Montáž obkladů parapetů keramic. na tmel, 30x30 cm</t>
  </si>
  <si>
    <t>Předstěna koupelna : 1,9</t>
  </si>
  <si>
    <t>03</t>
  </si>
  <si>
    <t>Keramický obklad 30x60 - předpoklad ceny 450Kč/m2</t>
  </si>
  <si>
    <t xml:space="preserve">  Koupelna : (1,9*2+2,1*2)*2,1</t>
  </si>
  <si>
    <t xml:space="preserve">  -0,6*1,97</t>
  </si>
  <si>
    <t xml:space="preserve">  Kuchyň : (0,6+0,8)*1,8</t>
  </si>
  <si>
    <t>18,138*1,15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</si>
  <si>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</si>
  <si>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</si>
  <si>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</si>
  <si>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</si>
  <si>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</si>
  <si>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</si>
  <si>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0,6*0,6*2*2</t>
  </si>
  <si>
    <t>1,6*0,6*2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</si>
  <si>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</si>
  <si>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</si>
  <si>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</si>
  <si>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</si>
  <si>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(0,8+2*2,1)*(0,15+0,05*2)*4</t>
  </si>
  <si>
    <t>(0,6+2*2,1)*(0,15+0,05*2)*3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</si>
  <si>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</si>
  <si>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</si>
  <si>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</si>
  <si>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</si>
  <si>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</si>
  <si>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 xml:space="preserve">Odstranění maleb omytím v místnosti H do 3,8 m </t>
  </si>
  <si>
    <t>784191101</t>
  </si>
  <si>
    <t>Penetrace podkladu univerzální Primalex 1x</t>
  </si>
  <si>
    <t>Chodba : 1,4*4,2+1,7*1,1</t>
  </si>
  <si>
    <t>784195112</t>
  </si>
  <si>
    <t>Malba Primalex Standard, bílá, bez penetrace, 3 x - zakouřená stávající malba</t>
  </si>
  <si>
    <t>784498942</t>
  </si>
  <si>
    <t>Vysprávka omítky akrylátovým tmelem pl. do 0,04 m2</t>
  </si>
  <si>
    <t>784011111</t>
  </si>
  <si>
    <t>Oprášení/ometení podkladu</t>
  </si>
  <si>
    <t>784011222</t>
  </si>
  <si>
    <t>Zakrytí podlah včetně papírové lepenky</t>
  </si>
  <si>
    <t>938778411R00</t>
  </si>
  <si>
    <t>Očištění povrchu oken a parapetů od zakouření - okno 2,0*1,4+0,8*2,1, 1,6*1,4 2x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</si>
  <si>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</si>
  <si>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</si>
  <si>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</si>
  <si>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</si>
  <si>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</si>
  <si>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</si>
  <si>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</si>
  <si>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</si>
  <si>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</si>
  <si>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</si>
  <si>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</si>
  <si>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</si>
  <si>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</si>
  <si>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</si>
  <si>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</si>
  <si>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</si>
  <si>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</si>
  <si>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</si>
  <si>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</si>
  <si>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</si>
  <si>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</si>
  <si>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</si>
  <si>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</si>
  <si>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</si>
  <si>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</si>
  <si>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</si>
  <si>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</si>
  <si>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</si>
  <si>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</si>
  <si>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</si>
  <si>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</si>
  <si>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</si>
  <si>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</si>
  <si>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</si>
  <si>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</si>
  <si>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</si>
  <si>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357377061R</t>
  </si>
  <si>
    <t>ELEKTRICKÝ ROZVADĚČ 12T NÁSTĚNNÝ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</si>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</sst>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5" fillId="0" borderId="32" xfId="0" applyNumberFormat="1" applyFont="1" applyBorder="1" applyAlignment="1">
      <alignment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5"/>
  <sheetViews>
    <sheetView showGridLines="0" topLeftCell="B17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3" t="s">
        <v>24</v>
      </c>
      <c r="C2" s="74"/>
      <c r="D2" s="75"/>
      <c r="E2" s="192" t="s">
        <v>39</v>
      </c>
      <c r="F2" s="193"/>
      <c r="G2" s="193"/>
      <c r="H2" s="193"/>
      <c r="I2" s="193"/>
      <c r="J2" s="194"/>
      <c r="O2" s="1"/>
    </row>
    <row r="3" spans="1:15" ht="27" customHeight="1" x14ac:dyDescent="0.2">
      <c r="A3" s="2"/>
      <c r="B3" s="76" t="s">
        <v>42</v>
      </c>
      <c r="C3" s="74"/>
      <c r="D3" s="77"/>
      <c r="E3" s="195" t="s">
        <v>41</v>
      </c>
      <c r="F3" s="196"/>
      <c r="G3" s="196"/>
      <c r="H3" s="196"/>
      <c r="I3" s="196"/>
      <c r="J3" s="197"/>
    </row>
    <row r="4" spans="1:15" ht="23.25" customHeight="1" x14ac:dyDescent="0.2">
      <c r="A4" s="72">
        <v>8660</v>
      </c>
      <c r="B4" s="78" t="s">
        <v>43</v>
      </c>
      <c r="C4" s="79"/>
      <c r="D4" s="80"/>
      <c r="E4" s="181" t="s">
        <v>39</v>
      </c>
      <c r="F4" s="182"/>
      <c r="G4" s="182"/>
      <c r="H4" s="182"/>
      <c r="I4" s="182"/>
      <c r="J4" s="183"/>
    </row>
    <row r="5" spans="1:15" ht="24" customHeight="1" x14ac:dyDescent="0.2">
      <c r="A5" s="2"/>
      <c r="B5" s="31" t="s">
        <v>23</v>
      </c>
      <c r="D5" s="199" t="s">
        <v>659</v>
      </c>
      <c r="E5" s="200"/>
      <c r="F5" s="200"/>
      <c r="G5" s="200"/>
      <c r="H5" s="18" t="s">
        <v>37</v>
      </c>
      <c r="I5" s="161" t="s">
        <v>663</v>
      </c>
      <c r="J5" s="8"/>
    </row>
    <row r="6" spans="1:15" ht="15.75" customHeight="1" x14ac:dyDescent="0.2">
      <c r="A6" s="2"/>
      <c r="B6" s="28"/>
      <c r="C6" s="54"/>
      <c r="D6" s="201" t="s">
        <v>660</v>
      </c>
      <c r="E6" s="202"/>
      <c r="F6" s="202"/>
      <c r="G6" s="202"/>
      <c r="H6" s="18" t="s">
        <v>31</v>
      </c>
      <c r="I6" s="160" t="s">
        <v>664</v>
      </c>
      <c r="J6" s="8"/>
    </row>
    <row r="7" spans="1:15" ht="15.75" customHeight="1" x14ac:dyDescent="0.2">
      <c r="A7" s="2"/>
      <c r="B7" s="29"/>
      <c r="C7" s="55"/>
      <c r="D7" s="159" t="s">
        <v>661</v>
      </c>
      <c r="E7" s="203" t="s">
        <v>662</v>
      </c>
      <c r="F7" s="204"/>
      <c r="G7" s="20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37</v>
      </c>
      <c r="I11" s="163"/>
      <c r="J11" s="8"/>
    </row>
    <row r="12" spans="1:15" ht="15.75" customHeight="1" x14ac:dyDescent="0.2">
      <c r="A12" s="2"/>
      <c r="B12" s="28"/>
      <c r="C12" s="54"/>
      <c r="D12" s="205"/>
      <c r="E12" s="205"/>
      <c r="F12" s="205"/>
      <c r="G12" s="205"/>
      <c r="H12" s="18" t="s">
        <v>31</v>
      </c>
      <c r="I12" s="163"/>
      <c r="J12" s="8"/>
    </row>
    <row r="13" spans="1:15" ht="15.75" customHeight="1" x14ac:dyDescent="0.2">
      <c r="A13" s="2"/>
      <c r="B13" s="29"/>
      <c r="C13" s="55"/>
      <c r="D13" s="162"/>
      <c r="E13" s="184"/>
      <c r="F13" s="185"/>
      <c r="G13" s="185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2">
        <f>'SO 01 Pol'!G8+'SO 01 Pol'!G26+'SO 01 Pol'!G30+'SO 01 Pol'!G33+'SO 01 Pol'!G78+'SO 01 Pol'!G94+'SO 01 Pol'!G104+'SO 01 Pol'!G162+'SO 01 Pol'!G164+'SO 01 Pol'!G175+'SO 01 Pol'!G177+'SO 01 Pol'!G187+'SO 01 Pol'!G194+'SO 01 Pol'!G196+'SO 01 Pol'!G228+'SO 01 Pol'!G232+'SO 01 Pol'!G256+'SO 01 Pol'!G261+'SO 01 Pol'!G292+'SO 01 Pol'!G299+'SO 01 Pol'!G367+'SO 01 Pol'!G397+'SO 01 Pol'!G405+'SO 01 Pol'!G499+'SO 01 Pol'!G534+'SO 01 Pol'!G540+'SO 01 Pol'!G548</f>
        <v>0</v>
      </c>
      <c r="H16" s="173"/>
      <c r="I16" s="173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0">
        <f>ZakladDPHSni*0.15</f>
        <v>0</v>
      </c>
      <c r="H17" s="171"/>
      <c r="I17" s="171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2">
        <v>0</v>
      </c>
      <c r="H18" s="173"/>
      <c r="I18" s="173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89">
        <v>0</v>
      </c>
      <c r="H19" s="190"/>
      <c r="I19" s="190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1">
        <v>0</v>
      </c>
      <c r="H20" s="191"/>
      <c r="I20" s="191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74">
        <v>509040.51</v>
      </c>
      <c r="H21" s="175"/>
      <c r="I21" s="175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74">
        <f>ZakladDPHSni+DPHSni</f>
        <v>0</v>
      </c>
      <c r="H22" s="174"/>
      <c r="I22" s="174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76"/>
      <c r="E27" s="177"/>
      <c r="G27" s="178"/>
      <c r="H27" s="179"/>
      <c r="I27" s="179"/>
      <c r="J27" s="25"/>
    </row>
    <row r="28" spans="1:10" ht="12.75" customHeight="1" x14ac:dyDescent="0.2">
      <c r="A28" s="2"/>
      <c r="B28" s="2"/>
      <c r="D28" s="169" t="s">
        <v>2</v>
      </c>
      <c r="E28" s="169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65"/>
      <c r="D32" s="165"/>
      <c r="E32" s="165"/>
      <c r="F32" s="92">
        <v>0</v>
      </c>
      <c r="G32" s="93">
        <v>509040.51</v>
      </c>
      <c r="H32" s="94">
        <v>106898.51</v>
      </c>
      <c r="I32" s="94">
        <v>615939.02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80" t="s">
        <v>41</v>
      </c>
      <c r="D33" s="180"/>
      <c r="E33" s="180"/>
      <c r="F33" s="97">
        <v>0</v>
      </c>
      <c r="G33" s="98">
        <v>509040.51</v>
      </c>
      <c r="H33" s="98">
        <v>106898.51</v>
      </c>
      <c r="I33" s="98">
        <v>615939.02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65" t="s">
        <v>39</v>
      </c>
      <c r="D34" s="165"/>
      <c r="E34" s="165"/>
      <c r="F34" s="101">
        <v>0</v>
      </c>
      <c r="G34" s="94">
        <v>509040.51</v>
      </c>
      <c r="H34" s="94">
        <v>106898.51</v>
      </c>
      <c r="I34" s="94">
        <v>615939.02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66" t="s">
        <v>45</v>
      </c>
      <c r="C35" s="167"/>
      <c r="D35" s="167"/>
      <c r="E35" s="168"/>
      <c r="F35" s="102">
        <f>SUMIF(A32:A34,"=1",F32:F34)</f>
        <v>0</v>
      </c>
      <c r="G35" s="103">
        <f>SUMIF(A32:A34,"=1",G32:G34)</f>
        <v>509040.51</v>
      </c>
      <c r="H35" s="103">
        <f>SUMIF(A32:A34,"=1",H32:H34)</f>
        <v>106898.51</v>
      </c>
      <c r="I35" s="103">
        <f>SUMIF(A32:A34,"=1",I32:I34)</f>
        <v>615939.02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D5:G5"/>
    <mergeCell ref="D6:G6"/>
    <mergeCell ref="E7:G7"/>
    <mergeCell ref="D12:G12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C32:E32"/>
    <mergeCell ref="C33:E3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233" activePane="bottomLeft" state="frozen"/>
      <selection pane="bottomLeft" activeCell="E255" sqref="E25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100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101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101</v>
      </c>
      <c r="AG3" t="s">
        <v>102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103</v>
      </c>
    </row>
    <row r="5" spans="1:60" x14ac:dyDescent="0.2">
      <c r="D5" s="10"/>
    </row>
    <row r="6" spans="1:60" ht="38.25" x14ac:dyDescent="0.2">
      <c r="A6" s="118" t="s">
        <v>104</v>
      </c>
      <c r="B6" s="120" t="s">
        <v>105</v>
      </c>
      <c r="C6" s="120" t="s">
        <v>106</v>
      </c>
      <c r="D6" s="119" t="s">
        <v>107</v>
      </c>
      <c r="E6" s="118" t="s">
        <v>108</v>
      </c>
      <c r="F6" s="117" t="s">
        <v>109</v>
      </c>
      <c r="G6" s="118" t="s">
        <v>27</v>
      </c>
      <c r="H6" s="121" t="s">
        <v>28</v>
      </c>
      <c r="I6" s="121" t="s">
        <v>110</v>
      </c>
      <c r="J6" s="121" t="s">
        <v>29</v>
      </c>
      <c r="K6" s="121" t="s">
        <v>111</v>
      </c>
      <c r="L6" s="121" t="s">
        <v>112</v>
      </c>
      <c r="M6" s="121" t="s">
        <v>113</v>
      </c>
      <c r="N6" s="121" t="s">
        <v>114</v>
      </c>
      <c r="O6" s="121" t="s">
        <v>115</v>
      </c>
      <c r="P6" s="121" t="s">
        <v>116</v>
      </c>
      <c r="Q6" s="121" t="s">
        <v>117</v>
      </c>
      <c r="R6" s="121" t="s">
        <v>118</v>
      </c>
      <c r="S6" s="121" t="s">
        <v>119</v>
      </c>
      <c r="T6" s="121" t="s">
        <v>120</v>
      </c>
      <c r="U6" s="121" t="s">
        <v>121</v>
      </c>
      <c r="V6" s="121" t="s">
        <v>122</v>
      </c>
      <c r="W6" s="121" t="s">
        <v>123</v>
      </c>
      <c r="X6" s="121" t="s">
        <v>124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125</v>
      </c>
      <c r="B8" s="134" t="s">
        <v>47</v>
      </c>
      <c r="C8" s="151" t="s">
        <v>48</v>
      </c>
      <c r="D8" s="135"/>
      <c r="E8" s="136"/>
      <c r="F8" s="137"/>
      <c r="G8" s="138">
        <f>SUMIF(AG9:AG25,"&lt;&gt;NOR",G9:G25)</f>
        <v>0</v>
      </c>
      <c r="H8" s="132"/>
      <c r="I8" s="132">
        <f>SUM(I9:I25)</f>
        <v>4724.18</v>
      </c>
      <c r="J8" s="132"/>
      <c r="K8" s="132">
        <f>SUM(K9:K25)</f>
        <v>5873.09</v>
      </c>
      <c r="L8" s="132"/>
      <c r="M8" s="132">
        <f>SUM(M9:M25)</f>
        <v>0</v>
      </c>
      <c r="N8" s="132"/>
      <c r="O8" s="132">
        <f>SUM(O9:O25)</f>
        <v>0.53</v>
      </c>
      <c r="P8" s="132"/>
      <c r="Q8" s="132">
        <f>SUM(Q9:Q25)</f>
        <v>0</v>
      </c>
      <c r="R8" s="132"/>
      <c r="S8" s="132"/>
      <c r="T8" s="132"/>
      <c r="U8" s="132"/>
      <c r="V8" s="132">
        <f>SUM(V9:V25)</f>
        <v>11.95</v>
      </c>
      <c r="W8" s="132"/>
      <c r="X8" s="132"/>
      <c r="AG8" t="s">
        <v>126</v>
      </c>
    </row>
    <row r="9" spans="1:60" outlineLevel="1" x14ac:dyDescent="0.2">
      <c r="A9" s="145">
        <v>1</v>
      </c>
      <c r="B9" s="146" t="s">
        <v>127</v>
      </c>
      <c r="C9" s="152" t="s">
        <v>128</v>
      </c>
      <c r="D9" s="147" t="s">
        <v>129</v>
      </c>
      <c r="E9" s="148">
        <v>1</v>
      </c>
      <c r="F9" s="149"/>
      <c r="G9" s="150">
        <f>ROUND(E9*F9,2)</f>
        <v>0</v>
      </c>
      <c r="H9" s="127">
        <v>7.79</v>
      </c>
      <c r="I9" s="127">
        <f>ROUND(E9*H9,2)</f>
        <v>7.79</v>
      </c>
      <c r="J9" s="127">
        <v>473.71</v>
      </c>
      <c r="K9" s="127">
        <f>ROUND(E9*J9,2)</f>
        <v>473.71</v>
      </c>
      <c r="L9" s="127">
        <v>21</v>
      </c>
      <c r="M9" s="127">
        <f>G9*(1+L9/100)</f>
        <v>0</v>
      </c>
      <c r="N9" s="127">
        <v>1.6000000000000001E-4</v>
      </c>
      <c r="O9" s="127">
        <f>ROUND(E9*N9,2)</f>
        <v>0</v>
      </c>
      <c r="P9" s="127">
        <v>0</v>
      </c>
      <c r="Q9" s="127">
        <f>ROUND(E9*P9,2)</f>
        <v>0</v>
      </c>
      <c r="R9" s="127"/>
      <c r="S9" s="127" t="s">
        <v>130</v>
      </c>
      <c r="T9" s="127" t="s">
        <v>130</v>
      </c>
      <c r="U9" s="127">
        <v>0.94</v>
      </c>
      <c r="V9" s="127">
        <f>ROUND(E9*U9,2)</f>
        <v>0.94</v>
      </c>
      <c r="W9" s="127"/>
      <c r="X9" s="127" t="s">
        <v>131</v>
      </c>
      <c r="Y9" s="122"/>
      <c r="Z9" s="122"/>
      <c r="AA9" s="122"/>
      <c r="AB9" s="122"/>
      <c r="AC9" s="122"/>
      <c r="AD9" s="122"/>
      <c r="AE9" s="122"/>
      <c r="AF9" s="122"/>
      <c r="AG9" s="122" t="s">
        <v>132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45">
        <v>2</v>
      </c>
      <c r="B10" s="146" t="s">
        <v>133</v>
      </c>
      <c r="C10" s="152" t="s">
        <v>134</v>
      </c>
      <c r="D10" s="147" t="s">
        <v>129</v>
      </c>
      <c r="E10" s="148">
        <v>1</v>
      </c>
      <c r="F10" s="149"/>
      <c r="G10" s="150">
        <f>ROUND(E10*F10,2)</f>
        <v>0</v>
      </c>
      <c r="H10" s="127">
        <v>8.81</v>
      </c>
      <c r="I10" s="127">
        <f>ROUND(E10*H10,2)</f>
        <v>8.81</v>
      </c>
      <c r="J10" s="127">
        <v>511.19</v>
      </c>
      <c r="K10" s="127">
        <f>ROUND(E10*J10,2)</f>
        <v>511.19</v>
      </c>
      <c r="L10" s="127">
        <v>21</v>
      </c>
      <c r="M10" s="127">
        <f>G10*(1+L10/100)</f>
        <v>0</v>
      </c>
      <c r="N10" s="127">
        <v>2.4000000000000001E-4</v>
      </c>
      <c r="O10" s="127">
        <f>ROUND(E10*N10,2)</f>
        <v>0</v>
      </c>
      <c r="P10" s="127">
        <v>0</v>
      </c>
      <c r="Q10" s="127">
        <f>ROUND(E10*P10,2)</f>
        <v>0</v>
      </c>
      <c r="R10" s="127"/>
      <c r="S10" s="127" t="s">
        <v>130</v>
      </c>
      <c r="T10" s="127" t="s">
        <v>135</v>
      </c>
      <c r="U10" s="127">
        <v>1.04</v>
      </c>
      <c r="V10" s="127">
        <f>ROUND(E10*U10,2)</f>
        <v>1.04</v>
      </c>
      <c r="W10" s="127"/>
      <c r="X10" s="127" t="s">
        <v>131</v>
      </c>
      <c r="Y10" s="122"/>
      <c r="Z10" s="122"/>
      <c r="AA10" s="122"/>
      <c r="AB10" s="122"/>
      <c r="AC10" s="122"/>
      <c r="AD10" s="122"/>
      <c r="AE10" s="122"/>
      <c r="AF10" s="122"/>
      <c r="AG10" s="122" t="s">
        <v>132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ht="22.5" outlineLevel="1" x14ac:dyDescent="0.2">
      <c r="A11" s="139">
        <v>3</v>
      </c>
      <c r="B11" s="140" t="s">
        <v>136</v>
      </c>
      <c r="C11" s="153" t="s">
        <v>137</v>
      </c>
      <c r="D11" s="141" t="s">
        <v>138</v>
      </c>
      <c r="E11" s="142">
        <v>4.032</v>
      </c>
      <c r="F11" s="143"/>
      <c r="G11" s="144">
        <f>ROUND(E11*F11,2)</f>
        <v>0</v>
      </c>
      <c r="H11" s="127">
        <v>490.43</v>
      </c>
      <c r="I11" s="127">
        <f>ROUND(E11*H11,2)</f>
        <v>1977.41</v>
      </c>
      <c r="J11" s="127">
        <v>243.57</v>
      </c>
      <c r="K11" s="127">
        <f>ROUND(E11*J11,2)</f>
        <v>982.07</v>
      </c>
      <c r="L11" s="127">
        <v>21</v>
      </c>
      <c r="M11" s="127">
        <f>G11*(1+L11/100)</f>
        <v>0</v>
      </c>
      <c r="N11" s="127">
        <v>7.4709999999999999E-2</v>
      </c>
      <c r="O11" s="127">
        <f>ROUND(E11*N11,2)</f>
        <v>0.3</v>
      </c>
      <c r="P11" s="127">
        <v>0</v>
      </c>
      <c r="Q11" s="127">
        <f>ROUND(E11*P11,2)</f>
        <v>0</v>
      </c>
      <c r="R11" s="127"/>
      <c r="S11" s="127" t="s">
        <v>130</v>
      </c>
      <c r="T11" s="127" t="s">
        <v>139</v>
      </c>
      <c r="U11" s="127">
        <v>0.52915000000000001</v>
      </c>
      <c r="V11" s="127">
        <f>ROUND(E11*U11,2)</f>
        <v>2.13</v>
      </c>
      <c r="W11" s="127"/>
      <c r="X11" s="127" t="s">
        <v>131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132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4" t="s">
        <v>140</v>
      </c>
      <c r="D12" s="128"/>
      <c r="E12" s="129">
        <v>1.1819999999999999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141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4" t="s">
        <v>142</v>
      </c>
      <c r="D13" s="128"/>
      <c r="E13" s="129">
        <v>2.85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141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39">
        <v>4</v>
      </c>
      <c r="B14" s="140" t="s">
        <v>143</v>
      </c>
      <c r="C14" s="153" t="s">
        <v>144</v>
      </c>
      <c r="D14" s="141" t="s">
        <v>145</v>
      </c>
      <c r="E14" s="142">
        <v>6.94</v>
      </c>
      <c r="F14" s="143"/>
      <c r="G14" s="144">
        <f>ROUND(E14*F14,2)</f>
        <v>0</v>
      </c>
      <c r="H14" s="127">
        <v>22.62</v>
      </c>
      <c r="I14" s="127">
        <f>ROUND(E14*H14,2)</f>
        <v>156.97999999999999</v>
      </c>
      <c r="J14" s="127">
        <v>104.38</v>
      </c>
      <c r="K14" s="127">
        <f>ROUND(E14*J14,2)</f>
        <v>724.4</v>
      </c>
      <c r="L14" s="127">
        <v>21</v>
      </c>
      <c r="M14" s="127">
        <f>G14*(1+L14/100)</f>
        <v>0</v>
      </c>
      <c r="N14" s="127">
        <v>1.0200000000000001E-3</v>
      </c>
      <c r="O14" s="127">
        <f>ROUND(E14*N14,2)</f>
        <v>0.01</v>
      </c>
      <c r="P14" s="127">
        <v>0</v>
      </c>
      <c r="Q14" s="127">
        <f>ROUND(E14*P14,2)</f>
        <v>0</v>
      </c>
      <c r="R14" s="127"/>
      <c r="S14" s="127" t="s">
        <v>130</v>
      </c>
      <c r="T14" s="127" t="s">
        <v>139</v>
      </c>
      <c r="U14" s="127">
        <v>0.223</v>
      </c>
      <c r="V14" s="127">
        <f>ROUND(E14*U14,2)</f>
        <v>1.55</v>
      </c>
      <c r="W14" s="127"/>
      <c r="X14" s="127" t="s">
        <v>131</v>
      </c>
      <c r="Y14" s="122"/>
      <c r="Z14" s="122"/>
      <c r="AA14" s="122"/>
      <c r="AB14" s="122"/>
      <c r="AC14" s="122"/>
      <c r="AD14" s="122"/>
      <c r="AE14" s="122"/>
      <c r="AF14" s="122"/>
      <c r="AG14" s="122" t="s">
        <v>132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4" t="s">
        <v>146</v>
      </c>
      <c r="D15" s="128"/>
      <c r="E15" s="129">
        <v>3.94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141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4" t="s">
        <v>147</v>
      </c>
      <c r="D16" s="128"/>
      <c r="E16" s="129">
        <v>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141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148</v>
      </c>
      <c r="C17" s="153" t="s">
        <v>149</v>
      </c>
      <c r="D17" s="141" t="s">
        <v>138</v>
      </c>
      <c r="E17" s="142">
        <v>2.6</v>
      </c>
      <c r="F17" s="143"/>
      <c r="G17" s="144">
        <f>ROUND(E17*F17,2)</f>
        <v>0</v>
      </c>
      <c r="H17" s="127">
        <v>473.03</v>
      </c>
      <c r="I17" s="127">
        <f>ROUND(E17*H17,2)</f>
        <v>1229.8800000000001</v>
      </c>
      <c r="J17" s="127">
        <v>371.97</v>
      </c>
      <c r="K17" s="127">
        <f>ROUND(E17*J17,2)</f>
        <v>967.12</v>
      </c>
      <c r="L17" s="127">
        <v>21</v>
      </c>
      <c r="M17" s="127">
        <f>G17*(1+L17/100)</f>
        <v>0</v>
      </c>
      <c r="N17" s="127">
        <v>7.392E-2</v>
      </c>
      <c r="O17" s="127">
        <f>ROUND(E17*N17,2)</f>
        <v>0.19</v>
      </c>
      <c r="P17" s="127">
        <v>0</v>
      </c>
      <c r="Q17" s="127">
        <f>ROUND(E17*P17,2)</f>
        <v>0</v>
      </c>
      <c r="R17" s="127"/>
      <c r="S17" s="127" t="s">
        <v>130</v>
      </c>
      <c r="T17" s="127" t="s">
        <v>130</v>
      </c>
      <c r="U17" s="127">
        <v>0.77700000000000002</v>
      </c>
      <c r="V17" s="127">
        <f>ROUND(E17*U17,2)</f>
        <v>2.02</v>
      </c>
      <c r="W17" s="127"/>
      <c r="X17" s="127" t="s">
        <v>131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132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4" t="s">
        <v>150</v>
      </c>
      <c r="D18" s="128"/>
      <c r="E18" s="129">
        <v>2.6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141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ht="22.5" outlineLevel="1" x14ac:dyDescent="0.2">
      <c r="A19" s="139">
        <v>6</v>
      </c>
      <c r="B19" s="140" t="s">
        <v>151</v>
      </c>
      <c r="C19" s="153" t="s">
        <v>152</v>
      </c>
      <c r="D19" s="141" t="s">
        <v>138</v>
      </c>
      <c r="E19" s="142">
        <v>2.4700000000000002</v>
      </c>
      <c r="F19" s="143"/>
      <c r="G19" s="144">
        <f>ROUND(E19*F19,2)</f>
        <v>0</v>
      </c>
      <c r="H19" s="127">
        <v>173.81</v>
      </c>
      <c r="I19" s="127">
        <f>ROUND(E19*H19,2)</f>
        <v>429.31</v>
      </c>
      <c r="J19" s="127">
        <v>454.19</v>
      </c>
      <c r="K19" s="127">
        <f>ROUND(E19*J19,2)</f>
        <v>1121.8499999999999</v>
      </c>
      <c r="L19" s="127">
        <v>21</v>
      </c>
      <c r="M19" s="127">
        <f>G19*(1+L19/100)</f>
        <v>0</v>
      </c>
      <c r="N19" s="127">
        <v>1.1469999999999999E-2</v>
      </c>
      <c r="O19" s="127">
        <f>ROUND(E19*N19,2)</f>
        <v>0.03</v>
      </c>
      <c r="P19" s="127">
        <v>0</v>
      </c>
      <c r="Q19" s="127">
        <f>ROUND(E19*P19,2)</f>
        <v>0</v>
      </c>
      <c r="R19" s="127"/>
      <c r="S19" s="127" t="s">
        <v>130</v>
      </c>
      <c r="T19" s="127" t="s">
        <v>139</v>
      </c>
      <c r="U19" s="127">
        <v>0.85</v>
      </c>
      <c r="V19" s="127">
        <f>ROUND(E19*U19,2)</f>
        <v>2.1</v>
      </c>
      <c r="W19" s="127"/>
      <c r="X19" s="127" t="s">
        <v>131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132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4" t="s">
        <v>153</v>
      </c>
      <c r="D20" s="128"/>
      <c r="E20" s="129">
        <v>2.4700000000000002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141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ht="22.5" outlineLevel="1" x14ac:dyDescent="0.2">
      <c r="A21" s="139">
        <v>7</v>
      </c>
      <c r="B21" s="140" t="s">
        <v>154</v>
      </c>
      <c r="C21" s="153" t="s">
        <v>155</v>
      </c>
      <c r="D21" s="141" t="s">
        <v>138</v>
      </c>
      <c r="E21" s="142">
        <v>7.75</v>
      </c>
      <c r="F21" s="143"/>
      <c r="G21" s="144">
        <f>ROUND(E21*F21,2)</f>
        <v>0</v>
      </c>
      <c r="H21" s="127">
        <v>0</v>
      </c>
      <c r="I21" s="127">
        <f>ROUND(E21*H21,2)</f>
        <v>0</v>
      </c>
      <c r="J21" s="127">
        <v>141</v>
      </c>
      <c r="K21" s="127">
        <f>ROUND(E21*J21,2)</f>
        <v>1092.75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130</v>
      </c>
      <c r="T21" s="127" t="s">
        <v>130</v>
      </c>
      <c r="U21" s="127">
        <v>0.28000000000000003</v>
      </c>
      <c r="V21" s="127">
        <f>ROUND(E21*U21,2)</f>
        <v>2.17</v>
      </c>
      <c r="W21" s="127"/>
      <c r="X21" s="127" t="s">
        <v>131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132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25"/>
      <c r="B22" s="126"/>
      <c r="C22" s="154" t="s">
        <v>156</v>
      </c>
      <c r="D22" s="128"/>
      <c r="E22" s="129">
        <v>5.88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2"/>
      <c r="Z22" s="122"/>
      <c r="AA22" s="122"/>
      <c r="AB22" s="122"/>
      <c r="AC22" s="122"/>
      <c r="AD22" s="122"/>
      <c r="AE22" s="122"/>
      <c r="AF22" s="122"/>
      <c r="AG22" s="122" t="s">
        <v>141</v>
      </c>
      <c r="AH22" s="122">
        <v>0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25"/>
      <c r="B23" s="126"/>
      <c r="C23" s="154" t="s">
        <v>157</v>
      </c>
      <c r="D23" s="128"/>
      <c r="E23" s="129">
        <v>1.87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2"/>
      <c r="Z23" s="122"/>
      <c r="AA23" s="122"/>
      <c r="AB23" s="122"/>
      <c r="AC23" s="122"/>
      <c r="AD23" s="122"/>
      <c r="AE23" s="122"/>
      <c r="AF23" s="122"/>
      <c r="AG23" s="122" t="s">
        <v>141</v>
      </c>
      <c r="AH23" s="122">
        <v>0</v>
      </c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45">
        <v>8</v>
      </c>
      <c r="B24" s="146" t="s">
        <v>158</v>
      </c>
      <c r="C24" s="152" t="s">
        <v>159</v>
      </c>
      <c r="D24" s="147" t="s">
        <v>129</v>
      </c>
      <c r="E24" s="148">
        <v>1</v>
      </c>
      <c r="F24" s="149"/>
      <c r="G24" s="150">
        <f>ROUND(E24*F24,2)</f>
        <v>0</v>
      </c>
      <c r="H24" s="127">
        <v>104</v>
      </c>
      <c r="I24" s="127">
        <f>ROUND(E24*H24,2)</f>
        <v>104</v>
      </c>
      <c r="J24" s="127">
        <v>0</v>
      </c>
      <c r="K24" s="127">
        <f>ROUND(E24*J24,2)</f>
        <v>0</v>
      </c>
      <c r="L24" s="127">
        <v>21</v>
      </c>
      <c r="M24" s="127">
        <f>G24*(1+L24/100)</f>
        <v>0</v>
      </c>
      <c r="N24" s="127">
        <v>5.9999999999999995E-4</v>
      </c>
      <c r="O24" s="127">
        <f>ROUND(E24*N24,2)</f>
        <v>0</v>
      </c>
      <c r="P24" s="127">
        <v>0</v>
      </c>
      <c r="Q24" s="127">
        <f>ROUND(E24*P24,2)</f>
        <v>0</v>
      </c>
      <c r="R24" s="127" t="s">
        <v>160</v>
      </c>
      <c r="S24" s="127" t="s">
        <v>130</v>
      </c>
      <c r="T24" s="127" t="s">
        <v>130</v>
      </c>
      <c r="U24" s="127">
        <v>0</v>
      </c>
      <c r="V24" s="127">
        <f>ROUND(E24*U24,2)</f>
        <v>0</v>
      </c>
      <c r="W24" s="127"/>
      <c r="X24" s="127" t="s">
        <v>161</v>
      </c>
      <c r="Y24" s="122"/>
      <c r="Z24" s="122"/>
      <c r="AA24" s="122"/>
      <c r="AB24" s="122"/>
      <c r="AC24" s="122"/>
      <c r="AD24" s="122"/>
      <c r="AE24" s="122"/>
      <c r="AF24" s="122"/>
      <c r="AG24" s="122" t="s">
        <v>162</v>
      </c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ht="22.5" outlineLevel="1" x14ac:dyDescent="0.2">
      <c r="A25" s="145">
        <v>9</v>
      </c>
      <c r="B25" s="146" t="s">
        <v>163</v>
      </c>
      <c r="C25" s="152" t="s">
        <v>164</v>
      </c>
      <c r="D25" s="147" t="s">
        <v>129</v>
      </c>
      <c r="E25" s="148">
        <v>1</v>
      </c>
      <c r="F25" s="149"/>
      <c r="G25" s="150">
        <f>ROUND(E25*F25,2)</f>
        <v>0</v>
      </c>
      <c r="H25" s="127">
        <v>810</v>
      </c>
      <c r="I25" s="127">
        <f>ROUND(E25*H25,2)</f>
        <v>810</v>
      </c>
      <c r="J25" s="127">
        <v>0</v>
      </c>
      <c r="K25" s="127">
        <f>ROUND(E25*J25,2)</f>
        <v>0</v>
      </c>
      <c r="L25" s="127">
        <v>21</v>
      </c>
      <c r="M25" s="127">
        <f>G25*(1+L25/100)</f>
        <v>0</v>
      </c>
      <c r="N25" s="127">
        <v>4.5999999999999999E-3</v>
      </c>
      <c r="O25" s="127">
        <f>ROUND(E25*N25,2)</f>
        <v>0</v>
      </c>
      <c r="P25" s="127">
        <v>0</v>
      </c>
      <c r="Q25" s="127">
        <f>ROUND(E25*P25,2)</f>
        <v>0</v>
      </c>
      <c r="R25" s="127" t="s">
        <v>160</v>
      </c>
      <c r="S25" s="127" t="s">
        <v>130</v>
      </c>
      <c r="T25" s="127" t="s">
        <v>130</v>
      </c>
      <c r="U25" s="127">
        <v>0</v>
      </c>
      <c r="V25" s="127">
        <f>ROUND(E25*U25,2)</f>
        <v>0</v>
      </c>
      <c r="W25" s="127"/>
      <c r="X25" s="127" t="s">
        <v>161</v>
      </c>
      <c r="Y25" s="122"/>
      <c r="Z25" s="122"/>
      <c r="AA25" s="122"/>
      <c r="AB25" s="122"/>
      <c r="AC25" s="122"/>
      <c r="AD25" s="122"/>
      <c r="AE25" s="122"/>
      <c r="AF25" s="122"/>
      <c r="AG25" s="122" t="s">
        <v>162</v>
      </c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x14ac:dyDescent="0.2">
      <c r="A26" s="133" t="s">
        <v>125</v>
      </c>
      <c r="B26" s="134" t="s">
        <v>49</v>
      </c>
      <c r="C26" s="151" t="s">
        <v>50</v>
      </c>
      <c r="D26" s="135"/>
      <c r="E26" s="136"/>
      <c r="F26" s="137"/>
      <c r="G26" s="138">
        <f>SUMIF(AG27:AG29,"&lt;&gt;NOR",G27:G29)</f>
        <v>0</v>
      </c>
      <c r="H26" s="132"/>
      <c r="I26" s="132">
        <f>SUM(I27:I29)</f>
        <v>2610.67</v>
      </c>
      <c r="J26" s="132"/>
      <c r="K26" s="132">
        <f>SUM(K27:K29)</f>
        <v>4023.34</v>
      </c>
      <c r="L26" s="132"/>
      <c r="M26" s="132">
        <f>SUM(M27:M29)</f>
        <v>0</v>
      </c>
      <c r="N26" s="132"/>
      <c r="O26" s="132">
        <f>SUM(O27:O29)</f>
        <v>0.09</v>
      </c>
      <c r="P26" s="132"/>
      <c r="Q26" s="132">
        <f>SUM(Q27:Q29)</f>
        <v>0</v>
      </c>
      <c r="R26" s="132"/>
      <c r="S26" s="132"/>
      <c r="T26" s="132"/>
      <c r="U26" s="132"/>
      <c r="V26" s="132">
        <f>SUM(V27:V29)</f>
        <v>7.36</v>
      </c>
      <c r="W26" s="132"/>
      <c r="X26" s="132"/>
      <c r="AG26" t="s">
        <v>126</v>
      </c>
    </row>
    <row r="27" spans="1:60" ht="22.5" outlineLevel="1" x14ac:dyDescent="0.2">
      <c r="A27" s="139">
        <v>10</v>
      </c>
      <c r="B27" s="140" t="s">
        <v>165</v>
      </c>
      <c r="C27" s="153" t="s">
        <v>166</v>
      </c>
      <c r="D27" s="141" t="s">
        <v>138</v>
      </c>
      <c r="E27" s="142">
        <v>7.75</v>
      </c>
      <c r="F27" s="143"/>
      <c r="G27" s="144">
        <f>ROUND(E27*F27,2)</f>
        <v>0</v>
      </c>
      <c r="H27" s="127">
        <v>336.86</v>
      </c>
      <c r="I27" s="127">
        <f>ROUND(E27*H27,2)</f>
        <v>2610.67</v>
      </c>
      <c r="J27" s="127">
        <v>519.14</v>
      </c>
      <c r="K27" s="127">
        <f>ROUND(E27*J27,2)</f>
        <v>4023.34</v>
      </c>
      <c r="L27" s="127">
        <v>21</v>
      </c>
      <c r="M27" s="127">
        <f>G27*(1+L27/100)</f>
        <v>0</v>
      </c>
      <c r="N27" s="127">
        <v>1.201E-2</v>
      </c>
      <c r="O27" s="127">
        <f>ROUND(E27*N27,2)</f>
        <v>0.09</v>
      </c>
      <c r="P27" s="127">
        <v>0</v>
      </c>
      <c r="Q27" s="127">
        <f>ROUND(E27*P27,2)</f>
        <v>0</v>
      </c>
      <c r="R27" s="127"/>
      <c r="S27" s="127" t="s">
        <v>130</v>
      </c>
      <c r="T27" s="127" t="s">
        <v>130</v>
      </c>
      <c r="U27" s="127">
        <v>0.95</v>
      </c>
      <c r="V27" s="127">
        <f>ROUND(E27*U27,2)</f>
        <v>7.36</v>
      </c>
      <c r="W27" s="127"/>
      <c r="X27" s="127" t="s">
        <v>131</v>
      </c>
      <c r="Y27" s="122"/>
      <c r="Z27" s="122"/>
      <c r="AA27" s="122"/>
      <c r="AB27" s="122"/>
      <c r="AC27" s="122"/>
      <c r="AD27" s="122"/>
      <c r="AE27" s="122"/>
      <c r="AF27" s="122"/>
      <c r="AG27" s="122" t="s">
        <v>132</v>
      </c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25"/>
      <c r="B28" s="126"/>
      <c r="C28" s="154" t="s">
        <v>156</v>
      </c>
      <c r="D28" s="128"/>
      <c r="E28" s="129">
        <v>5.88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2"/>
      <c r="Z28" s="122"/>
      <c r="AA28" s="122"/>
      <c r="AB28" s="122"/>
      <c r="AC28" s="122"/>
      <c r="AD28" s="122"/>
      <c r="AE28" s="122"/>
      <c r="AF28" s="122"/>
      <c r="AG28" s="122" t="s">
        <v>141</v>
      </c>
      <c r="AH28" s="122">
        <v>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4" t="s">
        <v>157</v>
      </c>
      <c r="D29" s="128"/>
      <c r="E29" s="129">
        <v>1.87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141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x14ac:dyDescent="0.2">
      <c r="A30" s="133" t="s">
        <v>125</v>
      </c>
      <c r="B30" s="134" t="s">
        <v>51</v>
      </c>
      <c r="C30" s="151" t="s">
        <v>52</v>
      </c>
      <c r="D30" s="135"/>
      <c r="E30" s="136"/>
      <c r="F30" s="137"/>
      <c r="G30" s="138">
        <f>SUMIF(AG31:AG32,"&lt;&gt;NOR",G31:G32)</f>
        <v>0</v>
      </c>
      <c r="H30" s="132"/>
      <c r="I30" s="132">
        <f>SUM(I31:I32)</f>
        <v>54.52</v>
      </c>
      <c r="J30" s="132"/>
      <c r="K30" s="132">
        <f>SUM(K31:K32)</f>
        <v>253.48</v>
      </c>
      <c r="L30" s="132"/>
      <c r="M30" s="132">
        <f>SUM(M31:M32)</f>
        <v>0</v>
      </c>
      <c r="N30" s="132"/>
      <c r="O30" s="132">
        <f>SUM(O31:O32)</f>
        <v>0.01</v>
      </c>
      <c r="P30" s="132"/>
      <c r="Q30" s="132">
        <f>SUM(Q31:Q32)</f>
        <v>0</v>
      </c>
      <c r="R30" s="132"/>
      <c r="S30" s="132"/>
      <c r="T30" s="132"/>
      <c r="U30" s="132"/>
      <c r="V30" s="132">
        <f>SUM(V31:V32)</f>
        <v>0.55000000000000004</v>
      </c>
      <c r="W30" s="132"/>
      <c r="X30" s="132"/>
      <c r="AG30" t="s">
        <v>126</v>
      </c>
    </row>
    <row r="31" spans="1:60" ht="22.5" outlineLevel="1" x14ac:dyDescent="0.2">
      <c r="A31" s="139">
        <v>11</v>
      </c>
      <c r="B31" s="140" t="s">
        <v>167</v>
      </c>
      <c r="C31" s="153" t="s">
        <v>168</v>
      </c>
      <c r="D31" s="141" t="s">
        <v>138</v>
      </c>
      <c r="E31" s="142">
        <v>2.2000000000000002</v>
      </c>
      <c r="F31" s="143"/>
      <c r="G31" s="144">
        <f>ROUND(E31*F31,2)</f>
        <v>0</v>
      </c>
      <c r="H31" s="127">
        <v>24.78</v>
      </c>
      <c r="I31" s="127">
        <f>ROUND(E31*H31,2)</f>
        <v>54.52</v>
      </c>
      <c r="J31" s="127">
        <v>115.22</v>
      </c>
      <c r="K31" s="127">
        <f>ROUND(E31*J31,2)</f>
        <v>253.48</v>
      </c>
      <c r="L31" s="127">
        <v>21</v>
      </c>
      <c r="M31" s="127">
        <f>G31*(1+L31/100)</f>
        <v>0</v>
      </c>
      <c r="N31" s="127">
        <v>4.8999999999999998E-3</v>
      </c>
      <c r="O31" s="127">
        <f>ROUND(E31*N31,2)</f>
        <v>0.01</v>
      </c>
      <c r="P31" s="127">
        <v>0</v>
      </c>
      <c r="Q31" s="127">
        <f>ROUND(E31*P31,2)</f>
        <v>0</v>
      </c>
      <c r="R31" s="127"/>
      <c r="S31" s="127" t="s">
        <v>130</v>
      </c>
      <c r="T31" s="127" t="s">
        <v>139</v>
      </c>
      <c r="U31" s="127">
        <v>0.25</v>
      </c>
      <c r="V31" s="127">
        <f>ROUND(E31*U31,2)</f>
        <v>0.55000000000000004</v>
      </c>
      <c r="W31" s="127"/>
      <c r="X31" s="127" t="s">
        <v>131</v>
      </c>
      <c r="Y31" s="122"/>
      <c r="Z31" s="122"/>
      <c r="AA31" s="122"/>
      <c r="AB31" s="122"/>
      <c r="AC31" s="122"/>
      <c r="AD31" s="122"/>
      <c r="AE31" s="122"/>
      <c r="AF31" s="122"/>
      <c r="AG31" s="122" t="s">
        <v>132</v>
      </c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4" t="s">
        <v>169</v>
      </c>
      <c r="D32" s="128"/>
      <c r="E32" s="129">
        <v>2.2000000000000002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141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x14ac:dyDescent="0.2">
      <c r="A33" s="133" t="s">
        <v>125</v>
      </c>
      <c r="B33" s="134" t="s">
        <v>53</v>
      </c>
      <c r="C33" s="151" t="s">
        <v>54</v>
      </c>
      <c r="D33" s="135"/>
      <c r="E33" s="136"/>
      <c r="F33" s="137"/>
      <c r="G33" s="138">
        <f>SUMIF(AG34:AG77,"&lt;&gt;NOR",G34:G77)</f>
        <v>0</v>
      </c>
      <c r="H33" s="132"/>
      <c r="I33" s="132">
        <f>SUM(I34:I77)</f>
        <v>7458.82</v>
      </c>
      <c r="J33" s="132"/>
      <c r="K33" s="132">
        <f>SUM(K34:K77)</f>
        <v>38626.67</v>
      </c>
      <c r="L33" s="132"/>
      <c r="M33" s="132">
        <f>SUM(M34:M77)</f>
        <v>0</v>
      </c>
      <c r="N33" s="132"/>
      <c r="O33" s="132">
        <f>SUM(O34:O77)</f>
        <v>3.6999999999999997</v>
      </c>
      <c r="P33" s="132"/>
      <c r="Q33" s="132">
        <f>SUM(Q34:Q77)</f>
        <v>0</v>
      </c>
      <c r="R33" s="132"/>
      <c r="S33" s="132"/>
      <c r="T33" s="132"/>
      <c r="U33" s="132"/>
      <c r="V33" s="132">
        <f>SUM(V34:V77)</f>
        <v>77.27000000000001</v>
      </c>
      <c r="W33" s="132"/>
      <c r="X33" s="132"/>
      <c r="AG33" t="s">
        <v>126</v>
      </c>
    </row>
    <row r="34" spans="1:60" outlineLevel="1" x14ac:dyDescent="0.2">
      <c r="A34" s="139">
        <v>12</v>
      </c>
      <c r="B34" s="140" t="s">
        <v>170</v>
      </c>
      <c r="C34" s="153" t="s">
        <v>171</v>
      </c>
      <c r="D34" s="141" t="s">
        <v>138</v>
      </c>
      <c r="E34" s="142">
        <v>8.9600000000000009</v>
      </c>
      <c r="F34" s="143"/>
      <c r="G34" s="144">
        <f>ROUND(E34*F34,2)</f>
        <v>0</v>
      </c>
      <c r="H34" s="127">
        <v>13.56</v>
      </c>
      <c r="I34" s="127">
        <f>ROUND(E34*H34,2)</f>
        <v>121.5</v>
      </c>
      <c r="J34" s="127">
        <v>33.04</v>
      </c>
      <c r="K34" s="127">
        <f>ROUND(E34*J34,2)</f>
        <v>296.04000000000002</v>
      </c>
      <c r="L34" s="127">
        <v>21</v>
      </c>
      <c r="M34" s="127">
        <f>G34*(1+L34/100)</f>
        <v>0</v>
      </c>
      <c r="N34" s="127">
        <v>4.0000000000000003E-5</v>
      </c>
      <c r="O34" s="127">
        <f>ROUND(E34*N34,2)</f>
        <v>0</v>
      </c>
      <c r="P34" s="127">
        <v>0</v>
      </c>
      <c r="Q34" s="127">
        <f>ROUND(E34*P34,2)</f>
        <v>0</v>
      </c>
      <c r="R34" s="127"/>
      <c r="S34" s="127" t="s">
        <v>130</v>
      </c>
      <c r="T34" s="127" t="s">
        <v>139</v>
      </c>
      <c r="U34" s="127">
        <v>7.8E-2</v>
      </c>
      <c r="V34" s="127">
        <f>ROUND(E34*U34,2)</f>
        <v>0.7</v>
      </c>
      <c r="W34" s="127"/>
      <c r="X34" s="127" t="s">
        <v>131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132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4" t="s">
        <v>172</v>
      </c>
      <c r="D35" s="128"/>
      <c r="E35" s="129">
        <v>4.4800000000000004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141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4" t="s">
        <v>173</v>
      </c>
      <c r="D36" s="128"/>
      <c r="E36" s="129">
        <v>4.4800000000000004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141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ht="22.5" outlineLevel="1" x14ac:dyDescent="0.2">
      <c r="A37" s="139">
        <v>13</v>
      </c>
      <c r="B37" s="140" t="s">
        <v>174</v>
      </c>
      <c r="C37" s="153" t="s">
        <v>175</v>
      </c>
      <c r="D37" s="141" t="s">
        <v>138</v>
      </c>
      <c r="E37" s="142">
        <v>43.74</v>
      </c>
      <c r="F37" s="143"/>
      <c r="G37" s="144">
        <f>ROUND(E37*F37,2)</f>
        <v>0</v>
      </c>
      <c r="H37" s="127">
        <v>34.17</v>
      </c>
      <c r="I37" s="127">
        <f>ROUND(E37*H37,2)</f>
        <v>1494.6</v>
      </c>
      <c r="J37" s="127">
        <v>194.33</v>
      </c>
      <c r="K37" s="127">
        <f>ROUND(E37*J37,2)</f>
        <v>8499.99</v>
      </c>
      <c r="L37" s="127">
        <v>21</v>
      </c>
      <c r="M37" s="127">
        <f>G37*(1+L37/100)</f>
        <v>0</v>
      </c>
      <c r="N37" s="127">
        <v>1.7680000000000001E-2</v>
      </c>
      <c r="O37" s="127">
        <f>ROUND(E37*N37,2)</f>
        <v>0.77</v>
      </c>
      <c r="P37" s="127">
        <v>0</v>
      </c>
      <c r="Q37" s="127">
        <f>ROUND(E37*P37,2)</f>
        <v>0</v>
      </c>
      <c r="R37" s="127"/>
      <c r="S37" s="127" t="s">
        <v>130</v>
      </c>
      <c r="T37" s="127" t="s">
        <v>130</v>
      </c>
      <c r="U37" s="127">
        <v>0.38716</v>
      </c>
      <c r="V37" s="127">
        <f>ROUND(E37*U37,2)</f>
        <v>16.93</v>
      </c>
      <c r="W37" s="127"/>
      <c r="X37" s="127" t="s">
        <v>131</v>
      </c>
      <c r="Y37" s="122"/>
      <c r="Z37" s="122"/>
      <c r="AA37" s="122"/>
      <c r="AB37" s="122"/>
      <c r="AC37" s="122"/>
      <c r="AD37" s="122"/>
      <c r="AE37" s="122"/>
      <c r="AF37" s="122"/>
      <c r="AG37" s="122" t="s">
        <v>132</v>
      </c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4" t="s">
        <v>176</v>
      </c>
      <c r="D38" s="128"/>
      <c r="E38" s="129">
        <v>1.17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141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4" t="s">
        <v>177</v>
      </c>
      <c r="D39" s="128"/>
      <c r="E39" s="129">
        <v>1.1399999999999999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141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4" t="s">
        <v>178</v>
      </c>
      <c r="D40" s="128"/>
      <c r="E40" s="129">
        <v>3.99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141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4" t="s">
        <v>179</v>
      </c>
      <c r="D41" s="128"/>
      <c r="E41" s="129">
        <v>11.7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141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4" t="s">
        <v>180</v>
      </c>
      <c r="D42" s="128"/>
      <c r="E42" s="129">
        <v>17.34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141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4" t="s">
        <v>181</v>
      </c>
      <c r="D43" s="128"/>
      <c r="E43" s="129">
        <v>8.4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141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39">
        <v>14</v>
      </c>
      <c r="B44" s="140" t="s">
        <v>182</v>
      </c>
      <c r="C44" s="153" t="s">
        <v>183</v>
      </c>
      <c r="D44" s="141" t="s">
        <v>138</v>
      </c>
      <c r="E44" s="142">
        <v>12.816000000000001</v>
      </c>
      <c r="F44" s="143"/>
      <c r="G44" s="144">
        <f>ROUND(E44*F44,2)</f>
        <v>0</v>
      </c>
      <c r="H44" s="127">
        <v>43.02</v>
      </c>
      <c r="I44" s="127">
        <f>ROUND(E44*H44,2)</f>
        <v>551.34</v>
      </c>
      <c r="J44" s="127">
        <v>288.48</v>
      </c>
      <c r="K44" s="127">
        <f>ROUND(E44*J44,2)</f>
        <v>3697.16</v>
      </c>
      <c r="L44" s="127">
        <v>21</v>
      </c>
      <c r="M44" s="127">
        <f>G44*(1+L44/100)</f>
        <v>0</v>
      </c>
      <c r="N44" s="127">
        <v>4.4139999999999999E-2</v>
      </c>
      <c r="O44" s="127">
        <f>ROUND(E44*N44,2)</f>
        <v>0.56999999999999995</v>
      </c>
      <c r="P44" s="127">
        <v>0</v>
      </c>
      <c r="Q44" s="127">
        <f>ROUND(E44*P44,2)</f>
        <v>0</v>
      </c>
      <c r="R44" s="127"/>
      <c r="S44" s="127" t="s">
        <v>130</v>
      </c>
      <c r="T44" s="127" t="s">
        <v>130</v>
      </c>
      <c r="U44" s="127">
        <v>0.6</v>
      </c>
      <c r="V44" s="127">
        <f>ROUND(E44*U44,2)</f>
        <v>7.69</v>
      </c>
      <c r="W44" s="127"/>
      <c r="X44" s="127" t="s">
        <v>131</v>
      </c>
      <c r="Y44" s="122"/>
      <c r="Z44" s="122"/>
      <c r="AA44" s="122"/>
      <c r="AB44" s="122"/>
      <c r="AC44" s="122"/>
      <c r="AD44" s="122"/>
      <c r="AE44" s="122"/>
      <c r="AF44" s="122"/>
      <c r="AG44" s="122" t="s">
        <v>132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4" t="s">
        <v>184</v>
      </c>
      <c r="D45" s="128"/>
      <c r="E45" s="129">
        <v>12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141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4" t="s">
        <v>185</v>
      </c>
      <c r="D46" s="128"/>
      <c r="E46" s="129">
        <v>-2.3639999999999999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141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4" t="s">
        <v>186</v>
      </c>
      <c r="D47" s="128"/>
      <c r="E47" s="129">
        <v>1.08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141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4" t="s">
        <v>187</v>
      </c>
      <c r="D48" s="128"/>
      <c r="E48" s="129">
        <v>2.1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141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ht="22.5" outlineLevel="1" x14ac:dyDescent="0.2">
      <c r="A49" s="139">
        <v>15</v>
      </c>
      <c r="B49" s="140" t="s">
        <v>188</v>
      </c>
      <c r="C49" s="153" t="s">
        <v>189</v>
      </c>
      <c r="D49" s="141" t="s">
        <v>138</v>
      </c>
      <c r="E49" s="142">
        <v>147.73599999999999</v>
      </c>
      <c r="F49" s="143"/>
      <c r="G49" s="144">
        <f>ROUND(E49*F49,2)</f>
        <v>0</v>
      </c>
      <c r="H49" s="127">
        <v>30.64</v>
      </c>
      <c r="I49" s="127">
        <f>ROUND(E49*H49,2)</f>
        <v>4526.63</v>
      </c>
      <c r="J49" s="127">
        <v>168.86</v>
      </c>
      <c r="K49" s="127">
        <f>ROUND(E49*J49,2)</f>
        <v>24946.7</v>
      </c>
      <c r="L49" s="127">
        <v>21</v>
      </c>
      <c r="M49" s="127">
        <f>G49*(1+L49/100)</f>
        <v>0</v>
      </c>
      <c r="N49" s="127">
        <v>1.5740000000000001E-2</v>
      </c>
      <c r="O49" s="127">
        <f>ROUND(E49*N49,2)</f>
        <v>2.33</v>
      </c>
      <c r="P49" s="127">
        <v>0</v>
      </c>
      <c r="Q49" s="127">
        <f>ROUND(E49*P49,2)</f>
        <v>0</v>
      </c>
      <c r="R49" s="127"/>
      <c r="S49" s="127" t="s">
        <v>130</v>
      </c>
      <c r="T49" s="127" t="s">
        <v>130</v>
      </c>
      <c r="U49" s="127">
        <v>0.33481</v>
      </c>
      <c r="V49" s="127">
        <f>ROUND(E49*U49,2)</f>
        <v>49.46</v>
      </c>
      <c r="W49" s="127"/>
      <c r="X49" s="127" t="s">
        <v>131</v>
      </c>
      <c r="Y49" s="122"/>
      <c r="Z49" s="122"/>
      <c r="AA49" s="122"/>
      <c r="AB49" s="122"/>
      <c r="AC49" s="122"/>
      <c r="AD49" s="122"/>
      <c r="AE49" s="122"/>
      <c r="AF49" s="122"/>
      <c r="AG49" s="122" t="s">
        <v>132</v>
      </c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4" t="s">
        <v>190</v>
      </c>
      <c r="D50" s="128"/>
      <c r="E50" s="129">
        <v>37.96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141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4" t="s">
        <v>191</v>
      </c>
      <c r="D51" s="128"/>
      <c r="E51" s="129">
        <v>-4.7279999999999998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141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4" t="s">
        <v>192</v>
      </c>
      <c r="D52" s="128"/>
      <c r="E52" s="129">
        <v>-3.5459999999999998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141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outlineLevel="1" x14ac:dyDescent="0.2">
      <c r="A53" s="125"/>
      <c r="B53" s="126"/>
      <c r="C53" s="154" t="s">
        <v>193</v>
      </c>
      <c r="D53" s="128"/>
      <c r="E53" s="129">
        <v>11.44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2"/>
      <c r="Z53" s="122"/>
      <c r="AA53" s="122"/>
      <c r="AB53" s="122"/>
      <c r="AC53" s="122"/>
      <c r="AD53" s="122"/>
      <c r="AE53" s="122"/>
      <c r="AF53" s="122"/>
      <c r="AG53" s="122" t="s">
        <v>141</v>
      </c>
      <c r="AH53" s="122">
        <v>0</v>
      </c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25"/>
      <c r="B54" s="126"/>
      <c r="C54" s="154" t="s">
        <v>194</v>
      </c>
      <c r="D54" s="128"/>
      <c r="E54" s="129">
        <v>-1.1819999999999999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2"/>
      <c r="Z54" s="122"/>
      <c r="AA54" s="122"/>
      <c r="AB54" s="122"/>
      <c r="AC54" s="122"/>
      <c r="AD54" s="122"/>
      <c r="AE54" s="122"/>
      <c r="AF54" s="122"/>
      <c r="AG54" s="122" t="s">
        <v>141</v>
      </c>
      <c r="AH54" s="122">
        <v>0</v>
      </c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4" t="s">
        <v>195</v>
      </c>
      <c r="D55" s="128"/>
      <c r="E55" s="129">
        <v>11.18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141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4" t="s">
        <v>194</v>
      </c>
      <c r="D56" s="128"/>
      <c r="E56" s="129">
        <v>-1.1819999999999999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141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4" t="s">
        <v>196</v>
      </c>
      <c r="D57" s="128"/>
      <c r="E57" s="129">
        <v>4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141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4" t="s">
        <v>194</v>
      </c>
      <c r="D58" s="128"/>
      <c r="E58" s="129">
        <v>-1.1819999999999999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141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4" t="s">
        <v>197</v>
      </c>
      <c r="D59" s="128"/>
      <c r="E59" s="129">
        <v>35.880000000000003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141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4" t="s">
        <v>198</v>
      </c>
      <c r="D60" s="128"/>
      <c r="E60" s="129">
        <v>-1.5760000000000001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141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4" t="s">
        <v>199</v>
      </c>
      <c r="D61" s="128"/>
      <c r="E61" s="129">
        <v>-2.2400000000000002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141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25"/>
      <c r="B62" s="126"/>
      <c r="C62" s="154" t="s">
        <v>200</v>
      </c>
      <c r="D62" s="128"/>
      <c r="E62" s="129">
        <v>44.2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2"/>
      <c r="Z62" s="122"/>
      <c r="AA62" s="122"/>
      <c r="AB62" s="122"/>
      <c r="AC62" s="122"/>
      <c r="AD62" s="122"/>
      <c r="AE62" s="122"/>
      <c r="AF62" s="122"/>
      <c r="AG62" s="122" t="s">
        <v>141</v>
      </c>
      <c r="AH62" s="122">
        <v>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outlineLevel="1" x14ac:dyDescent="0.2">
      <c r="A63" s="125"/>
      <c r="B63" s="126"/>
      <c r="C63" s="154" t="s">
        <v>201</v>
      </c>
      <c r="D63" s="128"/>
      <c r="E63" s="129">
        <v>-3.1520000000000001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2"/>
      <c r="Z63" s="122"/>
      <c r="AA63" s="122"/>
      <c r="AB63" s="122"/>
      <c r="AC63" s="122"/>
      <c r="AD63" s="122"/>
      <c r="AE63" s="122"/>
      <c r="AF63" s="122"/>
      <c r="AG63" s="122" t="s">
        <v>141</v>
      </c>
      <c r="AH63" s="122">
        <v>0</v>
      </c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4" t="s">
        <v>202</v>
      </c>
      <c r="D64" s="128"/>
      <c r="E64" s="129">
        <v>-4.4800000000000004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141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4" t="s">
        <v>203</v>
      </c>
      <c r="D65" s="128"/>
      <c r="E65" s="129">
        <v>30.16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141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4" t="s">
        <v>198</v>
      </c>
      <c r="D66" s="128"/>
      <c r="E66" s="129">
        <v>-1.5760000000000001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141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4" t="s">
        <v>199</v>
      </c>
      <c r="D67" s="128"/>
      <c r="E67" s="129">
        <v>-2.2400000000000002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141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39">
        <v>16</v>
      </c>
      <c r="B68" s="140" t="s">
        <v>204</v>
      </c>
      <c r="C68" s="153" t="s">
        <v>205</v>
      </c>
      <c r="D68" s="141" t="s">
        <v>138</v>
      </c>
      <c r="E68" s="142">
        <v>0.28999999999999998</v>
      </c>
      <c r="F68" s="143"/>
      <c r="G68" s="144">
        <f>ROUND(E68*F68,2)</f>
        <v>0</v>
      </c>
      <c r="H68" s="127">
        <v>147.57</v>
      </c>
      <c r="I68" s="127">
        <f>ROUND(E68*H68,2)</f>
        <v>42.8</v>
      </c>
      <c r="J68" s="127">
        <v>898.43</v>
      </c>
      <c r="K68" s="127">
        <f>ROUND(E68*J68,2)</f>
        <v>260.54000000000002</v>
      </c>
      <c r="L68" s="127">
        <v>21</v>
      </c>
      <c r="M68" s="127">
        <f>G68*(1+L68/100)</f>
        <v>0</v>
      </c>
      <c r="N68" s="127">
        <v>5.8500000000000003E-2</v>
      </c>
      <c r="O68" s="127">
        <f>ROUND(E68*N68,2)</f>
        <v>0.02</v>
      </c>
      <c r="P68" s="127">
        <v>0</v>
      </c>
      <c r="Q68" s="127">
        <f>ROUND(E68*P68,2)</f>
        <v>0</v>
      </c>
      <c r="R68" s="127"/>
      <c r="S68" s="127" t="s">
        <v>130</v>
      </c>
      <c r="T68" s="127" t="s">
        <v>139</v>
      </c>
      <c r="U68" s="127">
        <v>1.86904</v>
      </c>
      <c r="V68" s="127">
        <f>ROUND(E68*U68,2)</f>
        <v>0.54</v>
      </c>
      <c r="W68" s="127"/>
      <c r="X68" s="127" t="s">
        <v>131</v>
      </c>
      <c r="Y68" s="122"/>
      <c r="Z68" s="122"/>
      <c r="AA68" s="122"/>
      <c r="AB68" s="122"/>
      <c r="AC68" s="122"/>
      <c r="AD68" s="122"/>
      <c r="AE68" s="122"/>
      <c r="AF68" s="122"/>
      <c r="AG68" s="122" t="s">
        <v>132</v>
      </c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25"/>
      <c r="B69" s="126"/>
      <c r="C69" s="154" t="s">
        <v>206</v>
      </c>
      <c r="D69" s="128"/>
      <c r="E69" s="129">
        <v>0.14000000000000001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2"/>
      <c r="Z69" s="122"/>
      <c r="AA69" s="122"/>
      <c r="AB69" s="122"/>
      <c r="AC69" s="122"/>
      <c r="AD69" s="122"/>
      <c r="AE69" s="122"/>
      <c r="AF69" s="122"/>
      <c r="AG69" s="122" t="s">
        <v>141</v>
      </c>
      <c r="AH69" s="122">
        <v>0</v>
      </c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25"/>
      <c r="B70" s="126"/>
      <c r="C70" s="154" t="s">
        <v>207</v>
      </c>
      <c r="D70" s="128"/>
      <c r="E70" s="129">
        <v>0.15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2"/>
      <c r="Z70" s="122"/>
      <c r="AA70" s="122"/>
      <c r="AB70" s="122"/>
      <c r="AC70" s="122"/>
      <c r="AD70" s="122"/>
      <c r="AE70" s="122"/>
      <c r="AF70" s="122"/>
      <c r="AG70" s="122" t="s">
        <v>141</v>
      </c>
      <c r="AH70" s="122">
        <v>0</v>
      </c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ht="22.5" outlineLevel="1" x14ac:dyDescent="0.2">
      <c r="A71" s="139">
        <v>17</v>
      </c>
      <c r="B71" s="140" t="s">
        <v>208</v>
      </c>
      <c r="C71" s="153" t="s">
        <v>209</v>
      </c>
      <c r="D71" s="141" t="s">
        <v>138</v>
      </c>
      <c r="E71" s="142">
        <v>2.2000000000000002</v>
      </c>
      <c r="F71" s="143"/>
      <c r="G71" s="144">
        <f>ROUND(E71*F71,2)</f>
        <v>0</v>
      </c>
      <c r="H71" s="127">
        <v>84.48</v>
      </c>
      <c r="I71" s="127">
        <f>ROUND(E71*H71,2)</f>
        <v>185.86</v>
      </c>
      <c r="J71" s="127">
        <v>180.02</v>
      </c>
      <c r="K71" s="127">
        <f>ROUND(E71*J71,2)</f>
        <v>396.04</v>
      </c>
      <c r="L71" s="127">
        <v>21</v>
      </c>
      <c r="M71" s="127">
        <f>G71*(1+L71/100)</f>
        <v>0</v>
      </c>
      <c r="N71" s="127">
        <v>3.6099999999999999E-3</v>
      </c>
      <c r="O71" s="127">
        <f>ROUND(E71*N71,2)</f>
        <v>0.01</v>
      </c>
      <c r="P71" s="127">
        <v>0</v>
      </c>
      <c r="Q71" s="127">
        <f>ROUND(E71*P71,2)</f>
        <v>0</v>
      </c>
      <c r="R71" s="127"/>
      <c r="S71" s="127" t="s">
        <v>130</v>
      </c>
      <c r="T71" s="127" t="s">
        <v>139</v>
      </c>
      <c r="U71" s="127">
        <v>0.36199999999999999</v>
      </c>
      <c r="V71" s="127">
        <f>ROUND(E71*U71,2)</f>
        <v>0.8</v>
      </c>
      <c r="W71" s="127"/>
      <c r="X71" s="127" t="s">
        <v>131</v>
      </c>
      <c r="Y71" s="122"/>
      <c r="Z71" s="122"/>
      <c r="AA71" s="122"/>
      <c r="AB71" s="122"/>
      <c r="AC71" s="122"/>
      <c r="AD71" s="122"/>
      <c r="AE71" s="122"/>
      <c r="AF71" s="122"/>
      <c r="AG71" s="122" t="s">
        <v>132</v>
      </c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4" t="s">
        <v>169</v>
      </c>
      <c r="D72" s="128"/>
      <c r="E72" s="129">
        <v>2.2000000000000002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141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39">
        <v>18</v>
      </c>
      <c r="B73" s="140" t="s">
        <v>210</v>
      </c>
      <c r="C73" s="153" t="s">
        <v>211</v>
      </c>
      <c r="D73" s="141" t="s">
        <v>138</v>
      </c>
      <c r="E73" s="142">
        <v>12.816000000000001</v>
      </c>
      <c r="F73" s="143"/>
      <c r="G73" s="144">
        <f>ROUND(E73*F73,2)</f>
        <v>0</v>
      </c>
      <c r="H73" s="127">
        <v>41.83</v>
      </c>
      <c r="I73" s="127">
        <f>ROUND(E73*H73,2)</f>
        <v>536.09</v>
      </c>
      <c r="J73" s="127">
        <v>41.37</v>
      </c>
      <c r="K73" s="127">
        <f>ROUND(E73*J73,2)</f>
        <v>530.20000000000005</v>
      </c>
      <c r="L73" s="127">
        <v>21</v>
      </c>
      <c r="M73" s="127">
        <f>G73*(1+L73/100)</f>
        <v>0</v>
      </c>
      <c r="N73" s="127">
        <v>2.5999999999999998E-4</v>
      </c>
      <c r="O73" s="127">
        <f>ROUND(E73*N73,2)</f>
        <v>0</v>
      </c>
      <c r="P73" s="127">
        <v>0</v>
      </c>
      <c r="Q73" s="127">
        <f>ROUND(E73*P73,2)</f>
        <v>0</v>
      </c>
      <c r="R73" s="127"/>
      <c r="S73" s="127" t="s">
        <v>130</v>
      </c>
      <c r="T73" s="127" t="s">
        <v>130</v>
      </c>
      <c r="U73" s="127">
        <v>0.09</v>
      </c>
      <c r="V73" s="127">
        <f>ROUND(E73*U73,2)</f>
        <v>1.1499999999999999</v>
      </c>
      <c r="W73" s="127"/>
      <c r="X73" s="127" t="s">
        <v>131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132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4" t="s">
        <v>184</v>
      </c>
      <c r="D74" s="128"/>
      <c r="E74" s="129">
        <v>12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141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4" t="s">
        <v>185</v>
      </c>
      <c r="D75" s="128"/>
      <c r="E75" s="129">
        <v>-2.3639999999999999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141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4" t="s">
        <v>186</v>
      </c>
      <c r="D76" s="128"/>
      <c r="E76" s="129">
        <v>1.08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141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4" t="s">
        <v>187</v>
      </c>
      <c r="D77" s="128"/>
      <c r="E77" s="129">
        <v>2.1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141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x14ac:dyDescent="0.2">
      <c r="A78" s="133" t="s">
        <v>125</v>
      </c>
      <c r="B78" s="134" t="s">
        <v>55</v>
      </c>
      <c r="C78" s="151" t="s">
        <v>56</v>
      </c>
      <c r="D78" s="135"/>
      <c r="E78" s="136"/>
      <c r="F78" s="137"/>
      <c r="G78" s="138">
        <f>SUMIF(AG79:AG93,"&lt;&gt;NOR",G79:G93)</f>
        <v>0</v>
      </c>
      <c r="H78" s="132"/>
      <c r="I78" s="132">
        <f>SUM(I79:I93)</f>
        <v>15031.41</v>
      </c>
      <c r="J78" s="132"/>
      <c r="K78" s="132">
        <f>SUM(K79:K93)</f>
        <v>7425.03</v>
      </c>
      <c r="L78" s="132"/>
      <c r="M78" s="132">
        <f>SUM(M79:M93)</f>
        <v>0</v>
      </c>
      <c r="N78" s="132"/>
      <c r="O78" s="132">
        <f>SUM(O79:O93)</f>
        <v>0.57999999999999996</v>
      </c>
      <c r="P78" s="132"/>
      <c r="Q78" s="132">
        <f>SUM(Q79:Q93)</f>
        <v>0</v>
      </c>
      <c r="R78" s="132"/>
      <c r="S78" s="132"/>
      <c r="T78" s="132"/>
      <c r="U78" s="132"/>
      <c r="V78" s="132">
        <f>SUM(V79:V93)</f>
        <v>15.530000000000001</v>
      </c>
      <c r="W78" s="132"/>
      <c r="X78" s="132"/>
      <c r="AG78" t="s">
        <v>126</v>
      </c>
    </row>
    <row r="79" spans="1:60" outlineLevel="1" x14ac:dyDescent="0.2">
      <c r="A79" s="139">
        <v>19</v>
      </c>
      <c r="B79" s="140" t="s">
        <v>212</v>
      </c>
      <c r="C79" s="153" t="s">
        <v>213</v>
      </c>
      <c r="D79" s="141" t="s">
        <v>138</v>
      </c>
      <c r="E79" s="142">
        <v>22.45</v>
      </c>
      <c r="F79" s="143"/>
      <c r="G79" s="144">
        <f>ROUND(E79*F79,2)</f>
        <v>0</v>
      </c>
      <c r="H79" s="127">
        <v>131.35</v>
      </c>
      <c r="I79" s="127">
        <f>ROUND(E79*H79,2)</f>
        <v>2948.81</v>
      </c>
      <c r="J79" s="127">
        <v>122.15</v>
      </c>
      <c r="K79" s="127">
        <f>ROUND(E79*J79,2)</f>
        <v>2742.27</v>
      </c>
      <c r="L79" s="127">
        <v>21</v>
      </c>
      <c r="M79" s="127">
        <f>G79*(1+L79/100)</f>
        <v>0</v>
      </c>
      <c r="N79" s="127">
        <v>7.0000000000000001E-3</v>
      </c>
      <c r="O79" s="127">
        <f>ROUND(E79*N79,2)</f>
        <v>0.16</v>
      </c>
      <c r="P79" s="127">
        <v>0</v>
      </c>
      <c r="Q79" s="127">
        <f>ROUND(E79*P79,2)</f>
        <v>0</v>
      </c>
      <c r="R79" s="127"/>
      <c r="S79" s="127" t="s">
        <v>130</v>
      </c>
      <c r="T79" s="127" t="s">
        <v>130</v>
      </c>
      <c r="U79" s="127">
        <v>0.254</v>
      </c>
      <c r="V79" s="127">
        <f>ROUND(E79*U79,2)</f>
        <v>5.7</v>
      </c>
      <c r="W79" s="127"/>
      <c r="X79" s="127" t="s">
        <v>131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132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4" t="s">
        <v>214</v>
      </c>
      <c r="D80" s="128"/>
      <c r="E80" s="129">
        <v>7.75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141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4" t="s">
        <v>176</v>
      </c>
      <c r="D81" s="128"/>
      <c r="E81" s="129">
        <v>1.17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141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4" t="s">
        <v>177</v>
      </c>
      <c r="D82" s="128"/>
      <c r="E82" s="129">
        <v>1.1399999999999999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141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25"/>
      <c r="B83" s="126"/>
      <c r="C83" s="154" t="s">
        <v>178</v>
      </c>
      <c r="D83" s="128"/>
      <c r="E83" s="129">
        <v>3.99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2"/>
      <c r="Z83" s="122"/>
      <c r="AA83" s="122"/>
      <c r="AB83" s="122"/>
      <c r="AC83" s="122"/>
      <c r="AD83" s="122"/>
      <c r="AE83" s="122"/>
      <c r="AF83" s="122"/>
      <c r="AG83" s="122" t="s">
        <v>141</v>
      </c>
      <c r="AH83" s="122">
        <v>0</v>
      </c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4" t="s">
        <v>181</v>
      </c>
      <c r="D84" s="128"/>
      <c r="E84" s="129">
        <v>8.4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141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20</v>
      </c>
      <c r="B85" s="140" t="s">
        <v>210</v>
      </c>
      <c r="C85" s="153" t="s">
        <v>211</v>
      </c>
      <c r="D85" s="141" t="s">
        <v>138</v>
      </c>
      <c r="E85" s="142">
        <v>22.45</v>
      </c>
      <c r="F85" s="143"/>
      <c r="G85" s="144">
        <f>ROUND(E85*F85,2)</f>
        <v>0</v>
      </c>
      <c r="H85" s="127">
        <v>41.83</v>
      </c>
      <c r="I85" s="127">
        <f>ROUND(E85*H85,2)</f>
        <v>939.08</v>
      </c>
      <c r="J85" s="127">
        <v>41.37</v>
      </c>
      <c r="K85" s="127">
        <f>ROUND(E85*J85,2)</f>
        <v>928.76</v>
      </c>
      <c r="L85" s="127">
        <v>21</v>
      </c>
      <c r="M85" s="127">
        <f>G85*(1+L85/100)</f>
        <v>0</v>
      </c>
      <c r="N85" s="127">
        <v>2.5999999999999998E-4</v>
      </c>
      <c r="O85" s="127">
        <f>ROUND(E85*N85,2)</f>
        <v>0.01</v>
      </c>
      <c r="P85" s="127">
        <v>0</v>
      </c>
      <c r="Q85" s="127">
        <f>ROUND(E85*P85,2)</f>
        <v>0</v>
      </c>
      <c r="R85" s="127"/>
      <c r="S85" s="127" t="s">
        <v>130</v>
      </c>
      <c r="T85" s="127" t="s">
        <v>130</v>
      </c>
      <c r="U85" s="127">
        <v>0.09</v>
      </c>
      <c r="V85" s="127">
        <f>ROUND(E85*U85,2)</f>
        <v>2.02</v>
      </c>
      <c r="W85" s="127"/>
      <c r="X85" s="127" t="s">
        <v>131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132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4" t="s">
        <v>214</v>
      </c>
      <c r="D86" s="128"/>
      <c r="E86" s="129">
        <v>7.75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141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4" t="s">
        <v>176</v>
      </c>
      <c r="D87" s="128"/>
      <c r="E87" s="129">
        <v>1.17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141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4" t="s">
        <v>177</v>
      </c>
      <c r="D88" s="128"/>
      <c r="E88" s="129">
        <v>1.1399999999999999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141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4" t="s">
        <v>178</v>
      </c>
      <c r="D89" s="128"/>
      <c r="E89" s="129">
        <v>3.99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141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25"/>
      <c r="B90" s="126"/>
      <c r="C90" s="154" t="s">
        <v>181</v>
      </c>
      <c r="D90" s="128"/>
      <c r="E90" s="129">
        <v>8.4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2"/>
      <c r="Z90" s="122"/>
      <c r="AA90" s="122"/>
      <c r="AB90" s="122"/>
      <c r="AC90" s="122"/>
      <c r="AD90" s="122"/>
      <c r="AE90" s="122"/>
      <c r="AF90" s="122"/>
      <c r="AG90" s="122" t="s">
        <v>141</v>
      </c>
      <c r="AH90" s="122">
        <v>0</v>
      </c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ht="22.5" outlineLevel="1" x14ac:dyDescent="0.2">
      <c r="A91" s="139">
        <v>21</v>
      </c>
      <c r="B91" s="140" t="s">
        <v>215</v>
      </c>
      <c r="C91" s="153" t="s">
        <v>216</v>
      </c>
      <c r="D91" s="141" t="s">
        <v>138</v>
      </c>
      <c r="E91" s="142">
        <v>29.04</v>
      </c>
      <c r="F91" s="143"/>
      <c r="G91" s="144">
        <f>ROUND(E91*F91,2)</f>
        <v>0</v>
      </c>
      <c r="H91" s="127">
        <v>383.73</v>
      </c>
      <c r="I91" s="127">
        <f>ROUND(E91*H91,2)</f>
        <v>11143.52</v>
      </c>
      <c r="J91" s="127">
        <v>129.27000000000001</v>
      </c>
      <c r="K91" s="127">
        <f>ROUND(E91*J91,2)</f>
        <v>3754</v>
      </c>
      <c r="L91" s="127">
        <v>21</v>
      </c>
      <c r="M91" s="127">
        <f>G91*(1+L91/100)</f>
        <v>0</v>
      </c>
      <c r="N91" s="127">
        <v>1.4279999999999999E-2</v>
      </c>
      <c r="O91" s="127">
        <f>ROUND(E91*N91,2)</f>
        <v>0.41</v>
      </c>
      <c r="P91" s="127">
        <v>0</v>
      </c>
      <c r="Q91" s="127">
        <f>ROUND(E91*P91,2)</f>
        <v>0</v>
      </c>
      <c r="R91" s="127"/>
      <c r="S91" s="127" t="s">
        <v>130</v>
      </c>
      <c r="T91" s="127" t="s">
        <v>130</v>
      </c>
      <c r="U91" s="127">
        <v>0.26900000000000002</v>
      </c>
      <c r="V91" s="127">
        <f>ROUND(E91*U91,2)</f>
        <v>7.81</v>
      </c>
      <c r="W91" s="127"/>
      <c r="X91" s="127" t="s">
        <v>131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132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4" t="s">
        <v>179</v>
      </c>
      <c r="D92" s="128"/>
      <c r="E92" s="129">
        <v>11.7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141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4" t="s">
        <v>180</v>
      </c>
      <c r="D93" s="128"/>
      <c r="E93" s="129">
        <v>17.34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141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ht="25.5" x14ac:dyDescent="0.2">
      <c r="A94" s="133" t="s">
        <v>125</v>
      </c>
      <c r="B94" s="134" t="s">
        <v>57</v>
      </c>
      <c r="C94" s="151" t="s">
        <v>58</v>
      </c>
      <c r="D94" s="135"/>
      <c r="E94" s="136"/>
      <c r="F94" s="137"/>
      <c r="G94" s="138">
        <f>SUMIF(AG95:AG103,"&lt;&gt;NOR",G95:G103)</f>
        <v>0</v>
      </c>
      <c r="H94" s="132"/>
      <c r="I94" s="132">
        <f>SUM(I95:I103)</f>
        <v>252.35</v>
      </c>
      <c r="J94" s="132"/>
      <c r="K94" s="132">
        <f>SUM(K95:K103)</f>
        <v>7349.22</v>
      </c>
      <c r="L94" s="132"/>
      <c r="M94" s="132">
        <f>SUM(M95:M103)</f>
        <v>0</v>
      </c>
      <c r="N94" s="132"/>
      <c r="O94" s="132">
        <f>SUM(O95:O103)</f>
        <v>0</v>
      </c>
      <c r="P94" s="132"/>
      <c r="Q94" s="132">
        <f>SUM(Q95:Q103)</f>
        <v>0</v>
      </c>
      <c r="R94" s="132"/>
      <c r="S94" s="132"/>
      <c r="T94" s="132"/>
      <c r="U94" s="132"/>
      <c r="V94" s="132">
        <f>SUM(V95:V103)</f>
        <v>16.72</v>
      </c>
      <c r="W94" s="132"/>
      <c r="X94" s="132"/>
      <c r="AG94" t="s">
        <v>126</v>
      </c>
    </row>
    <row r="95" spans="1:60" outlineLevel="1" x14ac:dyDescent="0.2">
      <c r="A95" s="139">
        <v>22</v>
      </c>
      <c r="B95" s="140" t="s">
        <v>217</v>
      </c>
      <c r="C95" s="153" t="s">
        <v>218</v>
      </c>
      <c r="D95" s="141" t="s">
        <v>138</v>
      </c>
      <c r="E95" s="142">
        <v>51.49</v>
      </c>
      <c r="F95" s="143"/>
      <c r="G95" s="144">
        <f>ROUND(E95*F95,2)</f>
        <v>0</v>
      </c>
      <c r="H95" s="127">
        <v>1.44</v>
      </c>
      <c r="I95" s="127">
        <f>ROUND(E95*H95,2)</f>
        <v>74.150000000000006</v>
      </c>
      <c r="J95" s="127">
        <v>117.06</v>
      </c>
      <c r="K95" s="127">
        <f>ROUND(E95*J95,2)</f>
        <v>6027.42</v>
      </c>
      <c r="L95" s="127">
        <v>21</v>
      </c>
      <c r="M95" s="127">
        <f>G95*(1+L95/100)</f>
        <v>0</v>
      </c>
      <c r="N95" s="127">
        <v>4.0000000000000003E-5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130</v>
      </c>
      <c r="T95" s="127" t="s">
        <v>139</v>
      </c>
      <c r="U95" s="127">
        <v>0.308</v>
      </c>
      <c r="V95" s="127">
        <f>ROUND(E95*U95,2)</f>
        <v>15.86</v>
      </c>
      <c r="W95" s="127"/>
      <c r="X95" s="127" t="s">
        <v>131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132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4" t="s">
        <v>214</v>
      </c>
      <c r="D96" s="128"/>
      <c r="E96" s="129">
        <v>7.75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141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4" t="s">
        <v>176</v>
      </c>
      <c r="D97" s="128"/>
      <c r="E97" s="129">
        <v>1.17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141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4" t="s">
        <v>177</v>
      </c>
      <c r="D98" s="128"/>
      <c r="E98" s="129">
        <v>1.1399999999999999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141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4" t="s">
        <v>178</v>
      </c>
      <c r="D99" s="128"/>
      <c r="E99" s="129">
        <v>3.99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141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25"/>
      <c r="B100" s="126"/>
      <c r="C100" s="154" t="s">
        <v>179</v>
      </c>
      <c r="D100" s="128"/>
      <c r="E100" s="129">
        <v>11.7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2"/>
      <c r="Z100" s="122"/>
      <c r="AA100" s="122"/>
      <c r="AB100" s="122"/>
      <c r="AC100" s="122"/>
      <c r="AD100" s="122"/>
      <c r="AE100" s="122"/>
      <c r="AF100" s="122"/>
      <c r="AG100" s="122" t="s">
        <v>141</v>
      </c>
      <c r="AH100" s="122">
        <v>0</v>
      </c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4" t="s">
        <v>180</v>
      </c>
      <c r="D101" s="128"/>
      <c r="E101" s="129">
        <v>17.34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141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4" t="s">
        <v>181</v>
      </c>
      <c r="D102" s="128"/>
      <c r="E102" s="129">
        <v>8.4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141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45">
        <v>23</v>
      </c>
      <c r="B103" s="146" t="s">
        <v>219</v>
      </c>
      <c r="C103" s="152" t="s">
        <v>220</v>
      </c>
      <c r="D103" s="147" t="s">
        <v>221</v>
      </c>
      <c r="E103" s="148">
        <v>10</v>
      </c>
      <c r="F103" s="149"/>
      <c r="G103" s="150">
        <f>ROUND(E103*F103,2)</f>
        <v>0</v>
      </c>
      <c r="H103" s="127">
        <v>17.82</v>
      </c>
      <c r="I103" s="127">
        <f>ROUND(E103*H103,2)</f>
        <v>178.2</v>
      </c>
      <c r="J103" s="127">
        <v>132.18</v>
      </c>
      <c r="K103" s="127">
        <f>ROUND(E103*J103,2)</f>
        <v>1321.8</v>
      </c>
      <c r="L103" s="127">
        <v>21</v>
      </c>
      <c r="M103" s="127">
        <f>G103*(1+L103/100)</f>
        <v>0</v>
      </c>
      <c r="N103" s="127">
        <v>2.0000000000000001E-4</v>
      </c>
      <c r="O103" s="127">
        <f>ROUND(E103*N103,2)</f>
        <v>0</v>
      </c>
      <c r="P103" s="127">
        <v>0</v>
      </c>
      <c r="Q103" s="127">
        <f>ROUND(E103*P103,2)</f>
        <v>0</v>
      </c>
      <c r="R103" s="127"/>
      <c r="S103" s="127" t="s">
        <v>222</v>
      </c>
      <c r="T103" s="127" t="s">
        <v>223</v>
      </c>
      <c r="U103" s="127">
        <v>8.5999999999999993E-2</v>
      </c>
      <c r="V103" s="127">
        <f>ROUND(E103*U103,2)</f>
        <v>0.86</v>
      </c>
      <c r="W103" s="127"/>
      <c r="X103" s="127" t="s">
        <v>131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132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x14ac:dyDescent="0.2">
      <c r="A104" s="133" t="s">
        <v>125</v>
      </c>
      <c r="B104" s="134" t="s">
        <v>59</v>
      </c>
      <c r="C104" s="151" t="s">
        <v>60</v>
      </c>
      <c r="D104" s="135"/>
      <c r="E104" s="136"/>
      <c r="F104" s="137"/>
      <c r="G104" s="138">
        <f>SUMIF(AG105:AG161,"&lt;&gt;NOR",G105:G161)</f>
        <v>0</v>
      </c>
      <c r="H104" s="132"/>
      <c r="I104" s="132">
        <f>SUM(I105:I161)</f>
        <v>991.46999999999991</v>
      </c>
      <c r="J104" s="132"/>
      <c r="K104" s="132">
        <f>SUM(K105:K161)</f>
        <v>25353.34</v>
      </c>
      <c r="L104" s="132"/>
      <c r="M104" s="132">
        <f>SUM(M105:M161)</f>
        <v>0</v>
      </c>
      <c r="N104" s="132"/>
      <c r="O104" s="132">
        <f>SUM(O105:O161)</f>
        <v>0.03</v>
      </c>
      <c r="P104" s="132"/>
      <c r="Q104" s="132">
        <f>SUM(Q105:Q161)</f>
        <v>3.1900000000000004</v>
      </c>
      <c r="R104" s="132"/>
      <c r="S104" s="132"/>
      <c r="T104" s="132"/>
      <c r="U104" s="132"/>
      <c r="V104" s="132">
        <f>SUM(V105:V161)</f>
        <v>57.39</v>
      </c>
      <c r="W104" s="132"/>
      <c r="X104" s="132"/>
      <c r="AG104" t="s">
        <v>126</v>
      </c>
    </row>
    <row r="105" spans="1:60" outlineLevel="1" x14ac:dyDescent="0.2">
      <c r="A105" s="139">
        <v>24</v>
      </c>
      <c r="B105" s="140" t="s">
        <v>224</v>
      </c>
      <c r="C105" s="153" t="s">
        <v>225</v>
      </c>
      <c r="D105" s="141" t="s">
        <v>138</v>
      </c>
      <c r="E105" s="142">
        <v>5.13</v>
      </c>
      <c r="F105" s="143"/>
      <c r="G105" s="144">
        <f>ROUND(E105*F105,2)</f>
        <v>0</v>
      </c>
      <c r="H105" s="127">
        <v>0</v>
      </c>
      <c r="I105" s="127">
        <f>ROUND(E105*H105,2)</f>
        <v>0</v>
      </c>
      <c r="J105" s="127">
        <v>59.5</v>
      </c>
      <c r="K105" s="127">
        <f>ROUND(E105*J105,2)</f>
        <v>305.24</v>
      </c>
      <c r="L105" s="127">
        <v>21</v>
      </c>
      <c r="M105" s="127">
        <f>G105*(1+L105/100)</f>
        <v>0</v>
      </c>
      <c r="N105" s="127">
        <v>0</v>
      </c>
      <c r="O105" s="127">
        <f>ROUND(E105*N105,2)</f>
        <v>0</v>
      </c>
      <c r="P105" s="127">
        <v>1.75E-3</v>
      </c>
      <c r="Q105" s="127">
        <f>ROUND(E105*P105,2)</f>
        <v>0.01</v>
      </c>
      <c r="R105" s="127"/>
      <c r="S105" s="127" t="s">
        <v>130</v>
      </c>
      <c r="T105" s="127" t="s">
        <v>130</v>
      </c>
      <c r="U105" s="127">
        <v>0.16500000000000001</v>
      </c>
      <c r="V105" s="127">
        <f>ROUND(E105*U105,2)</f>
        <v>0.85</v>
      </c>
      <c r="W105" s="127"/>
      <c r="X105" s="127" t="s">
        <v>131</v>
      </c>
      <c r="Y105" s="122"/>
      <c r="Z105" s="122"/>
      <c r="AA105" s="122"/>
      <c r="AB105" s="122"/>
      <c r="AC105" s="122"/>
      <c r="AD105" s="122"/>
      <c r="AE105" s="122"/>
      <c r="AF105" s="122"/>
      <c r="AG105" s="122" t="s">
        <v>132</v>
      </c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4" t="s">
        <v>177</v>
      </c>
      <c r="D106" s="128"/>
      <c r="E106" s="129">
        <v>1.1399999999999999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141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4" t="s">
        <v>178</v>
      </c>
      <c r="D107" s="128"/>
      <c r="E107" s="129">
        <v>3.99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141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39">
        <v>25</v>
      </c>
      <c r="B108" s="140" t="s">
        <v>226</v>
      </c>
      <c r="C108" s="153" t="s">
        <v>227</v>
      </c>
      <c r="D108" s="141" t="s">
        <v>138</v>
      </c>
      <c r="E108" s="142">
        <v>22.45</v>
      </c>
      <c r="F108" s="143"/>
      <c r="G108" s="144">
        <f>ROUND(E108*F108,2)</f>
        <v>0</v>
      </c>
      <c r="H108" s="127">
        <v>0</v>
      </c>
      <c r="I108" s="127">
        <f>ROUND(E108*H108,2)</f>
        <v>0</v>
      </c>
      <c r="J108" s="127">
        <v>310</v>
      </c>
      <c r="K108" s="127">
        <f>ROUND(E108*J108,2)</f>
        <v>6959.5</v>
      </c>
      <c r="L108" s="127">
        <v>21</v>
      </c>
      <c r="M108" s="127">
        <f>G108*(1+L108/100)</f>
        <v>0</v>
      </c>
      <c r="N108" s="127">
        <v>0</v>
      </c>
      <c r="O108" s="127">
        <f>ROUND(E108*N108,2)</f>
        <v>0</v>
      </c>
      <c r="P108" s="127">
        <v>1.26E-2</v>
      </c>
      <c r="Q108" s="127">
        <f>ROUND(E108*P108,2)</f>
        <v>0.28000000000000003</v>
      </c>
      <c r="R108" s="127"/>
      <c r="S108" s="127" t="s">
        <v>130</v>
      </c>
      <c r="T108" s="127" t="s">
        <v>139</v>
      </c>
      <c r="U108" s="127">
        <v>0.33</v>
      </c>
      <c r="V108" s="127">
        <f>ROUND(E108*U108,2)</f>
        <v>7.41</v>
      </c>
      <c r="W108" s="127"/>
      <c r="X108" s="127" t="s">
        <v>131</v>
      </c>
      <c r="Y108" s="122"/>
      <c r="Z108" s="122"/>
      <c r="AA108" s="122"/>
      <c r="AB108" s="122"/>
      <c r="AC108" s="122"/>
      <c r="AD108" s="122"/>
      <c r="AE108" s="122"/>
      <c r="AF108" s="122"/>
      <c r="AG108" s="122" t="s">
        <v>132</v>
      </c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25"/>
      <c r="B109" s="126"/>
      <c r="C109" s="154" t="s">
        <v>214</v>
      </c>
      <c r="D109" s="128"/>
      <c r="E109" s="129">
        <v>7.75</v>
      </c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2"/>
      <c r="Z109" s="122"/>
      <c r="AA109" s="122"/>
      <c r="AB109" s="122"/>
      <c r="AC109" s="122"/>
      <c r="AD109" s="122"/>
      <c r="AE109" s="122"/>
      <c r="AF109" s="122"/>
      <c r="AG109" s="122" t="s">
        <v>141</v>
      </c>
      <c r="AH109" s="122">
        <v>0</v>
      </c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25"/>
      <c r="B110" s="126"/>
      <c r="C110" s="154" t="s">
        <v>176</v>
      </c>
      <c r="D110" s="128"/>
      <c r="E110" s="129">
        <v>1.17</v>
      </c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2"/>
      <c r="Z110" s="122"/>
      <c r="AA110" s="122"/>
      <c r="AB110" s="122"/>
      <c r="AC110" s="122"/>
      <c r="AD110" s="122"/>
      <c r="AE110" s="122"/>
      <c r="AF110" s="122"/>
      <c r="AG110" s="122" t="s">
        <v>141</v>
      </c>
      <c r="AH110" s="122">
        <v>0</v>
      </c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25"/>
      <c r="B111" s="126"/>
      <c r="C111" s="154" t="s">
        <v>177</v>
      </c>
      <c r="D111" s="128"/>
      <c r="E111" s="129">
        <v>1.1399999999999999</v>
      </c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2"/>
      <c r="Z111" s="122"/>
      <c r="AA111" s="122"/>
      <c r="AB111" s="122"/>
      <c r="AC111" s="122"/>
      <c r="AD111" s="122"/>
      <c r="AE111" s="122"/>
      <c r="AF111" s="122"/>
      <c r="AG111" s="122" t="s">
        <v>141</v>
      </c>
      <c r="AH111" s="122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25"/>
      <c r="B112" s="126"/>
      <c r="C112" s="154" t="s">
        <v>178</v>
      </c>
      <c r="D112" s="128"/>
      <c r="E112" s="129">
        <v>3.99</v>
      </c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2"/>
      <c r="Z112" s="122"/>
      <c r="AA112" s="122"/>
      <c r="AB112" s="122"/>
      <c r="AC112" s="122"/>
      <c r="AD112" s="122"/>
      <c r="AE112" s="122"/>
      <c r="AF112" s="122"/>
      <c r="AG112" s="122" t="s">
        <v>141</v>
      </c>
      <c r="AH112" s="122">
        <v>0</v>
      </c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4" t="s">
        <v>181</v>
      </c>
      <c r="D113" s="128"/>
      <c r="E113" s="129">
        <v>8.4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141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39">
        <v>26</v>
      </c>
      <c r="B114" s="140" t="s">
        <v>228</v>
      </c>
      <c r="C114" s="153" t="s">
        <v>229</v>
      </c>
      <c r="D114" s="141" t="s">
        <v>138</v>
      </c>
      <c r="E114" s="142">
        <v>5.13</v>
      </c>
      <c r="F114" s="143"/>
      <c r="G114" s="144">
        <f>ROUND(E114*F114,2)</f>
        <v>0</v>
      </c>
      <c r="H114" s="127">
        <v>0</v>
      </c>
      <c r="I114" s="127">
        <f>ROUND(E114*H114,2)</f>
        <v>0</v>
      </c>
      <c r="J114" s="127">
        <v>64.7</v>
      </c>
      <c r="K114" s="127">
        <f>ROUND(E114*J114,2)</f>
        <v>331.91</v>
      </c>
      <c r="L114" s="127">
        <v>21</v>
      </c>
      <c r="M114" s="127">
        <f>G114*(1+L114/100)</f>
        <v>0</v>
      </c>
      <c r="N114" s="127">
        <v>0</v>
      </c>
      <c r="O114" s="127">
        <f>ROUND(E114*N114,2)</f>
        <v>0</v>
      </c>
      <c r="P114" s="127">
        <v>0.02</v>
      </c>
      <c r="Q114" s="127">
        <f>ROUND(E114*P114,2)</f>
        <v>0.1</v>
      </c>
      <c r="R114" s="127"/>
      <c r="S114" s="127" t="s">
        <v>130</v>
      </c>
      <c r="T114" s="127" t="s">
        <v>139</v>
      </c>
      <c r="U114" s="127">
        <v>0.14699999999999999</v>
      </c>
      <c r="V114" s="127">
        <f>ROUND(E114*U114,2)</f>
        <v>0.75</v>
      </c>
      <c r="W114" s="127"/>
      <c r="X114" s="127" t="s">
        <v>131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132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4" t="s">
        <v>177</v>
      </c>
      <c r="D115" s="128"/>
      <c r="E115" s="129">
        <v>1.1399999999999999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141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4" t="s">
        <v>178</v>
      </c>
      <c r="D116" s="128"/>
      <c r="E116" s="129">
        <v>3.99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141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27</v>
      </c>
      <c r="B117" s="146" t="s">
        <v>230</v>
      </c>
      <c r="C117" s="152" t="s">
        <v>231</v>
      </c>
      <c r="D117" s="147" t="s">
        <v>129</v>
      </c>
      <c r="E117" s="148">
        <v>4</v>
      </c>
      <c r="F117" s="149"/>
      <c r="G117" s="150">
        <f>ROUND(E117*F117,2)</f>
        <v>0</v>
      </c>
      <c r="H117" s="127">
        <v>0</v>
      </c>
      <c r="I117" s="127">
        <f>ROUND(E117*H117,2)</f>
        <v>0</v>
      </c>
      <c r="J117" s="127">
        <v>17.600000000000001</v>
      </c>
      <c r="K117" s="127">
        <f>ROUND(E117*J117,2)</f>
        <v>70.400000000000006</v>
      </c>
      <c r="L117" s="127">
        <v>21</v>
      </c>
      <c r="M117" s="127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7"/>
      <c r="S117" s="127" t="s">
        <v>130</v>
      </c>
      <c r="T117" s="127" t="s">
        <v>130</v>
      </c>
      <c r="U117" s="127">
        <v>0.05</v>
      </c>
      <c r="V117" s="127">
        <f>ROUND(E117*U117,2)</f>
        <v>0.2</v>
      </c>
      <c r="W117" s="127"/>
      <c r="X117" s="127" t="s">
        <v>131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132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39">
        <v>28</v>
      </c>
      <c r="B118" s="140" t="s">
        <v>232</v>
      </c>
      <c r="C118" s="153" t="s">
        <v>233</v>
      </c>
      <c r="D118" s="141" t="s">
        <v>138</v>
      </c>
      <c r="E118" s="142">
        <v>2.758</v>
      </c>
      <c r="F118" s="143"/>
      <c r="G118" s="144">
        <f>ROUND(E118*F118,2)</f>
        <v>0</v>
      </c>
      <c r="H118" s="127">
        <v>31.09</v>
      </c>
      <c r="I118" s="127">
        <f>ROUND(E118*H118,2)</f>
        <v>85.75</v>
      </c>
      <c r="J118" s="127">
        <v>367.41</v>
      </c>
      <c r="K118" s="127">
        <f>ROUND(E118*J118,2)</f>
        <v>1013.32</v>
      </c>
      <c r="L118" s="127">
        <v>21</v>
      </c>
      <c r="M118" s="127">
        <f>G118*(1+L118/100)</f>
        <v>0</v>
      </c>
      <c r="N118" s="127">
        <v>1.17E-3</v>
      </c>
      <c r="O118" s="127">
        <f>ROUND(E118*N118,2)</f>
        <v>0</v>
      </c>
      <c r="P118" s="127">
        <v>7.5999999999999998E-2</v>
      </c>
      <c r="Q118" s="127">
        <f>ROUND(E118*P118,2)</f>
        <v>0.21</v>
      </c>
      <c r="R118" s="127"/>
      <c r="S118" s="127" t="s">
        <v>130</v>
      </c>
      <c r="T118" s="127" t="s">
        <v>130</v>
      </c>
      <c r="U118" s="127">
        <v>0.93899999999999995</v>
      </c>
      <c r="V118" s="127">
        <f>ROUND(E118*U118,2)</f>
        <v>2.59</v>
      </c>
      <c r="W118" s="127"/>
      <c r="X118" s="127" t="s">
        <v>131</v>
      </c>
      <c r="Y118" s="122"/>
      <c r="Z118" s="122"/>
      <c r="AA118" s="122"/>
      <c r="AB118" s="122"/>
      <c r="AC118" s="122"/>
      <c r="AD118" s="122"/>
      <c r="AE118" s="122"/>
      <c r="AF118" s="122"/>
      <c r="AG118" s="122" t="s">
        <v>132</v>
      </c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4" t="s">
        <v>234</v>
      </c>
      <c r="D119" s="128"/>
      <c r="E119" s="129">
        <v>1.1819999999999999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141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4" t="s">
        <v>235</v>
      </c>
      <c r="D120" s="128"/>
      <c r="E120" s="129">
        <v>1.5760000000000001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141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29</v>
      </c>
      <c r="B121" s="146" t="s">
        <v>236</v>
      </c>
      <c r="C121" s="152" t="s">
        <v>237</v>
      </c>
      <c r="D121" s="147" t="s">
        <v>145</v>
      </c>
      <c r="E121" s="148">
        <v>2</v>
      </c>
      <c r="F121" s="149"/>
      <c r="G121" s="150">
        <f>ROUND(E121*F121,2)</f>
        <v>0</v>
      </c>
      <c r="H121" s="127">
        <v>11.3</v>
      </c>
      <c r="I121" s="127">
        <f>ROUND(E121*H121,2)</f>
        <v>22.6</v>
      </c>
      <c r="J121" s="127">
        <v>95.2</v>
      </c>
      <c r="K121" s="127">
        <f>ROUND(E121*J121,2)</f>
        <v>190.4</v>
      </c>
      <c r="L121" s="127">
        <v>21</v>
      </c>
      <c r="M121" s="127">
        <f>G121*(1+L121/100)</f>
        <v>0</v>
      </c>
      <c r="N121" s="127">
        <v>4.8999999999999998E-4</v>
      </c>
      <c r="O121" s="127">
        <f>ROUND(E121*N121,2)</f>
        <v>0</v>
      </c>
      <c r="P121" s="127">
        <v>6.0000000000000001E-3</v>
      </c>
      <c r="Q121" s="127">
        <f>ROUND(E121*P121,2)</f>
        <v>0.01</v>
      </c>
      <c r="R121" s="127"/>
      <c r="S121" s="127" t="s">
        <v>130</v>
      </c>
      <c r="T121" s="127" t="s">
        <v>139</v>
      </c>
      <c r="U121" s="127">
        <v>0.27400000000000002</v>
      </c>
      <c r="V121" s="127">
        <f>ROUND(E121*U121,2)</f>
        <v>0.55000000000000004</v>
      </c>
      <c r="W121" s="127"/>
      <c r="X121" s="127" t="s">
        <v>131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132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30</v>
      </c>
      <c r="B122" s="146" t="s">
        <v>238</v>
      </c>
      <c r="C122" s="152" t="s">
        <v>239</v>
      </c>
      <c r="D122" s="147" t="s">
        <v>145</v>
      </c>
      <c r="E122" s="148">
        <v>1</v>
      </c>
      <c r="F122" s="149"/>
      <c r="G122" s="150">
        <f>ROUND(E122*F122,2)</f>
        <v>0</v>
      </c>
      <c r="H122" s="127">
        <v>13.06</v>
      </c>
      <c r="I122" s="127">
        <f>ROUND(E122*H122,2)</f>
        <v>13.06</v>
      </c>
      <c r="J122" s="127">
        <v>151.94</v>
      </c>
      <c r="K122" s="127">
        <f>ROUND(E122*J122,2)</f>
        <v>151.94</v>
      </c>
      <c r="L122" s="127">
        <v>21</v>
      </c>
      <c r="M122" s="127">
        <f>G122*(1+L122/100)</f>
        <v>0</v>
      </c>
      <c r="N122" s="127">
        <v>4.8999999999999998E-4</v>
      </c>
      <c r="O122" s="127">
        <f>ROUND(E122*N122,2)</f>
        <v>0</v>
      </c>
      <c r="P122" s="127">
        <v>2.7E-2</v>
      </c>
      <c r="Q122" s="127">
        <f>ROUND(E122*P122,2)</f>
        <v>0.03</v>
      </c>
      <c r="R122" s="127"/>
      <c r="S122" s="127" t="s">
        <v>130</v>
      </c>
      <c r="T122" s="127" t="s">
        <v>130</v>
      </c>
      <c r="U122" s="127">
        <v>0.42199999999999999</v>
      </c>
      <c r="V122" s="127">
        <f>ROUND(E122*U122,2)</f>
        <v>0.42</v>
      </c>
      <c r="W122" s="127"/>
      <c r="X122" s="127" t="s">
        <v>131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132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31</v>
      </c>
      <c r="B123" s="146" t="s">
        <v>240</v>
      </c>
      <c r="C123" s="152" t="s">
        <v>241</v>
      </c>
      <c r="D123" s="147" t="s">
        <v>145</v>
      </c>
      <c r="E123" s="148">
        <v>65</v>
      </c>
      <c r="F123" s="149"/>
      <c r="G123" s="150">
        <f>ROUND(E123*F123,2)</f>
        <v>0</v>
      </c>
      <c r="H123" s="127">
        <v>13.02</v>
      </c>
      <c r="I123" s="127">
        <f>ROUND(E123*H123,2)</f>
        <v>846.3</v>
      </c>
      <c r="J123" s="127">
        <v>97.48</v>
      </c>
      <c r="K123" s="127">
        <f>ROUND(E123*J123,2)</f>
        <v>6336.2</v>
      </c>
      <c r="L123" s="127">
        <v>21</v>
      </c>
      <c r="M123" s="127">
        <f>G123*(1+L123/100)</f>
        <v>0</v>
      </c>
      <c r="N123" s="127">
        <v>0</v>
      </c>
      <c r="O123" s="127">
        <f>ROUND(E123*N123,2)</f>
        <v>0</v>
      </c>
      <c r="P123" s="127">
        <v>2.16E-3</v>
      </c>
      <c r="Q123" s="127">
        <f>ROUND(E123*P123,2)</f>
        <v>0.14000000000000001</v>
      </c>
      <c r="R123" s="127"/>
      <c r="S123" s="127" t="s">
        <v>130</v>
      </c>
      <c r="T123" s="127" t="s">
        <v>139</v>
      </c>
      <c r="U123" s="127">
        <v>0.26500000000000001</v>
      </c>
      <c r="V123" s="127">
        <f>ROUND(E123*U123,2)</f>
        <v>17.23</v>
      </c>
      <c r="W123" s="127"/>
      <c r="X123" s="127" t="s">
        <v>131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132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39">
        <v>32</v>
      </c>
      <c r="B124" s="140" t="s">
        <v>242</v>
      </c>
      <c r="C124" s="153" t="s">
        <v>243</v>
      </c>
      <c r="D124" s="141" t="s">
        <v>138</v>
      </c>
      <c r="E124" s="142">
        <v>43.74</v>
      </c>
      <c r="F124" s="143"/>
      <c r="G124" s="144">
        <f>ROUND(E124*F124,2)</f>
        <v>0</v>
      </c>
      <c r="H124" s="127">
        <v>0</v>
      </c>
      <c r="I124" s="127">
        <f>ROUND(E124*H124,2)</f>
        <v>0</v>
      </c>
      <c r="J124" s="127">
        <v>10</v>
      </c>
      <c r="K124" s="127">
        <f>ROUND(E124*J124,2)</f>
        <v>437.4</v>
      </c>
      <c r="L124" s="127">
        <v>21</v>
      </c>
      <c r="M124" s="127">
        <f>G124*(1+L124/100)</f>
        <v>0</v>
      </c>
      <c r="N124" s="127">
        <v>0</v>
      </c>
      <c r="O124" s="127">
        <f>ROUND(E124*N124,2)</f>
        <v>0</v>
      </c>
      <c r="P124" s="127">
        <v>4.0000000000000001E-3</v>
      </c>
      <c r="Q124" s="127">
        <f>ROUND(E124*P124,2)</f>
        <v>0.17</v>
      </c>
      <c r="R124" s="127"/>
      <c r="S124" s="127" t="s">
        <v>130</v>
      </c>
      <c r="T124" s="127" t="s">
        <v>139</v>
      </c>
      <c r="U124" s="127">
        <v>0.03</v>
      </c>
      <c r="V124" s="127">
        <f>ROUND(E124*U124,2)</f>
        <v>1.31</v>
      </c>
      <c r="W124" s="127"/>
      <c r="X124" s="127" t="s">
        <v>131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132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25"/>
      <c r="B125" s="126"/>
      <c r="C125" s="154" t="s">
        <v>176</v>
      </c>
      <c r="D125" s="128"/>
      <c r="E125" s="129">
        <v>1.17</v>
      </c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2"/>
      <c r="Z125" s="122"/>
      <c r="AA125" s="122"/>
      <c r="AB125" s="122"/>
      <c r="AC125" s="122"/>
      <c r="AD125" s="122"/>
      <c r="AE125" s="122"/>
      <c r="AF125" s="122"/>
      <c r="AG125" s="122" t="s">
        <v>141</v>
      </c>
      <c r="AH125" s="122">
        <v>0</v>
      </c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4" t="s">
        <v>177</v>
      </c>
      <c r="D126" s="128"/>
      <c r="E126" s="129">
        <v>1.1399999999999999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141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4" t="s">
        <v>178</v>
      </c>
      <c r="D127" s="128"/>
      <c r="E127" s="129">
        <v>3.99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141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4" t="s">
        <v>179</v>
      </c>
      <c r="D128" s="128"/>
      <c r="E128" s="129">
        <v>11.7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141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4" t="s">
        <v>180</v>
      </c>
      <c r="D129" s="128"/>
      <c r="E129" s="129">
        <v>17.34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141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25"/>
      <c r="B130" s="126"/>
      <c r="C130" s="154" t="s">
        <v>181</v>
      </c>
      <c r="D130" s="128"/>
      <c r="E130" s="129">
        <v>8.4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2"/>
      <c r="Z130" s="122"/>
      <c r="AA130" s="122"/>
      <c r="AB130" s="122"/>
      <c r="AC130" s="122"/>
      <c r="AD130" s="122"/>
      <c r="AE130" s="122"/>
      <c r="AF130" s="122"/>
      <c r="AG130" s="122" t="s">
        <v>141</v>
      </c>
      <c r="AH130" s="122">
        <v>0</v>
      </c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39">
        <v>33</v>
      </c>
      <c r="B131" s="140" t="s">
        <v>244</v>
      </c>
      <c r="C131" s="153" t="s">
        <v>245</v>
      </c>
      <c r="D131" s="141" t="s">
        <v>138</v>
      </c>
      <c r="E131" s="142">
        <v>147.73599999999999</v>
      </c>
      <c r="F131" s="143"/>
      <c r="G131" s="144">
        <f>ROUND(E131*F131,2)</f>
        <v>0</v>
      </c>
      <c r="H131" s="127">
        <v>0</v>
      </c>
      <c r="I131" s="127">
        <f>ROUND(E131*H131,2)</f>
        <v>0</v>
      </c>
      <c r="J131" s="127">
        <v>10</v>
      </c>
      <c r="K131" s="127">
        <f>ROUND(E131*J131,2)</f>
        <v>1477.36</v>
      </c>
      <c r="L131" s="127">
        <v>21</v>
      </c>
      <c r="M131" s="127">
        <f>G131*(1+L131/100)</f>
        <v>0</v>
      </c>
      <c r="N131" s="127">
        <v>0</v>
      </c>
      <c r="O131" s="127">
        <f>ROUND(E131*N131,2)</f>
        <v>0</v>
      </c>
      <c r="P131" s="127">
        <v>4.0000000000000001E-3</v>
      </c>
      <c r="Q131" s="127">
        <f>ROUND(E131*P131,2)</f>
        <v>0.59</v>
      </c>
      <c r="R131" s="127"/>
      <c r="S131" s="127" t="s">
        <v>130</v>
      </c>
      <c r="T131" s="127" t="s">
        <v>139</v>
      </c>
      <c r="U131" s="127">
        <v>0.03</v>
      </c>
      <c r="V131" s="127">
        <f>ROUND(E131*U131,2)</f>
        <v>4.43</v>
      </c>
      <c r="W131" s="127"/>
      <c r="X131" s="127" t="s">
        <v>131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132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outlineLevel="1" x14ac:dyDescent="0.2">
      <c r="A132" s="125"/>
      <c r="B132" s="126"/>
      <c r="C132" s="154" t="s">
        <v>190</v>
      </c>
      <c r="D132" s="128"/>
      <c r="E132" s="129">
        <v>37.96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2"/>
      <c r="Z132" s="122"/>
      <c r="AA132" s="122"/>
      <c r="AB132" s="122"/>
      <c r="AC132" s="122"/>
      <c r="AD132" s="122"/>
      <c r="AE132" s="122"/>
      <c r="AF132" s="122"/>
      <c r="AG132" s="122" t="s">
        <v>141</v>
      </c>
      <c r="AH132" s="122">
        <v>0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25"/>
      <c r="B133" s="126"/>
      <c r="C133" s="154" t="s">
        <v>191</v>
      </c>
      <c r="D133" s="128"/>
      <c r="E133" s="129">
        <v>-4.7279999999999998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2"/>
      <c r="Z133" s="122"/>
      <c r="AA133" s="122"/>
      <c r="AB133" s="122"/>
      <c r="AC133" s="122"/>
      <c r="AD133" s="122"/>
      <c r="AE133" s="122"/>
      <c r="AF133" s="122"/>
      <c r="AG133" s="122" t="s">
        <v>141</v>
      </c>
      <c r="AH133" s="122">
        <v>0</v>
      </c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outlineLevel="1" x14ac:dyDescent="0.2">
      <c r="A134" s="125"/>
      <c r="B134" s="126"/>
      <c r="C134" s="154" t="s">
        <v>192</v>
      </c>
      <c r="D134" s="128"/>
      <c r="E134" s="129">
        <v>-3.5459999999999998</v>
      </c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2"/>
      <c r="Z134" s="122"/>
      <c r="AA134" s="122"/>
      <c r="AB134" s="122"/>
      <c r="AC134" s="122"/>
      <c r="AD134" s="122"/>
      <c r="AE134" s="122"/>
      <c r="AF134" s="122"/>
      <c r="AG134" s="122" t="s">
        <v>141</v>
      </c>
      <c r="AH134" s="122">
        <v>0</v>
      </c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25"/>
      <c r="B135" s="126"/>
      <c r="C135" s="154" t="s">
        <v>193</v>
      </c>
      <c r="D135" s="128"/>
      <c r="E135" s="129">
        <v>11.44</v>
      </c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2"/>
      <c r="Z135" s="122"/>
      <c r="AA135" s="122"/>
      <c r="AB135" s="122"/>
      <c r="AC135" s="122"/>
      <c r="AD135" s="122"/>
      <c r="AE135" s="122"/>
      <c r="AF135" s="122"/>
      <c r="AG135" s="122" t="s">
        <v>141</v>
      </c>
      <c r="AH135" s="122">
        <v>0</v>
      </c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4" t="s">
        <v>194</v>
      </c>
      <c r="D136" s="128"/>
      <c r="E136" s="129">
        <v>-1.1819999999999999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141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25"/>
      <c r="B137" s="126"/>
      <c r="C137" s="154" t="s">
        <v>195</v>
      </c>
      <c r="D137" s="128"/>
      <c r="E137" s="129">
        <v>11.18</v>
      </c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2"/>
      <c r="Z137" s="122"/>
      <c r="AA137" s="122"/>
      <c r="AB137" s="122"/>
      <c r="AC137" s="122"/>
      <c r="AD137" s="122"/>
      <c r="AE137" s="122"/>
      <c r="AF137" s="122"/>
      <c r="AG137" s="122" t="s">
        <v>141</v>
      </c>
      <c r="AH137" s="122">
        <v>0</v>
      </c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25"/>
      <c r="B138" s="126"/>
      <c r="C138" s="154" t="s">
        <v>194</v>
      </c>
      <c r="D138" s="128"/>
      <c r="E138" s="129">
        <v>-1.1819999999999999</v>
      </c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2"/>
      <c r="Z138" s="122"/>
      <c r="AA138" s="122"/>
      <c r="AB138" s="122"/>
      <c r="AC138" s="122"/>
      <c r="AD138" s="122"/>
      <c r="AE138" s="122"/>
      <c r="AF138" s="122"/>
      <c r="AG138" s="122" t="s">
        <v>141</v>
      </c>
      <c r="AH138" s="122">
        <v>0</v>
      </c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25"/>
      <c r="B139" s="126"/>
      <c r="C139" s="154" t="s">
        <v>196</v>
      </c>
      <c r="D139" s="128"/>
      <c r="E139" s="129">
        <v>4</v>
      </c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2"/>
      <c r="Z139" s="122"/>
      <c r="AA139" s="122"/>
      <c r="AB139" s="122"/>
      <c r="AC139" s="122"/>
      <c r="AD139" s="122"/>
      <c r="AE139" s="122"/>
      <c r="AF139" s="122"/>
      <c r="AG139" s="122" t="s">
        <v>141</v>
      </c>
      <c r="AH139" s="122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outlineLevel="1" x14ac:dyDescent="0.2">
      <c r="A140" s="125"/>
      <c r="B140" s="126"/>
      <c r="C140" s="154" t="s">
        <v>194</v>
      </c>
      <c r="D140" s="128"/>
      <c r="E140" s="129">
        <v>-1.1819999999999999</v>
      </c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2"/>
      <c r="Z140" s="122"/>
      <c r="AA140" s="122"/>
      <c r="AB140" s="122"/>
      <c r="AC140" s="122"/>
      <c r="AD140" s="122"/>
      <c r="AE140" s="122"/>
      <c r="AF140" s="122"/>
      <c r="AG140" s="122" t="s">
        <v>141</v>
      </c>
      <c r="AH140" s="122">
        <v>0</v>
      </c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outlineLevel="1" x14ac:dyDescent="0.2">
      <c r="A141" s="125"/>
      <c r="B141" s="126"/>
      <c r="C141" s="154" t="s">
        <v>197</v>
      </c>
      <c r="D141" s="128"/>
      <c r="E141" s="129">
        <v>35.880000000000003</v>
      </c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2"/>
      <c r="Z141" s="122"/>
      <c r="AA141" s="122"/>
      <c r="AB141" s="122"/>
      <c r="AC141" s="122"/>
      <c r="AD141" s="122"/>
      <c r="AE141" s="122"/>
      <c r="AF141" s="122"/>
      <c r="AG141" s="122" t="s">
        <v>141</v>
      </c>
      <c r="AH141" s="122">
        <v>0</v>
      </c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25"/>
      <c r="B142" s="126"/>
      <c r="C142" s="154" t="s">
        <v>198</v>
      </c>
      <c r="D142" s="128"/>
      <c r="E142" s="129">
        <v>-1.5760000000000001</v>
      </c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2"/>
      <c r="Z142" s="122"/>
      <c r="AA142" s="122"/>
      <c r="AB142" s="122"/>
      <c r="AC142" s="122"/>
      <c r="AD142" s="122"/>
      <c r="AE142" s="122"/>
      <c r="AF142" s="122"/>
      <c r="AG142" s="122" t="s">
        <v>141</v>
      </c>
      <c r="AH142" s="122">
        <v>0</v>
      </c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outlineLevel="1" x14ac:dyDescent="0.2">
      <c r="A143" s="125"/>
      <c r="B143" s="126"/>
      <c r="C143" s="154" t="s">
        <v>199</v>
      </c>
      <c r="D143" s="128"/>
      <c r="E143" s="129">
        <v>-2.2400000000000002</v>
      </c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2"/>
      <c r="Z143" s="122"/>
      <c r="AA143" s="122"/>
      <c r="AB143" s="122"/>
      <c r="AC143" s="122"/>
      <c r="AD143" s="122"/>
      <c r="AE143" s="122"/>
      <c r="AF143" s="122"/>
      <c r="AG143" s="122" t="s">
        <v>141</v>
      </c>
      <c r="AH143" s="122">
        <v>0</v>
      </c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25"/>
      <c r="B144" s="126"/>
      <c r="C144" s="154" t="s">
        <v>200</v>
      </c>
      <c r="D144" s="128"/>
      <c r="E144" s="129">
        <v>44.2</v>
      </c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2"/>
      <c r="Z144" s="122"/>
      <c r="AA144" s="122"/>
      <c r="AB144" s="122"/>
      <c r="AC144" s="122"/>
      <c r="AD144" s="122"/>
      <c r="AE144" s="122"/>
      <c r="AF144" s="122"/>
      <c r="AG144" s="122" t="s">
        <v>141</v>
      </c>
      <c r="AH144" s="122">
        <v>0</v>
      </c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25"/>
      <c r="B145" s="126"/>
      <c r="C145" s="154" t="s">
        <v>201</v>
      </c>
      <c r="D145" s="128"/>
      <c r="E145" s="129">
        <v>-3.1520000000000001</v>
      </c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2"/>
      <c r="Z145" s="122"/>
      <c r="AA145" s="122"/>
      <c r="AB145" s="122"/>
      <c r="AC145" s="122"/>
      <c r="AD145" s="122"/>
      <c r="AE145" s="122"/>
      <c r="AF145" s="122"/>
      <c r="AG145" s="122" t="s">
        <v>141</v>
      </c>
      <c r="AH145" s="122">
        <v>0</v>
      </c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25"/>
      <c r="B146" s="126"/>
      <c r="C146" s="154" t="s">
        <v>202</v>
      </c>
      <c r="D146" s="128"/>
      <c r="E146" s="129">
        <v>-4.4800000000000004</v>
      </c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2"/>
      <c r="Z146" s="122"/>
      <c r="AA146" s="122"/>
      <c r="AB146" s="122"/>
      <c r="AC146" s="122"/>
      <c r="AD146" s="122"/>
      <c r="AE146" s="122"/>
      <c r="AF146" s="122"/>
      <c r="AG146" s="122" t="s">
        <v>141</v>
      </c>
      <c r="AH146" s="122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4" t="s">
        <v>203</v>
      </c>
      <c r="D147" s="128"/>
      <c r="E147" s="129">
        <v>30.16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141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outlineLevel="1" x14ac:dyDescent="0.2">
      <c r="A148" s="125"/>
      <c r="B148" s="126"/>
      <c r="C148" s="154" t="s">
        <v>198</v>
      </c>
      <c r="D148" s="128"/>
      <c r="E148" s="129">
        <v>-1.5760000000000001</v>
      </c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2"/>
      <c r="Z148" s="122"/>
      <c r="AA148" s="122"/>
      <c r="AB148" s="122"/>
      <c r="AC148" s="122"/>
      <c r="AD148" s="122"/>
      <c r="AE148" s="122"/>
      <c r="AF148" s="122"/>
      <c r="AG148" s="122" t="s">
        <v>141</v>
      </c>
      <c r="AH148" s="122">
        <v>0</v>
      </c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25"/>
      <c r="B149" s="126"/>
      <c r="C149" s="154" t="s">
        <v>199</v>
      </c>
      <c r="D149" s="128"/>
      <c r="E149" s="129">
        <v>-2.2400000000000002</v>
      </c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2"/>
      <c r="Z149" s="122"/>
      <c r="AA149" s="122"/>
      <c r="AB149" s="122"/>
      <c r="AC149" s="122"/>
      <c r="AD149" s="122"/>
      <c r="AE149" s="122"/>
      <c r="AF149" s="122"/>
      <c r="AG149" s="122" t="s">
        <v>141</v>
      </c>
      <c r="AH149" s="122">
        <v>0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39">
        <v>34</v>
      </c>
      <c r="B150" s="140" t="s">
        <v>246</v>
      </c>
      <c r="C150" s="153" t="s">
        <v>247</v>
      </c>
      <c r="D150" s="141" t="s">
        <v>138</v>
      </c>
      <c r="E150" s="142">
        <v>12.816000000000001</v>
      </c>
      <c r="F150" s="143"/>
      <c r="G150" s="144">
        <f>ROUND(E150*F150,2)</f>
        <v>0</v>
      </c>
      <c r="H150" s="127">
        <v>0</v>
      </c>
      <c r="I150" s="127">
        <f>ROUND(E150*H150,2)</f>
        <v>0</v>
      </c>
      <c r="J150" s="127">
        <v>235.5</v>
      </c>
      <c r="K150" s="127">
        <f>ROUND(E150*J150,2)</f>
        <v>3018.17</v>
      </c>
      <c r="L150" s="127">
        <v>21</v>
      </c>
      <c r="M150" s="127">
        <f>G150*(1+L150/100)</f>
        <v>0</v>
      </c>
      <c r="N150" s="127">
        <v>0</v>
      </c>
      <c r="O150" s="127">
        <f>ROUND(E150*N150,2)</f>
        <v>0</v>
      </c>
      <c r="P150" s="127">
        <v>6.0999999999999999E-2</v>
      </c>
      <c r="Q150" s="127">
        <f>ROUND(E150*P150,2)</f>
        <v>0.78</v>
      </c>
      <c r="R150" s="127"/>
      <c r="S150" s="127" t="s">
        <v>130</v>
      </c>
      <c r="T150" s="127" t="s">
        <v>130</v>
      </c>
      <c r="U150" s="127">
        <v>0.67</v>
      </c>
      <c r="V150" s="127">
        <f>ROUND(E150*U150,2)</f>
        <v>8.59</v>
      </c>
      <c r="W150" s="127"/>
      <c r="X150" s="127" t="s">
        <v>131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132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25"/>
      <c r="B151" s="126"/>
      <c r="C151" s="154" t="s">
        <v>184</v>
      </c>
      <c r="D151" s="128"/>
      <c r="E151" s="129">
        <v>12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2"/>
      <c r="Z151" s="122"/>
      <c r="AA151" s="122"/>
      <c r="AB151" s="122"/>
      <c r="AC151" s="122"/>
      <c r="AD151" s="122"/>
      <c r="AE151" s="122"/>
      <c r="AF151" s="122"/>
      <c r="AG151" s="122" t="s">
        <v>141</v>
      </c>
      <c r="AH151" s="122">
        <v>0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25"/>
      <c r="B152" s="126"/>
      <c r="C152" s="154" t="s">
        <v>185</v>
      </c>
      <c r="D152" s="128"/>
      <c r="E152" s="129">
        <v>-2.3639999999999999</v>
      </c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2"/>
      <c r="Z152" s="122"/>
      <c r="AA152" s="122"/>
      <c r="AB152" s="122"/>
      <c r="AC152" s="122"/>
      <c r="AD152" s="122"/>
      <c r="AE152" s="122"/>
      <c r="AF152" s="122"/>
      <c r="AG152" s="122" t="s">
        <v>141</v>
      </c>
      <c r="AH152" s="122">
        <v>0</v>
      </c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25"/>
      <c r="B153" s="126"/>
      <c r="C153" s="154" t="s">
        <v>186</v>
      </c>
      <c r="D153" s="128"/>
      <c r="E153" s="129">
        <v>1.08</v>
      </c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2"/>
      <c r="Z153" s="122"/>
      <c r="AA153" s="122"/>
      <c r="AB153" s="122"/>
      <c r="AC153" s="122"/>
      <c r="AD153" s="122"/>
      <c r="AE153" s="122"/>
      <c r="AF153" s="122"/>
      <c r="AG153" s="122" t="s">
        <v>141</v>
      </c>
      <c r="AH153" s="122">
        <v>0</v>
      </c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25"/>
      <c r="B154" s="126"/>
      <c r="C154" s="154" t="s">
        <v>187</v>
      </c>
      <c r="D154" s="128"/>
      <c r="E154" s="129">
        <v>2.1</v>
      </c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2"/>
      <c r="Z154" s="122"/>
      <c r="AA154" s="122"/>
      <c r="AB154" s="122"/>
      <c r="AC154" s="122"/>
      <c r="AD154" s="122"/>
      <c r="AE154" s="122"/>
      <c r="AF154" s="122"/>
      <c r="AG154" s="122" t="s">
        <v>141</v>
      </c>
      <c r="AH154" s="122">
        <v>0</v>
      </c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39">
        <v>35</v>
      </c>
      <c r="B155" s="140" t="s">
        <v>248</v>
      </c>
      <c r="C155" s="153" t="s">
        <v>249</v>
      </c>
      <c r="D155" s="141" t="s">
        <v>138</v>
      </c>
      <c r="E155" s="142">
        <v>12.816000000000001</v>
      </c>
      <c r="F155" s="143"/>
      <c r="G155" s="144">
        <f>ROUND(E155*F155,2)</f>
        <v>0</v>
      </c>
      <c r="H155" s="127">
        <v>0</v>
      </c>
      <c r="I155" s="127">
        <f>ROUND(E155*H155,2)</f>
        <v>0</v>
      </c>
      <c r="J155" s="127">
        <v>254</v>
      </c>
      <c r="K155" s="127">
        <f>ROUND(E155*J155,2)</f>
        <v>3255.26</v>
      </c>
      <c r="L155" s="127">
        <v>21</v>
      </c>
      <c r="M155" s="127">
        <f>G155*(1+L155/100)</f>
        <v>0</v>
      </c>
      <c r="N155" s="127">
        <v>0</v>
      </c>
      <c r="O155" s="127">
        <f>ROUND(E155*N155,2)</f>
        <v>0</v>
      </c>
      <c r="P155" s="127">
        <v>6.8000000000000005E-2</v>
      </c>
      <c r="Q155" s="127">
        <f>ROUND(E155*P155,2)</f>
        <v>0.87</v>
      </c>
      <c r="R155" s="127"/>
      <c r="S155" s="127" t="s">
        <v>130</v>
      </c>
      <c r="T155" s="127" t="s">
        <v>139</v>
      </c>
      <c r="U155" s="127">
        <v>0.69</v>
      </c>
      <c r="V155" s="127">
        <f>ROUND(E155*U155,2)</f>
        <v>8.84</v>
      </c>
      <c r="W155" s="127"/>
      <c r="X155" s="127" t="s">
        <v>131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132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25"/>
      <c r="B156" s="126"/>
      <c r="C156" s="154" t="s">
        <v>184</v>
      </c>
      <c r="D156" s="128"/>
      <c r="E156" s="129">
        <v>12</v>
      </c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2"/>
      <c r="Z156" s="122"/>
      <c r="AA156" s="122"/>
      <c r="AB156" s="122"/>
      <c r="AC156" s="122"/>
      <c r="AD156" s="122"/>
      <c r="AE156" s="122"/>
      <c r="AF156" s="122"/>
      <c r="AG156" s="122" t="s">
        <v>141</v>
      </c>
      <c r="AH156" s="122">
        <v>0</v>
      </c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outlineLevel="1" x14ac:dyDescent="0.2">
      <c r="A157" s="125"/>
      <c r="B157" s="126"/>
      <c r="C157" s="154" t="s">
        <v>185</v>
      </c>
      <c r="D157" s="128"/>
      <c r="E157" s="129">
        <v>-2.3639999999999999</v>
      </c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2"/>
      <c r="Z157" s="122"/>
      <c r="AA157" s="122"/>
      <c r="AB157" s="122"/>
      <c r="AC157" s="122"/>
      <c r="AD157" s="122"/>
      <c r="AE157" s="122"/>
      <c r="AF157" s="122"/>
      <c r="AG157" s="122" t="s">
        <v>141</v>
      </c>
      <c r="AH157" s="122">
        <v>0</v>
      </c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outlineLevel="1" x14ac:dyDescent="0.2">
      <c r="A158" s="125"/>
      <c r="B158" s="126"/>
      <c r="C158" s="154" t="s">
        <v>186</v>
      </c>
      <c r="D158" s="128"/>
      <c r="E158" s="129">
        <v>1.08</v>
      </c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2"/>
      <c r="Z158" s="122"/>
      <c r="AA158" s="122"/>
      <c r="AB158" s="122"/>
      <c r="AC158" s="122"/>
      <c r="AD158" s="122"/>
      <c r="AE158" s="122"/>
      <c r="AF158" s="122"/>
      <c r="AG158" s="122" t="s">
        <v>141</v>
      </c>
      <c r="AH158" s="122">
        <v>0</v>
      </c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outlineLevel="1" x14ac:dyDescent="0.2">
      <c r="A159" s="125"/>
      <c r="B159" s="126"/>
      <c r="C159" s="154" t="s">
        <v>187</v>
      </c>
      <c r="D159" s="128"/>
      <c r="E159" s="129">
        <v>2.1</v>
      </c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2"/>
      <c r="Z159" s="122"/>
      <c r="AA159" s="122"/>
      <c r="AB159" s="122"/>
      <c r="AC159" s="122"/>
      <c r="AD159" s="122"/>
      <c r="AE159" s="122"/>
      <c r="AF159" s="122"/>
      <c r="AG159" s="122" t="s">
        <v>141</v>
      </c>
      <c r="AH159" s="122">
        <v>0</v>
      </c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ht="22.5" outlineLevel="1" x14ac:dyDescent="0.2">
      <c r="A160" s="145">
        <v>36</v>
      </c>
      <c r="B160" s="146" t="s">
        <v>250</v>
      </c>
      <c r="C160" s="152" t="s">
        <v>251</v>
      </c>
      <c r="D160" s="147" t="s">
        <v>129</v>
      </c>
      <c r="E160" s="148">
        <v>6</v>
      </c>
      <c r="F160" s="149"/>
      <c r="G160" s="150">
        <f>ROUND(E160*F160,2)</f>
        <v>0</v>
      </c>
      <c r="H160" s="127">
        <v>2.5499999999999998</v>
      </c>
      <c r="I160" s="127">
        <f>ROUND(E160*H160,2)</f>
        <v>15.3</v>
      </c>
      <c r="J160" s="127">
        <v>236.45</v>
      </c>
      <c r="K160" s="127">
        <f>ROUND(E160*J160,2)</f>
        <v>1418.7</v>
      </c>
      <c r="L160" s="127">
        <v>21</v>
      </c>
      <c r="M160" s="127">
        <f>G160*(1+L160/100)</f>
        <v>0</v>
      </c>
      <c r="N160" s="127">
        <v>2.7200000000000002E-3</v>
      </c>
      <c r="O160" s="127">
        <f>ROUND(E160*N160,2)</f>
        <v>0.02</v>
      </c>
      <c r="P160" s="127">
        <v>0</v>
      </c>
      <c r="Q160" s="127">
        <f>ROUND(E160*P160,2)</f>
        <v>0</v>
      </c>
      <c r="R160" s="127"/>
      <c r="S160" s="127" t="s">
        <v>130</v>
      </c>
      <c r="T160" s="127" t="s">
        <v>139</v>
      </c>
      <c r="U160" s="127">
        <v>0.55800000000000005</v>
      </c>
      <c r="V160" s="127">
        <f>ROUND(E160*U160,2)</f>
        <v>3.35</v>
      </c>
      <c r="W160" s="127"/>
      <c r="X160" s="127" t="s">
        <v>131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132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ht="22.5" outlineLevel="1" x14ac:dyDescent="0.2">
      <c r="A161" s="145">
        <v>37</v>
      </c>
      <c r="B161" s="146" t="s">
        <v>252</v>
      </c>
      <c r="C161" s="152" t="s">
        <v>253</v>
      </c>
      <c r="D161" s="147" t="s">
        <v>129</v>
      </c>
      <c r="E161" s="148">
        <v>2</v>
      </c>
      <c r="F161" s="149"/>
      <c r="G161" s="150">
        <f>ROUND(E161*F161,2)</f>
        <v>0</v>
      </c>
      <c r="H161" s="127">
        <v>4.2300000000000004</v>
      </c>
      <c r="I161" s="127">
        <f>ROUND(E161*H161,2)</f>
        <v>8.4600000000000009</v>
      </c>
      <c r="J161" s="127">
        <v>193.77</v>
      </c>
      <c r="K161" s="127">
        <f>ROUND(E161*J161,2)</f>
        <v>387.54</v>
      </c>
      <c r="L161" s="127">
        <v>21</v>
      </c>
      <c r="M161" s="127">
        <f>G161*(1+L161/100)</f>
        <v>0</v>
      </c>
      <c r="N161" s="127">
        <v>3.6700000000000001E-3</v>
      </c>
      <c r="O161" s="127">
        <f>ROUND(E161*N161,2)</f>
        <v>0.01</v>
      </c>
      <c r="P161" s="127">
        <v>0</v>
      </c>
      <c r="Q161" s="127">
        <f>ROUND(E161*P161,2)</f>
        <v>0</v>
      </c>
      <c r="R161" s="127"/>
      <c r="S161" s="127" t="s">
        <v>130</v>
      </c>
      <c r="T161" s="127" t="s">
        <v>130</v>
      </c>
      <c r="U161" s="127">
        <v>0.433</v>
      </c>
      <c r="V161" s="127">
        <f>ROUND(E161*U161,2)</f>
        <v>0.87</v>
      </c>
      <c r="W161" s="127"/>
      <c r="X161" s="127" t="s">
        <v>131</v>
      </c>
      <c r="Y161" s="122"/>
      <c r="Z161" s="122"/>
      <c r="AA161" s="122"/>
      <c r="AB161" s="122"/>
      <c r="AC161" s="122"/>
      <c r="AD161" s="122"/>
      <c r="AE161" s="122"/>
      <c r="AF161" s="122"/>
      <c r="AG161" s="122" t="s">
        <v>132</v>
      </c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</row>
    <row r="162" spans="1:60" x14ac:dyDescent="0.2">
      <c r="A162" s="133" t="s">
        <v>125</v>
      </c>
      <c r="B162" s="134" t="s">
        <v>61</v>
      </c>
      <c r="C162" s="151" t="s">
        <v>62</v>
      </c>
      <c r="D162" s="135"/>
      <c r="E162" s="136"/>
      <c r="F162" s="137"/>
      <c r="G162" s="138">
        <f>SUMIF(AG163:AG163,"&lt;&gt;NOR",G163:G163)</f>
        <v>0</v>
      </c>
      <c r="H162" s="132"/>
      <c r="I162" s="132">
        <f>SUM(I163:I163)</f>
        <v>0</v>
      </c>
      <c r="J162" s="132"/>
      <c r="K162" s="132">
        <f>SUM(K163:K163)</f>
        <v>5583.75</v>
      </c>
      <c r="L162" s="132"/>
      <c r="M162" s="132">
        <f>SUM(M163:M163)</f>
        <v>0</v>
      </c>
      <c r="N162" s="132"/>
      <c r="O162" s="132">
        <f>SUM(O163:O163)</f>
        <v>0</v>
      </c>
      <c r="P162" s="132"/>
      <c r="Q162" s="132">
        <f>SUM(Q163:Q163)</f>
        <v>0</v>
      </c>
      <c r="R162" s="132"/>
      <c r="S162" s="132"/>
      <c r="T162" s="132"/>
      <c r="U162" s="132"/>
      <c r="V162" s="132">
        <f>SUM(V163:V163)</f>
        <v>12.73</v>
      </c>
      <c r="W162" s="132"/>
      <c r="X162" s="132"/>
      <c r="AG162" t="s">
        <v>126</v>
      </c>
    </row>
    <row r="163" spans="1:60" outlineLevel="1" x14ac:dyDescent="0.2">
      <c r="A163" s="145">
        <v>38</v>
      </c>
      <c r="B163" s="146" t="s">
        <v>254</v>
      </c>
      <c r="C163" s="152" t="s">
        <v>255</v>
      </c>
      <c r="D163" s="147" t="s">
        <v>256</v>
      </c>
      <c r="E163" s="148">
        <v>4.94137</v>
      </c>
      <c r="F163" s="149"/>
      <c r="G163" s="150">
        <f>ROUND(E163*F163,2)</f>
        <v>0</v>
      </c>
      <c r="H163" s="127">
        <v>0</v>
      </c>
      <c r="I163" s="127">
        <f>ROUND(E163*H163,2)</f>
        <v>0</v>
      </c>
      <c r="J163" s="127">
        <v>1130</v>
      </c>
      <c r="K163" s="127">
        <f>ROUND(E163*J163,2)</f>
        <v>5583.75</v>
      </c>
      <c r="L163" s="127">
        <v>21</v>
      </c>
      <c r="M163" s="127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7"/>
      <c r="S163" s="127" t="s">
        <v>130</v>
      </c>
      <c r="T163" s="127" t="s">
        <v>139</v>
      </c>
      <c r="U163" s="127">
        <v>2.577</v>
      </c>
      <c r="V163" s="127">
        <f>ROUND(E163*U163,2)</f>
        <v>12.73</v>
      </c>
      <c r="W163" s="127"/>
      <c r="X163" s="127" t="s">
        <v>257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258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125</v>
      </c>
      <c r="B164" s="134" t="s">
        <v>63</v>
      </c>
      <c r="C164" s="151" t="s">
        <v>64</v>
      </c>
      <c r="D164" s="135"/>
      <c r="E164" s="136"/>
      <c r="F164" s="137"/>
      <c r="G164" s="138">
        <f>SUMIF(AG165:AG174,"&lt;&gt;NOR",G165:G174)</f>
        <v>0</v>
      </c>
      <c r="H164" s="132"/>
      <c r="I164" s="132">
        <f>SUM(I165:I174)</f>
        <v>3483.2000000000003</v>
      </c>
      <c r="J164" s="132"/>
      <c r="K164" s="132">
        <f>SUM(K165:K174)</f>
        <v>2359.75</v>
      </c>
      <c r="L164" s="132"/>
      <c r="M164" s="132">
        <f>SUM(M165:M174)</f>
        <v>0</v>
      </c>
      <c r="N164" s="132"/>
      <c r="O164" s="132">
        <f>SUM(O165:O174)</f>
        <v>0.03</v>
      </c>
      <c r="P164" s="132"/>
      <c r="Q164" s="132">
        <f>SUM(Q165:Q174)</f>
        <v>0</v>
      </c>
      <c r="R164" s="132"/>
      <c r="S164" s="132"/>
      <c r="T164" s="132"/>
      <c r="U164" s="132"/>
      <c r="V164" s="132">
        <f>SUM(V165:V174)</f>
        <v>4.22</v>
      </c>
      <c r="W164" s="132"/>
      <c r="X164" s="132"/>
      <c r="AG164" t="s">
        <v>126</v>
      </c>
    </row>
    <row r="165" spans="1:60" outlineLevel="1" x14ac:dyDescent="0.2">
      <c r="A165" s="139">
        <v>39</v>
      </c>
      <c r="B165" s="140" t="s">
        <v>259</v>
      </c>
      <c r="C165" s="153" t="s">
        <v>260</v>
      </c>
      <c r="D165" s="141" t="s">
        <v>138</v>
      </c>
      <c r="E165" s="142">
        <v>7.782</v>
      </c>
      <c r="F165" s="143"/>
      <c r="G165" s="144">
        <f>ROUND(E165*F165,2)</f>
        <v>0</v>
      </c>
      <c r="H165" s="127">
        <v>318.92</v>
      </c>
      <c r="I165" s="127">
        <f>ROUND(E165*H165,2)</f>
        <v>2481.84</v>
      </c>
      <c r="J165" s="127">
        <v>194.08</v>
      </c>
      <c r="K165" s="127">
        <f>ROUND(E165*J165,2)</f>
        <v>1510.33</v>
      </c>
      <c r="L165" s="127">
        <v>21</v>
      </c>
      <c r="M165" s="127">
        <f>G165*(1+L165/100)</f>
        <v>0</v>
      </c>
      <c r="N165" s="127">
        <v>3.6800000000000001E-3</v>
      </c>
      <c r="O165" s="127">
        <f>ROUND(E165*N165,2)</f>
        <v>0.03</v>
      </c>
      <c r="P165" s="127">
        <v>0</v>
      </c>
      <c r="Q165" s="127">
        <f>ROUND(E165*P165,2)</f>
        <v>0</v>
      </c>
      <c r="R165" s="127"/>
      <c r="S165" s="127" t="s">
        <v>130</v>
      </c>
      <c r="T165" s="127" t="s">
        <v>130</v>
      </c>
      <c r="U165" s="127">
        <v>0.38500000000000001</v>
      </c>
      <c r="V165" s="127">
        <f>ROUND(E165*U165,2)</f>
        <v>3</v>
      </c>
      <c r="W165" s="127"/>
      <c r="X165" s="127" t="s">
        <v>131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132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outlineLevel="1" x14ac:dyDescent="0.2">
      <c r="A166" s="125"/>
      <c r="B166" s="126"/>
      <c r="C166" s="154" t="s">
        <v>261</v>
      </c>
      <c r="D166" s="128"/>
      <c r="E166" s="129">
        <v>3.99</v>
      </c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2"/>
      <c r="Z166" s="122"/>
      <c r="AA166" s="122"/>
      <c r="AB166" s="122"/>
      <c r="AC166" s="122"/>
      <c r="AD166" s="122"/>
      <c r="AE166" s="122"/>
      <c r="AF166" s="122"/>
      <c r="AG166" s="122" t="s">
        <v>141</v>
      </c>
      <c r="AH166" s="122">
        <v>0</v>
      </c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25"/>
      <c r="B167" s="126"/>
      <c r="C167" s="154" t="s">
        <v>262</v>
      </c>
      <c r="D167" s="128"/>
      <c r="E167" s="129">
        <v>1.6</v>
      </c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2"/>
      <c r="Z167" s="122"/>
      <c r="AA167" s="122"/>
      <c r="AB167" s="122"/>
      <c r="AC167" s="122"/>
      <c r="AD167" s="122"/>
      <c r="AE167" s="122"/>
      <c r="AF167" s="122"/>
      <c r="AG167" s="122" t="s">
        <v>141</v>
      </c>
      <c r="AH167" s="122">
        <v>0</v>
      </c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outlineLevel="1" x14ac:dyDescent="0.2">
      <c r="A168" s="125"/>
      <c r="B168" s="126"/>
      <c r="C168" s="154" t="s">
        <v>263</v>
      </c>
      <c r="D168" s="128"/>
      <c r="E168" s="129">
        <v>0.74</v>
      </c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2"/>
      <c r="Z168" s="122"/>
      <c r="AA168" s="122"/>
      <c r="AB168" s="122"/>
      <c r="AC168" s="122"/>
      <c r="AD168" s="122"/>
      <c r="AE168" s="122"/>
      <c r="AF168" s="122"/>
      <c r="AG168" s="122" t="s">
        <v>141</v>
      </c>
      <c r="AH168" s="122">
        <v>0</v>
      </c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25"/>
      <c r="B169" s="126"/>
      <c r="C169" s="154" t="s">
        <v>264</v>
      </c>
      <c r="D169" s="128"/>
      <c r="E169" s="129">
        <v>1.08</v>
      </c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2"/>
      <c r="Z169" s="122"/>
      <c r="AA169" s="122"/>
      <c r="AB169" s="122"/>
      <c r="AC169" s="122"/>
      <c r="AD169" s="122"/>
      <c r="AE169" s="122"/>
      <c r="AF169" s="122"/>
      <c r="AG169" s="122" t="s">
        <v>141</v>
      </c>
      <c r="AH169" s="122">
        <v>0</v>
      </c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25"/>
      <c r="B170" s="126"/>
      <c r="C170" s="154" t="s">
        <v>265</v>
      </c>
      <c r="D170" s="128"/>
      <c r="E170" s="129">
        <v>0.372</v>
      </c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2"/>
      <c r="Z170" s="122"/>
      <c r="AA170" s="122"/>
      <c r="AB170" s="122"/>
      <c r="AC170" s="122"/>
      <c r="AD170" s="122"/>
      <c r="AE170" s="122"/>
      <c r="AF170" s="122"/>
      <c r="AG170" s="122" t="s">
        <v>141</v>
      </c>
      <c r="AH170" s="122">
        <v>0</v>
      </c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outlineLevel="1" x14ac:dyDescent="0.2">
      <c r="A171" s="139">
        <v>40</v>
      </c>
      <c r="B171" s="140" t="s">
        <v>266</v>
      </c>
      <c r="C171" s="153" t="s">
        <v>267</v>
      </c>
      <c r="D171" s="141" t="s">
        <v>145</v>
      </c>
      <c r="E171" s="142">
        <v>11.12</v>
      </c>
      <c r="F171" s="143"/>
      <c r="G171" s="144">
        <f>ROUND(E171*F171,2)</f>
        <v>0</v>
      </c>
      <c r="H171" s="127">
        <v>90.05</v>
      </c>
      <c r="I171" s="127">
        <f>ROUND(E171*H171,2)</f>
        <v>1001.36</v>
      </c>
      <c r="J171" s="127">
        <v>55.45</v>
      </c>
      <c r="K171" s="127">
        <f>ROUND(E171*J171,2)</f>
        <v>616.6</v>
      </c>
      <c r="L171" s="127">
        <v>21</v>
      </c>
      <c r="M171" s="127">
        <f>G171*(1+L171/100)</f>
        <v>0</v>
      </c>
      <c r="N171" s="127">
        <v>3.2000000000000003E-4</v>
      </c>
      <c r="O171" s="127">
        <f>ROUND(E171*N171,2)</f>
        <v>0</v>
      </c>
      <c r="P171" s="127">
        <v>0</v>
      </c>
      <c r="Q171" s="127">
        <f>ROUND(E171*P171,2)</f>
        <v>0</v>
      </c>
      <c r="R171" s="127"/>
      <c r="S171" s="127" t="s">
        <v>130</v>
      </c>
      <c r="T171" s="127" t="s">
        <v>130</v>
      </c>
      <c r="U171" s="127">
        <v>0.11</v>
      </c>
      <c r="V171" s="127">
        <f>ROUND(E171*U171,2)</f>
        <v>1.22</v>
      </c>
      <c r="W171" s="127"/>
      <c r="X171" s="127" t="s">
        <v>131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132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25"/>
      <c r="B172" s="126"/>
      <c r="C172" s="154" t="s">
        <v>268</v>
      </c>
      <c r="D172" s="128"/>
      <c r="E172" s="129">
        <v>7.4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141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4" t="s">
        <v>269</v>
      </c>
      <c r="D173" s="128"/>
      <c r="E173" s="129">
        <v>3.72</v>
      </c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141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45">
        <v>41</v>
      </c>
      <c r="B174" s="146" t="s">
        <v>270</v>
      </c>
      <c r="C174" s="152" t="s">
        <v>271</v>
      </c>
      <c r="D174" s="147" t="s">
        <v>0</v>
      </c>
      <c r="E174" s="148">
        <v>56.101300000000002</v>
      </c>
      <c r="F174" s="149"/>
      <c r="G174" s="150">
        <f>ROUND(E174*F174,2)</f>
        <v>0</v>
      </c>
      <c r="H174" s="127">
        <v>0</v>
      </c>
      <c r="I174" s="127">
        <f>ROUND(E174*H174,2)</f>
        <v>0</v>
      </c>
      <c r="J174" s="127">
        <v>4.1500000000000004</v>
      </c>
      <c r="K174" s="127">
        <f>ROUND(E174*J174,2)</f>
        <v>232.82</v>
      </c>
      <c r="L174" s="127">
        <v>21</v>
      </c>
      <c r="M174" s="127">
        <f>G174*(1+L174/100)</f>
        <v>0</v>
      </c>
      <c r="N174" s="127">
        <v>0</v>
      </c>
      <c r="O174" s="127">
        <f>ROUND(E174*N174,2)</f>
        <v>0</v>
      </c>
      <c r="P174" s="127">
        <v>0</v>
      </c>
      <c r="Q174" s="127">
        <f>ROUND(E174*P174,2)</f>
        <v>0</v>
      </c>
      <c r="R174" s="127"/>
      <c r="S174" s="127" t="s">
        <v>130</v>
      </c>
      <c r="T174" s="127" t="s">
        <v>130</v>
      </c>
      <c r="U174" s="127">
        <v>0</v>
      </c>
      <c r="V174" s="127">
        <f>ROUND(E174*U174,2)</f>
        <v>0</v>
      </c>
      <c r="W174" s="127"/>
      <c r="X174" s="127" t="s">
        <v>257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258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x14ac:dyDescent="0.2">
      <c r="A175" s="133" t="s">
        <v>125</v>
      </c>
      <c r="B175" s="134" t="s">
        <v>65</v>
      </c>
      <c r="C175" s="151" t="s">
        <v>66</v>
      </c>
      <c r="D175" s="135"/>
      <c r="E175" s="136"/>
      <c r="F175" s="137"/>
      <c r="G175" s="138">
        <f>SUMIF(AG176:AG176,"&lt;&gt;NOR",G176:G176)</f>
        <v>0</v>
      </c>
      <c r="H175" s="132"/>
      <c r="I175" s="132">
        <f>SUM(I176:I176)</f>
        <v>0</v>
      </c>
      <c r="J175" s="132"/>
      <c r="K175" s="132">
        <f>SUM(K176:K176)</f>
        <v>3000</v>
      </c>
      <c r="L175" s="132"/>
      <c r="M175" s="132">
        <f>SUM(M176:M176)</f>
        <v>0</v>
      </c>
      <c r="N175" s="132"/>
      <c r="O175" s="132">
        <f>SUM(O176:O176)</f>
        <v>0</v>
      </c>
      <c r="P175" s="132"/>
      <c r="Q175" s="132">
        <f>SUM(Q176:Q176)</f>
        <v>0</v>
      </c>
      <c r="R175" s="132"/>
      <c r="S175" s="132"/>
      <c r="T175" s="132"/>
      <c r="U175" s="132"/>
      <c r="V175" s="132">
        <f>SUM(V176:V176)</f>
        <v>0.16</v>
      </c>
      <c r="W175" s="132"/>
      <c r="X175" s="132"/>
      <c r="AG175" t="s">
        <v>126</v>
      </c>
    </row>
    <row r="176" spans="1:60" ht="22.5" outlineLevel="1" x14ac:dyDescent="0.2">
      <c r="A176" s="145">
        <v>42</v>
      </c>
      <c r="B176" s="146" t="s">
        <v>272</v>
      </c>
      <c r="C176" s="152" t="s">
        <v>273</v>
      </c>
      <c r="D176" s="147" t="s">
        <v>274</v>
      </c>
      <c r="E176" s="148">
        <v>1</v>
      </c>
      <c r="F176" s="149"/>
      <c r="G176" s="150">
        <f>ROUND(E176*F176,2)</f>
        <v>0</v>
      </c>
      <c r="H176" s="127">
        <v>0</v>
      </c>
      <c r="I176" s="127">
        <f>ROUND(E176*H176,2)</f>
        <v>0</v>
      </c>
      <c r="J176" s="127">
        <v>3000</v>
      </c>
      <c r="K176" s="127">
        <f>ROUND(E176*J176,2)</f>
        <v>3000</v>
      </c>
      <c r="L176" s="127">
        <v>21</v>
      </c>
      <c r="M176" s="127">
        <f>G176*(1+L176/100)</f>
        <v>0</v>
      </c>
      <c r="N176" s="127">
        <v>0</v>
      </c>
      <c r="O176" s="127">
        <f>ROUND(E176*N176,2)</f>
        <v>0</v>
      </c>
      <c r="P176" s="127">
        <v>0</v>
      </c>
      <c r="Q176" s="127">
        <f>ROUND(E176*P176,2)</f>
        <v>0</v>
      </c>
      <c r="R176" s="127"/>
      <c r="S176" s="127" t="s">
        <v>222</v>
      </c>
      <c r="T176" s="127" t="s">
        <v>223</v>
      </c>
      <c r="U176" s="127">
        <v>0.157</v>
      </c>
      <c r="V176" s="127">
        <f>ROUND(E176*U176,2)</f>
        <v>0.16</v>
      </c>
      <c r="W176" s="127"/>
      <c r="X176" s="127" t="s">
        <v>131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132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x14ac:dyDescent="0.2">
      <c r="A177" s="133" t="s">
        <v>125</v>
      </c>
      <c r="B177" s="134" t="s">
        <v>67</v>
      </c>
      <c r="C177" s="151" t="s">
        <v>68</v>
      </c>
      <c r="D177" s="135"/>
      <c r="E177" s="136"/>
      <c r="F177" s="137"/>
      <c r="G177" s="138">
        <f>SUMIF(AG178:AG186,"&lt;&gt;NOR",G178:G186)</f>
        <v>0</v>
      </c>
      <c r="H177" s="132"/>
      <c r="I177" s="132">
        <f>SUM(I178:I186)</f>
        <v>726.07999999999993</v>
      </c>
      <c r="J177" s="132"/>
      <c r="K177" s="132">
        <f>SUM(K178:K186)</f>
        <v>5822.48</v>
      </c>
      <c r="L177" s="132"/>
      <c r="M177" s="132">
        <f>SUM(M178:M186)</f>
        <v>0</v>
      </c>
      <c r="N177" s="132"/>
      <c r="O177" s="132">
        <f>SUM(O178:O186)</f>
        <v>0</v>
      </c>
      <c r="P177" s="132"/>
      <c r="Q177" s="132">
        <f>SUM(Q178:Q186)</f>
        <v>0</v>
      </c>
      <c r="R177" s="132"/>
      <c r="S177" s="132"/>
      <c r="T177" s="132"/>
      <c r="U177" s="132"/>
      <c r="V177" s="132">
        <f>SUM(V178:V186)</f>
        <v>4.580000000000001</v>
      </c>
      <c r="W177" s="132"/>
      <c r="X177" s="132"/>
      <c r="AG177" t="s">
        <v>126</v>
      </c>
    </row>
    <row r="178" spans="1:60" outlineLevel="1" x14ac:dyDescent="0.2">
      <c r="A178" s="145">
        <v>43</v>
      </c>
      <c r="B178" s="146" t="s">
        <v>275</v>
      </c>
      <c r="C178" s="152" t="s">
        <v>276</v>
      </c>
      <c r="D178" s="147" t="s">
        <v>145</v>
      </c>
      <c r="E178" s="148">
        <v>1.5</v>
      </c>
      <c r="F178" s="149"/>
      <c r="G178" s="150">
        <f t="shared" ref="G178:G186" si="0">ROUND(E178*F178,2)</f>
        <v>0</v>
      </c>
      <c r="H178" s="127">
        <v>112.19</v>
      </c>
      <c r="I178" s="127">
        <f t="shared" ref="I178:I186" si="1">ROUND(E178*H178,2)</f>
        <v>168.29</v>
      </c>
      <c r="J178" s="127">
        <v>161.31</v>
      </c>
      <c r="K178" s="127">
        <f t="shared" ref="K178:K186" si="2">ROUND(E178*J178,2)</f>
        <v>241.97</v>
      </c>
      <c r="L178" s="127">
        <v>21</v>
      </c>
      <c r="M178" s="127">
        <f t="shared" ref="M178:M186" si="3">G178*(1+L178/100)</f>
        <v>0</v>
      </c>
      <c r="N178" s="127">
        <v>3.4000000000000002E-4</v>
      </c>
      <c r="O178" s="127">
        <f t="shared" ref="O178:O186" si="4">ROUND(E178*N178,2)</f>
        <v>0</v>
      </c>
      <c r="P178" s="127">
        <v>0</v>
      </c>
      <c r="Q178" s="127">
        <f t="shared" ref="Q178:Q186" si="5">ROUND(E178*P178,2)</f>
        <v>0</v>
      </c>
      <c r="R178" s="127"/>
      <c r="S178" s="127" t="s">
        <v>130</v>
      </c>
      <c r="T178" s="127" t="s">
        <v>130</v>
      </c>
      <c r="U178" s="127">
        <v>0.32</v>
      </c>
      <c r="V178" s="127">
        <f t="shared" ref="V178:V186" si="6">ROUND(E178*U178,2)</f>
        <v>0.48</v>
      </c>
      <c r="W178" s="127"/>
      <c r="X178" s="127" t="s">
        <v>131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132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45">
        <v>44</v>
      </c>
      <c r="B179" s="146" t="s">
        <v>277</v>
      </c>
      <c r="C179" s="152" t="s">
        <v>278</v>
      </c>
      <c r="D179" s="147" t="s">
        <v>145</v>
      </c>
      <c r="E179" s="148">
        <v>3</v>
      </c>
      <c r="F179" s="149"/>
      <c r="G179" s="150">
        <f t="shared" si="0"/>
        <v>0</v>
      </c>
      <c r="H179" s="127">
        <v>184.91</v>
      </c>
      <c r="I179" s="127">
        <f t="shared" si="1"/>
        <v>554.73</v>
      </c>
      <c r="J179" s="127">
        <v>266.08999999999997</v>
      </c>
      <c r="K179" s="127">
        <f t="shared" si="2"/>
        <v>798.27</v>
      </c>
      <c r="L179" s="127">
        <v>21</v>
      </c>
      <c r="M179" s="127">
        <f t="shared" si="3"/>
        <v>0</v>
      </c>
      <c r="N179" s="127">
        <v>5.1999999999999995E-4</v>
      </c>
      <c r="O179" s="127">
        <f t="shared" si="4"/>
        <v>0</v>
      </c>
      <c r="P179" s="127">
        <v>0</v>
      </c>
      <c r="Q179" s="127">
        <f t="shared" si="5"/>
        <v>0</v>
      </c>
      <c r="R179" s="127"/>
      <c r="S179" s="127" t="s">
        <v>130</v>
      </c>
      <c r="T179" s="127" t="s">
        <v>130</v>
      </c>
      <c r="U179" s="127">
        <v>0.52900000000000003</v>
      </c>
      <c r="V179" s="127">
        <f t="shared" si="6"/>
        <v>1.59</v>
      </c>
      <c r="W179" s="127"/>
      <c r="X179" s="127" t="s">
        <v>131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132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45">
        <v>45</v>
      </c>
      <c r="B180" s="146" t="s">
        <v>279</v>
      </c>
      <c r="C180" s="152" t="s">
        <v>280</v>
      </c>
      <c r="D180" s="147" t="s">
        <v>129</v>
      </c>
      <c r="E180" s="148">
        <v>1</v>
      </c>
      <c r="F180" s="149"/>
      <c r="G180" s="150">
        <f t="shared" si="0"/>
        <v>0</v>
      </c>
      <c r="H180" s="127">
        <v>0</v>
      </c>
      <c r="I180" s="127">
        <f t="shared" si="1"/>
        <v>0</v>
      </c>
      <c r="J180" s="127">
        <v>79.2</v>
      </c>
      <c r="K180" s="127">
        <f t="shared" si="2"/>
        <v>79.2</v>
      </c>
      <c r="L180" s="127">
        <v>21</v>
      </c>
      <c r="M180" s="127">
        <f t="shared" si="3"/>
        <v>0</v>
      </c>
      <c r="N180" s="127">
        <v>0</v>
      </c>
      <c r="O180" s="127">
        <f t="shared" si="4"/>
        <v>0</v>
      </c>
      <c r="P180" s="127">
        <v>0</v>
      </c>
      <c r="Q180" s="127">
        <f t="shared" si="5"/>
        <v>0</v>
      </c>
      <c r="R180" s="127"/>
      <c r="S180" s="127" t="s">
        <v>130</v>
      </c>
      <c r="T180" s="127" t="s">
        <v>130</v>
      </c>
      <c r="U180" s="127">
        <v>0.157</v>
      </c>
      <c r="V180" s="127">
        <f t="shared" si="6"/>
        <v>0.16</v>
      </c>
      <c r="W180" s="127"/>
      <c r="X180" s="127" t="s">
        <v>131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132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outlineLevel="1" x14ac:dyDescent="0.2">
      <c r="A181" s="145">
        <v>46</v>
      </c>
      <c r="B181" s="146" t="s">
        <v>281</v>
      </c>
      <c r="C181" s="152" t="s">
        <v>282</v>
      </c>
      <c r="D181" s="147" t="s">
        <v>129</v>
      </c>
      <c r="E181" s="148">
        <v>3</v>
      </c>
      <c r="F181" s="149"/>
      <c r="G181" s="150">
        <f t="shared" si="0"/>
        <v>0</v>
      </c>
      <c r="H181" s="127">
        <v>0</v>
      </c>
      <c r="I181" s="127">
        <f t="shared" si="1"/>
        <v>0</v>
      </c>
      <c r="J181" s="127">
        <v>87.7</v>
      </c>
      <c r="K181" s="127">
        <f t="shared" si="2"/>
        <v>263.10000000000002</v>
      </c>
      <c r="L181" s="127">
        <v>21</v>
      </c>
      <c r="M181" s="127">
        <f t="shared" si="3"/>
        <v>0</v>
      </c>
      <c r="N181" s="127">
        <v>0</v>
      </c>
      <c r="O181" s="127">
        <f t="shared" si="4"/>
        <v>0</v>
      </c>
      <c r="P181" s="127">
        <v>0</v>
      </c>
      <c r="Q181" s="127">
        <f t="shared" si="5"/>
        <v>0</v>
      </c>
      <c r="R181" s="127"/>
      <c r="S181" s="127" t="s">
        <v>130</v>
      </c>
      <c r="T181" s="127" t="s">
        <v>130</v>
      </c>
      <c r="U181" s="127">
        <v>0.17399999999999999</v>
      </c>
      <c r="V181" s="127">
        <f t="shared" si="6"/>
        <v>0.52</v>
      </c>
      <c r="W181" s="127"/>
      <c r="X181" s="127" t="s">
        <v>131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132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outlineLevel="1" x14ac:dyDescent="0.2">
      <c r="A182" s="145">
        <v>47</v>
      </c>
      <c r="B182" s="146" t="s">
        <v>283</v>
      </c>
      <c r="C182" s="152" t="s">
        <v>284</v>
      </c>
      <c r="D182" s="147" t="s">
        <v>129</v>
      </c>
      <c r="E182" s="148">
        <v>1</v>
      </c>
      <c r="F182" s="149"/>
      <c r="G182" s="150">
        <f t="shared" si="0"/>
        <v>0</v>
      </c>
      <c r="H182" s="127">
        <v>0</v>
      </c>
      <c r="I182" s="127">
        <f t="shared" si="1"/>
        <v>0</v>
      </c>
      <c r="J182" s="127">
        <v>130.5</v>
      </c>
      <c r="K182" s="127">
        <f t="shared" si="2"/>
        <v>130.5</v>
      </c>
      <c r="L182" s="127">
        <v>21</v>
      </c>
      <c r="M182" s="127">
        <f t="shared" si="3"/>
        <v>0</v>
      </c>
      <c r="N182" s="127">
        <v>0</v>
      </c>
      <c r="O182" s="127">
        <f t="shared" si="4"/>
        <v>0</v>
      </c>
      <c r="P182" s="127">
        <v>0</v>
      </c>
      <c r="Q182" s="127">
        <f t="shared" si="5"/>
        <v>0</v>
      </c>
      <c r="R182" s="127"/>
      <c r="S182" s="127" t="s">
        <v>130</v>
      </c>
      <c r="T182" s="127" t="s">
        <v>130</v>
      </c>
      <c r="U182" s="127">
        <v>0.25900000000000001</v>
      </c>
      <c r="V182" s="127">
        <f t="shared" si="6"/>
        <v>0.26</v>
      </c>
      <c r="W182" s="127"/>
      <c r="X182" s="127" t="s">
        <v>131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132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48</v>
      </c>
      <c r="B183" s="146" t="s">
        <v>285</v>
      </c>
      <c r="C183" s="152" t="s">
        <v>286</v>
      </c>
      <c r="D183" s="147" t="s">
        <v>145</v>
      </c>
      <c r="E183" s="148">
        <v>4.5</v>
      </c>
      <c r="F183" s="149"/>
      <c r="G183" s="150">
        <f t="shared" si="0"/>
        <v>0</v>
      </c>
      <c r="H183" s="127">
        <v>0.68</v>
      </c>
      <c r="I183" s="127">
        <f t="shared" si="1"/>
        <v>3.06</v>
      </c>
      <c r="J183" s="127">
        <v>24.22</v>
      </c>
      <c r="K183" s="127">
        <f t="shared" si="2"/>
        <v>108.99</v>
      </c>
      <c r="L183" s="127">
        <v>21</v>
      </c>
      <c r="M183" s="127">
        <f t="shared" si="3"/>
        <v>0</v>
      </c>
      <c r="N183" s="127">
        <v>0</v>
      </c>
      <c r="O183" s="127">
        <f t="shared" si="4"/>
        <v>0</v>
      </c>
      <c r="P183" s="127">
        <v>0</v>
      </c>
      <c r="Q183" s="127">
        <f t="shared" si="5"/>
        <v>0</v>
      </c>
      <c r="R183" s="127"/>
      <c r="S183" s="127" t="s">
        <v>130</v>
      </c>
      <c r="T183" s="127" t="s">
        <v>130</v>
      </c>
      <c r="U183" s="127">
        <v>4.8000000000000001E-2</v>
      </c>
      <c r="V183" s="127">
        <f t="shared" si="6"/>
        <v>0.22</v>
      </c>
      <c r="W183" s="127"/>
      <c r="X183" s="127" t="s">
        <v>131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132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outlineLevel="1" x14ac:dyDescent="0.2">
      <c r="A184" s="145">
        <v>49</v>
      </c>
      <c r="B184" s="146" t="s">
        <v>287</v>
      </c>
      <c r="C184" s="152" t="s">
        <v>288</v>
      </c>
      <c r="D184" s="147" t="s">
        <v>129</v>
      </c>
      <c r="E184" s="148">
        <v>3</v>
      </c>
      <c r="F184" s="149"/>
      <c r="G184" s="150">
        <f t="shared" si="0"/>
        <v>0</v>
      </c>
      <c r="H184" s="127">
        <v>0</v>
      </c>
      <c r="I184" s="127">
        <f t="shared" si="1"/>
        <v>0</v>
      </c>
      <c r="J184" s="127">
        <v>238.5</v>
      </c>
      <c r="K184" s="127">
        <f t="shared" si="2"/>
        <v>715.5</v>
      </c>
      <c r="L184" s="127">
        <v>21</v>
      </c>
      <c r="M184" s="127">
        <f t="shared" si="3"/>
        <v>0</v>
      </c>
      <c r="N184" s="127">
        <v>0</v>
      </c>
      <c r="O184" s="127">
        <f t="shared" si="4"/>
        <v>0</v>
      </c>
      <c r="P184" s="127">
        <v>0</v>
      </c>
      <c r="Q184" s="127">
        <f t="shared" si="5"/>
        <v>0</v>
      </c>
      <c r="R184" s="127"/>
      <c r="S184" s="127" t="s">
        <v>130</v>
      </c>
      <c r="T184" s="127" t="s">
        <v>139</v>
      </c>
      <c r="U184" s="127">
        <v>0.45</v>
      </c>
      <c r="V184" s="127">
        <f t="shared" si="6"/>
        <v>1.35</v>
      </c>
      <c r="W184" s="127"/>
      <c r="X184" s="127" t="s">
        <v>131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132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50</v>
      </c>
      <c r="B185" s="146" t="s">
        <v>289</v>
      </c>
      <c r="C185" s="152" t="s">
        <v>290</v>
      </c>
      <c r="D185" s="147" t="s">
        <v>221</v>
      </c>
      <c r="E185" s="148">
        <v>6</v>
      </c>
      <c r="F185" s="149"/>
      <c r="G185" s="150">
        <f t="shared" si="0"/>
        <v>0</v>
      </c>
      <c r="H185" s="127">
        <v>0</v>
      </c>
      <c r="I185" s="127">
        <f t="shared" si="1"/>
        <v>0</v>
      </c>
      <c r="J185" s="127">
        <v>561</v>
      </c>
      <c r="K185" s="127">
        <f t="shared" si="2"/>
        <v>3366</v>
      </c>
      <c r="L185" s="127">
        <v>21</v>
      </c>
      <c r="M185" s="127">
        <f t="shared" si="3"/>
        <v>0</v>
      </c>
      <c r="N185" s="127">
        <v>0</v>
      </c>
      <c r="O185" s="127">
        <f t="shared" si="4"/>
        <v>0</v>
      </c>
      <c r="P185" s="127">
        <v>0</v>
      </c>
      <c r="Q185" s="127">
        <f t="shared" si="5"/>
        <v>0</v>
      </c>
      <c r="R185" s="127"/>
      <c r="S185" s="127" t="s">
        <v>222</v>
      </c>
      <c r="T185" s="127" t="s">
        <v>223</v>
      </c>
      <c r="U185" s="127">
        <v>0</v>
      </c>
      <c r="V185" s="127">
        <f t="shared" si="6"/>
        <v>0</v>
      </c>
      <c r="W185" s="127"/>
      <c r="X185" s="127" t="s">
        <v>131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132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45">
        <v>51</v>
      </c>
      <c r="B186" s="146" t="s">
        <v>291</v>
      </c>
      <c r="C186" s="152" t="s">
        <v>292</v>
      </c>
      <c r="D186" s="147" t="s">
        <v>0</v>
      </c>
      <c r="E186" s="148">
        <v>64.296000000000006</v>
      </c>
      <c r="F186" s="149"/>
      <c r="G186" s="150">
        <f t="shared" si="0"/>
        <v>0</v>
      </c>
      <c r="H186" s="127">
        <v>0</v>
      </c>
      <c r="I186" s="127">
        <f t="shared" si="1"/>
        <v>0</v>
      </c>
      <c r="J186" s="127">
        <v>1.85</v>
      </c>
      <c r="K186" s="127">
        <f t="shared" si="2"/>
        <v>118.95</v>
      </c>
      <c r="L186" s="127">
        <v>21</v>
      </c>
      <c r="M186" s="127">
        <f t="shared" si="3"/>
        <v>0</v>
      </c>
      <c r="N186" s="127">
        <v>0</v>
      </c>
      <c r="O186" s="127">
        <f t="shared" si="4"/>
        <v>0</v>
      </c>
      <c r="P186" s="127">
        <v>0</v>
      </c>
      <c r="Q186" s="127">
        <f t="shared" si="5"/>
        <v>0</v>
      </c>
      <c r="R186" s="127"/>
      <c r="S186" s="127" t="s">
        <v>130</v>
      </c>
      <c r="T186" s="127" t="s">
        <v>139</v>
      </c>
      <c r="U186" s="127">
        <v>0</v>
      </c>
      <c r="V186" s="127">
        <f t="shared" si="6"/>
        <v>0</v>
      </c>
      <c r="W186" s="127"/>
      <c r="X186" s="127" t="s">
        <v>257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258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x14ac:dyDescent="0.2">
      <c r="A187" s="133" t="s">
        <v>125</v>
      </c>
      <c r="B187" s="134" t="s">
        <v>69</v>
      </c>
      <c r="C187" s="151" t="s">
        <v>70</v>
      </c>
      <c r="D187" s="135"/>
      <c r="E187" s="136"/>
      <c r="F187" s="137"/>
      <c r="G187" s="138">
        <f>SUMIF(AG188:AG193,"&lt;&gt;NOR",G188:G193)</f>
        <v>0</v>
      </c>
      <c r="H187" s="132"/>
      <c r="I187" s="132">
        <f>SUM(I188:I193)</f>
        <v>2085.9499999999998</v>
      </c>
      <c r="J187" s="132"/>
      <c r="K187" s="132">
        <f>SUM(K188:K193)</f>
        <v>4416.6599999999989</v>
      </c>
      <c r="L187" s="132"/>
      <c r="M187" s="132">
        <f>SUM(M188:M193)</f>
        <v>0</v>
      </c>
      <c r="N187" s="132"/>
      <c r="O187" s="132">
        <f>SUM(O188:O193)</f>
        <v>0.04</v>
      </c>
      <c r="P187" s="132"/>
      <c r="Q187" s="132">
        <f>SUM(Q188:Q193)</f>
        <v>0</v>
      </c>
      <c r="R187" s="132"/>
      <c r="S187" s="132"/>
      <c r="T187" s="132"/>
      <c r="U187" s="132"/>
      <c r="V187" s="132">
        <f>SUM(V188:V193)</f>
        <v>9.370000000000001</v>
      </c>
      <c r="W187" s="132"/>
      <c r="X187" s="132"/>
      <c r="AG187" t="s">
        <v>126</v>
      </c>
    </row>
    <row r="188" spans="1:60" outlineLevel="1" x14ac:dyDescent="0.2">
      <c r="A188" s="145">
        <v>52</v>
      </c>
      <c r="B188" s="146" t="s">
        <v>293</v>
      </c>
      <c r="C188" s="152" t="s">
        <v>294</v>
      </c>
      <c r="D188" s="147" t="s">
        <v>145</v>
      </c>
      <c r="E188" s="148">
        <v>10</v>
      </c>
      <c r="F188" s="149"/>
      <c r="G188" s="150">
        <f t="shared" ref="G188:G193" si="7">ROUND(E188*F188,2)</f>
        <v>0</v>
      </c>
      <c r="H188" s="127">
        <v>78.180000000000007</v>
      </c>
      <c r="I188" s="127">
        <f t="shared" ref="I188:I193" si="8">ROUND(E188*H188,2)</f>
        <v>781.8</v>
      </c>
      <c r="J188" s="127">
        <v>257.82</v>
      </c>
      <c r="K188" s="127">
        <f t="shared" ref="K188:K193" si="9">ROUND(E188*J188,2)</f>
        <v>2578.1999999999998</v>
      </c>
      <c r="L188" s="127">
        <v>21</v>
      </c>
      <c r="M188" s="127">
        <f t="shared" ref="M188:M193" si="10">G188*(1+L188/100)</f>
        <v>0</v>
      </c>
      <c r="N188" s="127">
        <v>3.9899999999999996E-3</v>
      </c>
      <c r="O188" s="127">
        <f t="shared" ref="O188:O193" si="11">ROUND(E188*N188,2)</f>
        <v>0.04</v>
      </c>
      <c r="P188" s="127">
        <v>0</v>
      </c>
      <c r="Q188" s="127">
        <f t="shared" ref="Q188:Q193" si="12">ROUND(E188*P188,2)</f>
        <v>0</v>
      </c>
      <c r="R188" s="127"/>
      <c r="S188" s="127" t="s">
        <v>130</v>
      </c>
      <c r="T188" s="127" t="s">
        <v>130</v>
      </c>
      <c r="U188" s="127">
        <v>0.54290000000000005</v>
      </c>
      <c r="V188" s="127">
        <f t="shared" ref="V188:V193" si="13">ROUND(E188*U188,2)</f>
        <v>5.43</v>
      </c>
      <c r="W188" s="127"/>
      <c r="X188" s="127" t="s">
        <v>131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132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ht="22.5" outlineLevel="1" x14ac:dyDescent="0.2">
      <c r="A189" s="145">
        <v>53</v>
      </c>
      <c r="B189" s="146" t="s">
        <v>295</v>
      </c>
      <c r="C189" s="152" t="s">
        <v>296</v>
      </c>
      <c r="D189" s="147" t="s">
        <v>145</v>
      </c>
      <c r="E189" s="148">
        <v>10</v>
      </c>
      <c r="F189" s="149"/>
      <c r="G189" s="150">
        <f t="shared" si="7"/>
        <v>0</v>
      </c>
      <c r="H189" s="127">
        <v>27.39</v>
      </c>
      <c r="I189" s="127">
        <f t="shared" si="8"/>
        <v>273.89999999999998</v>
      </c>
      <c r="J189" s="127">
        <v>59.31</v>
      </c>
      <c r="K189" s="127">
        <f t="shared" si="9"/>
        <v>593.1</v>
      </c>
      <c r="L189" s="127">
        <v>21</v>
      </c>
      <c r="M189" s="127">
        <f t="shared" si="10"/>
        <v>0</v>
      </c>
      <c r="N189" s="127">
        <v>4.0000000000000003E-5</v>
      </c>
      <c r="O189" s="127">
        <f t="shared" si="11"/>
        <v>0</v>
      </c>
      <c r="P189" s="127">
        <v>0</v>
      </c>
      <c r="Q189" s="127">
        <f t="shared" si="12"/>
        <v>0</v>
      </c>
      <c r="R189" s="127"/>
      <c r="S189" s="127" t="s">
        <v>130</v>
      </c>
      <c r="T189" s="127" t="s">
        <v>130</v>
      </c>
      <c r="U189" s="127">
        <v>0.129</v>
      </c>
      <c r="V189" s="127">
        <f t="shared" si="13"/>
        <v>1.29</v>
      </c>
      <c r="W189" s="127"/>
      <c r="X189" s="127" t="s">
        <v>131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132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outlineLevel="1" x14ac:dyDescent="0.2">
      <c r="A190" s="145">
        <v>54</v>
      </c>
      <c r="B190" s="146" t="s">
        <v>297</v>
      </c>
      <c r="C190" s="152" t="s">
        <v>298</v>
      </c>
      <c r="D190" s="147" t="s">
        <v>129</v>
      </c>
      <c r="E190" s="148">
        <v>3</v>
      </c>
      <c r="F190" s="149"/>
      <c r="G190" s="150">
        <f t="shared" si="7"/>
        <v>0</v>
      </c>
      <c r="H190" s="127">
        <v>112.43</v>
      </c>
      <c r="I190" s="127">
        <f t="shared" si="8"/>
        <v>337.29</v>
      </c>
      <c r="J190" s="127">
        <v>118.57</v>
      </c>
      <c r="K190" s="127">
        <f t="shared" si="9"/>
        <v>355.71</v>
      </c>
      <c r="L190" s="127">
        <v>21</v>
      </c>
      <c r="M190" s="127">
        <f t="shared" si="10"/>
        <v>0</v>
      </c>
      <c r="N190" s="127">
        <v>6.3000000000000003E-4</v>
      </c>
      <c r="O190" s="127">
        <f t="shared" si="11"/>
        <v>0</v>
      </c>
      <c r="P190" s="127">
        <v>0</v>
      </c>
      <c r="Q190" s="127">
        <f t="shared" si="12"/>
        <v>0</v>
      </c>
      <c r="R190" s="127"/>
      <c r="S190" s="127" t="s">
        <v>130</v>
      </c>
      <c r="T190" s="127" t="s">
        <v>130</v>
      </c>
      <c r="U190" s="127">
        <v>0.27200000000000002</v>
      </c>
      <c r="V190" s="127">
        <f t="shared" si="13"/>
        <v>0.82</v>
      </c>
      <c r="W190" s="127"/>
      <c r="X190" s="127" t="s">
        <v>131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132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45">
        <v>55</v>
      </c>
      <c r="B191" s="146" t="s">
        <v>299</v>
      </c>
      <c r="C191" s="152" t="s">
        <v>300</v>
      </c>
      <c r="D191" s="147" t="s">
        <v>301</v>
      </c>
      <c r="E191" s="148">
        <v>3</v>
      </c>
      <c r="F191" s="149"/>
      <c r="G191" s="150">
        <f t="shared" si="7"/>
        <v>0</v>
      </c>
      <c r="H191" s="127">
        <v>230.12</v>
      </c>
      <c r="I191" s="127">
        <f t="shared" si="8"/>
        <v>690.36</v>
      </c>
      <c r="J191" s="127">
        <v>235.38</v>
      </c>
      <c r="K191" s="127">
        <f t="shared" si="9"/>
        <v>706.14</v>
      </c>
      <c r="L191" s="127">
        <v>21</v>
      </c>
      <c r="M191" s="127">
        <f t="shared" si="10"/>
        <v>0</v>
      </c>
      <c r="N191" s="127">
        <v>1.48E-3</v>
      </c>
      <c r="O191" s="127">
        <f t="shared" si="11"/>
        <v>0</v>
      </c>
      <c r="P191" s="127">
        <v>0</v>
      </c>
      <c r="Q191" s="127">
        <f t="shared" si="12"/>
        <v>0</v>
      </c>
      <c r="R191" s="127"/>
      <c r="S191" s="127" t="s">
        <v>130</v>
      </c>
      <c r="T191" s="127" t="s">
        <v>130</v>
      </c>
      <c r="U191" s="127">
        <v>0.54</v>
      </c>
      <c r="V191" s="127">
        <f t="shared" si="13"/>
        <v>1.62</v>
      </c>
      <c r="W191" s="127"/>
      <c r="X191" s="127" t="s">
        <v>131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132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45">
        <v>56</v>
      </c>
      <c r="B192" s="146" t="s">
        <v>302</v>
      </c>
      <c r="C192" s="152" t="s">
        <v>303</v>
      </c>
      <c r="D192" s="147" t="s">
        <v>145</v>
      </c>
      <c r="E192" s="148">
        <v>10</v>
      </c>
      <c r="F192" s="149"/>
      <c r="G192" s="150">
        <f t="shared" si="7"/>
        <v>0</v>
      </c>
      <c r="H192" s="127">
        <v>0.26</v>
      </c>
      <c r="I192" s="127">
        <f t="shared" si="8"/>
        <v>2.6</v>
      </c>
      <c r="J192" s="127">
        <v>10.64</v>
      </c>
      <c r="K192" s="127">
        <f t="shared" si="9"/>
        <v>106.4</v>
      </c>
      <c r="L192" s="127">
        <v>21</v>
      </c>
      <c r="M192" s="127">
        <f t="shared" si="10"/>
        <v>0</v>
      </c>
      <c r="N192" s="127">
        <v>0</v>
      </c>
      <c r="O192" s="127">
        <f t="shared" si="11"/>
        <v>0</v>
      </c>
      <c r="P192" s="127">
        <v>0</v>
      </c>
      <c r="Q192" s="127">
        <f t="shared" si="12"/>
        <v>0</v>
      </c>
      <c r="R192" s="127"/>
      <c r="S192" s="127" t="s">
        <v>130</v>
      </c>
      <c r="T192" s="127" t="s">
        <v>130</v>
      </c>
      <c r="U192" s="127">
        <v>2.1000000000000001E-2</v>
      </c>
      <c r="V192" s="127">
        <f t="shared" si="13"/>
        <v>0.21</v>
      </c>
      <c r="W192" s="127"/>
      <c r="X192" s="127" t="s">
        <v>131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132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45">
        <v>57</v>
      </c>
      <c r="B193" s="146" t="s">
        <v>304</v>
      </c>
      <c r="C193" s="152" t="s">
        <v>305</v>
      </c>
      <c r="D193" s="147" t="s">
        <v>0</v>
      </c>
      <c r="E193" s="148">
        <v>64.254999999999995</v>
      </c>
      <c r="F193" s="149"/>
      <c r="G193" s="150">
        <f t="shared" si="7"/>
        <v>0</v>
      </c>
      <c r="H193" s="127">
        <v>0</v>
      </c>
      <c r="I193" s="127">
        <f t="shared" si="8"/>
        <v>0</v>
      </c>
      <c r="J193" s="127">
        <v>1.2</v>
      </c>
      <c r="K193" s="127">
        <f t="shared" si="9"/>
        <v>77.11</v>
      </c>
      <c r="L193" s="127">
        <v>21</v>
      </c>
      <c r="M193" s="127">
        <f t="shared" si="10"/>
        <v>0</v>
      </c>
      <c r="N193" s="127">
        <v>0</v>
      </c>
      <c r="O193" s="127">
        <f t="shared" si="11"/>
        <v>0</v>
      </c>
      <c r="P193" s="127">
        <v>0</v>
      </c>
      <c r="Q193" s="127">
        <f t="shared" si="12"/>
        <v>0</v>
      </c>
      <c r="R193" s="127"/>
      <c r="S193" s="127" t="s">
        <v>130</v>
      </c>
      <c r="T193" s="127" t="s">
        <v>139</v>
      </c>
      <c r="U193" s="127">
        <v>0</v>
      </c>
      <c r="V193" s="127">
        <f t="shared" si="13"/>
        <v>0</v>
      </c>
      <c r="W193" s="127"/>
      <c r="X193" s="127" t="s">
        <v>257</v>
      </c>
      <c r="Y193" s="122"/>
      <c r="Z193" s="122"/>
      <c r="AA193" s="122"/>
      <c r="AB193" s="122"/>
      <c r="AC193" s="122"/>
      <c r="AD193" s="122"/>
      <c r="AE193" s="122"/>
      <c r="AF193" s="122"/>
      <c r="AG193" s="122" t="s">
        <v>258</v>
      </c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x14ac:dyDescent="0.2">
      <c r="A194" s="133" t="s">
        <v>125</v>
      </c>
      <c r="B194" s="134" t="s">
        <v>71</v>
      </c>
      <c r="C194" s="151" t="s">
        <v>72</v>
      </c>
      <c r="D194" s="135"/>
      <c r="E194" s="136"/>
      <c r="F194" s="137"/>
      <c r="G194" s="138">
        <f>SUMIF(AG195:AG195,"&lt;&gt;NOR",G195:G195)</f>
        <v>0</v>
      </c>
      <c r="H194" s="132"/>
      <c r="I194" s="132">
        <f>SUM(I195:I195)</f>
        <v>341.72</v>
      </c>
      <c r="J194" s="132"/>
      <c r="K194" s="132">
        <f>SUM(K195:K195)</f>
        <v>758.28</v>
      </c>
      <c r="L194" s="132"/>
      <c r="M194" s="132">
        <f>SUM(M195:M195)</f>
        <v>0</v>
      </c>
      <c r="N194" s="132"/>
      <c r="O194" s="132">
        <f>SUM(O195:O195)</f>
        <v>0.02</v>
      </c>
      <c r="P194" s="132"/>
      <c r="Q194" s="132">
        <f>SUM(Q195:Q195)</f>
        <v>0</v>
      </c>
      <c r="R194" s="132"/>
      <c r="S194" s="132"/>
      <c r="T194" s="132"/>
      <c r="U194" s="132"/>
      <c r="V194" s="132">
        <f>SUM(V195:V195)</f>
        <v>1.3</v>
      </c>
      <c r="W194" s="132"/>
      <c r="X194" s="132"/>
      <c r="AG194" t="s">
        <v>126</v>
      </c>
    </row>
    <row r="195" spans="1:60" ht="22.5" outlineLevel="1" x14ac:dyDescent="0.2">
      <c r="A195" s="145">
        <v>58</v>
      </c>
      <c r="B195" s="146" t="s">
        <v>306</v>
      </c>
      <c r="C195" s="152" t="s">
        <v>307</v>
      </c>
      <c r="D195" s="147" t="s">
        <v>221</v>
      </c>
      <c r="E195" s="148">
        <v>2</v>
      </c>
      <c r="F195" s="149"/>
      <c r="G195" s="150">
        <f>ROUND(E195*F195,2)</f>
        <v>0</v>
      </c>
      <c r="H195" s="127">
        <v>170.86</v>
      </c>
      <c r="I195" s="127">
        <f>ROUND(E195*H195,2)</f>
        <v>341.72</v>
      </c>
      <c r="J195" s="127">
        <v>379.14</v>
      </c>
      <c r="K195" s="127">
        <f>ROUND(E195*J195,2)</f>
        <v>758.28</v>
      </c>
      <c r="L195" s="127">
        <v>21</v>
      </c>
      <c r="M195" s="127">
        <f>G195*(1+L195/100)</f>
        <v>0</v>
      </c>
      <c r="N195" s="127">
        <v>8.1799999999999998E-3</v>
      </c>
      <c r="O195" s="127">
        <f>ROUND(E195*N195,2)</f>
        <v>0.02</v>
      </c>
      <c r="P195" s="127">
        <v>0</v>
      </c>
      <c r="Q195" s="127">
        <f>ROUND(E195*P195,2)</f>
        <v>0</v>
      </c>
      <c r="R195" s="127"/>
      <c r="S195" s="127" t="s">
        <v>222</v>
      </c>
      <c r="T195" s="127" t="s">
        <v>223</v>
      </c>
      <c r="U195" s="127">
        <v>0.65</v>
      </c>
      <c r="V195" s="127">
        <f>ROUND(E195*U195,2)</f>
        <v>1.3</v>
      </c>
      <c r="W195" s="127"/>
      <c r="X195" s="127" t="s">
        <v>131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132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x14ac:dyDescent="0.2">
      <c r="A196" s="133" t="s">
        <v>125</v>
      </c>
      <c r="B196" s="134" t="s">
        <v>73</v>
      </c>
      <c r="C196" s="151" t="s">
        <v>74</v>
      </c>
      <c r="D196" s="135"/>
      <c r="E196" s="136"/>
      <c r="F196" s="137"/>
      <c r="G196" s="138">
        <f>SUMIF(AG197:AG227,"&lt;&gt;NOR",G197:G227)</f>
        <v>0</v>
      </c>
      <c r="H196" s="132"/>
      <c r="I196" s="132">
        <f>SUM(I197:I227)</f>
        <v>28411.889999999996</v>
      </c>
      <c r="J196" s="132"/>
      <c r="K196" s="132">
        <f>SUM(K197:K227)</f>
        <v>7670.0600000000013</v>
      </c>
      <c r="L196" s="132"/>
      <c r="M196" s="132">
        <f>SUM(M197:M227)</f>
        <v>0</v>
      </c>
      <c r="N196" s="132"/>
      <c r="O196" s="132">
        <f>SUM(O197:O227)</f>
        <v>0.11</v>
      </c>
      <c r="P196" s="132"/>
      <c r="Q196" s="132">
        <f>SUM(Q197:Q227)</f>
        <v>0.11000000000000001</v>
      </c>
      <c r="R196" s="132"/>
      <c r="S196" s="132"/>
      <c r="T196" s="132"/>
      <c r="U196" s="132"/>
      <c r="V196" s="132">
        <f>SUM(V197:V227)</f>
        <v>16.560000000000002</v>
      </c>
      <c r="W196" s="132"/>
      <c r="X196" s="132"/>
      <c r="AG196" t="s">
        <v>126</v>
      </c>
    </row>
    <row r="197" spans="1:60" outlineLevel="1" x14ac:dyDescent="0.2">
      <c r="A197" s="145">
        <v>59</v>
      </c>
      <c r="B197" s="146" t="s">
        <v>308</v>
      </c>
      <c r="C197" s="152" t="s">
        <v>309</v>
      </c>
      <c r="D197" s="147" t="s">
        <v>310</v>
      </c>
      <c r="E197" s="148">
        <v>1</v>
      </c>
      <c r="F197" s="149"/>
      <c r="G197" s="150">
        <f t="shared" ref="G197:G218" si="14">ROUND(E197*F197,2)</f>
        <v>0</v>
      </c>
      <c r="H197" s="127">
        <v>0</v>
      </c>
      <c r="I197" s="127">
        <f t="shared" ref="I197:I218" si="15">ROUND(E197*H197,2)</f>
        <v>0</v>
      </c>
      <c r="J197" s="127">
        <v>225</v>
      </c>
      <c r="K197" s="127">
        <f t="shared" ref="K197:K218" si="16">ROUND(E197*J197,2)</f>
        <v>225</v>
      </c>
      <c r="L197" s="127">
        <v>21</v>
      </c>
      <c r="M197" s="127">
        <f t="shared" ref="M197:M218" si="17">G197*(1+L197/100)</f>
        <v>0</v>
      </c>
      <c r="N197" s="127">
        <v>0</v>
      </c>
      <c r="O197" s="127">
        <f t="shared" ref="O197:O218" si="18">ROUND(E197*N197,2)</f>
        <v>0</v>
      </c>
      <c r="P197" s="127">
        <v>1.933E-2</v>
      </c>
      <c r="Q197" s="127">
        <f t="shared" ref="Q197:Q218" si="19">ROUND(E197*P197,2)</f>
        <v>0.02</v>
      </c>
      <c r="R197" s="127"/>
      <c r="S197" s="127" t="s">
        <v>130</v>
      </c>
      <c r="T197" s="127" t="s">
        <v>139</v>
      </c>
      <c r="U197" s="127">
        <v>0.59</v>
      </c>
      <c r="V197" s="127">
        <f t="shared" ref="V197:V218" si="20">ROUND(E197*U197,2)</f>
        <v>0.59</v>
      </c>
      <c r="W197" s="127"/>
      <c r="X197" s="127" t="s">
        <v>131</v>
      </c>
      <c r="Y197" s="122"/>
      <c r="Z197" s="122"/>
      <c r="AA197" s="122"/>
      <c r="AB197" s="122"/>
      <c r="AC197" s="122"/>
      <c r="AD197" s="122"/>
      <c r="AE197" s="122"/>
      <c r="AF197" s="122"/>
      <c r="AG197" s="122" t="s">
        <v>132</v>
      </c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ht="22.5" outlineLevel="1" x14ac:dyDescent="0.2">
      <c r="A198" s="145">
        <v>60</v>
      </c>
      <c r="B198" s="146" t="s">
        <v>311</v>
      </c>
      <c r="C198" s="152" t="s">
        <v>312</v>
      </c>
      <c r="D198" s="147" t="s">
        <v>310</v>
      </c>
      <c r="E198" s="148">
        <v>1</v>
      </c>
      <c r="F198" s="149"/>
      <c r="G198" s="150">
        <f t="shared" si="14"/>
        <v>0</v>
      </c>
      <c r="H198" s="127">
        <v>5750.34</v>
      </c>
      <c r="I198" s="127">
        <f t="shared" si="15"/>
        <v>5750.34</v>
      </c>
      <c r="J198" s="127">
        <v>794.66</v>
      </c>
      <c r="K198" s="127">
        <f t="shared" si="16"/>
        <v>794.66</v>
      </c>
      <c r="L198" s="127">
        <v>21</v>
      </c>
      <c r="M198" s="127">
        <f t="shared" si="17"/>
        <v>0</v>
      </c>
      <c r="N198" s="127">
        <v>2.8719999999999999E-2</v>
      </c>
      <c r="O198" s="127">
        <f t="shared" si="18"/>
        <v>0.03</v>
      </c>
      <c r="P198" s="127">
        <v>0</v>
      </c>
      <c r="Q198" s="127">
        <f t="shared" si="19"/>
        <v>0</v>
      </c>
      <c r="R198" s="127"/>
      <c r="S198" s="127" t="s">
        <v>130</v>
      </c>
      <c r="T198" s="127" t="s">
        <v>139</v>
      </c>
      <c r="U198" s="127">
        <v>1.5</v>
      </c>
      <c r="V198" s="127">
        <f t="shared" si="20"/>
        <v>1.5</v>
      </c>
      <c r="W198" s="127"/>
      <c r="X198" s="127" t="s">
        <v>131</v>
      </c>
      <c r="Y198" s="122"/>
      <c r="Z198" s="122"/>
      <c r="AA198" s="122"/>
      <c r="AB198" s="122"/>
      <c r="AC198" s="122"/>
      <c r="AD198" s="122"/>
      <c r="AE198" s="122"/>
      <c r="AF198" s="122"/>
      <c r="AG198" s="122" t="s">
        <v>132</v>
      </c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outlineLevel="1" x14ac:dyDescent="0.2">
      <c r="A199" s="145">
        <v>61</v>
      </c>
      <c r="B199" s="146" t="s">
        <v>313</v>
      </c>
      <c r="C199" s="152" t="s">
        <v>314</v>
      </c>
      <c r="D199" s="147" t="s">
        <v>310</v>
      </c>
      <c r="E199" s="148">
        <v>1</v>
      </c>
      <c r="F199" s="149"/>
      <c r="G199" s="150">
        <f t="shared" si="14"/>
        <v>0</v>
      </c>
      <c r="H199" s="127">
        <v>563.53</v>
      </c>
      <c r="I199" s="127">
        <f t="shared" si="15"/>
        <v>563.53</v>
      </c>
      <c r="J199" s="127">
        <v>672.47</v>
      </c>
      <c r="K199" s="127">
        <f t="shared" si="16"/>
        <v>672.47</v>
      </c>
      <c r="L199" s="127">
        <v>21</v>
      </c>
      <c r="M199" s="127">
        <f t="shared" si="17"/>
        <v>0</v>
      </c>
      <c r="N199" s="127">
        <v>1.8600000000000001E-3</v>
      </c>
      <c r="O199" s="127">
        <f t="shared" si="18"/>
        <v>0</v>
      </c>
      <c r="P199" s="127">
        <v>0</v>
      </c>
      <c r="Q199" s="127">
        <f t="shared" si="19"/>
        <v>0</v>
      </c>
      <c r="R199" s="127"/>
      <c r="S199" s="127" t="s">
        <v>130</v>
      </c>
      <c r="T199" s="127" t="s">
        <v>130</v>
      </c>
      <c r="U199" s="127">
        <v>1.3340000000000001</v>
      </c>
      <c r="V199" s="127">
        <f t="shared" si="20"/>
        <v>1.33</v>
      </c>
      <c r="W199" s="127"/>
      <c r="X199" s="127" t="s">
        <v>131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132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outlineLevel="1" x14ac:dyDescent="0.2">
      <c r="A200" s="145">
        <v>62</v>
      </c>
      <c r="B200" s="146" t="s">
        <v>315</v>
      </c>
      <c r="C200" s="152" t="s">
        <v>316</v>
      </c>
      <c r="D200" s="147" t="s">
        <v>310</v>
      </c>
      <c r="E200" s="148">
        <v>1</v>
      </c>
      <c r="F200" s="149"/>
      <c r="G200" s="150">
        <f t="shared" si="14"/>
        <v>0</v>
      </c>
      <c r="H200" s="127">
        <v>0</v>
      </c>
      <c r="I200" s="127">
        <f t="shared" si="15"/>
        <v>0</v>
      </c>
      <c r="J200" s="127">
        <v>145.5</v>
      </c>
      <c r="K200" s="127">
        <f t="shared" si="16"/>
        <v>145.5</v>
      </c>
      <c r="L200" s="127">
        <v>21</v>
      </c>
      <c r="M200" s="127">
        <f t="shared" si="17"/>
        <v>0</v>
      </c>
      <c r="N200" s="127">
        <v>0</v>
      </c>
      <c r="O200" s="127">
        <f t="shared" si="18"/>
        <v>0</v>
      </c>
      <c r="P200" s="127">
        <v>1.9460000000000002E-2</v>
      </c>
      <c r="Q200" s="127">
        <f t="shared" si="19"/>
        <v>0.02</v>
      </c>
      <c r="R200" s="127"/>
      <c r="S200" s="127" t="s">
        <v>130</v>
      </c>
      <c r="T200" s="127" t="s">
        <v>139</v>
      </c>
      <c r="U200" s="127">
        <v>0.38200000000000001</v>
      </c>
      <c r="V200" s="127">
        <f t="shared" si="20"/>
        <v>0.38</v>
      </c>
      <c r="W200" s="127"/>
      <c r="X200" s="127" t="s">
        <v>131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132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45">
        <v>63</v>
      </c>
      <c r="B201" s="146" t="s">
        <v>317</v>
      </c>
      <c r="C201" s="152" t="s">
        <v>318</v>
      </c>
      <c r="D201" s="147" t="s">
        <v>310</v>
      </c>
      <c r="E201" s="148">
        <v>1</v>
      </c>
      <c r="F201" s="149"/>
      <c r="G201" s="150">
        <f t="shared" si="14"/>
        <v>0</v>
      </c>
      <c r="H201" s="127">
        <v>95.29</v>
      </c>
      <c r="I201" s="127">
        <f t="shared" si="15"/>
        <v>95.29</v>
      </c>
      <c r="J201" s="127">
        <v>731.71</v>
      </c>
      <c r="K201" s="127">
        <f t="shared" si="16"/>
        <v>731.71</v>
      </c>
      <c r="L201" s="127">
        <v>21</v>
      </c>
      <c r="M201" s="127">
        <f t="shared" si="17"/>
        <v>0</v>
      </c>
      <c r="N201" s="127">
        <v>1.41E-3</v>
      </c>
      <c r="O201" s="127">
        <f t="shared" si="18"/>
        <v>0</v>
      </c>
      <c r="P201" s="127">
        <v>0</v>
      </c>
      <c r="Q201" s="127">
        <f t="shared" si="19"/>
        <v>0</v>
      </c>
      <c r="R201" s="127"/>
      <c r="S201" s="127" t="s">
        <v>130</v>
      </c>
      <c r="T201" s="127" t="s">
        <v>139</v>
      </c>
      <c r="U201" s="127">
        <v>1.575</v>
      </c>
      <c r="V201" s="127">
        <f t="shared" si="20"/>
        <v>1.58</v>
      </c>
      <c r="W201" s="127"/>
      <c r="X201" s="127" t="s">
        <v>131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132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45">
        <v>64</v>
      </c>
      <c r="B202" s="146" t="s">
        <v>319</v>
      </c>
      <c r="C202" s="152" t="s">
        <v>320</v>
      </c>
      <c r="D202" s="147" t="s">
        <v>310</v>
      </c>
      <c r="E202" s="148">
        <v>1</v>
      </c>
      <c r="F202" s="149"/>
      <c r="G202" s="150">
        <f t="shared" si="14"/>
        <v>0</v>
      </c>
      <c r="H202" s="127">
        <v>0</v>
      </c>
      <c r="I202" s="127">
        <f t="shared" si="15"/>
        <v>0</v>
      </c>
      <c r="J202" s="127">
        <v>164.5</v>
      </c>
      <c r="K202" s="127">
        <f t="shared" si="16"/>
        <v>164.5</v>
      </c>
      <c r="L202" s="127">
        <v>21</v>
      </c>
      <c r="M202" s="127">
        <f t="shared" si="17"/>
        <v>0</v>
      </c>
      <c r="N202" s="127">
        <v>0</v>
      </c>
      <c r="O202" s="127">
        <f t="shared" si="18"/>
        <v>0</v>
      </c>
      <c r="P202" s="127">
        <v>3.2899999999999999E-2</v>
      </c>
      <c r="Q202" s="127">
        <f t="shared" si="19"/>
        <v>0.03</v>
      </c>
      <c r="R202" s="127"/>
      <c r="S202" s="127" t="s">
        <v>130</v>
      </c>
      <c r="T202" s="127" t="s">
        <v>139</v>
      </c>
      <c r="U202" s="127">
        <v>0.432</v>
      </c>
      <c r="V202" s="127">
        <f t="shared" si="20"/>
        <v>0.43</v>
      </c>
      <c r="W202" s="127"/>
      <c r="X202" s="127" t="s">
        <v>131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132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ht="22.5" outlineLevel="1" x14ac:dyDescent="0.2">
      <c r="A203" s="145">
        <v>65</v>
      </c>
      <c r="B203" s="146" t="s">
        <v>321</v>
      </c>
      <c r="C203" s="152" t="s">
        <v>322</v>
      </c>
      <c r="D203" s="147" t="s">
        <v>310</v>
      </c>
      <c r="E203" s="148">
        <v>2</v>
      </c>
      <c r="F203" s="149"/>
      <c r="G203" s="150">
        <f t="shared" si="14"/>
        <v>0</v>
      </c>
      <c r="H203" s="127">
        <v>23.85</v>
      </c>
      <c r="I203" s="127">
        <f t="shared" si="15"/>
        <v>47.7</v>
      </c>
      <c r="J203" s="127">
        <v>166.15</v>
      </c>
      <c r="K203" s="127">
        <f t="shared" si="16"/>
        <v>332.3</v>
      </c>
      <c r="L203" s="127">
        <v>21</v>
      </c>
      <c r="M203" s="127">
        <f t="shared" si="17"/>
        <v>0</v>
      </c>
      <c r="N203" s="127">
        <v>3.0000000000000001E-5</v>
      </c>
      <c r="O203" s="127">
        <f t="shared" si="18"/>
        <v>0</v>
      </c>
      <c r="P203" s="127">
        <v>0</v>
      </c>
      <c r="Q203" s="127">
        <f t="shared" si="19"/>
        <v>0</v>
      </c>
      <c r="R203" s="127"/>
      <c r="S203" s="127" t="s">
        <v>130</v>
      </c>
      <c r="T203" s="127" t="s">
        <v>130</v>
      </c>
      <c r="U203" s="127">
        <v>0.33</v>
      </c>
      <c r="V203" s="127">
        <f t="shared" si="20"/>
        <v>0.66</v>
      </c>
      <c r="W203" s="127"/>
      <c r="X203" s="127" t="s">
        <v>131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132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45">
        <v>66</v>
      </c>
      <c r="B204" s="146" t="s">
        <v>323</v>
      </c>
      <c r="C204" s="152" t="s">
        <v>324</v>
      </c>
      <c r="D204" s="147" t="s">
        <v>310</v>
      </c>
      <c r="E204" s="148">
        <v>6</v>
      </c>
      <c r="F204" s="149"/>
      <c r="G204" s="150">
        <f t="shared" si="14"/>
        <v>0</v>
      </c>
      <c r="H204" s="127">
        <v>129.06</v>
      </c>
      <c r="I204" s="127">
        <f t="shared" si="15"/>
        <v>774.36</v>
      </c>
      <c r="J204" s="127">
        <v>114.44</v>
      </c>
      <c r="K204" s="127">
        <f t="shared" si="16"/>
        <v>686.64</v>
      </c>
      <c r="L204" s="127">
        <v>21</v>
      </c>
      <c r="M204" s="127">
        <f t="shared" si="17"/>
        <v>0</v>
      </c>
      <c r="N204" s="127">
        <v>1.7000000000000001E-4</v>
      </c>
      <c r="O204" s="127">
        <f t="shared" si="18"/>
        <v>0</v>
      </c>
      <c r="P204" s="127">
        <v>0</v>
      </c>
      <c r="Q204" s="127">
        <f t="shared" si="19"/>
        <v>0</v>
      </c>
      <c r="R204" s="127"/>
      <c r="S204" s="127" t="s">
        <v>130</v>
      </c>
      <c r="T204" s="127" t="s">
        <v>130</v>
      </c>
      <c r="U204" s="127">
        <v>0.22700000000000001</v>
      </c>
      <c r="V204" s="127">
        <f t="shared" si="20"/>
        <v>1.36</v>
      </c>
      <c r="W204" s="127"/>
      <c r="X204" s="127" t="s">
        <v>131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132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ht="22.5" outlineLevel="1" x14ac:dyDescent="0.2">
      <c r="A205" s="145">
        <v>67</v>
      </c>
      <c r="B205" s="146" t="s">
        <v>325</v>
      </c>
      <c r="C205" s="152" t="s">
        <v>326</v>
      </c>
      <c r="D205" s="147" t="s">
        <v>310</v>
      </c>
      <c r="E205" s="148">
        <v>1</v>
      </c>
      <c r="F205" s="149"/>
      <c r="G205" s="150">
        <f t="shared" si="14"/>
        <v>0</v>
      </c>
      <c r="H205" s="127">
        <v>196.5</v>
      </c>
      <c r="I205" s="127">
        <f t="shared" si="15"/>
        <v>196.5</v>
      </c>
      <c r="J205" s="127">
        <v>62.5</v>
      </c>
      <c r="K205" s="127">
        <f t="shared" si="16"/>
        <v>62.5</v>
      </c>
      <c r="L205" s="127">
        <v>21</v>
      </c>
      <c r="M205" s="127">
        <f t="shared" si="17"/>
        <v>0</v>
      </c>
      <c r="N205" s="127">
        <v>2.4000000000000001E-4</v>
      </c>
      <c r="O205" s="127">
        <f t="shared" si="18"/>
        <v>0</v>
      </c>
      <c r="P205" s="127">
        <v>0</v>
      </c>
      <c r="Q205" s="127">
        <f t="shared" si="19"/>
        <v>0</v>
      </c>
      <c r="R205" s="127"/>
      <c r="S205" s="127" t="s">
        <v>130</v>
      </c>
      <c r="T205" s="127" t="s">
        <v>130</v>
      </c>
      <c r="U205" s="127">
        <v>0.124</v>
      </c>
      <c r="V205" s="127">
        <f t="shared" si="20"/>
        <v>0.12</v>
      </c>
      <c r="W205" s="127"/>
      <c r="X205" s="127" t="s">
        <v>131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132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ht="22.5" outlineLevel="1" x14ac:dyDescent="0.2">
      <c r="A206" s="145">
        <v>68</v>
      </c>
      <c r="B206" s="146" t="s">
        <v>327</v>
      </c>
      <c r="C206" s="152" t="s">
        <v>328</v>
      </c>
      <c r="D206" s="147" t="s">
        <v>129</v>
      </c>
      <c r="E206" s="148">
        <v>1</v>
      </c>
      <c r="F206" s="149"/>
      <c r="G206" s="150">
        <f t="shared" si="14"/>
        <v>0</v>
      </c>
      <c r="H206" s="127">
        <v>1800.68</v>
      </c>
      <c r="I206" s="127">
        <f t="shared" si="15"/>
        <v>1800.68</v>
      </c>
      <c r="J206" s="127">
        <v>224.32</v>
      </c>
      <c r="K206" s="127">
        <f t="shared" si="16"/>
        <v>224.32</v>
      </c>
      <c r="L206" s="127">
        <v>21</v>
      </c>
      <c r="M206" s="127">
        <f t="shared" si="17"/>
        <v>0</v>
      </c>
      <c r="N206" s="127">
        <v>1.64E-3</v>
      </c>
      <c r="O206" s="127">
        <f t="shared" si="18"/>
        <v>0</v>
      </c>
      <c r="P206" s="127">
        <v>0</v>
      </c>
      <c r="Q206" s="127">
        <f t="shared" si="19"/>
        <v>0</v>
      </c>
      <c r="R206" s="127"/>
      <c r="S206" s="127" t="s">
        <v>130</v>
      </c>
      <c r="T206" s="127" t="s">
        <v>130</v>
      </c>
      <c r="U206" s="127">
        <v>0.44500000000000001</v>
      </c>
      <c r="V206" s="127">
        <f t="shared" si="20"/>
        <v>0.45</v>
      </c>
      <c r="W206" s="127"/>
      <c r="X206" s="127" t="s">
        <v>131</v>
      </c>
      <c r="Y206" s="122"/>
      <c r="Z206" s="122"/>
      <c r="AA206" s="122"/>
      <c r="AB206" s="122"/>
      <c r="AC206" s="122"/>
      <c r="AD206" s="122"/>
      <c r="AE206" s="122"/>
      <c r="AF206" s="122"/>
      <c r="AG206" s="122" t="s">
        <v>132</v>
      </c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45">
        <v>69</v>
      </c>
      <c r="B207" s="146" t="s">
        <v>329</v>
      </c>
      <c r="C207" s="152" t="s">
        <v>330</v>
      </c>
      <c r="D207" s="147" t="s">
        <v>129</v>
      </c>
      <c r="E207" s="148">
        <v>1</v>
      </c>
      <c r="F207" s="149"/>
      <c r="G207" s="150">
        <f t="shared" si="14"/>
        <v>0</v>
      </c>
      <c r="H207" s="127">
        <v>2038.95</v>
      </c>
      <c r="I207" s="127">
        <f t="shared" si="15"/>
        <v>2038.95</v>
      </c>
      <c r="J207" s="127">
        <v>236.05</v>
      </c>
      <c r="K207" s="127">
        <f t="shared" si="16"/>
        <v>236.05</v>
      </c>
      <c r="L207" s="127">
        <v>21</v>
      </c>
      <c r="M207" s="127">
        <f t="shared" si="17"/>
        <v>0</v>
      </c>
      <c r="N207" s="127">
        <v>8.4999999999999995E-4</v>
      </c>
      <c r="O207" s="127">
        <f t="shared" si="18"/>
        <v>0</v>
      </c>
      <c r="P207" s="127">
        <v>0</v>
      </c>
      <c r="Q207" s="127">
        <f t="shared" si="19"/>
        <v>0</v>
      </c>
      <c r="R207" s="127"/>
      <c r="S207" s="127" t="s">
        <v>130</v>
      </c>
      <c r="T207" s="127" t="s">
        <v>139</v>
      </c>
      <c r="U207" s="127">
        <v>0.48499999999999999</v>
      </c>
      <c r="V207" s="127">
        <f t="shared" si="20"/>
        <v>0.49</v>
      </c>
      <c r="W207" s="127"/>
      <c r="X207" s="127" t="s">
        <v>131</v>
      </c>
      <c r="Y207" s="122"/>
      <c r="Z207" s="122"/>
      <c r="AA207" s="122"/>
      <c r="AB207" s="122"/>
      <c r="AC207" s="122"/>
      <c r="AD207" s="122"/>
      <c r="AE207" s="122"/>
      <c r="AF207" s="122"/>
      <c r="AG207" s="122" t="s">
        <v>132</v>
      </c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45">
        <v>70</v>
      </c>
      <c r="B208" s="146" t="s">
        <v>331</v>
      </c>
      <c r="C208" s="152" t="s">
        <v>332</v>
      </c>
      <c r="D208" s="147" t="s">
        <v>129</v>
      </c>
      <c r="E208" s="148">
        <v>2</v>
      </c>
      <c r="F208" s="149"/>
      <c r="G208" s="150">
        <f t="shared" si="14"/>
        <v>0</v>
      </c>
      <c r="H208" s="127">
        <v>7.11</v>
      </c>
      <c r="I208" s="127">
        <f t="shared" si="15"/>
        <v>14.22</v>
      </c>
      <c r="J208" s="127">
        <v>224.39</v>
      </c>
      <c r="K208" s="127">
        <f t="shared" si="16"/>
        <v>448.78</v>
      </c>
      <c r="L208" s="127">
        <v>21</v>
      </c>
      <c r="M208" s="127">
        <f t="shared" si="17"/>
        <v>0</v>
      </c>
      <c r="N208" s="127">
        <v>4.0000000000000003E-5</v>
      </c>
      <c r="O208" s="127">
        <f t="shared" si="18"/>
        <v>0</v>
      </c>
      <c r="P208" s="127">
        <v>0</v>
      </c>
      <c r="Q208" s="127">
        <f t="shared" si="19"/>
        <v>0</v>
      </c>
      <c r="R208" s="127"/>
      <c r="S208" s="127" t="s">
        <v>130</v>
      </c>
      <c r="T208" s="127" t="s">
        <v>130</v>
      </c>
      <c r="U208" s="127">
        <v>0.44500000000000001</v>
      </c>
      <c r="V208" s="127">
        <f t="shared" si="20"/>
        <v>0.89</v>
      </c>
      <c r="W208" s="127"/>
      <c r="X208" s="127" t="s">
        <v>131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132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ht="22.5" outlineLevel="1" x14ac:dyDescent="0.2">
      <c r="A209" s="145">
        <v>71</v>
      </c>
      <c r="B209" s="146" t="s">
        <v>333</v>
      </c>
      <c r="C209" s="152" t="s">
        <v>334</v>
      </c>
      <c r="D209" s="147" t="s">
        <v>310</v>
      </c>
      <c r="E209" s="148">
        <v>1</v>
      </c>
      <c r="F209" s="149"/>
      <c r="G209" s="150">
        <f t="shared" si="14"/>
        <v>0</v>
      </c>
      <c r="H209" s="127">
        <v>2297.81</v>
      </c>
      <c r="I209" s="127">
        <f t="shared" si="15"/>
        <v>2297.81</v>
      </c>
      <c r="J209" s="127">
        <v>317.19</v>
      </c>
      <c r="K209" s="127">
        <f t="shared" si="16"/>
        <v>317.19</v>
      </c>
      <c r="L209" s="127">
        <v>21</v>
      </c>
      <c r="M209" s="127">
        <f t="shared" si="17"/>
        <v>0</v>
      </c>
      <c r="N209" s="127">
        <v>1.5299999999999999E-3</v>
      </c>
      <c r="O209" s="127">
        <f t="shared" si="18"/>
        <v>0</v>
      </c>
      <c r="P209" s="127">
        <v>0</v>
      </c>
      <c r="Q209" s="127">
        <f t="shared" si="19"/>
        <v>0</v>
      </c>
      <c r="R209" s="127"/>
      <c r="S209" s="127" t="s">
        <v>130</v>
      </c>
      <c r="T209" s="127" t="s">
        <v>139</v>
      </c>
      <c r="U209" s="127">
        <v>0.65500000000000003</v>
      </c>
      <c r="V209" s="127">
        <f t="shared" si="20"/>
        <v>0.66</v>
      </c>
      <c r="W209" s="127"/>
      <c r="X209" s="127" t="s">
        <v>131</v>
      </c>
      <c r="Y209" s="122"/>
      <c r="Z209" s="122"/>
      <c r="AA209" s="122"/>
      <c r="AB209" s="122"/>
      <c r="AC209" s="122"/>
      <c r="AD209" s="122"/>
      <c r="AE209" s="122"/>
      <c r="AF209" s="122"/>
      <c r="AG209" s="122" t="s">
        <v>132</v>
      </c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45">
        <v>72</v>
      </c>
      <c r="B210" s="146" t="s">
        <v>335</v>
      </c>
      <c r="C210" s="152" t="s">
        <v>336</v>
      </c>
      <c r="D210" s="147" t="s">
        <v>310</v>
      </c>
      <c r="E210" s="148">
        <v>1</v>
      </c>
      <c r="F210" s="149"/>
      <c r="G210" s="150">
        <f t="shared" si="14"/>
        <v>0</v>
      </c>
      <c r="H210" s="127">
        <v>68.86</v>
      </c>
      <c r="I210" s="127">
        <f t="shared" si="15"/>
        <v>68.86</v>
      </c>
      <c r="J210" s="127">
        <v>260.64</v>
      </c>
      <c r="K210" s="127">
        <f t="shared" si="16"/>
        <v>260.64</v>
      </c>
      <c r="L210" s="127">
        <v>21</v>
      </c>
      <c r="M210" s="127">
        <f t="shared" si="17"/>
        <v>0</v>
      </c>
      <c r="N210" s="127">
        <v>1.2E-4</v>
      </c>
      <c r="O210" s="127">
        <f t="shared" si="18"/>
        <v>0</v>
      </c>
      <c r="P210" s="127">
        <v>0</v>
      </c>
      <c r="Q210" s="127">
        <f t="shared" si="19"/>
        <v>0</v>
      </c>
      <c r="R210" s="127"/>
      <c r="S210" s="127" t="s">
        <v>130</v>
      </c>
      <c r="T210" s="127" t="s">
        <v>130</v>
      </c>
      <c r="U210" s="127">
        <v>0.51700000000000002</v>
      </c>
      <c r="V210" s="127">
        <f t="shared" si="20"/>
        <v>0.52</v>
      </c>
      <c r="W210" s="127"/>
      <c r="X210" s="127" t="s">
        <v>131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132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ht="22.5" outlineLevel="1" x14ac:dyDescent="0.2">
      <c r="A211" s="145">
        <v>73</v>
      </c>
      <c r="B211" s="146" t="s">
        <v>337</v>
      </c>
      <c r="C211" s="152" t="s">
        <v>338</v>
      </c>
      <c r="D211" s="147" t="s">
        <v>129</v>
      </c>
      <c r="E211" s="148">
        <v>2</v>
      </c>
      <c r="F211" s="149"/>
      <c r="G211" s="150">
        <f t="shared" si="14"/>
        <v>0</v>
      </c>
      <c r="H211" s="127">
        <v>125.99</v>
      </c>
      <c r="I211" s="127">
        <f t="shared" si="15"/>
        <v>251.98</v>
      </c>
      <c r="J211" s="127">
        <v>124.01</v>
      </c>
      <c r="K211" s="127">
        <f t="shared" si="16"/>
        <v>248.02</v>
      </c>
      <c r="L211" s="127">
        <v>21</v>
      </c>
      <c r="M211" s="127">
        <f t="shared" si="17"/>
        <v>0</v>
      </c>
      <c r="N211" s="127">
        <v>4.2000000000000002E-4</v>
      </c>
      <c r="O211" s="127">
        <f t="shared" si="18"/>
        <v>0</v>
      </c>
      <c r="P211" s="127">
        <v>0</v>
      </c>
      <c r="Q211" s="127">
        <f t="shared" si="19"/>
        <v>0</v>
      </c>
      <c r="R211" s="127"/>
      <c r="S211" s="127" t="s">
        <v>130</v>
      </c>
      <c r="T211" s="127" t="s">
        <v>130</v>
      </c>
      <c r="U211" s="127">
        <v>0.246</v>
      </c>
      <c r="V211" s="127">
        <f t="shared" si="20"/>
        <v>0.49</v>
      </c>
      <c r="W211" s="127"/>
      <c r="X211" s="127" t="s">
        <v>131</v>
      </c>
      <c r="Y211" s="122"/>
      <c r="Z211" s="122"/>
      <c r="AA211" s="122"/>
      <c r="AB211" s="122"/>
      <c r="AC211" s="122"/>
      <c r="AD211" s="122"/>
      <c r="AE211" s="122"/>
      <c r="AF211" s="122"/>
      <c r="AG211" s="122" t="s">
        <v>132</v>
      </c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45">
        <v>74</v>
      </c>
      <c r="B212" s="146" t="s">
        <v>339</v>
      </c>
      <c r="C212" s="152" t="s">
        <v>340</v>
      </c>
      <c r="D212" s="147" t="s">
        <v>129</v>
      </c>
      <c r="E212" s="148">
        <v>1</v>
      </c>
      <c r="F212" s="149"/>
      <c r="G212" s="150">
        <f t="shared" si="14"/>
        <v>0</v>
      </c>
      <c r="H212" s="127">
        <v>435.99</v>
      </c>
      <c r="I212" s="127">
        <f t="shared" si="15"/>
        <v>435.99</v>
      </c>
      <c r="J212" s="127">
        <v>124.01</v>
      </c>
      <c r="K212" s="127">
        <f t="shared" si="16"/>
        <v>124.01</v>
      </c>
      <c r="L212" s="127">
        <v>21</v>
      </c>
      <c r="M212" s="127">
        <f t="shared" si="17"/>
        <v>0</v>
      </c>
      <c r="N212" s="127">
        <v>2.0000000000000001E-4</v>
      </c>
      <c r="O212" s="127">
        <f t="shared" si="18"/>
        <v>0</v>
      </c>
      <c r="P212" s="127">
        <v>0</v>
      </c>
      <c r="Q212" s="127">
        <f t="shared" si="19"/>
        <v>0</v>
      </c>
      <c r="R212" s="127"/>
      <c r="S212" s="127" t="s">
        <v>130</v>
      </c>
      <c r="T212" s="127" t="s">
        <v>130</v>
      </c>
      <c r="U212" s="127">
        <v>0.246</v>
      </c>
      <c r="V212" s="127">
        <f t="shared" si="20"/>
        <v>0.25</v>
      </c>
      <c r="W212" s="127"/>
      <c r="X212" s="127" t="s">
        <v>131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132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ht="22.5" outlineLevel="1" x14ac:dyDescent="0.2">
      <c r="A213" s="145">
        <v>75</v>
      </c>
      <c r="B213" s="146" t="s">
        <v>341</v>
      </c>
      <c r="C213" s="152" t="s">
        <v>342</v>
      </c>
      <c r="D213" s="147" t="s">
        <v>129</v>
      </c>
      <c r="E213" s="148">
        <v>1</v>
      </c>
      <c r="F213" s="149"/>
      <c r="G213" s="150">
        <f t="shared" si="14"/>
        <v>0</v>
      </c>
      <c r="H213" s="127">
        <v>308.99</v>
      </c>
      <c r="I213" s="127">
        <f t="shared" si="15"/>
        <v>308.99</v>
      </c>
      <c r="J213" s="127">
        <v>124.01</v>
      </c>
      <c r="K213" s="127">
        <f t="shared" si="16"/>
        <v>124.01</v>
      </c>
      <c r="L213" s="127">
        <v>21</v>
      </c>
      <c r="M213" s="127">
        <f t="shared" si="17"/>
        <v>0</v>
      </c>
      <c r="N213" s="127">
        <v>9.0000000000000006E-5</v>
      </c>
      <c r="O213" s="127">
        <f t="shared" si="18"/>
        <v>0</v>
      </c>
      <c r="P213" s="127">
        <v>0</v>
      </c>
      <c r="Q213" s="127">
        <f t="shared" si="19"/>
        <v>0</v>
      </c>
      <c r="R213" s="127"/>
      <c r="S213" s="127" t="s">
        <v>130</v>
      </c>
      <c r="T213" s="127" t="s">
        <v>130</v>
      </c>
      <c r="U213" s="127">
        <v>0.246</v>
      </c>
      <c r="V213" s="127">
        <f t="shared" si="20"/>
        <v>0.25</v>
      </c>
      <c r="W213" s="127"/>
      <c r="X213" s="127" t="s">
        <v>131</v>
      </c>
      <c r="Y213" s="122"/>
      <c r="Z213" s="122"/>
      <c r="AA213" s="122"/>
      <c r="AB213" s="122"/>
      <c r="AC213" s="122"/>
      <c r="AD213" s="122"/>
      <c r="AE213" s="122"/>
      <c r="AF213" s="122"/>
      <c r="AG213" s="122" t="s">
        <v>132</v>
      </c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76</v>
      </c>
      <c r="B214" s="146" t="s">
        <v>343</v>
      </c>
      <c r="C214" s="152" t="s">
        <v>344</v>
      </c>
      <c r="D214" s="147" t="s">
        <v>129</v>
      </c>
      <c r="E214" s="148">
        <v>1</v>
      </c>
      <c r="F214" s="149"/>
      <c r="G214" s="150">
        <f t="shared" si="14"/>
        <v>0</v>
      </c>
      <c r="H214" s="127">
        <v>358.49</v>
      </c>
      <c r="I214" s="127">
        <f t="shared" si="15"/>
        <v>358.49</v>
      </c>
      <c r="J214" s="127">
        <v>124.01</v>
      </c>
      <c r="K214" s="127">
        <f t="shared" si="16"/>
        <v>124.01</v>
      </c>
      <c r="L214" s="127">
        <v>21</v>
      </c>
      <c r="M214" s="127">
        <f t="shared" si="17"/>
        <v>0</v>
      </c>
      <c r="N214" s="127">
        <v>2.5999999999999998E-4</v>
      </c>
      <c r="O214" s="127">
        <f t="shared" si="18"/>
        <v>0</v>
      </c>
      <c r="P214" s="127">
        <v>0</v>
      </c>
      <c r="Q214" s="127">
        <f t="shared" si="19"/>
        <v>0</v>
      </c>
      <c r="R214" s="127"/>
      <c r="S214" s="127" t="s">
        <v>130</v>
      </c>
      <c r="T214" s="127" t="s">
        <v>130</v>
      </c>
      <c r="U214" s="127">
        <v>0.246</v>
      </c>
      <c r="V214" s="127">
        <f t="shared" si="20"/>
        <v>0.25</v>
      </c>
      <c r="W214" s="127"/>
      <c r="X214" s="127" t="s">
        <v>131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132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outlineLevel="1" x14ac:dyDescent="0.2">
      <c r="A215" s="145">
        <v>77</v>
      </c>
      <c r="B215" s="146" t="s">
        <v>345</v>
      </c>
      <c r="C215" s="152" t="s">
        <v>346</v>
      </c>
      <c r="D215" s="147" t="s">
        <v>129</v>
      </c>
      <c r="E215" s="148">
        <v>2</v>
      </c>
      <c r="F215" s="149"/>
      <c r="G215" s="150">
        <f t="shared" si="14"/>
        <v>0</v>
      </c>
      <c r="H215" s="127">
        <v>110.58</v>
      </c>
      <c r="I215" s="127">
        <f t="shared" si="15"/>
        <v>221.16</v>
      </c>
      <c r="J215" s="127">
        <v>52.42</v>
      </c>
      <c r="K215" s="127">
        <f t="shared" si="16"/>
        <v>104.84</v>
      </c>
      <c r="L215" s="127">
        <v>21</v>
      </c>
      <c r="M215" s="127">
        <f t="shared" si="17"/>
        <v>0</v>
      </c>
      <c r="N215" s="127">
        <v>2.0000000000000002E-5</v>
      </c>
      <c r="O215" s="127">
        <f t="shared" si="18"/>
        <v>0</v>
      </c>
      <c r="P215" s="127">
        <v>0</v>
      </c>
      <c r="Q215" s="127">
        <f t="shared" si="19"/>
        <v>0</v>
      </c>
      <c r="R215" s="127"/>
      <c r="S215" s="127" t="s">
        <v>130</v>
      </c>
      <c r="T215" s="127" t="s">
        <v>130</v>
      </c>
      <c r="U215" s="127">
        <v>0.104</v>
      </c>
      <c r="V215" s="127">
        <f t="shared" si="20"/>
        <v>0.21</v>
      </c>
      <c r="W215" s="127"/>
      <c r="X215" s="127" t="s">
        <v>131</v>
      </c>
      <c r="Y215" s="122"/>
      <c r="Z215" s="122"/>
      <c r="AA215" s="122"/>
      <c r="AB215" s="122"/>
      <c r="AC215" s="122"/>
      <c r="AD215" s="122"/>
      <c r="AE215" s="122"/>
      <c r="AF215" s="122"/>
      <c r="AG215" s="122" t="s">
        <v>132</v>
      </c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</row>
    <row r="216" spans="1:60" outlineLevel="1" x14ac:dyDescent="0.2">
      <c r="A216" s="145">
        <v>78</v>
      </c>
      <c r="B216" s="146" t="s">
        <v>347</v>
      </c>
      <c r="C216" s="152" t="s">
        <v>348</v>
      </c>
      <c r="D216" s="147" t="s">
        <v>129</v>
      </c>
      <c r="E216" s="148">
        <v>1</v>
      </c>
      <c r="F216" s="149"/>
      <c r="G216" s="150">
        <f t="shared" si="14"/>
        <v>0</v>
      </c>
      <c r="H216" s="127">
        <v>2306.71</v>
      </c>
      <c r="I216" s="127">
        <f t="shared" si="15"/>
        <v>2306.71</v>
      </c>
      <c r="J216" s="127">
        <v>318.29000000000002</v>
      </c>
      <c r="K216" s="127">
        <f t="shared" si="16"/>
        <v>318.29000000000002</v>
      </c>
      <c r="L216" s="127">
        <v>21</v>
      </c>
      <c r="M216" s="127">
        <f t="shared" si="17"/>
        <v>0</v>
      </c>
      <c r="N216" s="127">
        <v>4.453E-2</v>
      </c>
      <c r="O216" s="127">
        <f t="shared" si="18"/>
        <v>0.04</v>
      </c>
      <c r="P216" s="127">
        <v>4.2529999999999998E-2</v>
      </c>
      <c r="Q216" s="127">
        <f t="shared" si="19"/>
        <v>0.04</v>
      </c>
      <c r="R216" s="127"/>
      <c r="S216" s="127" t="s">
        <v>130</v>
      </c>
      <c r="T216" s="127" t="s">
        <v>139</v>
      </c>
      <c r="U216" s="127">
        <v>0.65400000000000003</v>
      </c>
      <c r="V216" s="127">
        <f t="shared" si="20"/>
        <v>0.65</v>
      </c>
      <c r="W216" s="127"/>
      <c r="X216" s="127" t="s">
        <v>131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132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45">
        <v>79</v>
      </c>
      <c r="B217" s="146" t="s">
        <v>287</v>
      </c>
      <c r="C217" s="152" t="s">
        <v>288</v>
      </c>
      <c r="D217" s="147" t="s">
        <v>129</v>
      </c>
      <c r="E217" s="148">
        <v>3</v>
      </c>
      <c r="F217" s="149"/>
      <c r="G217" s="150">
        <f t="shared" si="14"/>
        <v>0</v>
      </c>
      <c r="H217" s="127">
        <v>0</v>
      </c>
      <c r="I217" s="127">
        <f t="shared" si="15"/>
        <v>0</v>
      </c>
      <c r="J217" s="127">
        <v>246</v>
      </c>
      <c r="K217" s="127">
        <f t="shared" si="16"/>
        <v>738</v>
      </c>
      <c r="L217" s="127">
        <v>21</v>
      </c>
      <c r="M217" s="127">
        <f t="shared" si="17"/>
        <v>0</v>
      </c>
      <c r="N217" s="127">
        <v>0</v>
      </c>
      <c r="O217" s="127">
        <f t="shared" si="18"/>
        <v>0</v>
      </c>
      <c r="P217" s="127">
        <v>0</v>
      </c>
      <c r="Q217" s="127">
        <f t="shared" si="19"/>
        <v>0</v>
      </c>
      <c r="R217" s="127"/>
      <c r="S217" s="127" t="s">
        <v>130</v>
      </c>
      <c r="T217" s="127" t="s">
        <v>130</v>
      </c>
      <c r="U217" s="127">
        <v>0.45</v>
      </c>
      <c r="V217" s="127">
        <f t="shared" si="20"/>
        <v>1.35</v>
      </c>
      <c r="W217" s="127"/>
      <c r="X217" s="127" t="s">
        <v>131</v>
      </c>
      <c r="Y217" s="122"/>
      <c r="Z217" s="122"/>
      <c r="AA217" s="122"/>
      <c r="AB217" s="122"/>
      <c r="AC217" s="122"/>
      <c r="AD217" s="122"/>
      <c r="AE217" s="122"/>
      <c r="AF217" s="122"/>
      <c r="AG217" s="122" t="s">
        <v>132</v>
      </c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39">
        <v>80</v>
      </c>
      <c r="B218" s="140" t="s">
        <v>349</v>
      </c>
      <c r="C218" s="153" t="s">
        <v>350</v>
      </c>
      <c r="D218" s="141" t="s">
        <v>138</v>
      </c>
      <c r="E218" s="142">
        <v>0.24</v>
      </c>
      <c r="F218" s="143"/>
      <c r="G218" s="144">
        <f t="shared" si="14"/>
        <v>0</v>
      </c>
      <c r="H218" s="127">
        <v>30.35</v>
      </c>
      <c r="I218" s="127">
        <f t="shared" si="15"/>
        <v>7.28</v>
      </c>
      <c r="J218" s="127">
        <v>1075.6500000000001</v>
      </c>
      <c r="K218" s="127">
        <f t="shared" si="16"/>
        <v>258.16000000000003</v>
      </c>
      <c r="L218" s="127">
        <v>21</v>
      </c>
      <c r="M218" s="127">
        <f t="shared" si="17"/>
        <v>0</v>
      </c>
      <c r="N218" s="127">
        <v>8.0000000000000007E-5</v>
      </c>
      <c r="O218" s="127">
        <f t="shared" si="18"/>
        <v>0</v>
      </c>
      <c r="P218" s="127">
        <v>0</v>
      </c>
      <c r="Q218" s="127">
        <f t="shared" si="19"/>
        <v>0</v>
      </c>
      <c r="R218" s="127"/>
      <c r="S218" s="127" t="s">
        <v>130</v>
      </c>
      <c r="T218" s="127" t="s">
        <v>130</v>
      </c>
      <c r="U218" s="127">
        <v>2.1</v>
      </c>
      <c r="V218" s="127">
        <f t="shared" si="20"/>
        <v>0.5</v>
      </c>
      <c r="W218" s="127"/>
      <c r="X218" s="127" t="s">
        <v>131</v>
      </c>
      <c r="Y218" s="122"/>
      <c r="Z218" s="122"/>
      <c r="AA218" s="122"/>
      <c r="AB218" s="122"/>
      <c r="AC218" s="122"/>
      <c r="AD218" s="122"/>
      <c r="AE218" s="122"/>
      <c r="AF218" s="122"/>
      <c r="AG218" s="122" t="s">
        <v>132</v>
      </c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25"/>
      <c r="B219" s="126"/>
      <c r="C219" s="154" t="s">
        <v>351</v>
      </c>
      <c r="D219" s="128"/>
      <c r="E219" s="129">
        <v>0.24</v>
      </c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2"/>
      <c r="Z219" s="122"/>
      <c r="AA219" s="122"/>
      <c r="AB219" s="122"/>
      <c r="AC219" s="122"/>
      <c r="AD219" s="122"/>
      <c r="AE219" s="122"/>
      <c r="AF219" s="122"/>
      <c r="AG219" s="122" t="s">
        <v>141</v>
      </c>
      <c r="AH219" s="122">
        <v>0</v>
      </c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ht="22.5" outlineLevel="1" x14ac:dyDescent="0.2">
      <c r="A220" s="145">
        <v>81</v>
      </c>
      <c r="B220" s="146" t="s">
        <v>352</v>
      </c>
      <c r="C220" s="152" t="s">
        <v>353</v>
      </c>
      <c r="D220" s="147" t="s">
        <v>310</v>
      </c>
      <c r="E220" s="148">
        <v>5</v>
      </c>
      <c r="F220" s="149"/>
      <c r="G220" s="150">
        <f t="shared" ref="G220:G227" si="21">ROUND(E220*F220,2)</f>
        <v>0</v>
      </c>
      <c r="H220" s="127">
        <v>4.6100000000000003</v>
      </c>
      <c r="I220" s="127">
        <f t="shared" ref="I220:I227" si="22">ROUND(E220*H220,2)</f>
        <v>23.05</v>
      </c>
      <c r="J220" s="127">
        <v>43.39</v>
      </c>
      <c r="K220" s="127">
        <f t="shared" ref="K220:K227" si="23">ROUND(E220*J220,2)</f>
        <v>216.95</v>
      </c>
      <c r="L220" s="127">
        <v>21</v>
      </c>
      <c r="M220" s="127">
        <f t="shared" ref="M220:M227" si="24">G220*(1+L220/100)</f>
        <v>0</v>
      </c>
      <c r="N220" s="127">
        <v>3.0000000000000001E-5</v>
      </c>
      <c r="O220" s="127">
        <f t="shared" ref="O220:O227" si="25">ROUND(E220*N220,2)</f>
        <v>0</v>
      </c>
      <c r="P220" s="127">
        <v>0</v>
      </c>
      <c r="Q220" s="127">
        <f t="shared" ref="Q220:Q227" si="26">ROUND(E220*P220,2)</f>
        <v>0</v>
      </c>
      <c r="R220" s="127"/>
      <c r="S220" s="127" t="s">
        <v>222</v>
      </c>
      <c r="T220" s="127" t="s">
        <v>223</v>
      </c>
      <c r="U220" s="127">
        <v>0.33</v>
      </c>
      <c r="V220" s="127">
        <f t="shared" ref="V220:V227" si="27">ROUND(E220*U220,2)</f>
        <v>1.65</v>
      </c>
      <c r="W220" s="127"/>
      <c r="X220" s="127" t="s">
        <v>131</v>
      </c>
      <c r="Y220" s="122"/>
      <c r="Z220" s="122"/>
      <c r="AA220" s="122"/>
      <c r="AB220" s="122"/>
      <c r="AC220" s="122"/>
      <c r="AD220" s="122"/>
      <c r="AE220" s="122"/>
      <c r="AF220" s="122"/>
      <c r="AG220" s="122" t="s">
        <v>132</v>
      </c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45">
        <v>82</v>
      </c>
      <c r="B221" s="146" t="s">
        <v>354</v>
      </c>
      <c r="C221" s="152" t="s">
        <v>355</v>
      </c>
      <c r="D221" s="147" t="s">
        <v>129</v>
      </c>
      <c r="E221" s="148">
        <v>1</v>
      </c>
      <c r="F221" s="149"/>
      <c r="G221" s="150">
        <f t="shared" si="21"/>
        <v>0</v>
      </c>
      <c r="H221" s="127">
        <v>77</v>
      </c>
      <c r="I221" s="127">
        <f t="shared" si="22"/>
        <v>77</v>
      </c>
      <c r="J221" s="127">
        <v>0</v>
      </c>
      <c r="K221" s="127">
        <f t="shared" si="23"/>
        <v>0</v>
      </c>
      <c r="L221" s="127">
        <v>21</v>
      </c>
      <c r="M221" s="127">
        <f t="shared" si="24"/>
        <v>0</v>
      </c>
      <c r="N221" s="127">
        <v>8.9999999999999998E-4</v>
      </c>
      <c r="O221" s="127">
        <f t="shared" si="25"/>
        <v>0</v>
      </c>
      <c r="P221" s="127">
        <v>0</v>
      </c>
      <c r="Q221" s="127">
        <f t="shared" si="26"/>
        <v>0</v>
      </c>
      <c r="R221" s="127"/>
      <c r="S221" s="127" t="s">
        <v>222</v>
      </c>
      <c r="T221" s="127" t="s">
        <v>223</v>
      </c>
      <c r="U221" s="127">
        <v>0</v>
      </c>
      <c r="V221" s="127">
        <f t="shared" si="27"/>
        <v>0</v>
      </c>
      <c r="W221" s="127"/>
      <c r="X221" s="127" t="s">
        <v>161</v>
      </c>
      <c r="Y221" s="122"/>
      <c r="Z221" s="122"/>
      <c r="AA221" s="122"/>
      <c r="AB221" s="122"/>
      <c r="AC221" s="122"/>
      <c r="AD221" s="122"/>
      <c r="AE221" s="122"/>
      <c r="AF221" s="122"/>
      <c r="AG221" s="122" t="s">
        <v>162</v>
      </c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outlineLevel="1" x14ac:dyDescent="0.2">
      <c r="A222" s="145">
        <v>83</v>
      </c>
      <c r="B222" s="146" t="s">
        <v>356</v>
      </c>
      <c r="C222" s="152" t="s">
        <v>357</v>
      </c>
      <c r="D222" s="147" t="s">
        <v>129</v>
      </c>
      <c r="E222" s="148">
        <v>1</v>
      </c>
      <c r="F222" s="149"/>
      <c r="G222" s="150">
        <f t="shared" si="21"/>
        <v>0</v>
      </c>
      <c r="H222" s="127">
        <v>1670</v>
      </c>
      <c r="I222" s="127">
        <f t="shared" si="22"/>
        <v>1670</v>
      </c>
      <c r="J222" s="127">
        <v>0</v>
      </c>
      <c r="K222" s="127">
        <f t="shared" si="23"/>
        <v>0</v>
      </c>
      <c r="L222" s="127">
        <v>21</v>
      </c>
      <c r="M222" s="127">
        <f t="shared" si="24"/>
        <v>0</v>
      </c>
      <c r="N222" s="127">
        <v>8.0000000000000004E-4</v>
      </c>
      <c r="O222" s="127">
        <f t="shared" si="25"/>
        <v>0</v>
      </c>
      <c r="P222" s="127">
        <v>0</v>
      </c>
      <c r="Q222" s="127">
        <f t="shared" si="26"/>
        <v>0</v>
      </c>
      <c r="R222" s="127" t="s">
        <v>160</v>
      </c>
      <c r="S222" s="127" t="s">
        <v>130</v>
      </c>
      <c r="T222" s="127" t="s">
        <v>130</v>
      </c>
      <c r="U222" s="127">
        <v>0</v>
      </c>
      <c r="V222" s="127">
        <f t="shared" si="27"/>
        <v>0</v>
      </c>
      <c r="W222" s="127"/>
      <c r="X222" s="127" t="s">
        <v>161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162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45">
        <v>84</v>
      </c>
      <c r="B223" s="146" t="s">
        <v>358</v>
      </c>
      <c r="C223" s="152" t="s">
        <v>359</v>
      </c>
      <c r="D223" s="147" t="s">
        <v>129</v>
      </c>
      <c r="E223" s="148">
        <v>1</v>
      </c>
      <c r="F223" s="149"/>
      <c r="G223" s="150">
        <f t="shared" si="21"/>
        <v>0</v>
      </c>
      <c r="H223" s="127">
        <v>415</v>
      </c>
      <c r="I223" s="127">
        <f t="shared" si="22"/>
        <v>415</v>
      </c>
      <c r="J223" s="127">
        <v>0</v>
      </c>
      <c r="K223" s="127">
        <f t="shared" si="23"/>
        <v>0</v>
      </c>
      <c r="L223" s="127">
        <v>21</v>
      </c>
      <c r="M223" s="127">
        <f t="shared" si="24"/>
        <v>0</v>
      </c>
      <c r="N223" s="127">
        <v>2E-3</v>
      </c>
      <c r="O223" s="127">
        <f t="shared" si="25"/>
        <v>0</v>
      </c>
      <c r="P223" s="127">
        <v>0</v>
      </c>
      <c r="Q223" s="127">
        <f t="shared" si="26"/>
        <v>0</v>
      </c>
      <c r="R223" s="127"/>
      <c r="S223" s="127" t="s">
        <v>222</v>
      </c>
      <c r="T223" s="127" t="s">
        <v>223</v>
      </c>
      <c r="U223" s="127">
        <v>0</v>
      </c>
      <c r="V223" s="127">
        <f t="shared" si="27"/>
        <v>0</v>
      </c>
      <c r="W223" s="127"/>
      <c r="X223" s="127" t="s">
        <v>161</v>
      </c>
      <c r="Y223" s="122"/>
      <c r="Z223" s="122"/>
      <c r="AA223" s="122"/>
      <c r="AB223" s="122"/>
      <c r="AC223" s="122"/>
      <c r="AD223" s="122"/>
      <c r="AE223" s="122"/>
      <c r="AF223" s="122"/>
      <c r="AG223" s="122" t="s">
        <v>162</v>
      </c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45">
        <v>85</v>
      </c>
      <c r="B224" s="146" t="s">
        <v>360</v>
      </c>
      <c r="C224" s="152" t="s">
        <v>361</v>
      </c>
      <c r="D224" s="147" t="s">
        <v>129</v>
      </c>
      <c r="E224" s="148">
        <v>1</v>
      </c>
      <c r="F224" s="149"/>
      <c r="G224" s="150">
        <f t="shared" si="21"/>
        <v>0</v>
      </c>
      <c r="H224" s="127">
        <v>6765</v>
      </c>
      <c r="I224" s="127">
        <f t="shared" si="22"/>
        <v>6765</v>
      </c>
      <c r="J224" s="127">
        <v>0</v>
      </c>
      <c r="K224" s="127">
        <f t="shared" si="23"/>
        <v>0</v>
      </c>
      <c r="L224" s="127">
        <v>21</v>
      </c>
      <c r="M224" s="127">
        <f t="shared" si="24"/>
        <v>0</v>
      </c>
      <c r="N224" s="127">
        <v>1.7999999999999999E-2</v>
      </c>
      <c r="O224" s="127">
        <f t="shared" si="25"/>
        <v>0.02</v>
      </c>
      <c r="P224" s="127">
        <v>0</v>
      </c>
      <c r="Q224" s="127">
        <f t="shared" si="26"/>
        <v>0</v>
      </c>
      <c r="R224" s="127" t="s">
        <v>160</v>
      </c>
      <c r="S224" s="127" t="s">
        <v>130</v>
      </c>
      <c r="T224" s="127" t="s">
        <v>130</v>
      </c>
      <c r="U224" s="127">
        <v>0</v>
      </c>
      <c r="V224" s="127">
        <f t="shared" si="27"/>
        <v>0</v>
      </c>
      <c r="W224" s="127"/>
      <c r="X224" s="127" t="s">
        <v>161</v>
      </c>
      <c r="Y224" s="122"/>
      <c r="Z224" s="122"/>
      <c r="AA224" s="122"/>
      <c r="AB224" s="122"/>
      <c r="AC224" s="122"/>
      <c r="AD224" s="122"/>
      <c r="AE224" s="122"/>
      <c r="AF224" s="122"/>
      <c r="AG224" s="122" t="s">
        <v>162</v>
      </c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45">
        <v>86</v>
      </c>
      <c r="B225" s="146" t="s">
        <v>362</v>
      </c>
      <c r="C225" s="152" t="s">
        <v>363</v>
      </c>
      <c r="D225" s="147" t="s">
        <v>364</v>
      </c>
      <c r="E225" s="148">
        <v>1</v>
      </c>
      <c r="F225" s="149"/>
      <c r="G225" s="150">
        <f t="shared" si="21"/>
        <v>0</v>
      </c>
      <c r="H225" s="127">
        <v>850</v>
      </c>
      <c r="I225" s="127">
        <f t="shared" si="22"/>
        <v>850</v>
      </c>
      <c r="J225" s="127">
        <v>0</v>
      </c>
      <c r="K225" s="127">
        <f t="shared" si="23"/>
        <v>0</v>
      </c>
      <c r="L225" s="127">
        <v>21</v>
      </c>
      <c r="M225" s="127">
        <f t="shared" si="24"/>
        <v>0</v>
      </c>
      <c r="N225" s="127">
        <v>0.01</v>
      </c>
      <c r="O225" s="127">
        <f t="shared" si="25"/>
        <v>0.01</v>
      </c>
      <c r="P225" s="127">
        <v>0</v>
      </c>
      <c r="Q225" s="127">
        <f t="shared" si="26"/>
        <v>0</v>
      </c>
      <c r="R225" s="127" t="s">
        <v>160</v>
      </c>
      <c r="S225" s="127" t="s">
        <v>130</v>
      </c>
      <c r="T225" s="127" t="s">
        <v>223</v>
      </c>
      <c r="U225" s="127">
        <v>0</v>
      </c>
      <c r="V225" s="127">
        <f t="shared" si="27"/>
        <v>0</v>
      </c>
      <c r="W225" s="127"/>
      <c r="X225" s="127" t="s">
        <v>161</v>
      </c>
      <c r="Y225" s="122"/>
      <c r="Z225" s="122"/>
      <c r="AA225" s="122"/>
      <c r="AB225" s="122"/>
      <c r="AC225" s="122"/>
      <c r="AD225" s="122"/>
      <c r="AE225" s="122"/>
      <c r="AF225" s="122"/>
      <c r="AG225" s="122" t="s">
        <v>162</v>
      </c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45">
        <v>87</v>
      </c>
      <c r="B226" s="146" t="s">
        <v>365</v>
      </c>
      <c r="C226" s="152" t="s">
        <v>366</v>
      </c>
      <c r="D226" s="147" t="s">
        <v>129</v>
      </c>
      <c r="E226" s="148">
        <v>1</v>
      </c>
      <c r="F226" s="149"/>
      <c r="G226" s="150">
        <f t="shared" si="21"/>
        <v>0</v>
      </c>
      <c r="H226" s="127">
        <v>1073</v>
      </c>
      <c r="I226" s="127">
        <f t="shared" si="22"/>
        <v>1073</v>
      </c>
      <c r="J226" s="127">
        <v>0</v>
      </c>
      <c r="K226" s="127">
        <f t="shared" si="23"/>
        <v>0</v>
      </c>
      <c r="L226" s="127">
        <v>21</v>
      </c>
      <c r="M226" s="127">
        <f t="shared" si="24"/>
        <v>0</v>
      </c>
      <c r="N226" s="127">
        <v>1.2999999999999999E-2</v>
      </c>
      <c r="O226" s="127">
        <f t="shared" si="25"/>
        <v>0.01</v>
      </c>
      <c r="P226" s="127">
        <v>0</v>
      </c>
      <c r="Q226" s="127">
        <f t="shared" si="26"/>
        <v>0</v>
      </c>
      <c r="R226" s="127" t="s">
        <v>160</v>
      </c>
      <c r="S226" s="127" t="s">
        <v>130</v>
      </c>
      <c r="T226" s="127" t="s">
        <v>130</v>
      </c>
      <c r="U226" s="127">
        <v>0</v>
      </c>
      <c r="V226" s="127">
        <f t="shared" si="27"/>
        <v>0</v>
      </c>
      <c r="W226" s="127"/>
      <c r="X226" s="127" t="s">
        <v>161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162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ht="22.5" outlineLevel="1" x14ac:dyDescent="0.2">
      <c r="A227" s="145">
        <v>88</v>
      </c>
      <c r="B227" s="146" t="s">
        <v>367</v>
      </c>
      <c r="C227" s="152" t="s">
        <v>368</v>
      </c>
      <c r="D227" s="147" t="s">
        <v>0</v>
      </c>
      <c r="E227" s="148">
        <v>359.70440000000002</v>
      </c>
      <c r="F227" s="149"/>
      <c r="G227" s="150">
        <f t="shared" si="21"/>
        <v>0</v>
      </c>
      <c r="H227" s="127">
        <v>0</v>
      </c>
      <c r="I227" s="127">
        <f t="shared" si="22"/>
        <v>0</v>
      </c>
      <c r="J227" s="127">
        <v>0.31</v>
      </c>
      <c r="K227" s="127">
        <f t="shared" si="23"/>
        <v>111.51</v>
      </c>
      <c r="L227" s="127">
        <v>21</v>
      </c>
      <c r="M227" s="127">
        <f t="shared" si="24"/>
        <v>0</v>
      </c>
      <c r="N227" s="127">
        <v>0</v>
      </c>
      <c r="O227" s="127">
        <f t="shared" si="25"/>
        <v>0</v>
      </c>
      <c r="P227" s="127">
        <v>0</v>
      </c>
      <c r="Q227" s="127">
        <f t="shared" si="26"/>
        <v>0</v>
      </c>
      <c r="R227" s="127"/>
      <c r="S227" s="127" t="s">
        <v>130</v>
      </c>
      <c r="T227" s="127" t="s">
        <v>139</v>
      </c>
      <c r="U227" s="127">
        <v>0</v>
      </c>
      <c r="V227" s="127">
        <f t="shared" si="27"/>
        <v>0</v>
      </c>
      <c r="W227" s="127"/>
      <c r="X227" s="127" t="s">
        <v>257</v>
      </c>
      <c r="Y227" s="122"/>
      <c r="Z227" s="122"/>
      <c r="AA227" s="122"/>
      <c r="AB227" s="122"/>
      <c r="AC227" s="122"/>
      <c r="AD227" s="122"/>
      <c r="AE227" s="122"/>
      <c r="AF227" s="122"/>
      <c r="AG227" s="122" t="s">
        <v>258</v>
      </c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x14ac:dyDescent="0.2">
      <c r="A228" s="133" t="s">
        <v>125</v>
      </c>
      <c r="B228" s="134" t="s">
        <v>75</v>
      </c>
      <c r="C228" s="151" t="s">
        <v>76</v>
      </c>
      <c r="D228" s="135"/>
      <c r="E228" s="136"/>
      <c r="F228" s="137"/>
      <c r="G228" s="138">
        <f>SUMIF(AG229:AG231,"&lt;&gt;NOR",G229:G231)</f>
        <v>0</v>
      </c>
      <c r="H228" s="132"/>
      <c r="I228" s="132">
        <f>SUM(I229:I231)</f>
        <v>544</v>
      </c>
      <c r="J228" s="132"/>
      <c r="K228" s="132">
        <f>SUM(K229:K231)</f>
        <v>234.18</v>
      </c>
      <c r="L228" s="132"/>
      <c r="M228" s="132">
        <f>SUM(M229:M231)</f>
        <v>0</v>
      </c>
      <c r="N228" s="132"/>
      <c r="O228" s="132">
        <f>SUM(O229:O231)</f>
        <v>0</v>
      </c>
      <c r="P228" s="132"/>
      <c r="Q228" s="132">
        <f>SUM(Q229:Q231)</f>
        <v>0</v>
      </c>
      <c r="R228" s="132"/>
      <c r="S228" s="132"/>
      <c r="T228" s="132"/>
      <c r="U228" s="132"/>
      <c r="V228" s="132">
        <f>SUM(V229:V231)</f>
        <v>0.5</v>
      </c>
      <c r="W228" s="132"/>
      <c r="X228" s="132"/>
      <c r="AG228" t="s">
        <v>126</v>
      </c>
    </row>
    <row r="229" spans="1:60" ht="22.5" outlineLevel="1" x14ac:dyDescent="0.2">
      <c r="A229" s="145">
        <v>89</v>
      </c>
      <c r="B229" s="146" t="s">
        <v>369</v>
      </c>
      <c r="C229" s="152" t="s">
        <v>370</v>
      </c>
      <c r="D229" s="147" t="s">
        <v>129</v>
      </c>
      <c r="E229" s="148">
        <v>1</v>
      </c>
      <c r="F229" s="149"/>
      <c r="G229" s="150">
        <f>ROUND(E229*F229,2)</f>
        <v>0</v>
      </c>
      <c r="H229" s="127">
        <v>0</v>
      </c>
      <c r="I229" s="127">
        <f>ROUND(E229*H229,2)</f>
        <v>0</v>
      </c>
      <c r="J229" s="127">
        <v>230</v>
      </c>
      <c r="K229" s="127">
        <f>ROUND(E229*J229,2)</f>
        <v>230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0</v>
      </c>
      <c r="Q229" s="127">
        <f>ROUND(E229*P229,2)</f>
        <v>0</v>
      </c>
      <c r="R229" s="127"/>
      <c r="S229" s="127" t="s">
        <v>130</v>
      </c>
      <c r="T229" s="127" t="s">
        <v>130</v>
      </c>
      <c r="U229" s="127">
        <v>0.5</v>
      </c>
      <c r="V229" s="127">
        <f>ROUND(E229*U229,2)</f>
        <v>0.5</v>
      </c>
      <c r="W229" s="127"/>
      <c r="X229" s="127" t="s">
        <v>131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132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45">
        <v>90</v>
      </c>
      <c r="B230" s="146" t="s">
        <v>371</v>
      </c>
      <c r="C230" s="152" t="s">
        <v>372</v>
      </c>
      <c r="D230" s="147" t="s">
        <v>129</v>
      </c>
      <c r="E230" s="148">
        <v>1</v>
      </c>
      <c r="F230" s="149"/>
      <c r="G230" s="150">
        <f>ROUND(E230*F230,2)</f>
        <v>0</v>
      </c>
      <c r="H230" s="127">
        <v>544</v>
      </c>
      <c r="I230" s="127">
        <f>ROUND(E230*H230,2)</f>
        <v>544</v>
      </c>
      <c r="J230" s="127">
        <v>0</v>
      </c>
      <c r="K230" s="127">
        <f>ROUND(E230*J230,2)</f>
        <v>0</v>
      </c>
      <c r="L230" s="127">
        <v>21</v>
      </c>
      <c r="M230" s="127">
        <f>G230*(1+L230/100)</f>
        <v>0</v>
      </c>
      <c r="N230" s="127">
        <v>5.9000000000000003E-4</v>
      </c>
      <c r="O230" s="127">
        <f>ROUND(E230*N230,2)</f>
        <v>0</v>
      </c>
      <c r="P230" s="127">
        <v>0</v>
      </c>
      <c r="Q230" s="127">
        <f>ROUND(E230*P230,2)</f>
        <v>0</v>
      </c>
      <c r="R230" s="127" t="s">
        <v>160</v>
      </c>
      <c r="S230" s="127" t="s">
        <v>130</v>
      </c>
      <c r="T230" s="127" t="s">
        <v>130</v>
      </c>
      <c r="U230" s="127">
        <v>0</v>
      </c>
      <c r="V230" s="127">
        <f>ROUND(E230*U230,2)</f>
        <v>0</v>
      </c>
      <c r="W230" s="127"/>
      <c r="X230" s="127" t="s">
        <v>161</v>
      </c>
      <c r="Y230" s="122"/>
      <c r="Z230" s="122"/>
      <c r="AA230" s="122"/>
      <c r="AB230" s="122"/>
      <c r="AC230" s="122"/>
      <c r="AD230" s="122"/>
      <c r="AE230" s="122"/>
      <c r="AF230" s="122"/>
      <c r="AG230" s="122" t="s">
        <v>162</v>
      </c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45">
        <v>91</v>
      </c>
      <c r="B231" s="146" t="s">
        <v>373</v>
      </c>
      <c r="C231" s="152" t="s">
        <v>374</v>
      </c>
      <c r="D231" s="147" t="s">
        <v>0</v>
      </c>
      <c r="E231" s="148">
        <v>7.74</v>
      </c>
      <c r="F231" s="149"/>
      <c r="G231" s="150">
        <f>ROUND(E231*F231,2)</f>
        <v>0</v>
      </c>
      <c r="H231" s="127">
        <v>0</v>
      </c>
      <c r="I231" s="127">
        <f>ROUND(E231*H231,2)</f>
        <v>0</v>
      </c>
      <c r="J231" s="127">
        <v>0.54</v>
      </c>
      <c r="K231" s="127">
        <f>ROUND(E231*J231,2)</f>
        <v>4.18</v>
      </c>
      <c r="L231" s="127">
        <v>21</v>
      </c>
      <c r="M231" s="127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7"/>
      <c r="S231" s="127" t="s">
        <v>130</v>
      </c>
      <c r="T231" s="127" t="s">
        <v>130</v>
      </c>
      <c r="U231" s="127">
        <v>0</v>
      </c>
      <c r="V231" s="127">
        <f>ROUND(E231*U231,2)</f>
        <v>0</v>
      </c>
      <c r="W231" s="127"/>
      <c r="X231" s="127" t="s">
        <v>257</v>
      </c>
      <c r="Y231" s="122"/>
      <c r="Z231" s="122"/>
      <c r="AA231" s="122"/>
      <c r="AB231" s="122"/>
      <c r="AC231" s="122"/>
      <c r="AD231" s="122"/>
      <c r="AE231" s="122"/>
      <c r="AF231" s="122"/>
      <c r="AG231" s="122" t="s">
        <v>258</v>
      </c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x14ac:dyDescent="0.2">
      <c r="A232" s="133" t="s">
        <v>125</v>
      </c>
      <c r="B232" s="134" t="s">
        <v>77</v>
      </c>
      <c r="C232" s="151" t="s">
        <v>78</v>
      </c>
      <c r="D232" s="135"/>
      <c r="E232" s="136"/>
      <c r="F232" s="137"/>
      <c r="G232" s="138">
        <f>SUMIF(AG233:AG255,"&lt;&gt;NOR",G233:G255)</f>
        <v>0</v>
      </c>
      <c r="H232" s="132"/>
      <c r="I232" s="132">
        <f>SUM(I233:I255)</f>
        <v>23343</v>
      </c>
      <c r="J232" s="132"/>
      <c r="K232" s="132">
        <f>SUM(K233:K255)</f>
        <v>89879.42</v>
      </c>
      <c r="L232" s="132"/>
      <c r="M232" s="132">
        <f>SUM(M233:M255)</f>
        <v>0</v>
      </c>
      <c r="N232" s="132"/>
      <c r="O232" s="132">
        <f>SUM(O233:O255)</f>
        <v>0.1</v>
      </c>
      <c r="P232" s="132"/>
      <c r="Q232" s="132">
        <f>SUM(Q233:Q255)</f>
        <v>3.13</v>
      </c>
      <c r="R232" s="132"/>
      <c r="S232" s="132"/>
      <c r="T232" s="132"/>
      <c r="U232" s="132"/>
      <c r="V232" s="132">
        <f>SUM(V233:V255)</f>
        <v>27.25</v>
      </c>
      <c r="W232" s="132"/>
      <c r="X232" s="132"/>
      <c r="AG232" t="s">
        <v>126</v>
      </c>
    </row>
    <row r="233" spans="1:60" outlineLevel="1" x14ac:dyDescent="0.2">
      <c r="A233" s="145">
        <v>92</v>
      </c>
      <c r="B233" s="146" t="s">
        <v>375</v>
      </c>
      <c r="C233" s="152" t="s">
        <v>376</v>
      </c>
      <c r="D233" s="147" t="s">
        <v>129</v>
      </c>
      <c r="E233" s="148">
        <v>7</v>
      </c>
      <c r="F233" s="149"/>
      <c r="G233" s="150">
        <f t="shared" ref="G233:G242" si="28">ROUND(E233*F233,2)</f>
        <v>0</v>
      </c>
      <c r="H233" s="127">
        <v>0</v>
      </c>
      <c r="I233" s="127">
        <f t="shared" ref="I233:I242" si="29">ROUND(E233*H233,2)</f>
        <v>0</v>
      </c>
      <c r="J233" s="127">
        <v>739</v>
      </c>
      <c r="K233" s="127">
        <f t="shared" ref="K233:K242" si="30">ROUND(E233*J233,2)</f>
        <v>5173</v>
      </c>
      <c r="L233" s="127">
        <v>21</v>
      </c>
      <c r="M233" s="127">
        <f t="shared" ref="M233:M242" si="31">G233*(1+L233/100)</f>
        <v>0</v>
      </c>
      <c r="N233" s="127">
        <v>0</v>
      </c>
      <c r="O233" s="127">
        <f t="shared" ref="O233:O242" si="32">ROUND(E233*N233,2)</f>
        <v>0</v>
      </c>
      <c r="P233" s="127">
        <v>0</v>
      </c>
      <c r="Q233" s="127">
        <f t="shared" ref="Q233:Q242" si="33">ROUND(E233*P233,2)</f>
        <v>0</v>
      </c>
      <c r="R233" s="127"/>
      <c r="S233" s="127" t="s">
        <v>130</v>
      </c>
      <c r="T233" s="127" t="s">
        <v>223</v>
      </c>
      <c r="U233" s="127">
        <v>1.45</v>
      </c>
      <c r="V233" s="127">
        <f t="shared" ref="V233:V242" si="34">ROUND(E233*U233,2)</f>
        <v>10.15</v>
      </c>
      <c r="W233" s="127"/>
      <c r="X233" s="127" t="s">
        <v>131</v>
      </c>
      <c r="Y233" s="122"/>
      <c r="Z233" s="122"/>
      <c r="AA233" s="122"/>
      <c r="AB233" s="122"/>
      <c r="AC233" s="122"/>
      <c r="AD233" s="122"/>
      <c r="AE233" s="122"/>
      <c r="AF233" s="122"/>
      <c r="AG233" s="122" t="s">
        <v>132</v>
      </c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45">
        <v>93</v>
      </c>
      <c r="B234" s="146" t="s">
        <v>377</v>
      </c>
      <c r="C234" s="152" t="s">
        <v>378</v>
      </c>
      <c r="D234" s="147" t="s">
        <v>129</v>
      </c>
      <c r="E234" s="148">
        <v>12</v>
      </c>
      <c r="F234" s="149"/>
      <c r="G234" s="150">
        <f t="shared" si="28"/>
        <v>0</v>
      </c>
      <c r="H234" s="127">
        <v>0</v>
      </c>
      <c r="I234" s="127">
        <f t="shared" si="29"/>
        <v>0</v>
      </c>
      <c r="J234" s="127">
        <v>250</v>
      </c>
      <c r="K234" s="127">
        <f t="shared" si="30"/>
        <v>3000</v>
      </c>
      <c r="L234" s="127">
        <v>21</v>
      </c>
      <c r="M234" s="127">
        <f t="shared" si="31"/>
        <v>0</v>
      </c>
      <c r="N234" s="127">
        <v>0</v>
      </c>
      <c r="O234" s="127">
        <f t="shared" si="32"/>
        <v>0</v>
      </c>
      <c r="P234" s="127">
        <v>0.17399999999999999</v>
      </c>
      <c r="Q234" s="127">
        <f t="shared" si="33"/>
        <v>2.09</v>
      </c>
      <c r="R234" s="127"/>
      <c r="S234" s="127" t="s">
        <v>130</v>
      </c>
      <c r="T234" s="127" t="s">
        <v>223</v>
      </c>
      <c r="U234" s="127">
        <v>0.95</v>
      </c>
      <c r="V234" s="127">
        <f t="shared" si="34"/>
        <v>11.4</v>
      </c>
      <c r="W234" s="127"/>
      <c r="X234" s="127" t="s">
        <v>131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132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ht="45" outlineLevel="1" x14ac:dyDescent="0.2">
      <c r="A235" s="145">
        <v>94</v>
      </c>
      <c r="B235" s="146" t="s">
        <v>379</v>
      </c>
      <c r="C235" s="152" t="s">
        <v>380</v>
      </c>
      <c r="D235" s="147" t="s">
        <v>129</v>
      </c>
      <c r="E235" s="148">
        <v>1</v>
      </c>
      <c r="F235" s="149"/>
      <c r="G235" s="150">
        <f t="shared" si="28"/>
        <v>0</v>
      </c>
      <c r="H235" s="127">
        <v>0</v>
      </c>
      <c r="I235" s="127">
        <f t="shared" si="29"/>
        <v>0</v>
      </c>
      <c r="J235" s="127">
        <v>5279</v>
      </c>
      <c r="K235" s="127">
        <f t="shared" si="30"/>
        <v>5279</v>
      </c>
      <c r="L235" s="127">
        <v>21</v>
      </c>
      <c r="M235" s="127">
        <f t="shared" si="31"/>
        <v>0</v>
      </c>
      <c r="N235" s="127">
        <v>0</v>
      </c>
      <c r="O235" s="127">
        <f t="shared" si="32"/>
        <v>0</v>
      </c>
      <c r="P235" s="127">
        <v>0</v>
      </c>
      <c r="Q235" s="127">
        <f t="shared" si="33"/>
        <v>0</v>
      </c>
      <c r="R235" s="127"/>
      <c r="S235" s="127" t="s">
        <v>222</v>
      </c>
      <c r="T235" s="127" t="s">
        <v>223</v>
      </c>
      <c r="U235" s="127">
        <v>0</v>
      </c>
      <c r="V235" s="127">
        <f t="shared" si="34"/>
        <v>0</v>
      </c>
      <c r="W235" s="127"/>
      <c r="X235" s="127" t="s">
        <v>131</v>
      </c>
      <c r="Y235" s="122"/>
      <c r="Z235" s="122"/>
      <c r="AA235" s="122"/>
      <c r="AB235" s="122"/>
      <c r="AC235" s="122"/>
      <c r="AD235" s="122"/>
      <c r="AE235" s="122"/>
      <c r="AF235" s="122"/>
      <c r="AG235" s="122" t="s">
        <v>132</v>
      </c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ht="22.5" outlineLevel="1" x14ac:dyDescent="0.2">
      <c r="A236" s="145">
        <v>95</v>
      </c>
      <c r="B236" s="146" t="s">
        <v>381</v>
      </c>
      <c r="C236" s="152" t="s">
        <v>382</v>
      </c>
      <c r="D236" s="147" t="s">
        <v>274</v>
      </c>
      <c r="E236" s="148">
        <v>1</v>
      </c>
      <c r="F236" s="149"/>
      <c r="G236" s="150">
        <f t="shared" si="28"/>
        <v>0</v>
      </c>
      <c r="H236" s="127">
        <v>0</v>
      </c>
      <c r="I236" s="127">
        <f t="shared" si="29"/>
        <v>0</v>
      </c>
      <c r="J236" s="127">
        <v>4000</v>
      </c>
      <c r="K236" s="127">
        <f t="shared" si="30"/>
        <v>4000</v>
      </c>
      <c r="L236" s="127">
        <v>21</v>
      </c>
      <c r="M236" s="127">
        <f t="shared" si="31"/>
        <v>0</v>
      </c>
      <c r="N236" s="127">
        <v>0</v>
      </c>
      <c r="O236" s="127">
        <f t="shared" si="32"/>
        <v>0</v>
      </c>
      <c r="P236" s="127">
        <v>0</v>
      </c>
      <c r="Q236" s="127">
        <f t="shared" si="33"/>
        <v>0</v>
      </c>
      <c r="R236" s="127"/>
      <c r="S236" s="127" t="s">
        <v>222</v>
      </c>
      <c r="T236" s="127" t="s">
        <v>223</v>
      </c>
      <c r="U236" s="127">
        <v>0</v>
      </c>
      <c r="V236" s="127">
        <f t="shared" si="34"/>
        <v>0</v>
      </c>
      <c r="W236" s="127"/>
      <c r="X236" s="127" t="s">
        <v>131</v>
      </c>
      <c r="Y236" s="122"/>
      <c r="Z236" s="122"/>
      <c r="AA236" s="122"/>
      <c r="AB236" s="122"/>
      <c r="AC236" s="122"/>
      <c r="AD236" s="122"/>
      <c r="AE236" s="122"/>
      <c r="AF236" s="122"/>
      <c r="AG236" s="122" t="s">
        <v>132</v>
      </c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ht="22.5" outlineLevel="1" x14ac:dyDescent="0.2">
      <c r="A237" s="145">
        <v>96</v>
      </c>
      <c r="B237" s="146" t="s">
        <v>383</v>
      </c>
      <c r="C237" s="152" t="s">
        <v>384</v>
      </c>
      <c r="D237" s="147" t="s">
        <v>129</v>
      </c>
      <c r="E237" s="148">
        <v>6</v>
      </c>
      <c r="F237" s="149"/>
      <c r="G237" s="150">
        <f t="shared" si="28"/>
        <v>0</v>
      </c>
      <c r="H237" s="127">
        <v>0</v>
      </c>
      <c r="I237" s="127">
        <f t="shared" si="29"/>
        <v>0</v>
      </c>
      <c r="J237" s="127">
        <v>1100</v>
      </c>
      <c r="K237" s="127">
        <f t="shared" si="30"/>
        <v>6600</v>
      </c>
      <c r="L237" s="127">
        <v>21</v>
      </c>
      <c r="M237" s="127">
        <f t="shared" si="31"/>
        <v>0</v>
      </c>
      <c r="N237" s="127">
        <v>0</v>
      </c>
      <c r="O237" s="127">
        <f t="shared" si="32"/>
        <v>0</v>
      </c>
      <c r="P237" s="127">
        <v>0.17399999999999999</v>
      </c>
      <c r="Q237" s="127">
        <f t="shared" si="33"/>
        <v>1.04</v>
      </c>
      <c r="R237" s="127"/>
      <c r="S237" s="127" t="s">
        <v>222</v>
      </c>
      <c r="T237" s="127" t="s">
        <v>223</v>
      </c>
      <c r="U237" s="127">
        <v>0.95</v>
      </c>
      <c r="V237" s="127">
        <f t="shared" si="34"/>
        <v>5.7</v>
      </c>
      <c r="W237" s="127"/>
      <c r="X237" s="127" t="s">
        <v>131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132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56.25" outlineLevel="1" x14ac:dyDescent="0.2">
      <c r="A238" s="145">
        <v>97</v>
      </c>
      <c r="B238" s="146" t="s">
        <v>385</v>
      </c>
      <c r="C238" s="152" t="s">
        <v>386</v>
      </c>
      <c r="D238" s="147" t="s">
        <v>274</v>
      </c>
      <c r="E238" s="148">
        <v>1</v>
      </c>
      <c r="F238" s="149"/>
      <c r="G238" s="150">
        <f t="shared" si="28"/>
        <v>0</v>
      </c>
      <c r="H238" s="127">
        <v>12450</v>
      </c>
      <c r="I238" s="127">
        <f t="shared" si="29"/>
        <v>12450</v>
      </c>
      <c r="J238" s="127">
        <v>0</v>
      </c>
      <c r="K238" s="127">
        <f t="shared" si="30"/>
        <v>0</v>
      </c>
      <c r="L238" s="127">
        <v>21</v>
      </c>
      <c r="M238" s="127">
        <f t="shared" si="31"/>
        <v>0</v>
      </c>
      <c r="N238" s="127">
        <v>0</v>
      </c>
      <c r="O238" s="127">
        <f t="shared" si="32"/>
        <v>0</v>
      </c>
      <c r="P238" s="127">
        <v>0</v>
      </c>
      <c r="Q238" s="127">
        <f t="shared" si="33"/>
        <v>0</v>
      </c>
      <c r="R238" s="127"/>
      <c r="S238" s="127" t="s">
        <v>222</v>
      </c>
      <c r="T238" s="127" t="s">
        <v>223</v>
      </c>
      <c r="U238" s="127">
        <v>0</v>
      </c>
      <c r="V238" s="127">
        <f t="shared" si="34"/>
        <v>0</v>
      </c>
      <c r="W238" s="127"/>
      <c r="X238" s="127" t="s">
        <v>387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388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ht="22.5" outlineLevel="1" x14ac:dyDescent="0.2">
      <c r="A239" s="145">
        <v>98</v>
      </c>
      <c r="B239" s="146" t="s">
        <v>389</v>
      </c>
      <c r="C239" s="152" t="s">
        <v>390</v>
      </c>
      <c r="D239" s="147" t="s">
        <v>129</v>
      </c>
      <c r="E239" s="148">
        <v>3</v>
      </c>
      <c r="F239" s="149"/>
      <c r="G239" s="150">
        <f t="shared" si="28"/>
        <v>0</v>
      </c>
      <c r="H239" s="127">
        <v>1668</v>
      </c>
      <c r="I239" s="127">
        <f t="shared" si="29"/>
        <v>5004</v>
      </c>
      <c r="J239" s="127">
        <v>0</v>
      </c>
      <c r="K239" s="127">
        <f t="shared" si="30"/>
        <v>0</v>
      </c>
      <c r="L239" s="127">
        <v>21</v>
      </c>
      <c r="M239" s="127">
        <f t="shared" si="31"/>
        <v>0</v>
      </c>
      <c r="N239" s="127">
        <v>1.2999999999999999E-2</v>
      </c>
      <c r="O239" s="127">
        <f t="shared" si="32"/>
        <v>0.04</v>
      </c>
      <c r="P239" s="127">
        <v>0</v>
      </c>
      <c r="Q239" s="127">
        <f t="shared" si="33"/>
        <v>0</v>
      </c>
      <c r="R239" s="127" t="s">
        <v>160</v>
      </c>
      <c r="S239" s="127" t="s">
        <v>130</v>
      </c>
      <c r="T239" s="127" t="s">
        <v>223</v>
      </c>
      <c r="U239" s="127">
        <v>0</v>
      </c>
      <c r="V239" s="127">
        <f t="shared" si="34"/>
        <v>0</v>
      </c>
      <c r="W239" s="127"/>
      <c r="X239" s="127" t="s">
        <v>161</v>
      </c>
      <c r="Y239" s="122"/>
      <c r="Z239" s="122"/>
      <c r="AA239" s="122"/>
      <c r="AB239" s="122"/>
      <c r="AC239" s="122"/>
      <c r="AD239" s="122"/>
      <c r="AE239" s="122"/>
      <c r="AF239" s="122"/>
      <c r="AG239" s="122" t="s">
        <v>162</v>
      </c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ht="22.5" outlineLevel="1" x14ac:dyDescent="0.2">
      <c r="A240" s="145">
        <v>99</v>
      </c>
      <c r="B240" s="146" t="s">
        <v>391</v>
      </c>
      <c r="C240" s="152" t="s">
        <v>392</v>
      </c>
      <c r="D240" s="147" t="s">
        <v>129</v>
      </c>
      <c r="E240" s="148">
        <v>3</v>
      </c>
      <c r="F240" s="149"/>
      <c r="G240" s="150">
        <f t="shared" si="28"/>
        <v>0</v>
      </c>
      <c r="H240" s="127">
        <v>1963</v>
      </c>
      <c r="I240" s="127">
        <f t="shared" si="29"/>
        <v>5889</v>
      </c>
      <c r="J240" s="127">
        <v>0</v>
      </c>
      <c r="K240" s="127">
        <f t="shared" si="30"/>
        <v>0</v>
      </c>
      <c r="L240" s="127">
        <v>21</v>
      </c>
      <c r="M240" s="127">
        <f t="shared" si="31"/>
        <v>0</v>
      </c>
      <c r="N240" s="127">
        <v>0.02</v>
      </c>
      <c r="O240" s="127">
        <f t="shared" si="32"/>
        <v>0.06</v>
      </c>
      <c r="P240" s="127">
        <v>0</v>
      </c>
      <c r="Q240" s="127">
        <f t="shared" si="33"/>
        <v>0</v>
      </c>
      <c r="R240" s="127" t="s">
        <v>160</v>
      </c>
      <c r="S240" s="127" t="s">
        <v>130</v>
      </c>
      <c r="T240" s="127" t="s">
        <v>130</v>
      </c>
      <c r="U240" s="127">
        <v>0</v>
      </c>
      <c r="V240" s="127">
        <f t="shared" si="34"/>
        <v>0</v>
      </c>
      <c r="W240" s="127"/>
      <c r="X240" s="127" t="s">
        <v>161</v>
      </c>
      <c r="Y240" s="122"/>
      <c r="Z240" s="122"/>
      <c r="AA240" s="122"/>
      <c r="AB240" s="122"/>
      <c r="AC240" s="122"/>
      <c r="AD240" s="122"/>
      <c r="AE240" s="122"/>
      <c r="AF240" s="122"/>
      <c r="AG240" s="122" t="s">
        <v>162</v>
      </c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ht="22.5" outlineLevel="1" x14ac:dyDescent="0.2">
      <c r="A241" s="145">
        <v>101</v>
      </c>
      <c r="B241" s="146" t="s">
        <v>393</v>
      </c>
      <c r="C241" s="152" t="s">
        <v>394</v>
      </c>
      <c r="D241" s="147" t="s">
        <v>129</v>
      </c>
      <c r="E241" s="148">
        <v>1</v>
      </c>
      <c r="F241" s="149"/>
      <c r="G241" s="150">
        <f t="shared" si="28"/>
        <v>0</v>
      </c>
      <c r="H241" s="127">
        <v>0</v>
      </c>
      <c r="I241" s="127">
        <f t="shared" si="29"/>
        <v>0</v>
      </c>
      <c r="J241" s="127">
        <v>2500</v>
      </c>
      <c r="K241" s="127">
        <f t="shared" si="30"/>
        <v>2500</v>
      </c>
      <c r="L241" s="127">
        <v>21</v>
      </c>
      <c r="M241" s="127">
        <f t="shared" si="31"/>
        <v>0</v>
      </c>
      <c r="N241" s="127">
        <v>0</v>
      </c>
      <c r="O241" s="127">
        <f t="shared" si="32"/>
        <v>0</v>
      </c>
      <c r="P241" s="127">
        <v>0</v>
      </c>
      <c r="Q241" s="127">
        <f t="shared" si="33"/>
        <v>0</v>
      </c>
      <c r="R241" s="127"/>
      <c r="S241" s="127" t="s">
        <v>222</v>
      </c>
      <c r="T241" s="127" t="s">
        <v>223</v>
      </c>
      <c r="U241" s="127">
        <v>0</v>
      </c>
      <c r="V241" s="127">
        <f t="shared" si="34"/>
        <v>0</v>
      </c>
      <c r="W241" s="127"/>
      <c r="X241" s="127" t="s">
        <v>387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395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ht="22.5" outlineLevel="1" x14ac:dyDescent="0.2">
      <c r="A242" s="139">
        <v>102</v>
      </c>
      <c r="B242" s="140" t="s">
        <v>396</v>
      </c>
      <c r="C242" s="153" t="s">
        <v>397</v>
      </c>
      <c r="D242" s="141" t="s">
        <v>145</v>
      </c>
      <c r="E242" s="142">
        <v>2.4</v>
      </c>
      <c r="F242" s="143"/>
      <c r="G242" s="144">
        <f t="shared" si="28"/>
        <v>0</v>
      </c>
      <c r="H242" s="127">
        <v>0</v>
      </c>
      <c r="I242" s="127">
        <f t="shared" si="29"/>
        <v>0</v>
      </c>
      <c r="J242" s="127">
        <v>25415</v>
      </c>
      <c r="K242" s="127">
        <f t="shared" si="30"/>
        <v>60996</v>
      </c>
      <c r="L242" s="127">
        <v>21</v>
      </c>
      <c r="M242" s="127">
        <f t="shared" si="31"/>
        <v>0</v>
      </c>
      <c r="N242" s="127">
        <v>0</v>
      </c>
      <c r="O242" s="127">
        <f t="shared" si="32"/>
        <v>0</v>
      </c>
      <c r="P242" s="127">
        <v>0</v>
      </c>
      <c r="Q242" s="127">
        <f t="shared" si="33"/>
        <v>0</v>
      </c>
      <c r="R242" s="127"/>
      <c r="S242" s="127" t="s">
        <v>222</v>
      </c>
      <c r="T242" s="127" t="s">
        <v>223</v>
      </c>
      <c r="U242" s="127">
        <v>0</v>
      </c>
      <c r="V242" s="127">
        <f t="shared" si="34"/>
        <v>0</v>
      </c>
      <c r="W242" s="127"/>
      <c r="X242" s="127" t="s">
        <v>387</v>
      </c>
      <c r="Y242" s="122"/>
      <c r="Z242" s="122"/>
      <c r="AA242" s="122"/>
      <c r="AB242" s="122"/>
      <c r="AC242" s="122"/>
      <c r="AD242" s="122"/>
      <c r="AE242" s="122"/>
      <c r="AF242" s="122"/>
      <c r="AG242" s="122" t="s">
        <v>395</v>
      </c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ht="22.5" outlineLevel="1" x14ac:dyDescent="0.2">
      <c r="A243" s="125"/>
      <c r="B243" s="126"/>
      <c r="C243" s="154" t="s">
        <v>398</v>
      </c>
      <c r="D243" s="128"/>
      <c r="E243" s="129">
        <v>2.4</v>
      </c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2"/>
      <c r="Z243" s="122"/>
      <c r="AA243" s="122"/>
      <c r="AB243" s="122"/>
      <c r="AC243" s="122"/>
      <c r="AD243" s="122"/>
      <c r="AE243" s="122"/>
      <c r="AF243" s="122"/>
      <c r="AG243" s="122" t="s">
        <v>141</v>
      </c>
      <c r="AH243" s="122">
        <v>0</v>
      </c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outlineLevel="1" x14ac:dyDescent="0.2">
      <c r="A244" s="125"/>
      <c r="B244" s="126"/>
      <c r="C244" s="154" t="s">
        <v>399</v>
      </c>
      <c r="D244" s="128"/>
      <c r="E244" s="129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2"/>
      <c r="Z244" s="122"/>
      <c r="AA244" s="122"/>
      <c r="AB244" s="122"/>
      <c r="AC244" s="122"/>
      <c r="AD244" s="122"/>
      <c r="AE244" s="122"/>
      <c r="AF244" s="122"/>
      <c r="AG244" s="122" t="s">
        <v>141</v>
      </c>
      <c r="AH244" s="122">
        <v>0</v>
      </c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25"/>
      <c r="B245" s="126"/>
      <c r="C245" s="154" t="s">
        <v>400</v>
      </c>
      <c r="D245" s="128"/>
      <c r="E245" s="129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2"/>
      <c r="Z245" s="122"/>
      <c r="AA245" s="122"/>
      <c r="AB245" s="122"/>
      <c r="AC245" s="122"/>
      <c r="AD245" s="122"/>
      <c r="AE245" s="122"/>
      <c r="AF245" s="122"/>
      <c r="AG245" s="122" t="s">
        <v>141</v>
      </c>
      <c r="AH245" s="122">
        <v>0</v>
      </c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ht="22.5" outlineLevel="1" x14ac:dyDescent="0.2">
      <c r="A246" s="125"/>
      <c r="B246" s="126"/>
      <c r="C246" s="154" t="s">
        <v>401</v>
      </c>
      <c r="D246" s="128"/>
      <c r="E246" s="129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141</v>
      </c>
      <c r="AH246" s="122">
        <v>0</v>
      </c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outlineLevel="1" x14ac:dyDescent="0.2">
      <c r="A247" s="125"/>
      <c r="B247" s="126"/>
      <c r="C247" s="154" t="s">
        <v>402</v>
      </c>
      <c r="D247" s="128"/>
      <c r="E247" s="129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2"/>
      <c r="Z247" s="122"/>
      <c r="AA247" s="122"/>
      <c r="AB247" s="122"/>
      <c r="AC247" s="122"/>
      <c r="AD247" s="122"/>
      <c r="AE247" s="122"/>
      <c r="AF247" s="122"/>
      <c r="AG247" s="122" t="s">
        <v>141</v>
      </c>
      <c r="AH247" s="122">
        <v>0</v>
      </c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ht="22.5" outlineLevel="1" x14ac:dyDescent="0.2">
      <c r="A248" s="125"/>
      <c r="B248" s="126"/>
      <c r="C248" s="154" t="s">
        <v>403</v>
      </c>
      <c r="D248" s="128"/>
      <c r="E248" s="129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141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ht="22.5" outlineLevel="1" x14ac:dyDescent="0.2">
      <c r="A249" s="125"/>
      <c r="B249" s="126"/>
      <c r="C249" s="154" t="s">
        <v>404</v>
      </c>
      <c r="D249" s="128"/>
      <c r="E249" s="129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141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4" t="s">
        <v>405</v>
      </c>
      <c r="D250" s="128"/>
      <c r="E250" s="129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141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25"/>
      <c r="B251" s="126"/>
      <c r="C251" s="154" t="s">
        <v>406</v>
      </c>
      <c r="D251" s="128"/>
      <c r="E251" s="129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2"/>
      <c r="Z251" s="122"/>
      <c r="AA251" s="122"/>
      <c r="AB251" s="122"/>
      <c r="AC251" s="122"/>
      <c r="AD251" s="122"/>
      <c r="AE251" s="122"/>
      <c r="AF251" s="122"/>
      <c r="AG251" s="122" t="s">
        <v>141</v>
      </c>
      <c r="AH251" s="122">
        <v>0</v>
      </c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ht="22.5" outlineLevel="1" x14ac:dyDescent="0.2">
      <c r="A252" s="125"/>
      <c r="B252" s="126"/>
      <c r="C252" s="154" t="s">
        <v>407</v>
      </c>
      <c r="D252" s="128"/>
      <c r="E252" s="129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141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ht="22.5" outlineLevel="1" x14ac:dyDescent="0.2">
      <c r="A253" s="125"/>
      <c r="B253" s="126"/>
      <c r="C253" s="154" t="s">
        <v>408</v>
      </c>
      <c r="D253" s="128"/>
      <c r="E253" s="129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141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outlineLevel="1" x14ac:dyDescent="0.2">
      <c r="A254" s="125"/>
      <c r="B254" s="126"/>
      <c r="C254" s="154" t="s">
        <v>409</v>
      </c>
      <c r="D254" s="128"/>
      <c r="E254" s="129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141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45">
        <v>103</v>
      </c>
      <c r="B255" s="146" t="s">
        <v>410</v>
      </c>
      <c r="C255" s="152" t="s">
        <v>411</v>
      </c>
      <c r="D255" s="147" t="s">
        <v>0</v>
      </c>
      <c r="E255" s="148">
        <v>1165.71</v>
      </c>
      <c r="F255" s="149"/>
      <c r="G255" s="150">
        <f>ROUND(E255*F255,2)</f>
        <v>0</v>
      </c>
      <c r="H255" s="127">
        <v>0</v>
      </c>
      <c r="I255" s="127">
        <f>ROUND(E255*H255,2)</f>
        <v>0</v>
      </c>
      <c r="J255" s="127">
        <v>2</v>
      </c>
      <c r="K255" s="127">
        <f>ROUND(E255*J255,2)</f>
        <v>2331.42</v>
      </c>
      <c r="L255" s="127">
        <v>21</v>
      </c>
      <c r="M255" s="127">
        <f>G255*(1+L255/100)</f>
        <v>0</v>
      </c>
      <c r="N255" s="127">
        <v>0</v>
      </c>
      <c r="O255" s="127">
        <f>ROUND(E255*N255,2)</f>
        <v>0</v>
      </c>
      <c r="P255" s="127">
        <v>0</v>
      </c>
      <c r="Q255" s="127">
        <f>ROUND(E255*P255,2)</f>
        <v>0</v>
      </c>
      <c r="R255" s="127"/>
      <c r="S255" s="127" t="s">
        <v>130</v>
      </c>
      <c r="T255" s="127" t="s">
        <v>223</v>
      </c>
      <c r="U255" s="127">
        <v>0</v>
      </c>
      <c r="V255" s="127">
        <f>ROUND(E255*U255,2)</f>
        <v>0</v>
      </c>
      <c r="W255" s="127"/>
      <c r="X255" s="127" t="s">
        <v>257</v>
      </c>
      <c r="Y255" s="122"/>
      <c r="Z255" s="122"/>
      <c r="AA255" s="122"/>
      <c r="AB255" s="122"/>
      <c r="AC255" s="122"/>
      <c r="AD255" s="122"/>
      <c r="AE255" s="122"/>
      <c r="AF255" s="122"/>
      <c r="AG255" s="122" t="s">
        <v>258</v>
      </c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x14ac:dyDescent="0.2">
      <c r="A256" s="133" t="s">
        <v>125</v>
      </c>
      <c r="B256" s="134" t="s">
        <v>79</v>
      </c>
      <c r="C256" s="151" t="s">
        <v>80</v>
      </c>
      <c r="D256" s="135"/>
      <c r="E256" s="136"/>
      <c r="F256" s="137"/>
      <c r="G256" s="138">
        <f>SUMIF(AG257:AG260,"&lt;&gt;NOR",G257:G260)</f>
        <v>0</v>
      </c>
      <c r="H256" s="132"/>
      <c r="I256" s="132">
        <f>SUM(I257:I260)</f>
        <v>0</v>
      </c>
      <c r="J256" s="132"/>
      <c r="K256" s="132">
        <f>SUM(K257:K260)</f>
        <v>323.58</v>
      </c>
      <c r="L256" s="132"/>
      <c r="M256" s="132">
        <f>SUM(M257:M260)</f>
        <v>0</v>
      </c>
      <c r="N256" s="132"/>
      <c r="O256" s="132">
        <f>SUM(O257:O260)</f>
        <v>0</v>
      </c>
      <c r="P256" s="132"/>
      <c r="Q256" s="132">
        <f>SUM(Q257:Q260)</f>
        <v>0.03</v>
      </c>
      <c r="R256" s="132"/>
      <c r="S256" s="132"/>
      <c r="T256" s="132"/>
      <c r="U256" s="132"/>
      <c r="V256" s="132">
        <f>SUM(V257:V260)</f>
        <v>0</v>
      </c>
      <c r="W256" s="132"/>
      <c r="X256" s="132"/>
      <c r="AG256" t="s">
        <v>126</v>
      </c>
    </row>
    <row r="257" spans="1:60" outlineLevel="1" x14ac:dyDescent="0.2">
      <c r="A257" s="139">
        <v>104</v>
      </c>
      <c r="B257" s="140" t="s">
        <v>412</v>
      </c>
      <c r="C257" s="153" t="s">
        <v>413</v>
      </c>
      <c r="D257" s="141" t="s">
        <v>138</v>
      </c>
      <c r="E257" s="142">
        <v>2.4700000000000002</v>
      </c>
      <c r="F257" s="143"/>
      <c r="G257" s="144">
        <f>ROUND(E257*F257,2)</f>
        <v>0</v>
      </c>
      <c r="H257" s="127">
        <v>0</v>
      </c>
      <c r="I257" s="127">
        <f>ROUND(E257*H257,2)</f>
        <v>0</v>
      </c>
      <c r="J257" s="127">
        <v>65.5</v>
      </c>
      <c r="K257" s="127">
        <f>ROUND(E257*J257,2)</f>
        <v>161.79</v>
      </c>
      <c r="L257" s="127">
        <v>21</v>
      </c>
      <c r="M257" s="127">
        <f>G257*(1+L257/100)</f>
        <v>0</v>
      </c>
      <c r="N257" s="127">
        <v>0</v>
      </c>
      <c r="O257" s="127">
        <f>ROUND(E257*N257,2)</f>
        <v>0</v>
      </c>
      <c r="P257" s="127">
        <v>2E-3</v>
      </c>
      <c r="Q257" s="127">
        <f>ROUND(E257*P257,2)</f>
        <v>0</v>
      </c>
      <c r="R257" s="127"/>
      <c r="S257" s="127" t="s">
        <v>130</v>
      </c>
      <c r="T257" s="127" t="s">
        <v>130</v>
      </c>
      <c r="U257" s="127">
        <v>0</v>
      </c>
      <c r="V257" s="127">
        <f>ROUND(E257*U257,2)</f>
        <v>0</v>
      </c>
      <c r="W257" s="127"/>
      <c r="X257" s="127" t="s">
        <v>387</v>
      </c>
      <c r="Y257" s="122"/>
      <c r="Z257" s="122"/>
      <c r="AA257" s="122"/>
      <c r="AB257" s="122"/>
      <c r="AC257" s="122"/>
      <c r="AD257" s="122"/>
      <c r="AE257" s="122"/>
      <c r="AF257" s="122"/>
      <c r="AG257" s="122" t="s">
        <v>395</v>
      </c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4" t="s">
        <v>153</v>
      </c>
      <c r="D258" s="128"/>
      <c r="E258" s="129">
        <v>2.4700000000000002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141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39">
        <v>105</v>
      </c>
      <c r="B259" s="140" t="s">
        <v>414</v>
      </c>
      <c r="C259" s="153" t="s">
        <v>415</v>
      </c>
      <c r="D259" s="141" t="s">
        <v>138</v>
      </c>
      <c r="E259" s="142">
        <v>2.4700000000000002</v>
      </c>
      <c r="F259" s="143"/>
      <c r="G259" s="144">
        <f>ROUND(E259*F259,2)</f>
        <v>0</v>
      </c>
      <c r="H259" s="127">
        <v>0</v>
      </c>
      <c r="I259" s="127">
        <f>ROUND(E259*H259,2)</f>
        <v>0</v>
      </c>
      <c r="J259" s="127">
        <v>65.5</v>
      </c>
      <c r="K259" s="127">
        <f>ROUND(E259*J259,2)</f>
        <v>161.79</v>
      </c>
      <c r="L259" s="127">
        <v>21</v>
      </c>
      <c r="M259" s="127">
        <f>G259*(1+L259/100)</f>
        <v>0</v>
      </c>
      <c r="N259" s="127">
        <v>0</v>
      </c>
      <c r="O259" s="127">
        <f>ROUND(E259*N259,2)</f>
        <v>0</v>
      </c>
      <c r="P259" s="127">
        <v>1.2E-2</v>
      </c>
      <c r="Q259" s="127">
        <f>ROUND(E259*P259,2)</f>
        <v>0.03</v>
      </c>
      <c r="R259" s="127"/>
      <c r="S259" s="127" t="s">
        <v>130</v>
      </c>
      <c r="T259" s="127" t="s">
        <v>130</v>
      </c>
      <c r="U259" s="127">
        <v>0</v>
      </c>
      <c r="V259" s="127">
        <f>ROUND(E259*U259,2)</f>
        <v>0</v>
      </c>
      <c r="W259" s="127"/>
      <c r="X259" s="127" t="s">
        <v>387</v>
      </c>
      <c r="Y259" s="122"/>
      <c r="Z259" s="122"/>
      <c r="AA259" s="122"/>
      <c r="AB259" s="122"/>
      <c r="AC259" s="122"/>
      <c r="AD259" s="122"/>
      <c r="AE259" s="122"/>
      <c r="AF259" s="122"/>
      <c r="AG259" s="122" t="s">
        <v>395</v>
      </c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4" t="s">
        <v>153</v>
      </c>
      <c r="D260" s="128"/>
      <c r="E260" s="129">
        <v>2.4700000000000002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141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x14ac:dyDescent="0.2">
      <c r="A261" s="133" t="s">
        <v>125</v>
      </c>
      <c r="B261" s="134" t="s">
        <v>81</v>
      </c>
      <c r="C261" s="151" t="s">
        <v>82</v>
      </c>
      <c r="D261" s="135"/>
      <c r="E261" s="136"/>
      <c r="F261" s="137"/>
      <c r="G261" s="138">
        <f>SUMIF(AG262:AG291,"&lt;&gt;NOR",G262:G291)</f>
        <v>0</v>
      </c>
      <c r="H261" s="132"/>
      <c r="I261" s="132">
        <f>SUM(I262:I291)</f>
        <v>4692.7700000000004</v>
      </c>
      <c r="J261" s="132"/>
      <c r="K261" s="132">
        <f>SUM(K262:K291)</f>
        <v>4730.38</v>
      </c>
      <c r="L261" s="132"/>
      <c r="M261" s="132">
        <f>SUM(M262:M291)</f>
        <v>0</v>
      </c>
      <c r="N261" s="132"/>
      <c r="O261" s="132">
        <f>SUM(O262:O291)</f>
        <v>0.04</v>
      </c>
      <c r="P261" s="132"/>
      <c r="Q261" s="132">
        <f>SUM(Q262:Q291)</f>
        <v>0</v>
      </c>
      <c r="R261" s="132"/>
      <c r="S261" s="132"/>
      <c r="T261" s="132"/>
      <c r="U261" s="132"/>
      <c r="V261" s="132">
        <f>SUM(V262:V291)</f>
        <v>8.3199999999999985</v>
      </c>
      <c r="W261" s="132"/>
      <c r="X261" s="132"/>
      <c r="AG261" t="s">
        <v>126</v>
      </c>
    </row>
    <row r="262" spans="1:60" ht="22.5" outlineLevel="1" x14ac:dyDescent="0.2">
      <c r="A262" s="139">
        <v>106</v>
      </c>
      <c r="B262" s="140" t="s">
        <v>416</v>
      </c>
      <c r="C262" s="153" t="s">
        <v>417</v>
      </c>
      <c r="D262" s="141" t="s">
        <v>138</v>
      </c>
      <c r="E262" s="142">
        <v>5.13</v>
      </c>
      <c r="F262" s="143"/>
      <c r="G262" s="144">
        <f>ROUND(E262*F262,2)</f>
        <v>0</v>
      </c>
      <c r="H262" s="127">
        <v>0</v>
      </c>
      <c r="I262" s="127">
        <f>ROUND(E262*H262,2)</f>
        <v>0</v>
      </c>
      <c r="J262" s="127">
        <v>7.1</v>
      </c>
      <c r="K262" s="127">
        <f>ROUND(E262*J262,2)</f>
        <v>36.42</v>
      </c>
      <c r="L262" s="127">
        <v>21</v>
      </c>
      <c r="M262" s="127">
        <f>G262*(1+L262/100)</f>
        <v>0</v>
      </c>
      <c r="N262" s="127">
        <v>0</v>
      </c>
      <c r="O262" s="127">
        <f>ROUND(E262*N262,2)</f>
        <v>0</v>
      </c>
      <c r="P262" s="127">
        <v>0</v>
      </c>
      <c r="Q262" s="127">
        <f>ROUND(E262*P262,2)</f>
        <v>0</v>
      </c>
      <c r="R262" s="127"/>
      <c r="S262" s="127" t="s">
        <v>130</v>
      </c>
      <c r="T262" s="127" t="s">
        <v>130</v>
      </c>
      <c r="U262" s="127">
        <v>1.6E-2</v>
      </c>
      <c r="V262" s="127">
        <f>ROUND(E262*U262,2)</f>
        <v>0.08</v>
      </c>
      <c r="W262" s="127"/>
      <c r="X262" s="127" t="s">
        <v>131</v>
      </c>
      <c r="Y262" s="122"/>
      <c r="Z262" s="122"/>
      <c r="AA262" s="122"/>
      <c r="AB262" s="122"/>
      <c r="AC262" s="122"/>
      <c r="AD262" s="122"/>
      <c r="AE262" s="122"/>
      <c r="AF262" s="122"/>
      <c r="AG262" s="122" t="s">
        <v>132</v>
      </c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outlineLevel="1" x14ac:dyDescent="0.2">
      <c r="A263" s="125"/>
      <c r="B263" s="126"/>
      <c r="C263" s="154" t="s">
        <v>177</v>
      </c>
      <c r="D263" s="128"/>
      <c r="E263" s="129">
        <v>1.1399999999999999</v>
      </c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2"/>
      <c r="Z263" s="122"/>
      <c r="AA263" s="122"/>
      <c r="AB263" s="122"/>
      <c r="AC263" s="122"/>
      <c r="AD263" s="122"/>
      <c r="AE263" s="122"/>
      <c r="AF263" s="122"/>
      <c r="AG263" s="122" t="s">
        <v>141</v>
      </c>
      <c r="AH263" s="122">
        <v>0</v>
      </c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4" t="s">
        <v>261</v>
      </c>
      <c r="D264" s="128"/>
      <c r="E264" s="129">
        <v>3.99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141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39">
        <v>107</v>
      </c>
      <c r="B265" s="140" t="s">
        <v>418</v>
      </c>
      <c r="C265" s="153" t="s">
        <v>419</v>
      </c>
      <c r="D265" s="141" t="s">
        <v>138</v>
      </c>
      <c r="E265" s="142">
        <v>5.13</v>
      </c>
      <c r="F265" s="143"/>
      <c r="G265" s="144">
        <f>ROUND(E265*F265,2)</f>
        <v>0</v>
      </c>
      <c r="H265" s="127">
        <v>24.89</v>
      </c>
      <c r="I265" s="127">
        <f>ROUND(E265*H265,2)</f>
        <v>127.69</v>
      </c>
      <c r="J265" s="127">
        <v>25.21</v>
      </c>
      <c r="K265" s="127">
        <f>ROUND(E265*J265,2)</f>
        <v>129.33000000000001</v>
      </c>
      <c r="L265" s="127">
        <v>21</v>
      </c>
      <c r="M265" s="127">
        <f>G265*(1+L265/100)</f>
        <v>0</v>
      </c>
      <c r="N265" s="127">
        <v>2.1000000000000001E-4</v>
      </c>
      <c r="O265" s="127">
        <f>ROUND(E265*N265,2)</f>
        <v>0</v>
      </c>
      <c r="P265" s="127">
        <v>0</v>
      </c>
      <c r="Q265" s="127">
        <f>ROUND(E265*P265,2)</f>
        <v>0</v>
      </c>
      <c r="R265" s="127"/>
      <c r="S265" s="127" t="s">
        <v>130</v>
      </c>
      <c r="T265" s="127" t="s">
        <v>130</v>
      </c>
      <c r="U265" s="127">
        <v>0.05</v>
      </c>
      <c r="V265" s="127">
        <f>ROUND(E265*U265,2)</f>
        <v>0.26</v>
      </c>
      <c r="W265" s="127"/>
      <c r="X265" s="127" t="s">
        <v>131</v>
      </c>
      <c r="Y265" s="122"/>
      <c r="Z265" s="122"/>
      <c r="AA265" s="122"/>
      <c r="AB265" s="122"/>
      <c r="AC265" s="122"/>
      <c r="AD265" s="122"/>
      <c r="AE265" s="122"/>
      <c r="AF265" s="122"/>
      <c r="AG265" s="122" t="s">
        <v>132</v>
      </c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25"/>
      <c r="B266" s="126"/>
      <c r="C266" s="154" t="s">
        <v>177</v>
      </c>
      <c r="D266" s="128"/>
      <c r="E266" s="129">
        <v>1.1399999999999999</v>
      </c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2"/>
      <c r="Z266" s="122"/>
      <c r="AA266" s="122"/>
      <c r="AB266" s="122"/>
      <c r="AC266" s="122"/>
      <c r="AD266" s="122"/>
      <c r="AE266" s="122"/>
      <c r="AF266" s="122"/>
      <c r="AG266" s="122" t="s">
        <v>141</v>
      </c>
      <c r="AH266" s="122">
        <v>0</v>
      </c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4" t="s">
        <v>261</v>
      </c>
      <c r="D267" s="128"/>
      <c r="E267" s="129">
        <v>3.99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141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39">
        <v>108</v>
      </c>
      <c r="B268" s="140" t="s">
        <v>420</v>
      </c>
      <c r="C268" s="153" t="s">
        <v>421</v>
      </c>
      <c r="D268" s="141" t="s">
        <v>145</v>
      </c>
      <c r="E268" s="142">
        <v>3.7</v>
      </c>
      <c r="F268" s="143"/>
      <c r="G268" s="144">
        <f>ROUND(E268*F268,2)</f>
        <v>0</v>
      </c>
      <c r="H268" s="127">
        <v>9.8800000000000008</v>
      </c>
      <c r="I268" s="127">
        <f>ROUND(E268*H268,2)</f>
        <v>36.56</v>
      </c>
      <c r="J268" s="127">
        <v>116.12</v>
      </c>
      <c r="K268" s="127">
        <f>ROUND(E268*J268,2)</f>
        <v>429.64</v>
      </c>
      <c r="L268" s="127">
        <v>21</v>
      </c>
      <c r="M268" s="127">
        <f>G268*(1+L268/100)</f>
        <v>0</v>
      </c>
      <c r="N268" s="127">
        <v>3.2000000000000003E-4</v>
      </c>
      <c r="O268" s="127">
        <f>ROUND(E268*N268,2)</f>
        <v>0</v>
      </c>
      <c r="P268" s="127">
        <v>0</v>
      </c>
      <c r="Q268" s="127">
        <f>ROUND(E268*P268,2)</f>
        <v>0</v>
      </c>
      <c r="R268" s="127"/>
      <c r="S268" s="127" t="s">
        <v>130</v>
      </c>
      <c r="T268" s="127" t="s">
        <v>139</v>
      </c>
      <c r="U268" s="127">
        <v>0.23599999999999999</v>
      </c>
      <c r="V268" s="127">
        <f>ROUND(E268*U268,2)</f>
        <v>0.87</v>
      </c>
      <c r="W268" s="127"/>
      <c r="X268" s="127" t="s">
        <v>131</v>
      </c>
      <c r="Y268" s="122"/>
      <c r="Z268" s="122"/>
      <c r="AA268" s="122"/>
      <c r="AB268" s="122"/>
      <c r="AC268" s="122"/>
      <c r="AD268" s="122"/>
      <c r="AE268" s="122"/>
      <c r="AF268" s="122"/>
      <c r="AG268" s="122" t="s">
        <v>132</v>
      </c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25"/>
      <c r="B269" s="126"/>
      <c r="C269" s="154" t="s">
        <v>422</v>
      </c>
      <c r="D269" s="128"/>
      <c r="E269" s="129">
        <v>3.7</v>
      </c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2"/>
      <c r="Z269" s="122"/>
      <c r="AA269" s="122"/>
      <c r="AB269" s="122"/>
      <c r="AC269" s="122"/>
      <c r="AD269" s="122"/>
      <c r="AE269" s="122"/>
      <c r="AF269" s="122"/>
      <c r="AG269" s="122" t="s">
        <v>141</v>
      </c>
      <c r="AH269" s="122">
        <v>0</v>
      </c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39">
        <v>109</v>
      </c>
      <c r="B270" s="140" t="s">
        <v>423</v>
      </c>
      <c r="C270" s="153" t="s">
        <v>424</v>
      </c>
      <c r="D270" s="141" t="s">
        <v>145</v>
      </c>
      <c r="E270" s="142">
        <v>3.7</v>
      </c>
      <c r="F270" s="143"/>
      <c r="G270" s="144">
        <f>ROUND(E270*F270,2)</f>
        <v>0</v>
      </c>
      <c r="H270" s="127">
        <v>5.42</v>
      </c>
      <c r="I270" s="127">
        <f>ROUND(E270*H270,2)</f>
        <v>20.05</v>
      </c>
      <c r="J270" s="127">
        <v>86.78</v>
      </c>
      <c r="K270" s="127">
        <f>ROUND(E270*J270,2)</f>
        <v>321.08999999999997</v>
      </c>
      <c r="L270" s="127">
        <v>21</v>
      </c>
      <c r="M270" s="127">
        <f>G270*(1+L270/100)</f>
        <v>0</v>
      </c>
      <c r="N270" s="127">
        <v>0</v>
      </c>
      <c r="O270" s="127">
        <f>ROUND(E270*N270,2)</f>
        <v>0</v>
      </c>
      <c r="P270" s="127">
        <v>0</v>
      </c>
      <c r="Q270" s="127">
        <f>ROUND(E270*P270,2)</f>
        <v>0</v>
      </c>
      <c r="R270" s="127"/>
      <c r="S270" s="127" t="s">
        <v>130</v>
      </c>
      <c r="T270" s="127" t="s">
        <v>139</v>
      </c>
      <c r="U270" s="127">
        <v>0.154</v>
      </c>
      <c r="V270" s="127">
        <f>ROUND(E270*U270,2)</f>
        <v>0.56999999999999995</v>
      </c>
      <c r="W270" s="127"/>
      <c r="X270" s="127" t="s">
        <v>131</v>
      </c>
      <c r="Y270" s="122"/>
      <c r="Z270" s="122"/>
      <c r="AA270" s="122"/>
      <c r="AB270" s="122"/>
      <c r="AC270" s="122"/>
      <c r="AD270" s="122"/>
      <c r="AE270" s="122"/>
      <c r="AF270" s="122"/>
      <c r="AG270" s="122" t="s">
        <v>132</v>
      </c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outlineLevel="1" x14ac:dyDescent="0.2">
      <c r="A271" s="125"/>
      <c r="B271" s="126"/>
      <c r="C271" s="154" t="s">
        <v>422</v>
      </c>
      <c r="D271" s="128"/>
      <c r="E271" s="129">
        <v>3.7</v>
      </c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2"/>
      <c r="Z271" s="122"/>
      <c r="AA271" s="122"/>
      <c r="AB271" s="122"/>
      <c r="AC271" s="122"/>
      <c r="AD271" s="122"/>
      <c r="AE271" s="122"/>
      <c r="AF271" s="122"/>
      <c r="AG271" s="122" t="s">
        <v>141</v>
      </c>
      <c r="AH271" s="122">
        <v>0</v>
      </c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outlineLevel="1" x14ac:dyDescent="0.2">
      <c r="A272" s="139">
        <v>110</v>
      </c>
      <c r="B272" s="140" t="s">
        <v>425</v>
      </c>
      <c r="C272" s="153" t="s">
        <v>426</v>
      </c>
      <c r="D272" s="141" t="s">
        <v>138</v>
      </c>
      <c r="E272" s="142">
        <v>5.13</v>
      </c>
      <c r="F272" s="143"/>
      <c r="G272" s="144">
        <f>ROUND(E272*F272,2)</f>
        <v>0</v>
      </c>
      <c r="H272" s="127">
        <v>105.52</v>
      </c>
      <c r="I272" s="127">
        <f>ROUND(E272*H272,2)</f>
        <v>541.32000000000005</v>
      </c>
      <c r="J272" s="127">
        <v>480.48</v>
      </c>
      <c r="K272" s="127">
        <f>ROUND(E272*J272,2)</f>
        <v>2464.86</v>
      </c>
      <c r="L272" s="127">
        <v>21</v>
      </c>
      <c r="M272" s="127">
        <f>G272*(1+L272/100)</f>
        <v>0</v>
      </c>
      <c r="N272" s="127">
        <v>5.0400000000000002E-3</v>
      </c>
      <c r="O272" s="127">
        <f>ROUND(E272*N272,2)</f>
        <v>0.03</v>
      </c>
      <c r="P272" s="127">
        <v>0</v>
      </c>
      <c r="Q272" s="127">
        <f>ROUND(E272*P272,2)</f>
        <v>0</v>
      </c>
      <c r="R272" s="127"/>
      <c r="S272" s="127" t="s">
        <v>130</v>
      </c>
      <c r="T272" s="127" t="s">
        <v>139</v>
      </c>
      <c r="U272" s="127">
        <v>0.97799999999999998</v>
      </c>
      <c r="V272" s="127">
        <f>ROUND(E272*U272,2)</f>
        <v>5.0199999999999996</v>
      </c>
      <c r="W272" s="127"/>
      <c r="X272" s="127" t="s">
        <v>131</v>
      </c>
      <c r="Y272" s="122"/>
      <c r="Z272" s="122"/>
      <c r="AA272" s="122"/>
      <c r="AB272" s="122"/>
      <c r="AC272" s="122"/>
      <c r="AD272" s="122"/>
      <c r="AE272" s="122"/>
      <c r="AF272" s="122"/>
      <c r="AG272" s="122" t="s">
        <v>132</v>
      </c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4" t="s">
        <v>177</v>
      </c>
      <c r="D273" s="128"/>
      <c r="E273" s="129">
        <v>1.1399999999999999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141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25"/>
      <c r="B274" s="126"/>
      <c r="C274" s="154" t="s">
        <v>261</v>
      </c>
      <c r="D274" s="128"/>
      <c r="E274" s="129">
        <v>3.99</v>
      </c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2"/>
      <c r="Z274" s="122"/>
      <c r="AA274" s="122"/>
      <c r="AB274" s="122"/>
      <c r="AC274" s="122"/>
      <c r="AD274" s="122"/>
      <c r="AE274" s="122"/>
      <c r="AF274" s="122"/>
      <c r="AG274" s="122" t="s">
        <v>141</v>
      </c>
      <c r="AH274" s="122">
        <v>0</v>
      </c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39">
        <v>111</v>
      </c>
      <c r="B275" s="140" t="s">
        <v>427</v>
      </c>
      <c r="C275" s="153" t="s">
        <v>428</v>
      </c>
      <c r="D275" s="141" t="s">
        <v>145</v>
      </c>
      <c r="E275" s="142">
        <v>19.5</v>
      </c>
      <c r="F275" s="143"/>
      <c r="G275" s="144">
        <f>ROUND(E275*F275,2)</f>
        <v>0</v>
      </c>
      <c r="H275" s="127">
        <v>21.81</v>
      </c>
      <c r="I275" s="127">
        <f>ROUND(E275*H275,2)</f>
        <v>425.3</v>
      </c>
      <c r="J275" s="127">
        <v>35.29</v>
      </c>
      <c r="K275" s="127">
        <f>ROUND(E275*J275,2)</f>
        <v>688.16</v>
      </c>
      <c r="L275" s="127">
        <v>21</v>
      </c>
      <c r="M275" s="127">
        <f>G275*(1+L275/100)</f>
        <v>0</v>
      </c>
      <c r="N275" s="127">
        <v>4.0000000000000003E-5</v>
      </c>
      <c r="O275" s="127">
        <f>ROUND(E275*N275,2)</f>
        <v>0</v>
      </c>
      <c r="P275" s="127">
        <v>0</v>
      </c>
      <c r="Q275" s="127">
        <f>ROUND(E275*P275,2)</f>
        <v>0</v>
      </c>
      <c r="R275" s="127"/>
      <c r="S275" s="127" t="s">
        <v>130</v>
      </c>
      <c r="T275" s="127" t="s">
        <v>130</v>
      </c>
      <c r="U275" s="127">
        <v>7.0000000000000007E-2</v>
      </c>
      <c r="V275" s="127">
        <f>ROUND(E275*U275,2)</f>
        <v>1.37</v>
      </c>
      <c r="W275" s="127"/>
      <c r="X275" s="127" t="s">
        <v>131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132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4" t="s">
        <v>422</v>
      </c>
      <c r="D276" s="128"/>
      <c r="E276" s="129">
        <v>3.7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141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4" t="s">
        <v>429</v>
      </c>
      <c r="D277" s="128"/>
      <c r="E277" s="129">
        <v>15.8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141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39">
        <v>112</v>
      </c>
      <c r="B278" s="140" t="s">
        <v>430</v>
      </c>
      <c r="C278" s="153" t="s">
        <v>431</v>
      </c>
      <c r="D278" s="141" t="s">
        <v>138</v>
      </c>
      <c r="E278" s="142">
        <v>5.13</v>
      </c>
      <c r="F278" s="143"/>
      <c r="G278" s="144">
        <f>ROUND(E278*F278,2)</f>
        <v>0</v>
      </c>
      <c r="H278" s="127">
        <v>0</v>
      </c>
      <c r="I278" s="127">
        <f>ROUND(E278*H278,2)</f>
        <v>0</v>
      </c>
      <c r="J278" s="127">
        <v>15.1</v>
      </c>
      <c r="K278" s="127">
        <f>ROUND(E278*J278,2)</f>
        <v>77.459999999999994</v>
      </c>
      <c r="L278" s="127">
        <v>21</v>
      </c>
      <c r="M278" s="127">
        <f>G278*(1+L278/100)</f>
        <v>0</v>
      </c>
      <c r="N278" s="127">
        <v>0</v>
      </c>
      <c r="O278" s="127">
        <f>ROUND(E278*N278,2)</f>
        <v>0</v>
      </c>
      <c r="P278" s="127">
        <v>0</v>
      </c>
      <c r="Q278" s="127">
        <f>ROUND(E278*P278,2)</f>
        <v>0</v>
      </c>
      <c r="R278" s="127"/>
      <c r="S278" s="127" t="s">
        <v>130</v>
      </c>
      <c r="T278" s="127" t="s">
        <v>130</v>
      </c>
      <c r="U278" s="127">
        <v>0.03</v>
      </c>
      <c r="V278" s="127">
        <f>ROUND(E278*U278,2)</f>
        <v>0.15</v>
      </c>
      <c r="W278" s="127"/>
      <c r="X278" s="127" t="s">
        <v>131</v>
      </c>
      <c r="Y278" s="122"/>
      <c r="Z278" s="122"/>
      <c r="AA278" s="122"/>
      <c r="AB278" s="122"/>
      <c r="AC278" s="122"/>
      <c r="AD278" s="122"/>
      <c r="AE278" s="122"/>
      <c r="AF278" s="122"/>
      <c r="AG278" s="122" t="s">
        <v>132</v>
      </c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25"/>
      <c r="B279" s="126"/>
      <c r="C279" s="154" t="s">
        <v>177</v>
      </c>
      <c r="D279" s="128"/>
      <c r="E279" s="129">
        <v>1.1399999999999999</v>
      </c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2"/>
      <c r="Z279" s="122"/>
      <c r="AA279" s="122"/>
      <c r="AB279" s="122"/>
      <c r="AC279" s="122"/>
      <c r="AD279" s="122"/>
      <c r="AE279" s="122"/>
      <c r="AF279" s="122"/>
      <c r="AG279" s="122" t="s">
        <v>141</v>
      </c>
      <c r="AH279" s="122">
        <v>0</v>
      </c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4" t="s">
        <v>261</v>
      </c>
      <c r="D280" s="128"/>
      <c r="E280" s="129">
        <v>3.99</v>
      </c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141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39">
        <v>113</v>
      </c>
      <c r="B281" s="140" t="s">
        <v>432</v>
      </c>
      <c r="C281" s="153" t="s">
        <v>433</v>
      </c>
      <c r="D281" s="141" t="s">
        <v>138</v>
      </c>
      <c r="E281" s="142">
        <v>5.13</v>
      </c>
      <c r="F281" s="143"/>
      <c r="G281" s="144">
        <f>ROUND(E281*F281,2)</f>
        <v>0</v>
      </c>
      <c r="H281" s="127">
        <v>12.3</v>
      </c>
      <c r="I281" s="127">
        <f>ROUND(E281*H281,2)</f>
        <v>63.1</v>
      </c>
      <c r="J281" s="127">
        <v>0</v>
      </c>
      <c r="K281" s="127">
        <f>ROUND(E281*J281,2)</f>
        <v>0</v>
      </c>
      <c r="L281" s="127">
        <v>21</v>
      </c>
      <c r="M281" s="127">
        <f>G281*(1+L281/100)</f>
        <v>0</v>
      </c>
      <c r="N281" s="127">
        <v>1.1999999999999999E-3</v>
      </c>
      <c r="O281" s="127">
        <f>ROUND(E281*N281,2)</f>
        <v>0.01</v>
      </c>
      <c r="P281" s="127">
        <v>0</v>
      </c>
      <c r="Q281" s="127">
        <f>ROUND(E281*P281,2)</f>
        <v>0</v>
      </c>
      <c r="R281" s="127"/>
      <c r="S281" s="127" t="s">
        <v>130</v>
      </c>
      <c r="T281" s="127" t="s">
        <v>130</v>
      </c>
      <c r="U281" s="127">
        <v>0</v>
      </c>
      <c r="V281" s="127">
        <f>ROUND(E281*U281,2)</f>
        <v>0</v>
      </c>
      <c r="W281" s="127"/>
      <c r="X281" s="127" t="s">
        <v>131</v>
      </c>
      <c r="Y281" s="122"/>
      <c r="Z281" s="122"/>
      <c r="AA281" s="122"/>
      <c r="AB281" s="122"/>
      <c r="AC281" s="122"/>
      <c r="AD281" s="122"/>
      <c r="AE281" s="122"/>
      <c r="AF281" s="122"/>
      <c r="AG281" s="122" t="s">
        <v>132</v>
      </c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4" t="s">
        <v>177</v>
      </c>
      <c r="D282" s="128"/>
      <c r="E282" s="129">
        <v>1.1399999999999999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141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4" t="s">
        <v>261</v>
      </c>
      <c r="D283" s="128"/>
      <c r="E283" s="129">
        <v>3.99</v>
      </c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141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ht="22.5" outlineLevel="1" x14ac:dyDescent="0.2">
      <c r="A284" s="139">
        <v>114</v>
      </c>
      <c r="B284" s="140" t="s">
        <v>434</v>
      </c>
      <c r="C284" s="153" t="s">
        <v>435</v>
      </c>
      <c r="D284" s="141" t="s">
        <v>138</v>
      </c>
      <c r="E284" s="142">
        <v>6.3250000000000002</v>
      </c>
      <c r="F284" s="143"/>
      <c r="G284" s="144">
        <f>ROUND(E284*F284,2)</f>
        <v>0</v>
      </c>
      <c r="H284" s="127">
        <v>550</v>
      </c>
      <c r="I284" s="127">
        <f>ROUND(E284*H284,2)</f>
        <v>3478.75</v>
      </c>
      <c r="J284" s="127">
        <v>0</v>
      </c>
      <c r="K284" s="127">
        <f>ROUND(E284*J284,2)</f>
        <v>0</v>
      </c>
      <c r="L284" s="127">
        <v>21</v>
      </c>
      <c r="M284" s="127">
        <f>G284*(1+L284/100)</f>
        <v>0</v>
      </c>
      <c r="N284" s="127">
        <v>0</v>
      </c>
      <c r="O284" s="127">
        <f>ROUND(E284*N284,2)</f>
        <v>0</v>
      </c>
      <c r="P284" s="127">
        <v>0</v>
      </c>
      <c r="Q284" s="127">
        <f>ROUND(E284*P284,2)</f>
        <v>0</v>
      </c>
      <c r="R284" s="127"/>
      <c r="S284" s="127" t="s">
        <v>222</v>
      </c>
      <c r="T284" s="127" t="s">
        <v>223</v>
      </c>
      <c r="U284" s="127">
        <v>0</v>
      </c>
      <c r="V284" s="127">
        <f>ROUND(E284*U284,2)</f>
        <v>0</v>
      </c>
      <c r="W284" s="127"/>
      <c r="X284" s="127" t="s">
        <v>161</v>
      </c>
      <c r="Y284" s="122"/>
      <c r="Z284" s="122"/>
      <c r="AA284" s="122"/>
      <c r="AB284" s="122"/>
      <c r="AC284" s="122"/>
      <c r="AD284" s="122"/>
      <c r="AE284" s="122"/>
      <c r="AF284" s="122"/>
      <c r="AG284" s="122" t="s">
        <v>162</v>
      </c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5" t="s">
        <v>436</v>
      </c>
      <c r="D285" s="130"/>
      <c r="E285" s="131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141</v>
      </c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6" t="s">
        <v>437</v>
      </c>
      <c r="D286" s="130"/>
      <c r="E286" s="131">
        <v>1.1399999999999999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141</v>
      </c>
      <c r="AH286" s="122">
        <v>2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6" t="s">
        <v>438</v>
      </c>
      <c r="D287" s="130"/>
      <c r="E287" s="131">
        <v>3.99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141</v>
      </c>
      <c r="AH287" s="122">
        <v>2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6" t="s">
        <v>439</v>
      </c>
      <c r="D288" s="130"/>
      <c r="E288" s="131">
        <v>0.37</v>
      </c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141</v>
      </c>
      <c r="AH288" s="122">
        <v>2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5" t="s">
        <v>440</v>
      </c>
      <c r="D289" s="130"/>
      <c r="E289" s="131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141</v>
      </c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4" t="s">
        <v>441</v>
      </c>
      <c r="D290" s="128"/>
      <c r="E290" s="129">
        <v>6.3250000000000002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141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45">
        <v>115</v>
      </c>
      <c r="B291" s="146" t="s">
        <v>442</v>
      </c>
      <c r="C291" s="152" t="s">
        <v>443</v>
      </c>
      <c r="D291" s="147" t="s">
        <v>0</v>
      </c>
      <c r="E291" s="148">
        <v>88.397099999999995</v>
      </c>
      <c r="F291" s="149"/>
      <c r="G291" s="150">
        <f>ROUND(E291*F291,2)</f>
        <v>0</v>
      </c>
      <c r="H291" s="127">
        <v>0</v>
      </c>
      <c r="I291" s="127">
        <f>ROUND(E291*H291,2)</f>
        <v>0</v>
      </c>
      <c r="J291" s="127">
        <v>6.6</v>
      </c>
      <c r="K291" s="127">
        <f>ROUND(E291*J291,2)</f>
        <v>583.41999999999996</v>
      </c>
      <c r="L291" s="127">
        <v>21</v>
      </c>
      <c r="M291" s="127">
        <f>G291*(1+L291/100)</f>
        <v>0</v>
      </c>
      <c r="N291" s="127">
        <v>0</v>
      </c>
      <c r="O291" s="127">
        <f>ROUND(E291*N291,2)</f>
        <v>0</v>
      </c>
      <c r="P291" s="127">
        <v>0</v>
      </c>
      <c r="Q291" s="127">
        <f>ROUND(E291*P291,2)</f>
        <v>0</v>
      </c>
      <c r="R291" s="127"/>
      <c r="S291" s="127" t="s">
        <v>130</v>
      </c>
      <c r="T291" s="127" t="s">
        <v>139</v>
      </c>
      <c r="U291" s="127">
        <v>0</v>
      </c>
      <c r="V291" s="127">
        <f>ROUND(E291*U291,2)</f>
        <v>0</v>
      </c>
      <c r="W291" s="127"/>
      <c r="X291" s="127" t="s">
        <v>257</v>
      </c>
      <c r="Y291" s="122"/>
      <c r="Z291" s="122"/>
      <c r="AA291" s="122"/>
      <c r="AB291" s="122"/>
      <c r="AC291" s="122"/>
      <c r="AD291" s="122"/>
      <c r="AE291" s="122"/>
      <c r="AF291" s="122"/>
      <c r="AG291" s="122" t="s">
        <v>258</v>
      </c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x14ac:dyDescent="0.2">
      <c r="A292" s="133" t="s">
        <v>125</v>
      </c>
      <c r="B292" s="134" t="s">
        <v>83</v>
      </c>
      <c r="C292" s="151" t="s">
        <v>84</v>
      </c>
      <c r="D292" s="135"/>
      <c r="E292" s="136"/>
      <c r="F292" s="137"/>
      <c r="G292" s="138">
        <f>SUMIF(AG293:AG298,"&lt;&gt;NOR",G293:G298)</f>
        <v>0</v>
      </c>
      <c r="H292" s="132"/>
      <c r="I292" s="132">
        <f>SUM(I293:I298)</f>
        <v>167.56</v>
      </c>
      <c r="J292" s="132"/>
      <c r="K292" s="132">
        <f>SUM(K293:K298)</f>
        <v>2114.9899999999998</v>
      </c>
      <c r="L292" s="132"/>
      <c r="M292" s="132">
        <f>SUM(M293:M298)</f>
        <v>0</v>
      </c>
      <c r="N292" s="132"/>
      <c r="O292" s="132">
        <f>SUM(O293:O298)</f>
        <v>0</v>
      </c>
      <c r="P292" s="132"/>
      <c r="Q292" s="132">
        <f>SUM(Q293:Q298)</f>
        <v>0</v>
      </c>
      <c r="R292" s="132"/>
      <c r="S292" s="132"/>
      <c r="T292" s="132"/>
      <c r="U292" s="132"/>
      <c r="V292" s="132">
        <f>SUM(V293:V298)</f>
        <v>3.65</v>
      </c>
      <c r="W292" s="132"/>
      <c r="X292" s="132"/>
      <c r="AG292" t="s">
        <v>126</v>
      </c>
    </row>
    <row r="293" spans="1:60" ht="22.5" outlineLevel="1" x14ac:dyDescent="0.2">
      <c r="A293" s="139">
        <v>116</v>
      </c>
      <c r="B293" s="140" t="s">
        <v>444</v>
      </c>
      <c r="C293" s="153" t="s">
        <v>445</v>
      </c>
      <c r="D293" s="141" t="s">
        <v>138</v>
      </c>
      <c r="E293" s="142">
        <v>29.04</v>
      </c>
      <c r="F293" s="143"/>
      <c r="G293" s="144">
        <f>ROUND(E293*F293,2)</f>
        <v>0</v>
      </c>
      <c r="H293" s="127">
        <v>0</v>
      </c>
      <c r="I293" s="127">
        <f>ROUND(E293*H293,2)</f>
        <v>0</v>
      </c>
      <c r="J293" s="127">
        <v>6.9</v>
      </c>
      <c r="K293" s="127">
        <f>ROUND(E293*J293,2)</f>
        <v>200.38</v>
      </c>
      <c r="L293" s="127">
        <v>21</v>
      </c>
      <c r="M293" s="127">
        <f>G293*(1+L293/100)</f>
        <v>0</v>
      </c>
      <c r="N293" s="127">
        <v>0</v>
      </c>
      <c r="O293" s="127">
        <f>ROUND(E293*N293,2)</f>
        <v>0</v>
      </c>
      <c r="P293" s="127">
        <v>0</v>
      </c>
      <c r="Q293" s="127">
        <f>ROUND(E293*P293,2)</f>
        <v>0</v>
      </c>
      <c r="R293" s="127"/>
      <c r="S293" s="127" t="s">
        <v>130</v>
      </c>
      <c r="T293" s="127" t="s">
        <v>135</v>
      </c>
      <c r="U293" s="127">
        <v>1.6E-2</v>
      </c>
      <c r="V293" s="127">
        <f>ROUND(E293*U293,2)</f>
        <v>0.46</v>
      </c>
      <c r="W293" s="127"/>
      <c r="X293" s="127" t="s">
        <v>131</v>
      </c>
      <c r="Y293" s="122"/>
      <c r="Z293" s="122"/>
      <c r="AA293" s="122"/>
      <c r="AB293" s="122"/>
      <c r="AC293" s="122"/>
      <c r="AD293" s="122"/>
      <c r="AE293" s="122"/>
      <c r="AF293" s="122"/>
      <c r="AG293" s="122" t="s">
        <v>132</v>
      </c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4" t="s">
        <v>179</v>
      </c>
      <c r="D294" s="128"/>
      <c r="E294" s="129">
        <v>11.7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141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4" t="s">
        <v>180</v>
      </c>
      <c r="D295" s="128"/>
      <c r="E295" s="129">
        <v>17.34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141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ht="22.5" outlineLevel="1" x14ac:dyDescent="0.2">
      <c r="A296" s="139">
        <v>117</v>
      </c>
      <c r="B296" s="140" t="s">
        <v>446</v>
      </c>
      <c r="C296" s="153" t="s">
        <v>447</v>
      </c>
      <c r="D296" s="141" t="s">
        <v>138</v>
      </c>
      <c r="E296" s="142">
        <v>29.04</v>
      </c>
      <c r="F296" s="143"/>
      <c r="G296" s="144">
        <f>ROUND(E296*F296,2)</f>
        <v>0</v>
      </c>
      <c r="H296" s="127">
        <v>5.77</v>
      </c>
      <c r="I296" s="127">
        <f>ROUND(E296*H296,2)</f>
        <v>167.56</v>
      </c>
      <c r="J296" s="127">
        <v>65.930000000000007</v>
      </c>
      <c r="K296" s="127">
        <f>ROUND(E296*J296,2)</f>
        <v>1914.61</v>
      </c>
      <c r="L296" s="127">
        <v>21</v>
      </c>
      <c r="M296" s="127">
        <f>G296*(1+L296/100)</f>
        <v>0</v>
      </c>
      <c r="N296" s="127">
        <v>0</v>
      </c>
      <c r="O296" s="127">
        <f>ROUND(E296*N296,2)</f>
        <v>0</v>
      </c>
      <c r="P296" s="127">
        <v>0</v>
      </c>
      <c r="Q296" s="127">
        <f>ROUND(E296*P296,2)</f>
        <v>0</v>
      </c>
      <c r="R296" s="127"/>
      <c r="S296" s="127" t="s">
        <v>130</v>
      </c>
      <c r="T296" s="127" t="s">
        <v>130</v>
      </c>
      <c r="U296" s="127">
        <v>0.11</v>
      </c>
      <c r="V296" s="127">
        <f>ROUND(E296*U296,2)</f>
        <v>3.19</v>
      </c>
      <c r="W296" s="127"/>
      <c r="X296" s="127" t="s">
        <v>131</v>
      </c>
      <c r="Y296" s="122"/>
      <c r="Z296" s="122"/>
      <c r="AA296" s="122"/>
      <c r="AB296" s="122"/>
      <c r="AC296" s="122"/>
      <c r="AD296" s="122"/>
      <c r="AE296" s="122"/>
      <c r="AF296" s="122"/>
      <c r="AG296" s="122" t="s">
        <v>132</v>
      </c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outlineLevel="1" x14ac:dyDescent="0.2">
      <c r="A297" s="125"/>
      <c r="B297" s="126"/>
      <c r="C297" s="154" t="s">
        <v>179</v>
      </c>
      <c r="D297" s="128"/>
      <c r="E297" s="129">
        <v>11.7</v>
      </c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2"/>
      <c r="Z297" s="122"/>
      <c r="AA297" s="122"/>
      <c r="AB297" s="122"/>
      <c r="AC297" s="122"/>
      <c r="AD297" s="122"/>
      <c r="AE297" s="122"/>
      <c r="AF297" s="122"/>
      <c r="AG297" s="122" t="s">
        <v>141</v>
      </c>
      <c r="AH297" s="122">
        <v>0</v>
      </c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4" t="s">
        <v>180</v>
      </c>
      <c r="D298" s="128"/>
      <c r="E298" s="129">
        <v>17.34</v>
      </c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141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x14ac:dyDescent="0.2">
      <c r="A299" s="133" t="s">
        <v>125</v>
      </c>
      <c r="B299" s="134" t="s">
        <v>85</v>
      </c>
      <c r="C299" s="151" t="s">
        <v>86</v>
      </c>
      <c r="D299" s="135"/>
      <c r="E299" s="136"/>
      <c r="F299" s="137"/>
      <c r="G299" s="138">
        <f>SUMIF(AG300:AG366,"&lt;&gt;NOR",G300:G366)</f>
        <v>0</v>
      </c>
      <c r="H299" s="132"/>
      <c r="I299" s="132">
        <f>SUM(I300:I366)</f>
        <v>19035.61</v>
      </c>
      <c r="J299" s="132"/>
      <c r="K299" s="132">
        <f>SUM(K300:K366)</f>
        <v>21394.409999999996</v>
      </c>
      <c r="L299" s="132"/>
      <c r="M299" s="132">
        <f>SUM(M300:M366)</f>
        <v>0</v>
      </c>
      <c r="N299" s="132"/>
      <c r="O299" s="132">
        <f>SUM(O300:O366)</f>
        <v>0.17</v>
      </c>
      <c r="P299" s="132"/>
      <c r="Q299" s="132">
        <f>SUM(Q300:Q366)</f>
        <v>0.05</v>
      </c>
      <c r="R299" s="132"/>
      <c r="S299" s="132"/>
      <c r="T299" s="132"/>
      <c r="U299" s="132"/>
      <c r="V299" s="132">
        <f>SUM(V300:V366)</f>
        <v>46.280000000000008</v>
      </c>
      <c r="W299" s="132"/>
      <c r="X299" s="132"/>
      <c r="AG299" t="s">
        <v>126</v>
      </c>
    </row>
    <row r="300" spans="1:60" ht="22.5" outlineLevel="1" x14ac:dyDescent="0.2">
      <c r="A300" s="139">
        <v>118</v>
      </c>
      <c r="B300" s="140" t="s">
        <v>448</v>
      </c>
      <c r="C300" s="153" t="s">
        <v>449</v>
      </c>
      <c r="D300" s="141" t="s">
        <v>138</v>
      </c>
      <c r="E300" s="142">
        <v>46.36</v>
      </c>
      <c r="F300" s="143"/>
      <c r="G300" s="144">
        <f>ROUND(E300*F300,2)</f>
        <v>0</v>
      </c>
      <c r="H300" s="127">
        <v>0</v>
      </c>
      <c r="I300" s="127">
        <f>ROUND(E300*H300,2)</f>
        <v>0</v>
      </c>
      <c r="J300" s="127">
        <v>6.8</v>
      </c>
      <c r="K300" s="127">
        <f>ROUND(E300*J300,2)</f>
        <v>315.25</v>
      </c>
      <c r="L300" s="127">
        <v>21</v>
      </c>
      <c r="M300" s="127">
        <f>G300*(1+L300/100)</f>
        <v>0</v>
      </c>
      <c r="N300" s="127">
        <v>0</v>
      </c>
      <c r="O300" s="127">
        <f>ROUND(E300*N300,2)</f>
        <v>0</v>
      </c>
      <c r="P300" s="127">
        <v>0</v>
      </c>
      <c r="Q300" s="127">
        <f>ROUND(E300*P300,2)</f>
        <v>0</v>
      </c>
      <c r="R300" s="127"/>
      <c r="S300" s="127" t="s">
        <v>130</v>
      </c>
      <c r="T300" s="127" t="s">
        <v>139</v>
      </c>
      <c r="U300" s="127">
        <v>1.6E-2</v>
      </c>
      <c r="V300" s="127">
        <f>ROUND(E300*U300,2)</f>
        <v>0.74</v>
      </c>
      <c r="W300" s="127"/>
      <c r="X300" s="127" t="s">
        <v>131</v>
      </c>
      <c r="Y300" s="122"/>
      <c r="Z300" s="122"/>
      <c r="AA300" s="122"/>
      <c r="AB300" s="122"/>
      <c r="AC300" s="122"/>
      <c r="AD300" s="122"/>
      <c r="AE300" s="122"/>
      <c r="AF300" s="122"/>
      <c r="AG300" s="122" t="s">
        <v>132</v>
      </c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4" t="s">
        <v>214</v>
      </c>
      <c r="D301" s="128"/>
      <c r="E301" s="129">
        <v>7.75</v>
      </c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141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4" t="s">
        <v>176</v>
      </c>
      <c r="D302" s="128"/>
      <c r="E302" s="129">
        <v>1.17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141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4" t="s">
        <v>179</v>
      </c>
      <c r="D303" s="128"/>
      <c r="E303" s="129">
        <v>11.7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141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4" t="s">
        <v>180</v>
      </c>
      <c r="D304" s="128"/>
      <c r="E304" s="129">
        <v>17.34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141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4" t="s">
        <v>181</v>
      </c>
      <c r="D305" s="128"/>
      <c r="E305" s="129">
        <v>8.4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141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39">
        <v>119</v>
      </c>
      <c r="B306" s="140" t="s">
        <v>450</v>
      </c>
      <c r="C306" s="153" t="s">
        <v>451</v>
      </c>
      <c r="D306" s="141" t="s">
        <v>138</v>
      </c>
      <c r="E306" s="142">
        <v>46.36</v>
      </c>
      <c r="F306" s="143"/>
      <c r="G306" s="144">
        <f>ROUND(E306*F306,2)</f>
        <v>0</v>
      </c>
      <c r="H306" s="127">
        <v>0</v>
      </c>
      <c r="I306" s="127">
        <f>ROUND(E306*H306,2)</f>
        <v>0</v>
      </c>
      <c r="J306" s="127">
        <v>22.4</v>
      </c>
      <c r="K306" s="127">
        <f>ROUND(E306*J306,2)</f>
        <v>1038.46</v>
      </c>
      <c r="L306" s="127">
        <v>21</v>
      </c>
      <c r="M306" s="127">
        <f>G306*(1+L306/100)</f>
        <v>0</v>
      </c>
      <c r="N306" s="127">
        <v>0</v>
      </c>
      <c r="O306" s="127">
        <f>ROUND(E306*N306,2)</f>
        <v>0</v>
      </c>
      <c r="P306" s="127">
        <v>0</v>
      </c>
      <c r="Q306" s="127">
        <f>ROUND(E306*P306,2)</f>
        <v>0</v>
      </c>
      <c r="R306" s="127"/>
      <c r="S306" s="127" t="s">
        <v>130</v>
      </c>
      <c r="T306" s="127" t="s">
        <v>139</v>
      </c>
      <c r="U306" s="127">
        <v>4.5999999999999999E-2</v>
      </c>
      <c r="V306" s="127">
        <f>ROUND(E306*U306,2)</f>
        <v>2.13</v>
      </c>
      <c r="W306" s="127"/>
      <c r="X306" s="127" t="s">
        <v>131</v>
      </c>
      <c r="Y306" s="122"/>
      <c r="Z306" s="122"/>
      <c r="AA306" s="122"/>
      <c r="AB306" s="122"/>
      <c r="AC306" s="122"/>
      <c r="AD306" s="122"/>
      <c r="AE306" s="122"/>
      <c r="AF306" s="122"/>
      <c r="AG306" s="122" t="s">
        <v>132</v>
      </c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25"/>
      <c r="B307" s="126"/>
      <c r="C307" s="154" t="s">
        <v>214</v>
      </c>
      <c r="D307" s="128"/>
      <c r="E307" s="129">
        <v>7.75</v>
      </c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2"/>
      <c r="Z307" s="122"/>
      <c r="AA307" s="122"/>
      <c r="AB307" s="122"/>
      <c r="AC307" s="122"/>
      <c r="AD307" s="122"/>
      <c r="AE307" s="122"/>
      <c r="AF307" s="122"/>
      <c r="AG307" s="122" t="s">
        <v>141</v>
      </c>
      <c r="AH307" s="122">
        <v>0</v>
      </c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4" t="s">
        <v>176</v>
      </c>
      <c r="D308" s="128"/>
      <c r="E308" s="129">
        <v>1.17</v>
      </c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141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4" t="s">
        <v>179</v>
      </c>
      <c r="D309" s="128"/>
      <c r="E309" s="129">
        <v>11.7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141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4" t="s">
        <v>180</v>
      </c>
      <c r="D310" s="128"/>
      <c r="E310" s="129">
        <v>17.34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141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4" t="s">
        <v>181</v>
      </c>
      <c r="D311" s="128"/>
      <c r="E311" s="129">
        <v>8.4</v>
      </c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141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ht="22.5" outlineLevel="1" x14ac:dyDescent="0.2">
      <c r="A312" s="139">
        <v>120</v>
      </c>
      <c r="B312" s="140" t="s">
        <v>452</v>
      </c>
      <c r="C312" s="153" t="s">
        <v>453</v>
      </c>
      <c r="D312" s="141" t="s">
        <v>145</v>
      </c>
      <c r="E312" s="142">
        <v>53.4</v>
      </c>
      <c r="F312" s="143"/>
      <c r="G312" s="144">
        <f>ROUND(E312*F312,2)</f>
        <v>0</v>
      </c>
      <c r="H312" s="127">
        <v>0</v>
      </c>
      <c r="I312" s="127">
        <f>ROUND(E312*H312,2)</f>
        <v>0</v>
      </c>
      <c r="J312" s="127">
        <v>13.2</v>
      </c>
      <c r="K312" s="127">
        <f>ROUND(E312*J312,2)</f>
        <v>704.88</v>
      </c>
      <c r="L312" s="127">
        <v>21</v>
      </c>
      <c r="M312" s="127">
        <f>G312*(1+L312/100)</f>
        <v>0</v>
      </c>
      <c r="N312" s="127">
        <v>0</v>
      </c>
      <c r="O312" s="127">
        <f>ROUND(E312*N312,2)</f>
        <v>0</v>
      </c>
      <c r="P312" s="127">
        <v>8.0000000000000007E-5</v>
      </c>
      <c r="Q312" s="127">
        <f>ROUND(E312*P312,2)</f>
        <v>0</v>
      </c>
      <c r="R312" s="127"/>
      <c r="S312" s="127" t="s">
        <v>130</v>
      </c>
      <c r="T312" s="127" t="s">
        <v>139</v>
      </c>
      <c r="U312" s="127">
        <v>3.5000000000000003E-2</v>
      </c>
      <c r="V312" s="127">
        <f>ROUND(E312*U312,2)</f>
        <v>1.87</v>
      </c>
      <c r="W312" s="127"/>
      <c r="X312" s="127" t="s">
        <v>131</v>
      </c>
      <c r="Y312" s="122"/>
      <c r="Z312" s="122"/>
      <c r="AA312" s="122"/>
      <c r="AB312" s="122"/>
      <c r="AC312" s="122"/>
      <c r="AD312" s="122"/>
      <c r="AE312" s="122"/>
      <c r="AF312" s="122"/>
      <c r="AG312" s="122" t="s">
        <v>132</v>
      </c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4" t="s">
        <v>454</v>
      </c>
      <c r="D313" s="128"/>
      <c r="E313" s="129">
        <v>14.6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141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4" t="s">
        <v>455</v>
      </c>
      <c r="D314" s="128"/>
      <c r="E314" s="129">
        <v>-2.4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141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4" t="s">
        <v>456</v>
      </c>
      <c r="D315" s="128"/>
      <c r="E315" s="129">
        <v>-1.8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141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4" t="s">
        <v>457</v>
      </c>
      <c r="D316" s="128"/>
      <c r="E316" s="129">
        <v>4.4000000000000004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141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25"/>
      <c r="B317" s="126"/>
      <c r="C317" s="154" t="s">
        <v>458</v>
      </c>
      <c r="D317" s="128"/>
      <c r="E317" s="129">
        <v>-0.6</v>
      </c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2"/>
      <c r="Z317" s="122"/>
      <c r="AA317" s="122"/>
      <c r="AB317" s="122"/>
      <c r="AC317" s="122"/>
      <c r="AD317" s="122"/>
      <c r="AE317" s="122"/>
      <c r="AF317" s="122"/>
      <c r="AG317" s="122" t="s">
        <v>141</v>
      </c>
      <c r="AH317" s="122">
        <v>0</v>
      </c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4" t="s">
        <v>459</v>
      </c>
      <c r="D318" s="128"/>
      <c r="E318" s="129">
        <v>13.8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141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4" t="s">
        <v>460</v>
      </c>
      <c r="D319" s="128"/>
      <c r="E319" s="129">
        <v>-0.8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141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4" t="s">
        <v>461</v>
      </c>
      <c r="D320" s="128"/>
      <c r="E320" s="129">
        <v>17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141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4" t="s">
        <v>462</v>
      </c>
      <c r="D321" s="128"/>
      <c r="E321" s="129">
        <v>-1.6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141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25"/>
      <c r="B322" s="126"/>
      <c r="C322" s="154" t="s">
        <v>463</v>
      </c>
      <c r="D322" s="128"/>
      <c r="E322" s="129">
        <v>11.6</v>
      </c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2"/>
      <c r="Z322" s="122"/>
      <c r="AA322" s="122"/>
      <c r="AB322" s="122"/>
      <c r="AC322" s="122"/>
      <c r="AD322" s="122"/>
      <c r="AE322" s="122"/>
      <c r="AF322" s="122"/>
      <c r="AG322" s="122" t="s">
        <v>141</v>
      </c>
      <c r="AH322" s="122">
        <v>0</v>
      </c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outlineLevel="1" x14ac:dyDescent="0.2">
      <c r="A323" s="125"/>
      <c r="B323" s="126"/>
      <c r="C323" s="154" t="s">
        <v>460</v>
      </c>
      <c r="D323" s="128"/>
      <c r="E323" s="129">
        <v>-0.8</v>
      </c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2"/>
      <c r="Z323" s="122"/>
      <c r="AA323" s="122"/>
      <c r="AB323" s="122"/>
      <c r="AC323" s="122"/>
      <c r="AD323" s="122"/>
      <c r="AE323" s="122"/>
      <c r="AF323" s="122"/>
      <c r="AG323" s="122" t="s">
        <v>141</v>
      </c>
      <c r="AH323" s="122">
        <v>0</v>
      </c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ht="22.5" outlineLevel="1" x14ac:dyDescent="0.2">
      <c r="A324" s="139">
        <v>121</v>
      </c>
      <c r="B324" s="140" t="s">
        <v>464</v>
      </c>
      <c r="C324" s="153" t="s">
        <v>465</v>
      </c>
      <c r="D324" s="141" t="s">
        <v>145</v>
      </c>
      <c r="E324" s="142">
        <v>53.4</v>
      </c>
      <c r="F324" s="143"/>
      <c r="G324" s="144">
        <f>ROUND(E324*F324,2)</f>
        <v>0</v>
      </c>
      <c r="H324" s="127">
        <v>31.22</v>
      </c>
      <c r="I324" s="127">
        <f>ROUND(E324*H324,2)</f>
        <v>1667.15</v>
      </c>
      <c r="J324" s="127">
        <v>66.78</v>
      </c>
      <c r="K324" s="127">
        <f>ROUND(E324*J324,2)</f>
        <v>3566.05</v>
      </c>
      <c r="L324" s="127">
        <v>21</v>
      </c>
      <c r="M324" s="127">
        <f>G324*(1+L324/100)</f>
        <v>0</v>
      </c>
      <c r="N324" s="127">
        <v>8.0000000000000007E-5</v>
      </c>
      <c r="O324" s="127">
        <f>ROUND(E324*N324,2)</f>
        <v>0</v>
      </c>
      <c r="P324" s="127">
        <v>0</v>
      </c>
      <c r="Q324" s="127">
        <f>ROUND(E324*P324,2)</f>
        <v>0</v>
      </c>
      <c r="R324" s="127"/>
      <c r="S324" s="127" t="s">
        <v>130</v>
      </c>
      <c r="T324" s="127" t="s">
        <v>139</v>
      </c>
      <c r="U324" s="127">
        <v>0.13719999999999999</v>
      </c>
      <c r="V324" s="127">
        <f>ROUND(E324*U324,2)</f>
        <v>7.33</v>
      </c>
      <c r="W324" s="127"/>
      <c r="X324" s="127" t="s">
        <v>131</v>
      </c>
      <c r="Y324" s="122"/>
      <c r="Z324" s="122"/>
      <c r="AA324" s="122"/>
      <c r="AB324" s="122"/>
      <c r="AC324" s="122"/>
      <c r="AD324" s="122"/>
      <c r="AE324" s="122"/>
      <c r="AF324" s="122"/>
      <c r="AG324" s="122" t="s">
        <v>132</v>
      </c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outlineLevel="1" x14ac:dyDescent="0.2">
      <c r="A325" s="125"/>
      <c r="B325" s="126"/>
      <c r="C325" s="154" t="s">
        <v>454</v>
      </c>
      <c r="D325" s="128"/>
      <c r="E325" s="129">
        <v>14.6</v>
      </c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2"/>
      <c r="Z325" s="122"/>
      <c r="AA325" s="122"/>
      <c r="AB325" s="122"/>
      <c r="AC325" s="122"/>
      <c r="AD325" s="122"/>
      <c r="AE325" s="122"/>
      <c r="AF325" s="122"/>
      <c r="AG325" s="122" t="s">
        <v>141</v>
      </c>
      <c r="AH325" s="122">
        <v>0</v>
      </c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4" t="s">
        <v>455</v>
      </c>
      <c r="D326" s="128"/>
      <c r="E326" s="129">
        <v>-2.4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141</v>
      </c>
      <c r="AH326" s="122">
        <v>0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25"/>
      <c r="B327" s="126"/>
      <c r="C327" s="154" t="s">
        <v>456</v>
      </c>
      <c r="D327" s="128"/>
      <c r="E327" s="129">
        <v>-1.8</v>
      </c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2"/>
      <c r="Z327" s="122"/>
      <c r="AA327" s="122"/>
      <c r="AB327" s="122"/>
      <c r="AC327" s="122"/>
      <c r="AD327" s="122"/>
      <c r="AE327" s="122"/>
      <c r="AF327" s="122"/>
      <c r="AG327" s="122" t="s">
        <v>141</v>
      </c>
      <c r="AH327" s="122">
        <v>0</v>
      </c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25"/>
      <c r="B328" s="126"/>
      <c r="C328" s="154" t="s">
        <v>457</v>
      </c>
      <c r="D328" s="128"/>
      <c r="E328" s="129">
        <v>4.4000000000000004</v>
      </c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2"/>
      <c r="Z328" s="122"/>
      <c r="AA328" s="122"/>
      <c r="AB328" s="122"/>
      <c r="AC328" s="122"/>
      <c r="AD328" s="122"/>
      <c r="AE328" s="122"/>
      <c r="AF328" s="122"/>
      <c r="AG328" s="122" t="s">
        <v>141</v>
      </c>
      <c r="AH328" s="122">
        <v>0</v>
      </c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25"/>
      <c r="B329" s="126"/>
      <c r="C329" s="154" t="s">
        <v>458</v>
      </c>
      <c r="D329" s="128"/>
      <c r="E329" s="129">
        <v>-0.6</v>
      </c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2"/>
      <c r="Z329" s="122"/>
      <c r="AA329" s="122"/>
      <c r="AB329" s="122"/>
      <c r="AC329" s="122"/>
      <c r="AD329" s="122"/>
      <c r="AE329" s="122"/>
      <c r="AF329" s="122"/>
      <c r="AG329" s="122" t="s">
        <v>141</v>
      </c>
      <c r="AH329" s="122">
        <v>0</v>
      </c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outlineLevel="1" x14ac:dyDescent="0.2">
      <c r="A330" s="125"/>
      <c r="B330" s="126"/>
      <c r="C330" s="154" t="s">
        <v>459</v>
      </c>
      <c r="D330" s="128"/>
      <c r="E330" s="129">
        <v>13.8</v>
      </c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2"/>
      <c r="Z330" s="122"/>
      <c r="AA330" s="122"/>
      <c r="AB330" s="122"/>
      <c r="AC330" s="122"/>
      <c r="AD330" s="122"/>
      <c r="AE330" s="122"/>
      <c r="AF330" s="122"/>
      <c r="AG330" s="122" t="s">
        <v>141</v>
      </c>
      <c r="AH330" s="122">
        <v>0</v>
      </c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25"/>
      <c r="B331" s="126"/>
      <c r="C331" s="154" t="s">
        <v>460</v>
      </c>
      <c r="D331" s="128"/>
      <c r="E331" s="129">
        <v>-0.8</v>
      </c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2"/>
      <c r="Z331" s="122"/>
      <c r="AA331" s="122"/>
      <c r="AB331" s="122"/>
      <c r="AC331" s="122"/>
      <c r="AD331" s="122"/>
      <c r="AE331" s="122"/>
      <c r="AF331" s="122"/>
      <c r="AG331" s="122" t="s">
        <v>141</v>
      </c>
      <c r="AH331" s="122">
        <v>0</v>
      </c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25"/>
      <c r="B332" s="126"/>
      <c r="C332" s="154" t="s">
        <v>461</v>
      </c>
      <c r="D332" s="128"/>
      <c r="E332" s="129">
        <v>17</v>
      </c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2"/>
      <c r="Z332" s="122"/>
      <c r="AA332" s="122"/>
      <c r="AB332" s="122"/>
      <c r="AC332" s="122"/>
      <c r="AD332" s="122"/>
      <c r="AE332" s="122"/>
      <c r="AF332" s="122"/>
      <c r="AG332" s="122" t="s">
        <v>141</v>
      </c>
      <c r="AH332" s="122">
        <v>0</v>
      </c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25"/>
      <c r="B333" s="126"/>
      <c r="C333" s="154" t="s">
        <v>462</v>
      </c>
      <c r="D333" s="128"/>
      <c r="E333" s="129">
        <v>-1.6</v>
      </c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2"/>
      <c r="Z333" s="122"/>
      <c r="AA333" s="122"/>
      <c r="AB333" s="122"/>
      <c r="AC333" s="122"/>
      <c r="AD333" s="122"/>
      <c r="AE333" s="122"/>
      <c r="AF333" s="122"/>
      <c r="AG333" s="122" t="s">
        <v>141</v>
      </c>
      <c r="AH333" s="122">
        <v>0</v>
      </c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25"/>
      <c r="B334" s="126"/>
      <c r="C334" s="154" t="s">
        <v>463</v>
      </c>
      <c r="D334" s="128"/>
      <c r="E334" s="129">
        <v>11.6</v>
      </c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2"/>
      <c r="Z334" s="122"/>
      <c r="AA334" s="122"/>
      <c r="AB334" s="122"/>
      <c r="AC334" s="122"/>
      <c r="AD334" s="122"/>
      <c r="AE334" s="122"/>
      <c r="AF334" s="122"/>
      <c r="AG334" s="122" t="s">
        <v>141</v>
      </c>
      <c r="AH334" s="122">
        <v>0</v>
      </c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4" t="s">
        <v>460</v>
      </c>
      <c r="D335" s="128"/>
      <c r="E335" s="129">
        <v>-0.8</v>
      </c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141</v>
      </c>
      <c r="AH335" s="122">
        <v>0</v>
      </c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39">
        <v>122</v>
      </c>
      <c r="B336" s="140" t="s">
        <v>466</v>
      </c>
      <c r="C336" s="153" t="s">
        <v>467</v>
      </c>
      <c r="D336" s="141" t="s">
        <v>138</v>
      </c>
      <c r="E336" s="142">
        <v>46.36</v>
      </c>
      <c r="F336" s="143"/>
      <c r="G336" s="144">
        <f>ROUND(E336*F336,2)</f>
        <v>0</v>
      </c>
      <c r="H336" s="127">
        <v>0</v>
      </c>
      <c r="I336" s="127">
        <f>ROUND(E336*H336,2)</f>
        <v>0</v>
      </c>
      <c r="J336" s="127">
        <v>101</v>
      </c>
      <c r="K336" s="127">
        <f>ROUND(E336*J336,2)</f>
        <v>4682.3599999999997</v>
      </c>
      <c r="L336" s="127">
        <v>21</v>
      </c>
      <c r="M336" s="127">
        <f>G336*(1+L336/100)</f>
        <v>0</v>
      </c>
      <c r="N336" s="127">
        <v>0</v>
      </c>
      <c r="O336" s="127">
        <f>ROUND(E336*N336,2)</f>
        <v>0</v>
      </c>
      <c r="P336" s="127">
        <v>1E-3</v>
      </c>
      <c r="Q336" s="127">
        <f>ROUND(E336*P336,2)</f>
        <v>0.05</v>
      </c>
      <c r="R336" s="127"/>
      <c r="S336" s="127" t="s">
        <v>130</v>
      </c>
      <c r="T336" s="127" t="s">
        <v>130</v>
      </c>
      <c r="U336" s="127">
        <v>0.255</v>
      </c>
      <c r="V336" s="127">
        <f>ROUND(E336*U336,2)</f>
        <v>11.82</v>
      </c>
      <c r="W336" s="127"/>
      <c r="X336" s="127" t="s">
        <v>131</v>
      </c>
      <c r="Y336" s="122"/>
      <c r="Z336" s="122"/>
      <c r="AA336" s="122"/>
      <c r="AB336" s="122"/>
      <c r="AC336" s="122"/>
      <c r="AD336" s="122"/>
      <c r="AE336" s="122"/>
      <c r="AF336" s="122"/>
      <c r="AG336" s="122" t="s">
        <v>132</v>
      </c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25"/>
      <c r="B337" s="126"/>
      <c r="C337" s="154" t="s">
        <v>214</v>
      </c>
      <c r="D337" s="128"/>
      <c r="E337" s="129">
        <v>7.75</v>
      </c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2"/>
      <c r="Z337" s="122"/>
      <c r="AA337" s="122"/>
      <c r="AB337" s="122"/>
      <c r="AC337" s="122"/>
      <c r="AD337" s="122"/>
      <c r="AE337" s="122"/>
      <c r="AF337" s="122"/>
      <c r="AG337" s="122" t="s">
        <v>141</v>
      </c>
      <c r="AH337" s="122">
        <v>0</v>
      </c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25"/>
      <c r="B338" s="126"/>
      <c r="C338" s="154" t="s">
        <v>176</v>
      </c>
      <c r="D338" s="128"/>
      <c r="E338" s="129">
        <v>1.17</v>
      </c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2"/>
      <c r="Z338" s="122"/>
      <c r="AA338" s="122"/>
      <c r="AB338" s="122"/>
      <c r="AC338" s="122"/>
      <c r="AD338" s="122"/>
      <c r="AE338" s="122"/>
      <c r="AF338" s="122"/>
      <c r="AG338" s="122" t="s">
        <v>141</v>
      </c>
      <c r="AH338" s="122">
        <v>0</v>
      </c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4" t="s">
        <v>179</v>
      </c>
      <c r="D339" s="128"/>
      <c r="E339" s="129">
        <v>11.7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141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25"/>
      <c r="B340" s="126"/>
      <c r="C340" s="154" t="s">
        <v>180</v>
      </c>
      <c r="D340" s="128"/>
      <c r="E340" s="129">
        <v>17.34</v>
      </c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2"/>
      <c r="Z340" s="122"/>
      <c r="AA340" s="122"/>
      <c r="AB340" s="122"/>
      <c r="AC340" s="122"/>
      <c r="AD340" s="122"/>
      <c r="AE340" s="122"/>
      <c r="AF340" s="122"/>
      <c r="AG340" s="122" t="s">
        <v>141</v>
      </c>
      <c r="AH340" s="122">
        <v>0</v>
      </c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25"/>
      <c r="B341" s="126"/>
      <c r="C341" s="154" t="s">
        <v>181</v>
      </c>
      <c r="D341" s="128"/>
      <c r="E341" s="129">
        <v>8.4</v>
      </c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2"/>
      <c r="Z341" s="122"/>
      <c r="AA341" s="122"/>
      <c r="AB341" s="122"/>
      <c r="AC341" s="122"/>
      <c r="AD341" s="122"/>
      <c r="AE341" s="122"/>
      <c r="AF341" s="122"/>
      <c r="AG341" s="122" t="s">
        <v>141</v>
      </c>
      <c r="AH341" s="122">
        <v>0</v>
      </c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ht="22.5" outlineLevel="1" x14ac:dyDescent="0.2">
      <c r="A342" s="139">
        <v>123</v>
      </c>
      <c r="B342" s="140" t="s">
        <v>468</v>
      </c>
      <c r="C342" s="153" t="s">
        <v>469</v>
      </c>
      <c r="D342" s="141" t="s">
        <v>138</v>
      </c>
      <c r="E342" s="142">
        <v>46.36</v>
      </c>
      <c r="F342" s="143"/>
      <c r="G342" s="144">
        <f>ROUND(E342*F342,2)</f>
        <v>0</v>
      </c>
      <c r="H342" s="127">
        <v>356.05</v>
      </c>
      <c r="I342" s="127">
        <f>ROUND(E342*H342,2)</f>
        <v>16506.48</v>
      </c>
      <c r="J342" s="127">
        <v>184.95</v>
      </c>
      <c r="K342" s="127">
        <f>ROUND(E342*J342,2)</f>
        <v>8574.2800000000007</v>
      </c>
      <c r="L342" s="127">
        <v>21</v>
      </c>
      <c r="M342" s="127">
        <f>G342*(1+L342/100)</f>
        <v>0</v>
      </c>
      <c r="N342" s="127">
        <v>3.63E-3</v>
      </c>
      <c r="O342" s="127">
        <f>ROUND(E342*N342,2)</f>
        <v>0.17</v>
      </c>
      <c r="P342" s="127">
        <v>0</v>
      </c>
      <c r="Q342" s="127">
        <f>ROUND(E342*P342,2)</f>
        <v>0</v>
      </c>
      <c r="R342" s="127"/>
      <c r="S342" s="127" t="s">
        <v>130</v>
      </c>
      <c r="T342" s="127" t="s">
        <v>139</v>
      </c>
      <c r="U342" s="127">
        <v>0.38</v>
      </c>
      <c r="V342" s="127">
        <f>ROUND(E342*U342,2)</f>
        <v>17.62</v>
      </c>
      <c r="W342" s="127"/>
      <c r="X342" s="127" t="s">
        <v>131</v>
      </c>
      <c r="Y342" s="122"/>
      <c r="Z342" s="122"/>
      <c r="AA342" s="122"/>
      <c r="AB342" s="122"/>
      <c r="AC342" s="122"/>
      <c r="AD342" s="122"/>
      <c r="AE342" s="122"/>
      <c r="AF342" s="122"/>
      <c r="AG342" s="122" t="s">
        <v>132</v>
      </c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25"/>
      <c r="B343" s="126"/>
      <c r="C343" s="154" t="s">
        <v>214</v>
      </c>
      <c r="D343" s="128"/>
      <c r="E343" s="129">
        <v>7.75</v>
      </c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2"/>
      <c r="Z343" s="122"/>
      <c r="AA343" s="122"/>
      <c r="AB343" s="122"/>
      <c r="AC343" s="122"/>
      <c r="AD343" s="122"/>
      <c r="AE343" s="122"/>
      <c r="AF343" s="122"/>
      <c r="AG343" s="122" t="s">
        <v>141</v>
      </c>
      <c r="AH343" s="122">
        <v>0</v>
      </c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4" t="s">
        <v>176</v>
      </c>
      <c r="D344" s="128"/>
      <c r="E344" s="129">
        <v>1.17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141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4" t="s">
        <v>179</v>
      </c>
      <c r="D345" s="128"/>
      <c r="E345" s="129">
        <v>11.7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141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25"/>
      <c r="B346" s="126"/>
      <c r="C346" s="154" t="s">
        <v>180</v>
      </c>
      <c r="D346" s="128"/>
      <c r="E346" s="129">
        <v>17.34</v>
      </c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2"/>
      <c r="Z346" s="122"/>
      <c r="AA346" s="122"/>
      <c r="AB346" s="122"/>
      <c r="AC346" s="122"/>
      <c r="AD346" s="122"/>
      <c r="AE346" s="122"/>
      <c r="AF346" s="122"/>
      <c r="AG346" s="122" t="s">
        <v>141</v>
      </c>
      <c r="AH346" s="122">
        <v>0</v>
      </c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25"/>
      <c r="B347" s="126"/>
      <c r="C347" s="154" t="s">
        <v>181</v>
      </c>
      <c r="D347" s="128"/>
      <c r="E347" s="129">
        <v>8.4</v>
      </c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2"/>
      <c r="Z347" s="122"/>
      <c r="AA347" s="122"/>
      <c r="AB347" s="122"/>
      <c r="AC347" s="122"/>
      <c r="AD347" s="122"/>
      <c r="AE347" s="122"/>
      <c r="AF347" s="122"/>
      <c r="AG347" s="122" t="s">
        <v>141</v>
      </c>
      <c r="AH347" s="122">
        <v>0</v>
      </c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39">
        <v>124</v>
      </c>
      <c r="B348" s="140" t="s">
        <v>470</v>
      </c>
      <c r="C348" s="153" t="s">
        <v>471</v>
      </c>
      <c r="D348" s="141" t="s">
        <v>145</v>
      </c>
      <c r="E348" s="142">
        <v>1.2</v>
      </c>
      <c r="F348" s="143"/>
      <c r="G348" s="144">
        <f>ROUND(E348*F348,2)</f>
        <v>0</v>
      </c>
      <c r="H348" s="127">
        <v>0</v>
      </c>
      <c r="I348" s="127">
        <f>ROUND(E348*H348,2)</f>
        <v>0</v>
      </c>
      <c r="J348" s="127">
        <v>74</v>
      </c>
      <c r="K348" s="127">
        <f>ROUND(E348*J348,2)</f>
        <v>88.8</v>
      </c>
      <c r="L348" s="127">
        <v>21</v>
      </c>
      <c r="M348" s="127">
        <f>G348*(1+L348/100)</f>
        <v>0</v>
      </c>
      <c r="N348" s="127">
        <v>0</v>
      </c>
      <c r="O348" s="127">
        <f>ROUND(E348*N348,2)</f>
        <v>0</v>
      </c>
      <c r="P348" s="127">
        <v>0</v>
      </c>
      <c r="Q348" s="127">
        <f>ROUND(E348*P348,2)</f>
        <v>0</v>
      </c>
      <c r="R348" s="127"/>
      <c r="S348" s="127" t="s">
        <v>130</v>
      </c>
      <c r="T348" s="127" t="s">
        <v>139</v>
      </c>
      <c r="U348" s="127">
        <v>0.152</v>
      </c>
      <c r="V348" s="127">
        <f>ROUND(E348*U348,2)</f>
        <v>0.18</v>
      </c>
      <c r="W348" s="127"/>
      <c r="X348" s="127" t="s">
        <v>131</v>
      </c>
      <c r="Y348" s="122"/>
      <c r="Z348" s="122"/>
      <c r="AA348" s="122"/>
      <c r="AB348" s="122"/>
      <c r="AC348" s="122"/>
      <c r="AD348" s="122"/>
      <c r="AE348" s="122"/>
      <c r="AF348" s="122"/>
      <c r="AG348" s="122" t="s">
        <v>132</v>
      </c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25"/>
      <c r="B349" s="126"/>
      <c r="C349" s="154" t="s">
        <v>472</v>
      </c>
      <c r="D349" s="128"/>
      <c r="E349" s="129">
        <v>1.2</v>
      </c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2"/>
      <c r="Z349" s="122"/>
      <c r="AA349" s="122"/>
      <c r="AB349" s="122"/>
      <c r="AC349" s="122"/>
      <c r="AD349" s="122"/>
      <c r="AE349" s="122"/>
      <c r="AF349" s="122"/>
      <c r="AG349" s="122" t="s">
        <v>141</v>
      </c>
      <c r="AH349" s="122">
        <v>0</v>
      </c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ht="22.5" outlineLevel="1" x14ac:dyDescent="0.2">
      <c r="A350" s="139">
        <v>125</v>
      </c>
      <c r="B350" s="140" t="s">
        <v>473</v>
      </c>
      <c r="C350" s="153" t="s">
        <v>474</v>
      </c>
      <c r="D350" s="141" t="s">
        <v>145</v>
      </c>
      <c r="E350" s="142">
        <v>23.18</v>
      </c>
      <c r="F350" s="143"/>
      <c r="G350" s="144">
        <f>ROUND(E350*F350,2)</f>
        <v>0</v>
      </c>
      <c r="H350" s="127">
        <v>10.42</v>
      </c>
      <c r="I350" s="127">
        <f>ROUND(E350*H350,2)</f>
        <v>241.54</v>
      </c>
      <c r="J350" s="127">
        <v>38.08</v>
      </c>
      <c r="K350" s="127">
        <f>ROUND(E350*J350,2)</f>
        <v>882.69</v>
      </c>
      <c r="L350" s="127">
        <v>21</v>
      </c>
      <c r="M350" s="127">
        <f>G350*(1+L350/100)</f>
        <v>0</v>
      </c>
      <c r="N350" s="127">
        <v>4.0000000000000003E-5</v>
      </c>
      <c r="O350" s="127">
        <f>ROUND(E350*N350,2)</f>
        <v>0</v>
      </c>
      <c r="P350" s="127">
        <v>0</v>
      </c>
      <c r="Q350" s="127">
        <f>ROUND(E350*P350,2)</f>
        <v>0</v>
      </c>
      <c r="R350" s="127"/>
      <c r="S350" s="127" t="s">
        <v>130</v>
      </c>
      <c r="T350" s="127" t="s">
        <v>139</v>
      </c>
      <c r="U350" s="127">
        <v>7.8200000000000006E-2</v>
      </c>
      <c r="V350" s="127">
        <f>ROUND(E350*U350,2)</f>
        <v>1.81</v>
      </c>
      <c r="W350" s="127"/>
      <c r="X350" s="127" t="s">
        <v>131</v>
      </c>
      <c r="Y350" s="122"/>
      <c r="Z350" s="122"/>
      <c r="AA350" s="122"/>
      <c r="AB350" s="122"/>
      <c r="AC350" s="122"/>
      <c r="AD350" s="122"/>
      <c r="AE350" s="122"/>
      <c r="AF350" s="122"/>
      <c r="AG350" s="122" t="s">
        <v>132</v>
      </c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25"/>
      <c r="B351" s="126"/>
      <c r="C351" s="155" t="s">
        <v>436</v>
      </c>
      <c r="D351" s="130"/>
      <c r="E351" s="131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2"/>
      <c r="Z351" s="122"/>
      <c r="AA351" s="122"/>
      <c r="AB351" s="122"/>
      <c r="AC351" s="122"/>
      <c r="AD351" s="122"/>
      <c r="AE351" s="122"/>
      <c r="AF351" s="122"/>
      <c r="AG351" s="122" t="s">
        <v>141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6" t="s">
        <v>475</v>
      </c>
      <c r="D352" s="130"/>
      <c r="E352" s="131">
        <v>7.75</v>
      </c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141</v>
      </c>
      <c r="AH352" s="122">
        <v>2</v>
      </c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6" t="s">
        <v>476</v>
      </c>
      <c r="D353" s="130"/>
      <c r="E353" s="131">
        <v>1.17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141</v>
      </c>
      <c r="AH353" s="122">
        <v>2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25"/>
      <c r="B354" s="126"/>
      <c r="C354" s="156" t="s">
        <v>477</v>
      </c>
      <c r="D354" s="130"/>
      <c r="E354" s="131">
        <v>11.7</v>
      </c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2"/>
      <c r="Z354" s="122"/>
      <c r="AA354" s="122"/>
      <c r="AB354" s="122"/>
      <c r="AC354" s="122"/>
      <c r="AD354" s="122"/>
      <c r="AE354" s="122"/>
      <c r="AF354" s="122"/>
      <c r="AG354" s="122" t="s">
        <v>141</v>
      </c>
      <c r="AH354" s="122">
        <v>2</v>
      </c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25"/>
      <c r="B355" s="126"/>
      <c r="C355" s="156" t="s">
        <v>478</v>
      </c>
      <c r="D355" s="130"/>
      <c r="E355" s="131">
        <v>17.34</v>
      </c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2"/>
      <c r="Z355" s="122"/>
      <c r="AA355" s="122"/>
      <c r="AB355" s="122"/>
      <c r="AC355" s="122"/>
      <c r="AD355" s="122"/>
      <c r="AE355" s="122"/>
      <c r="AF355" s="122"/>
      <c r="AG355" s="122" t="s">
        <v>141</v>
      </c>
      <c r="AH355" s="122">
        <v>2</v>
      </c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6" t="s">
        <v>479</v>
      </c>
      <c r="D356" s="130"/>
      <c r="E356" s="131">
        <v>8.4</v>
      </c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141</v>
      </c>
      <c r="AH356" s="122">
        <v>2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25"/>
      <c r="B357" s="126"/>
      <c r="C357" s="155" t="s">
        <v>440</v>
      </c>
      <c r="D357" s="130"/>
      <c r="E357" s="131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2"/>
      <c r="Z357" s="122"/>
      <c r="AA357" s="122"/>
      <c r="AB357" s="122"/>
      <c r="AC357" s="122"/>
      <c r="AD357" s="122"/>
      <c r="AE357" s="122"/>
      <c r="AF357" s="122"/>
      <c r="AG357" s="122" t="s">
        <v>141</v>
      </c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4" t="s">
        <v>480</v>
      </c>
      <c r="D358" s="128"/>
      <c r="E358" s="129">
        <v>23.18</v>
      </c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141</v>
      </c>
      <c r="AH358" s="122">
        <v>0</v>
      </c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39">
        <v>126</v>
      </c>
      <c r="B359" s="140" t="s">
        <v>481</v>
      </c>
      <c r="C359" s="153" t="s">
        <v>482</v>
      </c>
      <c r="D359" s="141" t="s">
        <v>138</v>
      </c>
      <c r="E359" s="142">
        <v>46.36</v>
      </c>
      <c r="F359" s="143"/>
      <c r="G359" s="144">
        <f>ROUND(E359*F359,2)</f>
        <v>0</v>
      </c>
      <c r="H359" s="127">
        <v>7.71</v>
      </c>
      <c r="I359" s="127">
        <f>ROUND(E359*H359,2)</f>
        <v>357.44</v>
      </c>
      <c r="J359" s="127">
        <v>26.59</v>
      </c>
      <c r="K359" s="127">
        <f>ROUND(E359*J359,2)</f>
        <v>1232.71</v>
      </c>
      <c r="L359" s="127">
        <v>21</v>
      </c>
      <c r="M359" s="127">
        <f>G359*(1+L359/100)</f>
        <v>0</v>
      </c>
      <c r="N359" s="127">
        <v>3.0000000000000001E-5</v>
      </c>
      <c r="O359" s="127">
        <f>ROUND(E359*N359,2)</f>
        <v>0</v>
      </c>
      <c r="P359" s="127">
        <v>0</v>
      </c>
      <c r="Q359" s="127">
        <f>ROUND(E359*P359,2)</f>
        <v>0</v>
      </c>
      <c r="R359" s="127"/>
      <c r="S359" s="127" t="s">
        <v>130</v>
      </c>
      <c r="T359" s="127" t="s">
        <v>139</v>
      </c>
      <c r="U359" s="127">
        <v>0.06</v>
      </c>
      <c r="V359" s="127">
        <f>ROUND(E359*U359,2)</f>
        <v>2.78</v>
      </c>
      <c r="W359" s="127"/>
      <c r="X359" s="127" t="s">
        <v>131</v>
      </c>
      <c r="Y359" s="122"/>
      <c r="Z359" s="122"/>
      <c r="AA359" s="122"/>
      <c r="AB359" s="122"/>
      <c r="AC359" s="122"/>
      <c r="AD359" s="122"/>
      <c r="AE359" s="122"/>
      <c r="AF359" s="122"/>
      <c r="AG359" s="122" t="s">
        <v>132</v>
      </c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25"/>
      <c r="B360" s="126"/>
      <c r="C360" s="154" t="s">
        <v>214</v>
      </c>
      <c r="D360" s="128"/>
      <c r="E360" s="129">
        <v>7.75</v>
      </c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2"/>
      <c r="Z360" s="122"/>
      <c r="AA360" s="122"/>
      <c r="AB360" s="122"/>
      <c r="AC360" s="122"/>
      <c r="AD360" s="122"/>
      <c r="AE360" s="122"/>
      <c r="AF360" s="122"/>
      <c r="AG360" s="122" t="s">
        <v>141</v>
      </c>
      <c r="AH360" s="122">
        <v>0</v>
      </c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4" t="s">
        <v>176</v>
      </c>
      <c r="D361" s="128"/>
      <c r="E361" s="129">
        <v>1.17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141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4" t="s">
        <v>179</v>
      </c>
      <c r="D362" s="128"/>
      <c r="E362" s="129">
        <v>11.7</v>
      </c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141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4" t="s">
        <v>180</v>
      </c>
      <c r="D363" s="128"/>
      <c r="E363" s="129">
        <v>17.34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141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25"/>
      <c r="B364" s="126"/>
      <c r="C364" s="154" t="s">
        <v>181</v>
      </c>
      <c r="D364" s="128"/>
      <c r="E364" s="129">
        <v>8.4</v>
      </c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2"/>
      <c r="Z364" s="122"/>
      <c r="AA364" s="122"/>
      <c r="AB364" s="122"/>
      <c r="AC364" s="122"/>
      <c r="AD364" s="122"/>
      <c r="AE364" s="122"/>
      <c r="AF364" s="122"/>
      <c r="AG364" s="122" t="s">
        <v>141</v>
      </c>
      <c r="AH364" s="122">
        <v>0</v>
      </c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ht="22.5" outlineLevel="1" x14ac:dyDescent="0.2">
      <c r="A365" s="145">
        <v>127</v>
      </c>
      <c r="B365" s="146" t="s">
        <v>483</v>
      </c>
      <c r="C365" s="152" t="s">
        <v>484</v>
      </c>
      <c r="D365" s="147" t="s">
        <v>129</v>
      </c>
      <c r="E365" s="148">
        <v>2</v>
      </c>
      <c r="F365" s="149"/>
      <c r="G365" s="150">
        <f>ROUND(E365*F365,2)</f>
        <v>0</v>
      </c>
      <c r="H365" s="127">
        <v>131.5</v>
      </c>
      <c r="I365" s="127">
        <f>ROUND(E365*H365,2)</f>
        <v>263</v>
      </c>
      <c r="J365" s="127">
        <v>0</v>
      </c>
      <c r="K365" s="127">
        <f>ROUND(E365*J365,2)</f>
        <v>0</v>
      </c>
      <c r="L365" s="127">
        <v>21</v>
      </c>
      <c r="M365" s="127">
        <f>G365*(1+L365/100)</f>
        <v>0</v>
      </c>
      <c r="N365" s="127">
        <v>1.3999999999999999E-4</v>
      </c>
      <c r="O365" s="127">
        <f>ROUND(E365*N365,2)</f>
        <v>0</v>
      </c>
      <c r="P365" s="127">
        <v>0</v>
      </c>
      <c r="Q365" s="127">
        <f>ROUND(E365*P365,2)</f>
        <v>0</v>
      </c>
      <c r="R365" s="127" t="s">
        <v>160</v>
      </c>
      <c r="S365" s="127" t="s">
        <v>130</v>
      </c>
      <c r="T365" s="127" t="s">
        <v>130</v>
      </c>
      <c r="U365" s="127">
        <v>0</v>
      </c>
      <c r="V365" s="127">
        <f>ROUND(E365*U365,2)</f>
        <v>0</v>
      </c>
      <c r="W365" s="127"/>
      <c r="X365" s="127" t="s">
        <v>161</v>
      </c>
      <c r="Y365" s="122"/>
      <c r="Z365" s="122"/>
      <c r="AA365" s="122"/>
      <c r="AB365" s="122"/>
      <c r="AC365" s="122"/>
      <c r="AD365" s="122"/>
      <c r="AE365" s="122"/>
      <c r="AF365" s="122"/>
      <c r="AG365" s="122" t="s">
        <v>162</v>
      </c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45">
        <v>128</v>
      </c>
      <c r="B366" s="146" t="s">
        <v>485</v>
      </c>
      <c r="C366" s="152" t="s">
        <v>486</v>
      </c>
      <c r="D366" s="147" t="s">
        <v>0</v>
      </c>
      <c r="E366" s="148">
        <v>401.21089999999998</v>
      </c>
      <c r="F366" s="149"/>
      <c r="G366" s="150">
        <f>ROUND(E366*F366,2)</f>
        <v>0</v>
      </c>
      <c r="H366" s="127">
        <v>0</v>
      </c>
      <c r="I366" s="127">
        <f>ROUND(E366*H366,2)</f>
        <v>0</v>
      </c>
      <c r="J366" s="127">
        <v>0.77</v>
      </c>
      <c r="K366" s="127">
        <f>ROUND(E366*J366,2)</f>
        <v>308.93</v>
      </c>
      <c r="L366" s="127">
        <v>21</v>
      </c>
      <c r="M366" s="127">
        <f>G366*(1+L366/100)</f>
        <v>0</v>
      </c>
      <c r="N366" s="127">
        <v>0</v>
      </c>
      <c r="O366" s="127">
        <f>ROUND(E366*N366,2)</f>
        <v>0</v>
      </c>
      <c r="P366" s="127">
        <v>0</v>
      </c>
      <c r="Q366" s="127">
        <f>ROUND(E366*P366,2)</f>
        <v>0</v>
      </c>
      <c r="R366" s="127"/>
      <c r="S366" s="127" t="s">
        <v>130</v>
      </c>
      <c r="T366" s="127" t="s">
        <v>139</v>
      </c>
      <c r="U366" s="127">
        <v>0</v>
      </c>
      <c r="V366" s="127">
        <f>ROUND(E366*U366,2)</f>
        <v>0</v>
      </c>
      <c r="W366" s="127"/>
      <c r="X366" s="127" t="s">
        <v>257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258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x14ac:dyDescent="0.2">
      <c r="A367" s="133" t="s">
        <v>125</v>
      </c>
      <c r="B367" s="134" t="s">
        <v>87</v>
      </c>
      <c r="C367" s="151" t="s">
        <v>88</v>
      </c>
      <c r="D367" s="135"/>
      <c r="E367" s="136"/>
      <c r="F367" s="137"/>
      <c r="G367" s="138">
        <f>SUMIF(AG368:AG396,"&lt;&gt;NOR",G368:G396)</f>
        <v>0</v>
      </c>
      <c r="H367" s="132"/>
      <c r="I367" s="132">
        <f>SUM(I368:I396)</f>
        <v>12511.619999999999</v>
      </c>
      <c r="J367" s="132"/>
      <c r="K367" s="132">
        <f>SUM(K368:K396)</f>
        <v>11391.09</v>
      </c>
      <c r="L367" s="132"/>
      <c r="M367" s="132">
        <f>SUM(M368:M396)</f>
        <v>0</v>
      </c>
      <c r="N367" s="132"/>
      <c r="O367" s="132">
        <f>SUM(O368:O396)</f>
        <v>0.12000000000000001</v>
      </c>
      <c r="P367" s="132"/>
      <c r="Q367" s="132">
        <f>SUM(Q368:Q396)</f>
        <v>0</v>
      </c>
      <c r="R367" s="132"/>
      <c r="S367" s="132"/>
      <c r="T367" s="132"/>
      <c r="U367" s="132"/>
      <c r="V367" s="132">
        <f>SUM(V368:V396)</f>
        <v>21.34</v>
      </c>
      <c r="W367" s="132"/>
      <c r="X367" s="132"/>
      <c r="AG367" t="s">
        <v>126</v>
      </c>
    </row>
    <row r="368" spans="1:60" outlineLevel="1" x14ac:dyDescent="0.2">
      <c r="A368" s="139">
        <v>129</v>
      </c>
      <c r="B368" s="140" t="s">
        <v>487</v>
      </c>
      <c r="C368" s="153" t="s">
        <v>488</v>
      </c>
      <c r="D368" s="141" t="s">
        <v>138</v>
      </c>
      <c r="E368" s="142">
        <v>18.138000000000002</v>
      </c>
      <c r="F368" s="143"/>
      <c r="G368" s="144">
        <f>ROUND(E368*F368,2)</f>
        <v>0</v>
      </c>
      <c r="H368" s="127">
        <v>24.89</v>
      </c>
      <c r="I368" s="127">
        <f>ROUND(E368*H368,2)</f>
        <v>451.45</v>
      </c>
      <c r="J368" s="127">
        <v>25.21</v>
      </c>
      <c r="K368" s="127">
        <f>ROUND(E368*J368,2)</f>
        <v>457.26</v>
      </c>
      <c r="L368" s="127">
        <v>21</v>
      </c>
      <c r="M368" s="127">
        <f>G368*(1+L368/100)</f>
        <v>0</v>
      </c>
      <c r="N368" s="127">
        <v>2.1000000000000001E-4</v>
      </c>
      <c r="O368" s="127">
        <f>ROUND(E368*N368,2)</f>
        <v>0</v>
      </c>
      <c r="P368" s="127">
        <v>0</v>
      </c>
      <c r="Q368" s="127">
        <f>ROUND(E368*P368,2)</f>
        <v>0</v>
      </c>
      <c r="R368" s="127"/>
      <c r="S368" s="127" t="s">
        <v>130</v>
      </c>
      <c r="T368" s="127" t="s">
        <v>130</v>
      </c>
      <c r="U368" s="127">
        <v>0.05</v>
      </c>
      <c r="V368" s="127">
        <f>ROUND(E368*U368,2)</f>
        <v>0.91</v>
      </c>
      <c r="W368" s="127"/>
      <c r="X368" s="127" t="s">
        <v>131</v>
      </c>
      <c r="Y368" s="122"/>
      <c r="Z368" s="122"/>
      <c r="AA368" s="122"/>
      <c r="AB368" s="122"/>
      <c r="AC368" s="122"/>
      <c r="AD368" s="122"/>
      <c r="AE368" s="122"/>
      <c r="AF368" s="122"/>
      <c r="AG368" s="122" t="s">
        <v>132</v>
      </c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</row>
    <row r="369" spans="1:60" outlineLevel="1" x14ac:dyDescent="0.2">
      <c r="A369" s="125"/>
      <c r="B369" s="126"/>
      <c r="C369" s="154" t="s">
        <v>489</v>
      </c>
      <c r="D369" s="128"/>
      <c r="E369" s="129">
        <v>16.8</v>
      </c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2"/>
      <c r="Z369" s="122"/>
      <c r="AA369" s="122"/>
      <c r="AB369" s="122"/>
      <c r="AC369" s="122"/>
      <c r="AD369" s="122"/>
      <c r="AE369" s="122"/>
      <c r="AF369" s="122"/>
      <c r="AG369" s="122" t="s">
        <v>141</v>
      </c>
      <c r="AH369" s="122">
        <v>0</v>
      </c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4" t="s">
        <v>194</v>
      </c>
      <c r="D370" s="128"/>
      <c r="E370" s="129">
        <v>-1.1819999999999999</v>
      </c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141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4" t="s">
        <v>490</v>
      </c>
      <c r="D371" s="128"/>
      <c r="E371" s="129">
        <v>2.52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141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39">
        <v>130</v>
      </c>
      <c r="B372" s="140" t="s">
        <v>491</v>
      </c>
      <c r="C372" s="153" t="s">
        <v>492</v>
      </c>
      <c r="D372" s="141" t="s">
        <v>138</v>
      </c>
      <c r="E372" s="142">
        <v>18.138000000000002</v>
      </c>
      <c r="F372" s="143"/>
      <c r="G372" s="144">
        <f>ROUND(E372*F372,2)</f>
        <v>0</v>
      </c>
      <c r="H372" s="127">
        <v>0</v>
      </c>
      <c r="I372" s="127">
        <f>ROUND(E372*H372,2)</f>
        <v>0</v>
      </c>
      <c r="J372" s="127">
        <v>49.1</v>
      </c>
      <c r="K372" s="127">
        <f>ROUND(E372*J372,2)</f>
        <v>890.58</v>
      </c>
      <c r="L372" s="127">
        <v>21</v>
      </c>
      <c r="M372" s="127">
        <f>G372*(1+L372/100)</f>
        <v>0</v>
      </c>
      <c r="N372" s="127">
        <v>0</v>
      </c>
      <c r="O372" s="127">
        <f>ROUND(E372*N372,2)</f>
        <v>0</v>
      </c>
      <c r="P372" s="127">
        <v>0</v>
      </c>
      <c r="Q372" s="127">
        <f>ROUND(E372*P372,2)</f>
        <v>0</v>
      </c>
      <c r="R372" s="127"/>
      <c r="S372" s="127" t="s">
        <v>130</v>
      </c>
      <c r="T372" s="127" t="s">
        <v>139</v>
      </c>
      <c r="U372" s="127">
        <v>0.1</v>
      </c>
      <c r="V372" s="127">
        <f>ROUND(E372*U372,2)</f>
        <v>1.81</v>
      </c>
      <c r="W372" s="127"/>
      <c r="X372" s="127" t="s">
        <v>131</v>
      </c>
      <c r="Y372" s="122"/>
      <c r="Z372" s="122"/>
      <c r="AA372" s="122"/>
      <c r="AB372" s="122"/>
      <c r="AC372" s="122"/>
      <c r="AD372" s="122"/>
      <c r="AE372" s="122"/>
      <c r="AF372" s="122"/>
      <c r="AG372" s="122" t="s">
        <v>132</v>
      </c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25"/>
      <c r="B373" s="126"/>
      <c r="C373" s="154" t="s">
        <v>489</v>
      </c>
      <c r="D373" s="128"/>
      <c r="E373" s="129">
        <v>16.8</v>
      </c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2"/>
      <c r="Z373" s="122"/>
      <c r="AA373" s="122"/>
      <c r="AB373" s="122"/>
      <c r="AC373" s="122"/>
      <c r="AD373" s="122"/>
      <c r="AE373" s="122"/>
      <c r="AF373" s="122"/>
      <c r="AG373" s="122" t="s">
        <v>141</v>
      </c>
      <c r="AH373" s="122">
        <v>0</v>
      </c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4" t="s">
        <v>194</v>
      </c>
      <c r="D374" s="128"/>
      <c r="E374" s="129">
        <v>-1.1819999999999999</v>
      </c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141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4" t="s">
        <v>490</v>
      </c>
      <c r="D375" s="128"/>
      <c r="E375" s="129">
        <v>2.52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141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ht="22.5" outlineLevel="1" x14ac:dyDescent="0.2">
      <c r="A376" s="139">
        <v>131</v>
      </c>
      <c r="B376" s="140" t="s">
        <v>493</v>
      </c>
      <c r="C376" s="153" t="s">
        <v>494</v>
      </c>
      <c r="D376" s="141" t="s">
        <v>138</v>
      </c>
      <c r="E376" s="142">
        <v>18.138000000000002</v>
      </c>
      <c r="F376" s="143"/>
      <c r="G376" s="144">
        <f>ROUND(E376*F376,2)</f>
        <v>0</v>
      </c>
      <c r="H376" s="127">
        <v>110.14</v>
      </c>
      <c r="I376" s="127">
        <f>ROUND(E376*H376,2)</f>
        <v>1997.72</v>
      </c>
      <c r="J376" s="127">
        <v>472.86</v>
      </c>
      <c r="K376" s="127">
        <f>ROUND(E376*J376,2)</f>
        <v>8576.73</v>
      </c>
      <c r="L376" s="127">
        <v>21</v>
      </c>
      <c r="M376" s="127">
        <f>G376*(1+L376/100)</f>
        <v>0</v>
      </c>
      <c r="N376" s="127">
        <v>5.2399999999999999E-3</v>
      </c>
      <c r="O376" s="127">
        <f>ROUND(E376*N376,2)</f>
        <v>0.1</v>
      </c>
      <c r="P376" s="127">
        <v>0</v>
      </c>
      <c r="Q376" s="127">
        <f>ROUND(E376*P376,2)</f>
        <v>0</v>
      </c>
      <c r="R376" s="127"/>
      <c r="S376" s="127" t="s">
        <v>139</v>
      </c>
      <c r="T376" s="127" t="s">
        <v>139</v>
      </c>
      <c r="U376" s="127">
        <v>0.95840000000000003</v>
      </c>
      <c r="V376" s="127">
        <f>ROUND(E376*U376,2)</f>
        <v>17.38</v>
      </c>
      <c r="W376" s="127"/>
      <c r="X376" s="127" t="s">
        <v>131</v>
      </c>
      <c r="Y376" s="122"/>
      <c r="Z376" s="122"/>
      <c r="AA376" s="122"/>
      <c r="AB376" s="122"/>
      <c r="AC376" s="122"/>
      <c r="AD376" s="122"/>
      <c r="AE376" s="122"/>
      <c r="AF376" s="122"/>
      <c r="AG376" s="122" t="s">
        <v>132</v>
      </c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outlineLevel="1" x14ac:dyDescent="0.2">
      <c r="A377" s="125"/>
      <c r="B377" s="126"/>
      <c r="C377" s="154" t="s">
        <v>489</v>
      </c>
      <c r="D377" s="128"/>
      <c r="E377" s="129">
        <v>16.8</v>
      </c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2"/>
      <c r="Z377" s="122"/>
      <c r="AA377" s="122"/>
      <c r="AB377" s="122"/>
      <c r="AC377" s="122"/>
      <c r="AD377" s="122"/>
      <c r="AE377" s="122"/>
      <c r="AF377" s="122"/>
      <c r="AG377" s="122" t="s">
        <v>141</v>
      </c>
      <c r="AH377" s="122">
        <v>0</v>
      </c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4" t="s">
        <v>194</v>
      </c>
      <c r="D378" s="128"/>
      <c r="E378" s="129">
        <v>-1.1819999999999999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141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4" t="s">
        <v>490</v>
      </c>
      <c r="D379" s="128"/>
      <c r="E379" s="129">
        <v>2.52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141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39">
        <v>132</v>
      </c>
      <c r="B380" s="140" t="s">
        <v>495</v>
      </c>
      <c r="C380" s="153" t="s">
        <v>496</v>
      </c>
      <c r="D380" s="141" t="s">
        <v>138</v>
      </c>
      <c r="E380" s="142">
        <v>18.138000000000002</v>
      </c>
      <c r="F380" s="143"/>
      <c r="G380" s="144">
        <f>ROUND(E380*F380,2)</f>
        <v>0</v>
      </c>
      <c r="H380" s="127">
        <v>9.1999999999999993</v>
      </c>
      <c r="I380" s="127">
        <f>ROUND(E380*H380,2)</f>
        <v>166.87</v>
      </c>
      <c r="J380" s="127">
        <v>0</v>
      </c>
      <c r="K380" s="127">
        <f>ROUND(E380*J380,2)</f>
        <v>0</v>
      </c>
      <c r="L380" s="127">
        <v>21</v>
      </c>
      <c r="M380" s="127">
        <f>G380*(1+L380/100)</f>
        <v>0</v>
      </c>
      <c r="N380" s="127">
        <v>8.9999999999999998E-4</v>
      </c>
      <c r="O380" s="127">
        <f>ROUND(E380*N380,2)</f>
        <v>0.02</v>
      </c>
      <c r="P380" s="127">
        <v>0</v>
      </c>
      <c r="Q380" s="127">
        <f>ROUND(E380*P380,2)</f>
        <v>0</v>
      </c>
      <c r="R380" s="127"/>
      <c r="S380" s="127" t="s">
        <v>130</v>
      </c>
      <c r="T380" s="127" t="s">
        <v>130</v>
      </c>
      <c r="U380" s="127">
        <v>0</v>
      </c>
      <c r="V380" s="127">
        <f>ROUND(E380*U380,2)</f>
        <v>0</v>
      </c>
      <c r="W380" s="127"/>
      <c r="X380" s="127" t="s">
        <v>131</v>
      </c>
      <c r="Y380" s="122"/>
      <c r="Z380" s="122"/>
      <c r="AA380" s="122"/>
      <c r="AB380" s="122"/>
      <c r="AC380" s="122"/>
      <c r="AD380" s="122"/>
      <c r="AE380" s="122"/>
      <c r="AF380" s="122"/>
      <c r="AG380" s="122" t="s">
        <v>132</v>
      </c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25"/>
      <c r="B381" s="126"/>
      <c r="C381" s="154" t="s">
        <v>489</v>
      </c>
      <c r="D381" s="128"/>
      <c r="E381" s="129">
        <v>16.8</v>
      </c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2"/>
      <c r="Z381" s="122"/>
      <c r="AA381" s="122"/>
      <c r="AB381" s="122"/>
      <c r="AC381" s="122"/>
      <c r="AD381" s="122"/>
      <c r="AE381" s="122"/>
      <c r="AF381" s="122"/>
      <c r="AG381" s="122" t="s">
        <v>141</v>
      </c>
      <c r="AH381" s="122">
        <v>0</v>
      </c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4" t="s">
        <v>194</v>
      </c>
      <c r="D382" s="128"/>
      <c r="E382" s="129">
        <v>-1.1819999999999999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141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25"/>
      <c r="B383" s="126"/>
      <c r="C383" s="154" t="s">
        <v>490</v>
      </c>
      <c r="D383" s="128"/>
      <c r="E383" s="129">
        <v>2.52</v>
      </c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2"/>
      <c r="Z383" s="122"/>
      <c r="AA383" s="122"/>
      <c r="AB383" s="122"/>
      <c r="AC383" s="122"/>
      <c r="AD383" s="122"/>
      <c r="AE383" s="122"/>
      <c r="AF383" s="122"/>
      <c r="AG383" s="122" t="s">
        <v>141</v>
      </c>
      <c r="AH383" s="122">
        <v>0</v>
      </c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ht="22.5" outlineLevel="1" x14ac:dyDescent="0.2">
      <c r="A384" s="139">
        <v>133</v>
      </c>
      <c r="B384" s="140" t="s">
        <v>497</v>
      </c>
      <c r="C384" s="153" t="s">
        <v>498</v>
      </c>
      <c r="D384" s="141" t="s">
        <v>145</v>
      </c>
      <c r="E384" s="142">
        <v>4</v>
      </c>
      <c r="F384" s="143"/>
      <c r="G384" s="144">
        <f>ROUND(E384*F384,2)</f>
        <v>0</v>
      </c>
      <c r="H384" s="127">
        <v>0</v>
      </c>
      <c r="I384" s="127">
        <f>ROUND(E384*H384,2)</f>
        <v>0</v>
      </c>
      <c r="J384" s="127">
        <v>60.5</v>
      </c>
      <c r="K384" s="127">
        <f>ROUND(E384*J384,2)</f>
        <v>242</v>
      </c>
      <c r="L384" s="127">
        <v>21</v>
      </c>
      <c r="M384" s="127">
        <f>G384*(1+L384/100)</f>
        <v>0</v>
      </c>
      <c r="N384" s="127">
        <v>0</v>
      </c>
      <c r="O384" s="127">
        <f>ROUND(E384*N384,2)</f>
        <v>0</v>
      </c>
      <c r="P384" s="127">
        <v>0</v>
      </c>
      <c r="Q384" s="127">
        <f>ROUND(E384*P384,2)</f>
        <v>0</v>
      </c>
      <c r="R384" s="127"/>
      <c r="S384" s="127" t="s">
        <v>130</v>
      </c>
      <c r="T384" s="127" t="s">
        <v>130</v>
      </c>
      <c r="U384" s="127">
        <v>0.12</v>
      </c>
      <c r="V384" s="127">
        <f>ROUND(E384*U384,2)</f>
        <v>0.48</v>
      </c>
      <c r="W384" s="127"/>
      <c r="X384" s="127" t="s">
        <v>131</v>
      </c>
      <c r="Y384" s="122"/>
      <c r="Z384" s="122"/>
      <c r="AA384" s="122"/>
      <c r="AB384" s="122"/>
      <c r="AC384" s="122"/>
      <c r="AD384" s="122"/>
      <c r="AE384" s="122"/>
      <c r="AF384" s="122"/>
      <c r="AG384" s="122" t="s">
        <v>132</v>
      </c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25"/>
      <c r="B385" s="126"/>
      <c r="C385" s="154" t="s">
        <v>499</v>
      </c>
      <c r="D385" s="128"/>
      <c r="E385" s="129">
        <v>4</v>
      </c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2"/>
      <c r="Z385" s="122"/>
      <c r="AA385" s="122"/>
      <c r="AB385" s="122"/>
      <c r="AC385" s="122"/>
      <c r="AD385" s="122"/>
      <c r="AE385" s="122"/>
      <c r="AF385" s="122"/>
      <c r="AG385" s="122" t="s">
        <v>141</v>
      </c>
      <c r="AH385" s="122">
        <v>0</v>
      </c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39">
        <v>134</v>
      </c>
      <c r="B386" s="140" t="s">
        <v>500</v>
      </c>
      <c r="C386" s="153" t="s">
        <v>501</v>
      </c>
      <c r="D386" s="141" t="s">
        <v>145</v>
      </c>
      <c r="E386" s="142">
        <v>1.9</v>
      </c>
      <c r="F386" s="143"/>
      <c r="G386" s="144">
        <f>ROUND(E386*F386,2)</f>
        <v>0</v>
      </c>
      <c r="H386" s="127">
        <v>39.03</v>
      </c>
      <c r="I386" s="127">
        <f>ROUND(E386*H386,2)</f>
        <v>74.16</v>
      </c>
      <c r="J386" s="127">
        <v>201.47</v>
      </c>
      <c r="K386" s="127">
        <f>ROUND(E386*J386,2)</f>
        <v>382.79</v>
      </c>
      <c r="L386" s="127">
        <v>21</v>
      </c>
      <c r="M386" s="127">
        <f>G386*(1+L386/100)</f>
        <v>0</v>
      </c>
      <c r="N386" s="127">
        <v>1.5100000000000001E-3</v>
      </c>
      <c r="O386" s="127">
        <f>ROUND(E386*N386,2)</f>
        <v>0</v>
      </c>
      <c r="P386" s="127">
        <v>0</v>
      </c>
      <c r="Q386" s="127">
        <f>ROUND(E386*P386,2)</f>
        <v>0</v>
      </c>
      <c r="R386" s="127"/>
      <c r="S386" s="127" t="s">
        <v>130</v>
      </c>
      <c r="T386" s="127" t="s">
        <v>130</v>
      </c>
      <c r="U386" s="127">
        <v>0.4</v>
      </c>
      <c r="V386" s="127">
        <f>ROUND(E386*U386,2)</f>
        <v>0.76</v>
      </c>
      <c r="W386" s="127"/>
      <c r="X386" s="127" t="s">
        <v>131</v>
      </c>
      <c r="Y386" s="122"/>
      <c r="Z386" s="122"/>
      <c r="AA386" s="122"/>
      <c r="AB386" s="122"/>
      <c r="AC386" s="122"/>
      <c r="AD386" s="122"/>
      <c r="AE386" s="122"/>
      <c r="AF386" s="122"/>
      <c r="AG386" s="122" t="s">
        <v>132</v>
      </c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25"/>
      <c r="B387" s="126"/>
      <c r="C387" s="154" t="s">
        <v>502</v>
      </c>
      <c r="D387" s="128"/>
      <c r="E387" s="129">
        <v>1.9</v>
      </c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2"/>
      <c r="Z387" s="122"/>
      <c r="AA387" s="122"/>
      <c r="AB387" s="122"/>
      <c r="AC387" s="122"/>
      <c r="AD387" s="122"/>
      <c r="AE387" s="122"/>
      <c r="AF387" s="122"/>
      <c r="AG387" s="122" t="s">
        <v>141</v>
      </c>
      <c r="AH387" s="122">
        <v>0</v>
      </c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ht="22.5" outlineLevel="1" x14ac:dyDescent="0.2">
      <c r="A388" s="139">
        <v>135</v>
      </c>
      <c r="B388" s="140" t="s">
        <v>503</v>
      </c>
      <c r="C388" s="153" t="s">
        <v>504</v>
      </c>
      <c r="D388" s="141" t="s">
        <v>138</v>
      </c>
      <c r="E388" s="142">
        <v>20.858699999999999</v>
      </c>
      <c r="F388" s="143"/>
      <c r="G388" s="144">
        <f>ROUND(E388*F388,2)</f>
        <v>0</v>
      </c>
      <c r="H388" s="127">
        <v>450</v>
      </c>
      <c r="I388" s="127">
        <f>ROUND(E388*H388,2)</f>
        <v>9386.42</v>
      </c>
      <c r="J388" s="127">
        <v>0</v>
      </c>
      <c r="K388" s="127">
        <f>ROUND(E388*J388,2)</f>
        <v>0</v>
      </c>
      <c r="L388" s="127">
        <v>21</v>
      </c>
      <c r="M388" s="127">
        <f>G388*(1+L388/100)</f>
        <v>0</v>
      </c>
      <c r="N388" s="127">
        <v>0</v>
      </c>
      <c r="O388" s="127">
        <f>ROUND(E388*N388,2)</f>
        <v>0</v>
      </c>
      <c r="P388" s="127">
        <v>0</v>
      </c>
      <c r="Q388" s="127">
        <f>ROUND(E388*P388,2)</f>
        <v>0</v>
      </c>
      <c r="R388" s="127"/>
      <c r="S388" s="127" t="s">
        <v>222</v>
      </c>
      <c r="T388" s="127" t="s">
        <v>223</v>
      </c>
      <c r="U388" s="127">
        <v>0</v>
      </c>
      <c r="V388" s="127">
        <f>ROUND(E388*U388,2)</f>
        <v>0</v>
      </c>
      <c r="W388" s="127"/>
      <c r="X388" s="127" t="s">
        <v>387</v>
      </c>
      <c r="Y388" s="122"/>
      <c r="Z388" s="122"/>
      <c r="AA388" s="122"/>
      <c r="AB388" s="122"/>
      <c r="AC388" s="122"/>
      <c r="AD388" s="122"/>
      <c r="AE388" s="122"/>
      <c r="AF388" s="122"/>
      <c r="AG388" s="122" t="s">
        <v>388</v>
      </c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outlineLevel="1" x14ac:dyDescent="0.2">
      <c r="A389" s="125"/>
      <c r="B389" s="126"/>
      <c r="C389" s="155" t="s">
        <v>436</v>
      </c>
      <c r="D389" s="130"/>
      <c r="E389" s="131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2"/>
      <c r="Z389" s="122"/>
      <c r="AA389" s="122"/>
      <c r="AB389" s="122"/>
      <c r="AC389" s="122"/>
      <c r="AD389" s="122"/>
      <c r="AE389" s="122"/>
      <c r="AF389" s="122"/>
      <c r="AG389" s="122" t="s">
        <v>141</v>
      </c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6" t="s">
        <v>505</v>
      </c>
      <c r="D390" s="130"/>
      <c r="E390" s="131">
        <v>16.8</v>
      </c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141</v>
      </c>
      <c r="AH390" s="122">
        <v>2</v>
      </c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6" t="s">
        <v>506</v>
      </c>
      <c r="D391" s="130"/>
      <c r="E391" s="131">
        <v>-1.1819999999999999</v>
      </c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141</v>
      </c>
      <c r="AH391" s="122">
        <v>2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6" t="s">
        <v>507</v>
      </c>
      <c r="D392" s="130"/>
      <c r="E392" s="131">
        <v>2.52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141</v>
      </c>
      <c r="AH392" s="122">
        <v>2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5" t="s">
        <v>440</v>
      </c>
      <c r="D393" s="130"/>
      <c r="E393" s="131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141</v>
      </c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4" t="s">
        <v>508</v>
      </c>
      <c r="D394" s="128"/>
      <c r="E394" s="129">
        <v>20.858699999999999</v>
      </c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141</v>
      </c>
      <c r="AH394" s="122">
        <v>0</v>
      </c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45">
        <v>136</v>
      </c>
      <c r="B395" s="146" t="s">
        <v>509</v>
      </c>
      <c r="C395" s="152" t="s">
        <v>510</v>
      </c>
      <c r="D395" s="147" t="s">
        <v>145</v>
      </c>
      <c r="E395" s="148">
        <v>5</v>
      </c>
      <c r="F395" s="149"/>
      <c r="G395" s="150">
        <f>ROUND(E395*F395,2)</f>
        <v>0</v>
      </c>
      <c r="H395" s="127">
        <v>87</v>
      </c>
      <c r="I395" s="127">
        <f>ROUND(E395*H395,2)</f>
        <v>435</v>
      </c>
      <c r="J395" s="127">
        <v>0</v>
      </c>
      <c r="K395" s="127">
        <f>ROUND(E395*J395,2)</f>
        <v>0</v>
      </c>
      <c r="L395" s="127">
        <v>21</v>
      </c>
      <c r="M395" s="127">
        <f>G395*(1+L395/100)</f>
        <v>0</v>
      </c>
      <c r="N395" s="127">
        <v>2.2000000000000001E-4</v>
      </c>
      <c r="O395" s="127">
        <f>ROUND(E395*N395,2)</f>
        <v>0</v>
      </c>
      <c r="P395" s="127">
        <v>0</v>
      </c>
      <c r="Q395" s="127">
        <f>ROUND(E395*P395,2)</f>
        <v>0</v>
      </c>
      <c r="R395" s="127"/>
      <c r="S395" s="127" t="s">
        <v>222</v>
      </c>
      <c r="T395" s="127" t="s">
        <v>223</v>
      </c>
      <c r="U395" s="127">
        <v>0</v>
      </c>
      <c r="V395" s="127">
        <f>ROUND(E395*U395,2)</f>
        <v>0</v>
      </c>
      <c r="W395" s="127"/>
      <c r="X395" s="127" t="s">
        <v>387</v>
      </c>
      <c r="Y395" s="122"/>
      <c r="Z395" s="122"/>
      <c r="AA395" s="122"/>
      <c r="AB395" s="122"/>
      <c r="AC395" s="122"/>
      <c r="AD395" s="122"/>
      <c r="AE395" s="122"/>
      <c r="AF395" s="122"/>
      <c r="AG395" s="122" t="s">
        <v>388</v>
      </c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45">
        <v>137</v>
      </c>
      <c r="B396" s="146" t="s">
        <v>511</v>
      </c>
      <c r="C396" s="152" t="s">
        <v>512</v>
      </c>
      <c r="D396" s="147" t="s">
        <v>0</v>
      </c>
      <c r="E396" s="148">
        <v>230.60980000000001</v>
      </c>
      <c r="F396" s="149"/>
      <c r="G396" s="150">
        <f>ROUND(E396*F396,2)</f>
        <v>0</v>
      </c>
      <c r="H396" s="127">
        <v>0</v>
      </c>
      <c r="I396" s="127">
        <f>ROUND(E396*H396,2)</f>
        <v>0</v>
      </c>
      <c r="J396" s="127">
        <v>3.65</v>
      </c>
      <c r="K396" s="127">
        <f>ROUND(E396*J396,2)</f>
        <v>841.73</v>
      </c>
      <c r="L396" s="127">
        <v>21</v>
      </c>
      <c r="M396" s="127">
        <f>G396*(1+L396/100)</f>
        <v>0</v>
      </c>
      <c r="N396" s="127">
        <v>0</v>
      </c>
      <c r="O396" s="127">
        <f>ROUND(E396*N396,2)</f>
        <v>0</v>
      </c>
      <c r="P396" s="127">
        <v>0</v>
      </c>
      <c r="Q396" s="127">
        <f>ROUND(E396*P396,2)</f>
        <v>0</v>
      </c>
      <c r="R396" s="127"/>
      <c r="S396" s="127" t="s">
        <v>130</v>
      </c>
      <c r="T396" s="127" t="s">
        <v>139</v>
      </c>
      <c r="U396" s="127">
        <v>0</v>
      </c>
      <c r="V396" s="127">
        <f>ROUND(E396*U396,2)</f>
        <v>0</v>
      </c>
      <c r="W396" s="127"/>
      <c r="X396" s="127" t="s">
        <v>257</v>
      </c>
      <c r="Y396" s="122"/>
      <c r="Z396" s="122"/>
      <c r="AA396" s="122"/>
      <c r="AB396" s="122"/>
      <c r="AC396" s="122"/>
      <c r="AD396" s="122"/>
      <c r="AE396" s="122"/>
      <c r="AF396" s="122"/>
      <c r="AG396" s="122" t="s">
        <v>258</v>
      </c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x14ac:dyDescent="0.2">
      <c r="A397" s="133" t="s">
        <v>125</v>
      </c>
      <c r="B397" s="134" t="s">
        <v>89</v>
      </c>
      <c r="C397" s="151" t="s">
        <v>90</v>
      </c>
      <c r="D397" s="135"/>
      <c r="E397" s="136"/>
      <c r="F397" s="137"/>
      <c r="G397" s="138">
        <f>SUMIF(AG398:AG404,"&lt;&gt;NOR",G398:G404)</f>
        <v>0</v>
      </c>
      <c r="H397" s="132"/>
      <c r="I397" s="132">
        <f>SUM(I398:I404)</f>
        <v>841.54</v>
      </c>
      <c r="J397" s="132"/>
      <c r="K397" s="132">
        <f>SUM(K398:K404)</f>
        <v>2613.12</v>
      </c>
      <c r="L397" s="132"/>
      <c r="M397" s="132">
        <f>SUM(M398:M404)</f>
        <v>0</v>
      </c>
      <c r="N397" s="132"/>
      <c r="O397" s="132">
        <f>SUM(O398:O404)</f>
        <v>0</v>
      </c>
      <c r="P397" s="132"/>
      <c r="Q397" s="132">
        <f>SUM(Q398:Q404)</f>
        <v>0</v>
      </c>
      <c r="R397" s="132"/>
      <c r="S397" s="132"/>
      <c r="T397" s="132"/>
      <c r="U397" s="132"/>
      <c r="V397" s="132">
        <f>SUM(V398:V404)</f>
        <v>5.41</v>
      </c>
      <c r="W397" s="132"/>
      <c r="X397" s="132"/>
      <c r="AG397" t="s">
        <v>126</v>
      </c>
    </row>
    <row r="398" spans="1:60" outlineLevel="1" x14ac:dyDescent="0.2">
      <c r="A398" s="139">
        <v>138</v>
      </c>
      <c r="B398" s="140" t="s">
        <v>513</v>
      </c>
      <c r="C398" s="153" t="s">
        <v>514</v>
      </c>
      <c r="D398" s="141" t="s">
        <v>138</v>
      </c>
      <c r="E398" s="142">
        <v>3.36</v>
      </c>
      <c r="F398" s="143"/>
      <c r="G398" s="144">
        <f>ROUND(E398*F398,2)</f>
        <v>0</v>
      </c>
      <c r="H398" s="127">
        <v>70.86</v>
      </c>
      <c r="I398" s="127">
        <f>ROUND(E398*H398,2)</f>
        <v>238.09</v>
      </c>
      <c r="J398" s="127">
        <v>67.64</v>
      </c>
      <c r="K398" s="127">
        <f>ROUND(E398*J398,2)</f>
        <v>227.27</v>
      </c>
      <c r="L398" s="127">
        <v>21</v>
      </c>
      <c r="M398" s="127">
        <f>G398*(1+L398/100)</f>
        <v>0</v>
      </c>
      <c r="N398" s="127">
        <v>3.6999999999999999E-4</v>
      </c>
      <c r="O398" s="127">
        <f>ROUND(E398*N398,2)</f>
        <v>0</v>
      </c>
      <c r="P398" s="127">
        <v>0</v>
      </c>
      <c r="Q398" s="127">
        <f>ROUND(E398*P398,2)</f>
        <v>0</v>
      </c>
      <c r="R398" s="127"/>
      <c r="S398" s="127" t="s">
        <v>130</v>
      </c>
      <c r="T398" s="127" t="s">
        <v>139</v>
      </c>
      <c r="U398" s="127">
        <v>0.13900000000000001</v>
      </c>
      <c r="V398" s="127">
        <f>ROUND(E398*U398,2)</f>
        <v>0.47</v>
      </c>
      <c r="W398" s="127"/>
      <c r="X398" s="127" t="s">
        <v>131</v>
      </c>
      <c r="Y398" s="122"/>
      <c r="Z398" s="122"/>
      <c r="AA398" s="122"/>
      <c r="AB398" s="122"/>
      <c r="AC398" s="122"/>
      <c r="AD398" s="122"/>
      <c r="AE398" s="122"/>
      <c r="AF398" s="122"/>
      <c r="AG398" s="122" t="s">
        <v>132</v>
      </c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</row>
    <row r="399" spans="1:60" outlineLevel="1" x14ac:dyDescent="0.2">
      <c r="A399" s="125"/>
      <c r="B399" s="126"/>
      <c r="C399" s="154" t="s">
        <v>515</v>
      </c>
      <c r="D399" s="128"/>
      <c r="E399" s="129">
        <v>1.44</v>
      </c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2"/>
      <c r="Z399" s="122"/>
      <c r="AA399" s="122"/>
      <c r="AB399" s="122"/>
      <c r="AC399" s="122"/>
      <c r="AD399" s="122"/>
      <c r="AE399" s="122"/>
      <c r="AF399" s="122"/>
      <c r="AG399" s="122" t="s">
        <v>141</v>
      </c>
      <c r="AH399" s="122">
        <v>0</v>
      </c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4" t="s">
        <v>516</v>
      </c>
      <c r="D400" s="128"/>
      <c r="E400" s="129">
        <v>1.92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141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45">
        <v>139</v>
      </c>
      <c r="B401" s="146" t="s">
        <v>517</v>
      </c>
      <c r="C401" s="152" t="s">
        <v>518</v>
      </c>
      <c r="D401" s="147" t="s">
        <v>145</v>
      </c>
      <c r="E401" s="148">
        <v>12</v>
      </c>
      <c r="F401" s="149"/>
      <c r="G401" s="150">
        <f>ROUND(E401*F401,2)</f>
        <v>0</v>
      </c>
      <c r="H401" s="127">
        <v>16.11</v>
      </c>
      <c r="I401" s="127">
        <f>ROUND(E401*H401,2)</f>
        <v>193.32</v>
      </c>
      <c r="J401" s="127">
        <v>58.49</v>
      </c>
      <c r="K401" s="127">
        <f>ROUND(E401*J401,2)</f>
        <v>701.88</v>
      </c>
      <c r="L401" s="127">
        <v>21</v>
      </c>
      <c r="M401" s="127">
        <f>G401*(1+L401/100)</f>
        <v>0</v>
      </c>
      <c r="N401" s="127">
        <v>9.0000000000000006E-5</v>
      </c>
      <c r="O401" s="127">
        <f>ROUND(E401*N401,2)</f>
        <v>0</v>
      </c>
      <c r="P401" s="127">
        <v>0</v>
      </c>
      <c r="Q401" s="127">
        <f>ROUND(E401*P401,2)</f>
        <v>0</v>
      </c>
      <c r="R401" s="127"/>
      <c r="S401" s="127" t="s">
        <v>130</v>
      </c>
      <c r="T401" s="127" t="s">
        <v>130</v>
      </c>
      <c r="U401" s="127">
        <v>0.11600000000000001</v>
      </c>
      <c r="V401" s="127">
        <f>ROUND(E401*U401,2)</f>
        <v>1.39</v>
      </c>
      <c r="W401" s="127"/>
      <c r="X401" s="127" t="s">
        <v>131</v>
      </c>
      <c r="Y401" s="122"/>
      <c r="Z401" s="122"/>
      <c r="AA401" s="122"/>
      <c r="AB401" s="122"/>
      <c r="AC401" s="122"/>
      <c r="AD401" s="122"/>
      <c r="AE401" s="122"/>
      <c r="AF401" s="122"/>
      <c r="AG401" s="122" t="s">
        <v>132</v>
      </c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39">
        <v>140</v>
      </c>
      <c r="B402" s="140" t="s">
        <v>519</v>
      </c>
      <c r="C402" s="153" t="s">
        <v>520</v>
      </c>
      <c r="D402" s="141" t="s">
        <v>138</v>
      </c>
      <c r="E402" s="142">
        <v>8.6</v>
      </c>
      <c r="F402" s="143"/>
      <c r="G402" s="144">
        <f>ROUND(E402*F402,2)</f>
        <v>0</v>
      </c>
      <c r="H402" s="127">
        <v>47.69</v>
      </c>
      <c r="I402" s="127">
        <f>ROUND(E402*H402,2)</f>
        <v>410.13</v>
      </c>
      <c r="J402" s="127">
        <v>195.81</v>
      </c>
      <c r="K402" s="127">
        <f>ROUND(E402*J402,2)</f>
        <v>1683.97</v>
      </c>
      <c r="L402" s="127">
        <v>21</v>
      </c>
      <c r="M402" s="127">
        <f>G402*(1+L402/100)</f>
        <v>0</v>
      </c>
      <c r="N402" s="127">
        <v>3.6000000000000002E-4</v>
      </c>
      <c r="O402" s="127">
        <f>ROUND(E402*N402,2)</f>
        <v>0</v>
      </c>
      <c r="P402" s="127">
        <v>0</v>
      </c>
      <c r="Q402" s="127">
        <f>ROUND(E402*P402,2)</f>
        <v>0</v>
      </c>
      <c r="R402" s="127"/>
      <c r="S402" s="127" t="s">
        <v>222</v>
      </c>
      <c r="T402" s="127" t="s">
        <v>223</v>
      </c>
      <c r="U402" s="127">
        <v>0.41299999999999998</v>
      </c>
      <c r="V402" s="127">
        <f>ROUND(E402*U402,2)</f>
        <v>3.55</v>
      </c>
      <c r="W402" s="127"/>
      <c r="X402" s="127" t="s">
        <v>131</v>
      </c>
      <c r="Y402" s="122"/>
      <c r="Z402" s="122"/>
      <c r="AA402" s="122"/>
      <c r="AB402" s="122"/>
      <c r="AC402" s="122"/>
      <c r="AD402" s="122"/>
      <c r="AE402" s="122"/>
      <c r="AF402" s="122"/>
      <c r="AG402" s="122" t="s">
        <v>132</v>
      </c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outlineLevel="1" x14ac:dyDescent="0.2">
      <c r="A403" s="125"/>
      <c r="B403" s="126"/>
      <c r="C403" s="154" t="s">
        <v>521</v>
      </c>
      <c r="D403" s="128"/>
      <c r="E403" s="129">
        <v>5</v>
      </c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2"/>
      <c r="Z403" s="122"/>
      <c r="AA403" s="122"/>
      <c r="AB403" s="122"/>
      <c r="AC403" s="122"/>
      <c r="AD403" s="122"/>
      <c r="AE403" s="122"/>
      <c r="AF403" s="122"/>
      <c r="AG403" s="122" t="s">
        <v>141</v>
      </c>
      <c r="AH403" s="122">
        <v>0</v>
      </c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</row>
    <row r="404" spans="1:60" outlineLevel="1" x14ac:dyDescent="0.2">
      <c r="A404" s="125"/>
      <c r="B404" s="126"/>
      <c r="C404" s="154" t="s">
        <v>522</v>
      </c>
      <c r="D404" s="128"/>
      <c r="E404" s="129">
        <v>3.6</v>
      </c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2"/>
      <c r="Z404" s="122"/>
      <c r="AA404" s="122"/>
      <c r="AB404" s="122"/>
      <c r="AC404" s="122"/>
      <c r="AD404" s="122"/>
      <c r="AE404" s="122"/>
      <c r="AF404" s="122"/>
      <c r="AG404" s="122" t="s">
        <v>141</v>
      </c>
      <c r="AH404" s="122">
        <v>0</v>
      </c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x14ac:dyDescent="0.2">
      <c r="A405" s="133" t="s">
        <v>125</v>
      </c>
      <c r="B405" s="134" t="s">
        <v>91</v>
      </c>
      <c r="C405" s="151" t="s">
        <v>92</v>
      </c>
      <c r="D405" s="135"/>
      <c r="E405" s="136"/>
      <c r="F405" s="137"/>
      <c r="G405" s="138">
        <f>SUMIF(AG406:AG498,"&lt;&gt;NOR",G406:G498)</f>
        <v>0</v>
      </c>
      <c r="H405" s="132"/>
      <c r="I405" s="132">
        <f>SUM(I406:I498)</f>
        <v>2750.29</v>
      </c>
      <c r="J405" s="132"/>
      <c r="K405" s="132">
        <f>SUM(K406:K498)</f>
        <v>30383.64</v>
      </c>
      <c r="L405" s="132"/>
      <c r="M405" s="132">
        <f>SUM(M406:M498)</f>
        <v>0</v>
      </c>
      <c r="N405" s="132"/>
      <c r="O405" s="132">
        <f>SUM(O406:O498)</f>
        <v>7.0000000000000007E-2</v>
      </c>
      <c r="P405" s="132"/>
      <c r="Q405" s="132">
        <f>SUM(Q406:Q498)</f>
        <v>0</v>
      </c>
      <c r="R405" s="132"/>
      <c r="S405" s="132"/>
      <c r="T405" s="132"/>
      <c r="U405" s="132"/>
      <c r="V405" s="132">
        <f>SUM(V406:V498)</f>
        <v>58.92</v>
      </c>
      <c r="W405" s="132"/>
      <c r="X405" s="132"/>
      <c r="AG405" t="s">
        <v>126</v>
      </c>
    </row>
    <row r="406" spans="1:60" outlineLevel="1" x14ac:dyDescent="0.2">
      <c r="A406" s="139">
        <v>141</v>
      </c>
      <c r="B406" s="140" t="s">
        <v>523</v>
      </c>
      <c r="C406" s="153" t="s">
        <v>524</v>
      </c>
      <c r="D406" s="141" t="s">
        <v>138</v>
      </c>
      <c r="E406" s="142">
        <v>218.56</v>
      </c>
      <c r="F406" s="143"/>
      <c r="G406" s="144">
        <f>ROUND(E406*F406,2)</f>
        <v>0</v>
      </c>
      <c r="H406" s="127">
        <v>0.1</v>
      </c>
      <c r="I406" s="127">
        <f>ROUND(E406*H406,2)</f>
        <v>21.86</v>
      </c>
      <c r="J406" s="127">
        <v>34</v>
      </c>
      <c r="K406" s="127">
        <f>ROUND(E406*J406,2)</f>
        <v>7431.04</v>
      </c>
      <c r="L406" s="127">
        <v>21</v>
      </c>
      <c r="M406" s="127">
        <f>G406*(1+L406/100)</f>
        <v>0</v>
      </c>
      <c r="N406" s="127">
        <v>0</v>
      </c>
      <c r="O406" s="127">
        <f>ROUND(E406*N406,2)</f>
        <v>0</v>
      </c>
      <c r="P406" s="127">
        <v>0</v>
      </c>
      <c r="Q406" s="127">
        <f>ROUND(E406*P406,2)</f>
        <v>0</v>
      </c>
      <c r="R406" s="127"/>
      <c r="S406" s="127" t="s">
        <v>130</v>
      </c>
      <c r="T406" s="127" t="s">
        <v>130</v>
      </c>
      <c r="U406" s="127">
        <v>6.9709999999999994E-2</v>
      </c>
      <c r="V406" s="127">
        <f>ROUND(E406*U406,2)</f>
        <v>15.24</v>
      </c>
      <c r="W406" s="127"/>
      <c r="X406" s="127" t="s">
        <v>131</v>
      </c>
      <c r="Y406" s="122"/>
      <c r="Z406" s="122"/>
      <c r="AA406" s="122"/>
      <c r="AB406" s="122"/>
      <c r="AC406" s="122"/>
      <c r="AD406" s="122"/>
      <c r="AE406" s="122"/>
      <c r="AF406" s="122"/>
      <c r="AG406" s="122" t="s">
        <v>132</v>
      </c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</row>
    <row r="407" spans="1:60" outlineLevel="1" x14ac:dyDescent="0.2">
      <c r="A407" s="125"/>
      <c r="B407" s="126"/>
      <c r="C407" s="154" t="s">
        <v>525</v>
      </c>
      <c r="D407" s="128"/>
      <c r="E407" s="129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2"/>
      <c r="Z407" s="122"/>
      <c r="AA407" s="122"/>
      <c r="AB407" s="122"/>
      <c r="AC407" s="122"/>
      <c r="AD407" s="122"/>
      <c r="AE407" s="122"/>
      <c r="AF407" s="122"/>
      <c r="AG407" s="122" t="s">
        <v>141</v>
      </c>
      <c r="AH407" s="122">
        <v>0</v>
      </c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outlineLevel="1" x14ac:dyDescent="0.2">
      <c r="A408" s="125"/>
      <c r="B408" s="126"/>
      <c r="C408" s="154" t="s">
        <v>176</v>
      </c>
      <c r="D408" s="128"/>
      <c r="E408" s="129">
        <v>1.17</v>
      </c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141</v>
      </c>
      <c r="AH408" s="122">
        <v>0</v>
      </c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25"/>
      <c r="B409" s="126"/>
      <c r="C409" s="154" t="s">
        <v>177</v>
      </c>
      <c r="D409" s="128"/>
      <c r="E409" s="129">
        <v>1.1399999999999999</v>
      </c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2"/>
      <c r="Z409" s="122"/>
      <c r="AA409" s="122"/>
      <c r="AB409" s="122"/>
      <c r="AC409" s="122"/>
      <c r="AD409" s="122"/>
      <c r="AE409" s="122"/>
      <c r="AF409" s="122"/>
      <c r="AG409" s="122" t="s">
        <v>141</v>
      </c>
      <c r="AH409" s="122">
        <v>0</v>
      </c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outlineLevel="1" x14ac:dyDescent="0.2">
      <c r="A410" s="125"/>
      <c r="B410" s="126"/>
      <c r="C410" s="154" t="s">
        <v>178</v>
      </c>
      <c r="D410" s="128"/>
      <c r="E410" s="129">
        <v>3.99</v>
      </c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2"/>
      <c r="Z410" s="122"/>
      <c r="AA410" s="122"/>
      <c r="AB410" s="122"/>
      <c r="AC410" s="122"/>
      <c r="AD410" s="122"/>
      <c r="AE410" s="122"/>
      <c r="AF410" s="122"/>
      <c r="AG410" s="122" t="s">
        <v>141</v>
      </c>
      <c r="AH410" s="122">
        <v>0</v>
      </c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25"/>
      <c r="B411" s="126"/>
      <c r="C411" s="154" t="s">
        <v>179</v>
      </c>
      <c r="D411" s="128"/>
      <c r="E411" s="129">
        <v>11.7</v>
      </c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2"/>
      <c r="Z411" s="122"/>
      <c r="AA411" s="122"/>
      <c r="AB411" s="122"/>
      <c r="AC411" s="122"/>
      <c r="AD411" s="122"/>
      <c r="AE411" s="122"/>
      <c r="AF411" s="122"/>
      <c r="AG411" s="122" t="s">
        <v>141</v>
      </c>
      <c r="AH411" s="122">
        <v>0</v>
      </c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outlineLevel="1" x14ac:dyDescent="0.2">
      <c r="A412" s="125"/>
      <c r="B412" s="126"/>
      <c r="C412" s="154" t="s">
        <v>180</v>
      </c>
      <c r="D412" s="128"/>
      <c r="E412" s="129">
        <v>17.34</v>
      </c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2"/>
      <c r="Z412" s="122"/>
      <c r="AA412" s="122"/>
      <c r="AB412" s="122"/>
      <c r="AC412" s="122"/>
      <c r="AD412" s="122"/>
      <c r="AE412" s="122"/>
      <c r="AF412" s="122"/>
      <c r="AG412" s="122" t="s">
        <v>141</v>
      </c>
      <c r="AH412" s="122">
        <v>0</v>
      </c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</row>
    <row r="413" spans="1:60" outlineLevel="1" x14ac:dyDescent="0.2">
      <c r="A413" s="125"/>
      <c r="B413" s="126"/>
      <c r="C413" s="154" t="s">
        <v>181</v>
      </c>
      <c r="D413" s="128"/>
      <c r="E413" s="129">
        <v>8.4</v>
      </c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2"/>
      <c r="Z413" s="122"/>
      <c r="AA413" s="122"/>
      <c r="AB413" s="122"/>
      <c r="AC413" s="122"/>
      <c r="AD413" s="122"/>
      <c r="AE413" s="122"/>
      <c r="AF413" s="122"/>
      <c r="AG413" s="122" t="s">
        <v>141</v>
      </c>
      <c r="AH413" s="122">
        <v>0</v>
      </c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outlineLevel="1" x14ac:dyDescent="0.2">
      <c r="A414" s="125"/>
      <c r="B414" s="126"/>
      <c r="C414" s="154" t="s">
        <v>526</v>
      </c>
      <c r="D414" s="128"/>
      <c r="E414" s="129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2"/>
      <c r="Z414" s="122"/>
      <c r="AA414" s="122"/>
      <c r="AB414" s="122"/>
      <c r="AC414" s="122"/>
      <c r="AD414" s="122"/>
      <c r="AE414" s="122"/>
      <c r="AF414" s="122"/>
      <c r="AG414" s="122" t="s">
        <v>141</v>
      </c>
      <c r="AH414" s="122">
        <v>0</v>
      </c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outlineLevel="1" x14ac:dyDescent="0.2">
      <c r="A415" s="125"/>
      <c r="B415" s="126"/>
      <c r="C415" s="154" t="s">
        <v>190</v>
      </c>
      <c r="D415" s="128"/>
      <c r="E415" s="129">
        <v>37.96</v>
      </c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2"/>
      <c r="Z415" s="122"/>
      <c r="AA415" s="122"/>
      <c r="AB415" s="122"/>
      <c r="AC415" s="122"/>
      <c r="AD415" s="122"/>
      <c r="AE415" s="122"/>
      <c r="AF415" s="122"/>
      <c r="AG415" s="122" t="s">
        <v>141</v>
      </c>
      <c r="AH415" s="122">
        <v>0</v>
      </c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outlineLevel="1" x14ac:dyDescent="0.2">
      <c r="A416" s="125"/>
      <c r="B416" s="126"/>
      <c r="C416" s="154" t="s">
        <v>193</v>
      </c>
      <c r="D416" s="128"/>
      <c r="E416" s="129">
        <v>11.44</v>
      </c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2"/>
      <c r="Z416" s="122"/>
      <c r="AA416" s="122"/>
      <c r="AB416" s="122"/>
      <c r="AC416" s="122"/>
      <c r="AD416" s="122"/>
      <c r="AE416" s="122"/>
      <c r="AF416" s="122"/>
      <c r="AG416" s="122" t="s">
        <v>141</v>
      </c>
      <c r="AH416" s="122">
        <v>0</v>
      </c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outlineLevel="1" x14ac:dyDescent="0.2">
      <c r="A417" s="125"/>
      <c r="B417" s="126"/>
      <c r="C417" s="154" t="s">
        <v>195</v>
      </c>
      <c r="D417" s="128"/>
      <c r="E417" s="129">
        <v>11.18</v>
      </c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2"/>
      <c r="Z417" s="122"/>
      <c r="AA417" s="122"/>
      <c r="AB417" s="122"/>
      <c r="AC417" s="122"/>
      <c r="AD417" s="122"/>
      <c r="AE417" s="122"/>
      <c r="AF417" s="122"/>
      <c r="AG417" s="122" t="s">
        <v>141</v>
      </c>
      <c r="AH417" s="122">
        <v>0</v>
      </c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</row>
    <row r="418" spans="1:60" outlineLevel="1" x14ac:dyDescent="0.2">
      <c r="A418" s="125"/>
      <c r="B418" s="126"/>
      <c r="C418" s="154" t="s">
        <v>196</v>
      </c>
      <c r="D418" s="128"/>
      <c r="E418" s="129">
        <v>4</v>
      </c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2"/>
      <c r="Z418" s="122"/>
      <c r="AA418" s="122"/>
      <c r="AB418" s="122"/>
      <c r="AC418" s="122"/>
      <c r="AD418" s="122"/>
      <c r="AE418" s="122"/>
      <c r="AF418" s="122"/>
      <c r="AG418" s="122" t="s">
        <v>141</v>
      </c>
      <c r="AH418" s="122">
        <v>0</v>
      </c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25"/>
      <c r="B419" s="126"/>
      <c r="C419" s="154" t="s">
        <v>197</v>
      </c>
      <c r="D419" s="128"/>
      <c r="E419" s="129">
        <v>35.880000000000003</v>
      </c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2"/>
      <c r="Z419" s="122"/>
      <c r="AA419" s="122"/>
      <c r="AB419" s="122"/>
      <c r="AC419" s="122"/>
      <c r="AD419" s="122"/>
      <c r="AE419" s="122"/>
      <c r="AF419" s="122"/>
      <c r="AG419" s="122" t="s">
        <v>141</v>
      </c>
      <c r="AH419" s="122">
        <v>0</v>
      </c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25"/>
      <c r="B420" s="126"/>
      <c r="C420" s="154" t="s">
        <v>200</v>
      </c>
      <c r="D420" s="128"/>
      <c r="E420" s="129">
        <v>44.2</v>
      </c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2"/>
      <c r="Z420" s="122"/>
      <c r="AA420" s="122"/>
      <c r="AB420" s="122"/>
      <c r="AC420" s="122"/>
      <c r="AD420" s="122"/>
      <c r="AE420" s="122"/>
      <c r="AF420" s="122"/>
      <c r="AG420" s="122" t="s">
        <v>141</v>
      </c>
      <c r="AH420" s="122">
        <v>0</v>
      </c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outlineLevel="1" x14ac:dyDescent="0.2">
      <c r="A421" s="125"/>
      <c r="B421" s="126"/>
      <c r="C421" s="154" t="s">
        <v>203</v>
      </c>
      <c r="D421" s="128"/>
      <c r="E421" s="129">
        <v>30.16</v>
      </c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2"/>
      <c r="Z421" s="122"/>
      <c r="AA421" s="122"/>
      <c r="AB421" s="122"/>
      <c r="AC421" s="122"/>
      <c r="AD421" s="122"/>
      <c r="AE421" s="122"/>
      <c r="AF421" s="122"/>
      <c r="AG421" s="122" t="s">
        <v>141</v>
      </c>
      <c r="AH421" s="122">
        <v>0</v>
      </c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outlineLevel="1" x14ac:dyDescent="0.2">
      <c r="A422" s="139">
        <v>142</v>
      </c>
      <c r="B422" s="140" t="s">
        <v>527</v>
      </c>
      <c r="C422" s="153" t="s">
        <v>528</v>
      </c>
      <c r="D422" s="141" t="s">
        <v>138</v>
      </c>
      <c r="E422" s="142">
        <v>218.56</v>
      </c>
      <c r="F422" s="143"/>
      <c r="G422" s="144">
        <f>ROUND(E422*F422,2)</f>
        <v>0</v>
      </c>
      <c r="H422" s="127">
        <v>0.09</v>
      </c>
      <c r="I422" s="127">
        <f>ROUND(E422*H422,2)</f>
        <v>19.670000000000002</v>
      </c>
      <c r="J422" s="127">
        <v>20.309999999999999</v>
      </c>
      <c r="K422" s="127">
        <f>ROUND(E422*J422,2)</f>
        <v>4438.95</v>
      </c>
      <c r="L422" s="127">
        <v>21</v>
      </c>
      <c r="M422" s="127">
        <f>G422*(1+L422/100)</f>
        <v>0</v>
      </c>
      <c r="N422" s="127">
        <v>0</v>
      </c>
      <c r="O422" s="127">
        <f>ROUND(E422*N422,2)</f>
        <v>0</v>
      </c>
      <c r="P422" s="127">
        <v>0</v>
      </c>
      <c r="Q422" s="127">
        <f>ROUND(E422*P422,2)</f>
        <v>0</v>
      </c>
      <c r="R422" s="127"/>
      <c r="S422" s="127" t="s">
        <v>130</v>
      </c>
      <c r="T422" s="127" t="s">
        <v>139</v>
      </c>
      <c r="U422" s="127">
        <v>4.3220000000000001E-2</v>
      </c>
      <c r="V422" s="127">
        <f>ROUND(E422*U422,2)</f>
        <v>9.4499999999999993</v>
      </c>
      <c r="W422" s="127"/>
      <c r="X422" s="127" t="s">
        <v>131</v>
      </c>
      <c r="Y422" s="122"/>
      <c r="Z422" s="122"/>
      <c r="AA422" s="122"/>
      <c r="AB422" s="122"/>
      <c r="AC422" s="122"/>
      <c r="AD422" s="122"/>
      <c r="AE422" s="122"/>
      <c r="AF422" s="122"/>
      <c r="AG422" s="122" t="s">
        <v>132</v>
      </c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outlineLevel="1" x14ac:dyDescent="0.2">
      <c r="A423" s="125"/>
      <c r="B423" s="126"/>
      <c r="C423" s="154" t="s">
        <v>525</v>
      </c>
      <c r="D423" s="128"/>
      <c r="E423" s="129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2"/>
      <c r="Z423" s="122"/>
      <c r="AA423" s="122"/>
      <c r="AB423" s="122"/>
      <c r="AC423" s="122"/>
      <c r="AD423" s="122"/>
      <c r="AE423" s="122"/>
      <c r="AF423" s="122"/>
      <c r="AG423" s="122" t="s">
        <v>141</v>
      </c>
      <c r="AH423" s="122">
        <v>0</v>
      </c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outlineLevel="1" x14ac:dyDescent="0.2">
      <c r="A424" s="125"/>
      <c r="B424" s="126"/>
      <c r="C424" s="154" t="s">
        <v>176</v>
      </c>
      <c r="D424" s="128"/>
      <c r="E424" s="129">
        <v>1.17</v>
      </c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2"/>
      <c r="Z424" s="122"/>
      <c r="AA424" s="122"/>
      <c r="AB424" s="122"/>
      <c r="AC424" s="122"/>
      <c r="AD424" s="122"/>
      <c r="AE424" s="122"/>
      <c r="AF424" s="122"/>
      <c r="AG424" s="122" t="s">
        <v>141</v>
      </c>
      <c r="AH424" s="122">
        <v>0</v>
      </c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25"/>
      <c r="B425" s="126"/>
      <c r="C425" s="154" t="s">
        <v>177</v>
      </c>
      <c r="D425" s="128"/>
      <c r="E425" s="129">
        <v>1.1399999999999999</v>
      </c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2"/>
      <c r="Z425" s="122"/>
      <c r="AA425" s="122"/>
      <c r="AB425" s="122"/>
      <c r="AC425" s="122"/>
      <c r="AD425" s="122"/>
      <c r="AE425" s="122"/>
      <c r="AF425" s="122"/>
      <c r="AG425" s="122" t="s">
        <v>141</v>
      </c>
      <c r="AH425" s="122">
        <v>0</v>
      </c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25"/>
      <c r="B426" s="126"/>
      <c r="C426" s="154" t="s">
        <v>178</v>
      </c>
      <c r="D426" s="128"/>
      <c r="E426" s="129">
        <v>3.99</v>
      </c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2"/>
      <c r="Z426" s="122"/>
      <c r="AA426" s="122"/>
      <c r="AB426" s="122"/>
      <c r="AC426" s="122"/>
      <c r="AD426" s="122"/>
      <c r="AE426" s="122"/>
      <c r="AF426" s="122"/>
      <c r="AG426" s="122" t="s">
        <v>141</v>
      </c>
      <c r="AH426" s="122">
        <v>0</v>
      </c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25"/>
      <c r="B427" s="126"/>
      <c r="C427" s="154" t="s">
        <v>179</v>
      </c>
      <c r="D427" s="128"/>
      <c r="E427" s="129">
        <v>11.7</v>
      </c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2"/>
      <c r="Z427" s="122"/>
      <c r="AA427" s="122"/>
      <c r="AB427" s="122"/>
      <c r="AC427" s="122"/>
      <c r="AD427" s="122"/>
      <c r="AE427" s="122"/>
      <c r="AF427" s="122"/>
      <c r="AG427" s="122" t="s">
        <v>141</v>
      </c>
      <c r="AH427" s="122">
        <v>0</v>
      </c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outlineLevel="1" x14ac:dyDescent="0.2">
      <c r="A428" s="125"/>
      <c r="B428" s="126"/>
      <c r="C428" s="154" t="s">
        <v>180</v>
      </c>
      <c r="D428" s="128"/>
      <c r="E428" s="129">
        <v>17.34</v>
      </c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2"/>
      <c r="Z428" s="122"/>
      <c r="AA428" s="122"/>
      <c r="AB428" s="122"/>
      <c r="AC428" s="122"/>
      <c r="AD428" s="122"/>
      <c r="AE428" s="122"/>
      <c r="AF428" s="122"/>
      <c r="AG428" s="122" t="s">
        <v>141</v>
      </c>
      <c r="AH428" s="122">
        <v>0</v>
      </c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outlineLevel="1" x14ac:dyDescent="0.2">
      <c r="A429" s="125"/>
      <c r="B429" s="126"/>
      <c r="C429" s="154" t="s">
        <v>181</v>
      </c>
      <c r="D429" s="128"/>
      <c r="E429" s="129">
        <v>8.4</v>
      </c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2"/>
      <c r="Z429" s="122"/>
      <c r="AA429" s="122"/>
      <c r="AB429" s="122"/>
      <c r="AC429" s="122"/>
      <c r="AD429" s="122"/>
      <c r="AE429" s="122"/>
      <c r="AF429" s="122"/>
      <c r="AG429" s="122" t="s">
        <v>141</v>
      </c>
      <c r="AH429" s="122">
        <v>0</v>
      </c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outlineLevel="1" x14ac:dyDescent="0.2">
      <c r="A430" s="125"/>
      <c r="B430" s="126"/>
      <c r="C430" s="154" t="s">
        <v>526</v>
      </c>
      <c r="D430" s="128"/>
      <c r="E430" s="129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2"/>
      <c r="Z430" s="122"/>
      <c r="AA430" s="122"/>
      <c r="AB430" s="122"/>
      <c r="AC430" s="122"/>
      <c r="AD430" s="122"/>
      <c r="AE430" s="122"/>
      <c r="AF430" s="122"/>
      <c r="AG430" s="122" t="s">
        <v>141</v>
      </c>
      <c r="AH430" s="122">
        <v>0</v>
      </c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25"/>
      <c r="B431" s="126"/>
      <c r="C431" s="154" t="s">
        <v>190</v>
      </c>
      <c r="D431" s="128"/>
      <c r="E431" s="129">
        <v>37.96</v>
      </c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2"/>
      <c r="Z431" s="122"/>
      <c r="AA431" s="122"/>
      <c r="AB431" s="122"/>
      <c r="AC431" s="122"/>
      <c r="AD431" s="122"/>
      <c r="AE431" s="122"/>
      <c r="AF431" s="122"/>
      <c r="AG431" s="122" t="s">
        <v>141</v>
      </c>
      <c r="AH431" s="122">
        <v>0</v>
      </c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25"/>
      <c r="B432" s="126"/>
      <c r="C432" s="154" t="s">
        <v>193</v>
      </c>
      <c r="D432" s="128"/>
      <c r="E432" s="129">
        <v>11.44</v>
      </c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2"/>
      <c r="Z432" s="122"/>
      <c r="AA432" s="122"/>
      <c r="AB432" s="122"/>
      <c r="AC432" s="122"/>
      <c r="AD432" s="122"/>
      <c r="AE432" s="122"/>
      <c r="AF432" s="122"/>
      <c r="AG432" s="122" t="s">
        <v>141</v>
      </c>
      <c r="AH432" s="122">
        <v>0</v>
      </c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25"/>
      <c r="B433" s="126"/>
      <c r="C433" s="154" t="s">
        <v>195</v>
      </c>
      <c r="D433" s="128"/>
      <c r="E433" s="129">
        <v>11.18</v>
      </c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2"/>
      <c r="Z433" s="122"/>
      <c r="AA433" s="122"/>
      <c r="AB433" s="122"/>
      <c r="AC433" s="122"/>
      <c r="AD433" s="122"/>
      <c r="AE433" s="122"/>
      <c r="AF433" s="122"/>
      <c r="AG433" s="122" t="s">
        <v>141</v>
      </c>
      <c r="AH433" s="122">
        <v>0</v>
      </c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25"/>
      <c r="B434" s="126"/>
      <c r="C434" s="154" t="s">
        <v>196</v>
      </c>
      <c r="D434" s="128"/>
      <c r="E434" s="129">
        <v>4</v>
      </c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2"/>
      <c r="Z434" s="122"/>
      <c r="AA434" s="122"/>
      <c r="AB434" s="122"/>
      <c r="AC434" s="122"/>
      <c r="AD434" s="122"/>
      <c r="AE434" s="122"/>
      <c r="AF434" s="122"/>
      <c r="AG434" s="122" t="s">
        <v>141</v>
      </c>
      <c r="AH434" s="122">
        <v>0</v>
      </c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25"/>
      <c r="B435" s="126"/>
      <c r="C435" s="154" t="s">
        <v>197</v>
      </c>
      <c r="D435" s="128"/>
      <c r="E435" s="129">
        <v>35.880000000000003</v>
      </c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2"/>
      <c r="Z435" s="122"/>
      <c r="AA435" s="122"/>
      <c r="AB435" s="122"/>
      <c r="AC435" s="122"/>
      <c r="AD435" s="122"/>
      <c r="AE435" s="122"/>
      <c r="AF435" s="122"/>
      <c r="AG435" s="122" t="s">
        <v>141</v>
      </c>
      <c r="AH435" s="122">
        <v>0</v>
      </c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outlineLevel="1" x14ac:dyDescent="0.2">
      <c r="A436" s="125"/>
      <c r="B436" s="126"/>
      <c r="C436" s="154" t="s">
        <v>200</v>
      </c>
      <c r="D436" s="128"/>
      <c r="E436" s="129">
        <v>44.2</v>
      </c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2"/>
      <c r="Z436" s="122"/>
      <c r="AA436" s="122"/>
      <c r="AB436" s="122"/>
      <c r="AC436" s="122"/>
      <c r="AD436" s="122"/>
      <c r="AE436" s="122"/>
      <c r="AF436" s="122"/>
      <c r="AG436" s="122" t="s">
        <v>141</v>
      </c>
      <c r="AH436" s="122">
        <v>0</v>
      </c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</row>
    <row r="437" spans="1:60" outlineLevel="1" x14ac:dyDescent="0.2">
      <c r="A437" s="125"/>
      <c r="B437" s="126"/>
      <c r="C437" s="154" t="s">
        <v>203</v>
      </c>
      <c r="D437" s="128"/>
      <c r="E437" s="129">
        <v>30.16</v>
      </c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2"/>
      <c r="Z437" s="122"/>
      <c r="AA437" s="122"/>
      <c r="AB437" s="122"/>
      <c r="AC437" s="122"/>
      <c r="AD437" s="122"/>
      <c r="AE437" s="122"/>
      <c r="AF437" s="122"/>
      <c r="AG437" s="122" t="s">
        <v>141</v>
      </c>
      <c r="AH437" s="122">
        <v>0</v>
      </c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39">
        <v>143</v>
      </c>
      <c r="B438" s="140" t="s">
        <v>529</v>
      </c>
      <c r="C438" s="153" t="s">
        <v>530</v>
      </c>
      <c r="D438" s="141" t="s">
        <v>138</v>
      </c>
      <c r="E438" s="142">
        <v>226.31</v>
      </c>
      <c r="F438" s="143"/>
      <c r="G438" s="144">
        <f>ROUND(E438*F438,2)</f>
        <v>0</v>
      </c>
      <c r="H438" s="127">
        <v>4.16</v>
      </c>
      <c r="I438" s="127">
        <f>ROUND(E438*H438,2)</f>
        <v>941.45</v>
      </c>
      <c r="J438" s="127">
        <v>15.84</v>
      </c>
      <c r="K438" s="127">
        <f>ROUND(E438*J438,2)</f>
        <v>3584.75</v>
      </c>
      <c r="L438" s="127">
        <v>21</v>
      </c>
      <c r="M438" s="127">
        <f>G438*(1+L438/100)</f>
        <v>0</v>
      </c>
      <c r="N438" s="127">
        <v>6.9999999999999994E-5</v>
      </c>
      <c r="O438" s="127">
        <f>ROUND(E438*N438,2)</f>
        <v>0.02</v>
      </c>
      <c r="P438" s="127">
        <v>0</v>
      </c>
      <c r="Q438" s="127">
        <f>ROUND(E438*P438,2)</f>
        <v>0</v>
      </c>
      <c r="R438" s="127"/>
      <c r="S438" s="127" t="s">
        <v>130</v>
      </c>
      <c r="T438" s="127" t="s">
        <v>139</v>
      </c>
      <c r="U438" s="127">
        <v>3.2480000000000002E-2</v>
      </c>
      <c r="V438" s="127">
        <f>ROUND(E438*U438,2)</f>
        <v>7.35</v>
      </c>
      <c r="W438" s="127"/>
      <c r="X438" s="127" t="s">
        <v>131</v>
      </c>
      <c r="Y438" s="122"/>
      <c r="Z438" s="122"/>
      <c r="AA438" s="122"/>
      <c r="AB438" s="122"/>
      <c r="AC438" s="122"/>
      <c r="AD438" s="122"/>
      <c r="AE438" s="122"/>
      <c r="AF438" s="122"/>
      <c r="AG438" s="122" t="s">
        <v>132</v>
      </c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25"/>
      <c r="B439" s="126"/>
      <c r="C439" s="154" t="s">
        <v>525</v>
      </c>
      <c r="D439" s="128"/>
      <c r="E439" s="129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2"/>
      <c r="Z439" s="122"/>
      <c r="AA439" s="122"/>
      <c r="AB439" s="122"/>
      <c r="AC439" s="122"/>
      <c r="AD439" s="122"/>
      <c r="AE439" s="122"/>
      <c r="AF439" s="122"/>
      <c r="AG439" s="122" t="s">
        <v>141</v>
      </c>
      <c r="AH439" s="122">
        <v>0</v>
      </c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outlineLevel="1" x14ac:dyDescent="0.2">
      <c r="A440" s="125"/>
      <c r="B440" s="126"/>
      <c r="C440" s="154" t="s">
        <v>531</v>
      </c>
      <c r="D440" s="128"/>
      <c r="E440" s="129">
        <v>7.75</v>
      </c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2"/>
      <c r="Z440" s="122"/>
      <c r="AA440" s="122"/>
      <c r="AB440" s="122"/>
      <c r="AC440" s="122"/>
      <c r="AD440" s="122"/>
      <c r="AE440" s="122"/>
      <c r="AF440" s="122"/>
      <c r="AG440" s="122" t="s">
        <v>141</v>
      </c>
      <c r="AH440" s="122">
        <v>0</v>
      </c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outlineLevel="1" x14ac:dyDescent="0.2">
      <c r="A441" s="125"/>
      <c r="B441" s="126"/>
      <c r="C441" s="154" t="s">
        <v>176</v>
      </c>
      <c r="D441" s="128"/>
      <c r="E441" s="129">
        <v>1.17</v>
      </c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2"/>
      <c r="Z441" s="122"/>
      <c r="AA441" s="122"/>
      <c r="AB441" s="122"/>
      <c r="AC441" s="122"/>
      <c r="AD441" s="122"/>
      <c r="AE441" s="122"/>
      <c r="AF441" s="122"/>
      <c r="AG441" s="122" t="s">
        <v>141</v>
      </c>
      <c r="AH441" s="122">
        <v>0</v>
      </c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25"/>
      <c r="B442" s="126"/>
      <c r="C442" s="154" t="s">
        <v>177</v>
      </c>
      <c r="D442" s="128"/>
      <c r="E442" s="129">
        <v>1.1399999999999999</v>
      </c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2"/>
      <c r="Z442" s="122"/>
      <c r="AA442" s="122"/>
      <c r="AB442" s="122"/>
      <c r="AC442" s="122"/>
      <c r="AD442" s="122"/>
      <c r="AE442" s="122"/>
      <c r="AF442" s="122"/>
      <c r="AG442" s="122" t="s">
        <v>141</v>
      </c>
      <c r="AH442" s="122">
        <v>0</v>
      </c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25"/>
      <c r="B443" s="126"/>
      <c r="C443" s="154" t="s">
        <v>178</v>
      </c>
      <c r="D443" s="128"/>
      <c r="E443" s="129">
        <v>3.99</v>
      </c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2"/>
      <c r="Z443" s="122"/>
      <c r="AA443" s="122"/>
      <c r="AB443" s="122"/>
      <c r="AC443" s="122"/>
      <c r="AD443" s="122"/>
      <c r="AE443" s="122"/>
      <c r="AF443" s="122"/>
      <c r="AG443" s="122" t="s">
        <v>141</v>
      </c>
      <c r="AH443" s="122">
        <v>0</v>
      </c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25"/>
      <c r="B444" s="126"/>
      <c r="C444" s="154" t="s">
        <v>179</v>
      </c>
      <c r="D444" s="128"/>
      <c r="E444" s="129">
        <v>11.7</v>
      </c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2"/>
      <c r="Z444" s="122"/>
      <c r="AA444" s="122"/>
      <c r="AB444" s="122"/>
      <c r="AC444" s="122"/>
      <c r="AD444" s="122"/>
      <c r="AE444" s="122"/>
      <c r="AF444" s="122"/>
      <c r="AG444" s="122" t="s">
        <v>141</v>
      </c>
      <c r="AH444" s="122">
        <v>0</v>
      </c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outlineLevel="1" x14ac:dyDescent="0.2">
      <c r="A445" s="125"/>
      <c r="B445" s="126"/>
      <c r="C445" s="154" t="s">
        <v>180</v>
      </c>
      <c r="D445" s="128"/>
      <c r="E445" s="129">
        <v>17.34</v>
      </c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2"/>
      <c r="Z445" s="122"/>
      <c r="AA445" s="122"/>
      <c r="AB445" s="122"/>
      <c r="AC445" s="122"/>
      <c r="AD445" s="122"/>
      <c r="AE445" s="122"/>
      <c r="AF445" s="122"/>
      <c r="AG445" s="122" t="s">
        <v>141</v>
      </c>
      <c r="AH445" s="122">
        <v>0</v>
      </c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</row>
    <row r="446" spans="1:60" outlineLevel="1" x14ac:dyDescent="0.2">
      <c r="A446" s="125"/>
      <c r="B446" s="126"/>
      <c r="C446" s="154" t="s">
        <v>181</v>
      </c>
      <c r="D446" s="128"/>
      <c r="E446" s="129">
        <v>8.4</v>
      </c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2"/>
      <c r="Z446" s="122"/>
      <c r="AA446" s="122"/>
      <c r="AB446" s="122"/>
      <c r="AC446" s="122"/>
      <c r="AD446" s="122"/>
      <c r="AE446" s="122"/>
      <c r="AF446" s="122"/>
      <c r="AG446" s="122" t="s">
        <v>141</v>
      </c>
      <c r="AH446" s="122">
        <v>0</v>
      </c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25"/>
      <c r="B447" s="126"/>
      <c r="C447" s="154" t="s">
        <v>526</v>
      </c>
      <c r="D447" s="128"/>
      <c r="E447" s="129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2"/>
      <c r="Z447" s="122"/>
      <c r="AA447" s="122"/>
      <c r="AB447" s="122"/>
      <c r="AC447" s="122"/>
      <c r="AD447" s="122"/>
      <c r="AE447" s="122"/>
      <c r="AF447" s="122"/>
      <c r="AG447" s="122" t="s">
        <v>141</v>
      </c>
      <c r="AH447" s="122">
        <v>0</v>
      </c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outlineLevel="1" x14ac:dyDescent="0.2">
      <c r="A448" s="125"/>
      <c r="B448" s="126"/>
      <c r="C448" s="154" t="s">
        <v>190</v>
      </c>
      <c r="D448" s="128"/>
      <c r="E448" s="129">
        <v>37.96</v>
      </c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2"/>
      <c r="Z448" s="122"/>
      <c r="AA448" s="122"/>
      <c r="AB448" s="122"/>
      <c r="AC448" s="122"/>
      <c r="AD448" s="122"/>
      <c r="AE448" s="122"/>
      <c r="AF448" s="122"/>
      <c r="AG448" s="122" t="s">
        <v>141</v>
      </c>
      <c r="AH448" s="122">
        <v>0</v>
      </c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outlineLevel="1" x14ac:dyDescent="0.2">
      <c r="A449" s="125"/>
      <c r="B449" s="126"/>
      <c r="C449" s="154" t="s">
        <v>193</v>
      </c>
      <c r="D449" s="128"/>
      <c r="E449" s="129">
        <v>11.44</v>
      </c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2"/>
      <c r="Z449" s="122"/>
      <c r="AA449" s="122"/>
      <c r="AB449" s="122"/>
      <c r="AC449" s="122"/>
      <c r="AD449" s="122"/>
      <c r="AE449" s="122"/>
      <c r="AF449" s="122"/>
      <c r="AG449" s="122" t="s">
        <v>141</v>
      </c>
      <c r="AH449" s="122">
        <v>0</v>
      </c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outlineLevel="1" x14ac:dyDescent="0.2">
      <c r="A450" s="125"/>
      <c r="B450" s="126"/>
      <c r="C450" s="154" t="s">
        <v>195</v>
      </c>
      <c r="D450" s="128"/>
      <c r="E450" s="129">
        <v>11.18</v>
      </c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2"/>
      <c r="Z450" s="122"/>
      <c r="AA450" s="122"/>
      <c r="AB450" s="122"/>
      <c r="AC450" s="122"/>
      <c r="AD450" s="122"/>
      <c r="AE450" s="122"/>
      <c r="AF450" s="122"/>
      <c r="AG450" s="122" t="s">
        <v>141</v>
      </c>
      <c r="AH450" s="122">
        <v>0</v>
      </c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</row>
    <row r="451" spans="1:60" outlineLevel="1" x14ac:dyDescent="0.2">
      <c r="A451" s="125"/>
      <c r="B451" s="126"/>
      <c r="C451" s="154" t="s">
        <v>196</v>
      </c>
      <c r="D451" s="128"/>
      <c r="E451" s="129">
        <v>4</v>
      </c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2"/>
      <c r="Z451" s="122"/>
      <c r="AA451" s="122"/>
      <c r="AB451" s="122"/>
      <c r="AC451" s="122"/>
      <c r="AD451" s="122"/>
      <c r="AE451" s="122"/>
      <c r="AF451" s="122"/>
      <c r="AG451" s="122" t="s">
        <v>141</v>
      </c>
      <c r="AH451" s="122">
        <v>0</v>
      </c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25"/>
      <c r="B452" s="126"/>
      <c r="C452" s="154" t="s">
        <v>197</v>
      </c>
      <c r="D452" s="128"/>
      <c r="E452" s="129">
        <v>35.880000000000003</v>
      </c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2"/>
      <c r="Z452" s="122"/>
      <c r="AA452" s="122"/>
      <c r="AB452" s="122"/>
      <c r="AC452" s="122"/>
      <c r="AD452" s="122"/>
      <c r="AE452" s="122"/>
      <c r="AF452" s="122"/>
      <c r="AG452" s="122" t="s">
        <v>141</v>
      </c>
      <c r="AH452" s="122">
        <v>0</v>
      </c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25"/>
      <c r="B453" s="126"/>
      <c r="C453" s="154" t="s">
        <v>200</v>
      </c>
      <c r="D453" s="128"/>
      <c r="E453" s="129">
        <v>44.2</v>
      </c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2"/>
      <c r="Z453" s="122"/>
      <c r="AA453" s="122"/>
      <c r="AB453" s="122"/>
      <c r="AC453" s="122"/>
      <c r="AD453" s="122"/>
      <c r="AE453" s="122"/>
      <c r="AF453" s="122"/>
      <c r="AG453" s="122" t="s">
        <v>141</v>
      </c>
      <c r="AH453" s="122">
        <v>0</v>
      </c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outlineLevel="1" x14ac:dyDescent="0.2">
      <c r="A454" s="125"/>
      <c r="B454" s="126"/>
      <c r="C454" s="154" t="s">
        <v>203</v>
      </c>
      <c r="D454" s="128"/>
      <c r="E454" s="129">
        <v>30.16</v>
      </c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2"/>
      <c r="Z454" s="122"/>
      <c r="AA454" s="122"/>
      <c r="AB454" s="122"/>
      <c r="AC454" s="122"/>
      <c r="AD454" s="122"/>
      <c r="AE454" s="122"/>
      <c r="AF454" s="122"/>
      <c r="AG454" s="122" t="s">
        <v>141</v>
      </c>
      <c r="AH454" s="122">
        <v>0</v>
      </c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</row>
    <row r="455" spans="1:60" ht="22.5" outlineLevel="1" x14ac:dyDescent="0.2">
      <c r="A455" s="139">
        <v>144</v>
      </c>
      <c r="B455" s="140" t="s">
        <v>532</v>
      </c>
      <c r="C455" s="153" t="s">
        <v>533</v>
      </c>
      <c r="D455" s="141" t="s">
        <v>138</v>
      </c>
      <c r="E455" s="142">
        <v>226.31</v>
      </c>
      <c r="F455" s="143"/>
      <c r="G455" s="144">
        <f>ROUND(E455*F455,2)</f>
        <v>0</v>
      </c>
      <c r="H455" s="127">
        <v>3.79</v>
      </c>
      <c r="I455" s="127">
        <f>ROUND(E455*H455,2)</f>
        <v>857.71</v>
      </c>
      <c r="J455" s="127">
        <v>49.61</v>
      </c>
      <c r="K455" s="127">
        <f>ROUND(E455*J455,2)</f>
        <v>11227.24</v>
      </c>
      <c r="L455" s="127">
        <v>21</v>
      </c>
      <c r="M455" s="127">
        <f>G455*(1+L455/100)</f>
        <v>0</v>
      </c>
      <c r="N455" s="127">
        <v>1.3999999999999999E-4</v>
      </c>
      <c r="O455" s="127">
        <f>ROUND(E455*N455,2)</f>
        <v>0.03</v>
      </c>
      <c r="P455" s="127">
        <v>0</v>
      </c>
      <c r="Q455" s="127">
        <f>ROUND(E455*P455,2)</f>
        <v>0</v>
      </c>
      <c r="R455" s="127"/>
      <c r="S455" s="127" t="s">
        <v>130</v>
      </c>
      <c r="T455" s="127" t="s">
        <v>139</v>
      </c>
      <c r="U455" s="127">
        <v>0.10191</v>
      </c>
      <c r="V455" s="127">
        <f>ROUND(E455*U455,2)</f>
        <v>23.06</v>
      </c>
      <c r="W455" s="127"/>
      <c r="X455" s="127" t="s">
        <v>131</v>
      </c>
      <c r="Y455" s="122"/>
      <c r="Z455" s="122"/>
      <c r="AA455" s="122"/>
      <c r="AB455" s="122"/>
      <c r="AC455" s="122"/>
      <c r="AD455" s="122"/>
      <c r="AE455" s="122"/>
      <c r="AF455" s="122"/>
      <c r="AG455" s="122" t="s">
        <v>132</v>
      </c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</row>
    <row r="456" spans="1:60" outlineLevel="1" x14ac:dyDescent="0.2">
      <c r="A456" s="125"/>
      <c r="B456" s="126"/>
      <c r="C456" s="154" t="s">
        <v>525</v>
      </c>
      <c r="D456" s="128"/>
      <c r="E456" s="129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2"/>
      <c r="Z456" s="122"/>
      <c r="AA456" s="122"/>
      <c r="AB456" s="122"/>
      <c r="AC456" s="122"/>
      <c r="AD456" s="122"/>
      <c r="AE456" s="122"/>
      <c r="AF456" s="122"/>
      <c r="AG456" s="122" t="s">
        <v>141</v>
      </c>
      <c r="AH456" s="122">
        <v>0</v>
      </c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</row>
    <row r="457" spans="1:60" outlineLevel="1" x14ac:dyDescent="0.2">
      <c r="A457" s="125"/>
      <c r="B457" s="126"/>
      <c r="C457" s="154" t="s">
        <v>531</v>
      </c>
      <c r="D457" s="128"/>
      <c r="E457" s="129">
        <v>7.75</v>
      </c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2"/>
      <c r="Z457" s="122"/>
      <c r="AA457" s="122"/>
      <c r="AB457" s="122"/>
      <c r="AC457" s="122"/>
      <c r="AD457" s="122"/>
      <c r="AE457" s="122"/>
      <c r="AF457" s="122"/>
      <c r="AG457" s="122" t="s">
        <v>141</v>
      </c>
      <c r="AH457" s="122">
        <v>0</v>
      </c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</row>
    <row r="458" spans="1:60" outlineLevel="1" x14ac:dyDescent="0.2">
      <c r="A458" s="125"/>
      <c r="B458" s="126"/>
      <c r="C458" s="154" t="s">
        <v>176</v>
      </c>
      <c r="D458" s="128"/>
      <c r="E458" s="129">
        <v>1.17</v>
      </c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2"/>
      <c r="Z458" s="122"/>
      <c r="AA458" s="122"/>
      <c r="AB458" s="122"/>
      <c r="AC458" s="122"/>
      <c r="AD458" s="122"/>
      <c r="AE458" s="122"/>
      <c r="AF458" s="122"/>
      <c r="AG458" s="122" t="s">
        <v>141</v>
      </c>
      <c r="AH458" s="122">
        <v>0</v>
      </c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</row>
    <row r="459" spans="1:60" outlineLevel="1" x14ac:dyDescent="0.2">
      <c r="A459" s="125"/>
      <c r="B459" s="126"/>
      <c r="C459" s="154" t="s">
        <v>177</v>
      </c>
      <c r="D459" s="128"/>
      <c r="E459" s="129">
        <v>1.1399999999999999</v>
      </c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2"/>
      <c r="Z459" s="122"/>
      <c r="AA459" s="122"/>
      <c r="AB459" s="122"/>
      <c r="AC459" s="122"/>
      <c r="AD459" s="122"/>
      <c r="AE459" s="122"/>
      <c r="AF459" s="122"/>
      <c r="AG459" s="122" t="s">
        <v>141</v>
      </c>
      <c r="AH459" s="122">
        <v>0</v>
      </c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</row>
    <row r="460" spans="1:60" outlineLevel="1" x14ac:dyDescent="0.2">
      <c r="A460" s="125"/>
      <c r="B460" s="126"/>
      <c r="C460" s="154" t="s">
        <v>178</v>
      </c>
      <c r="D460" s="128"/>
      <c r="E460" s="129">
        <v>3.99</v>
      </c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2"/>
      <c r="Z460" s="122"/>
      <c r="AA460" s="122"/>
      <c r="AB460" s="122"/>
      <c r="AC460" s="122"/>
      <c r="AD460" s="122"/>
      <c r="AE460" s="122"/>
      <c r="AF460" s="122"/>
      <c r="AG460" s="122" t="s">
        <v>141</v>
      </c>
      <c r="AH460" s="122">
        <v>0</v>
      </c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</row>
    <row r="461" spans="1:60" outlineLevel="1" x14ac:dyDescent="0.2">
      <c r="A461" s="125"/>
      <c r="B461" s="126"/>
      <c r="C461" s="154" t="s">
        <v>179</v>
      </c>
      <c r="D461" s="128"/>
      <c r="E461" s="129">
        <v>11.7</v>
      </c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2"/>
      <c r="Z461" s="122"/>
      <c r="AA461" s="122"/>
      <c r="AB461" s="122"/>
      <c r="AC461" s="122"/>
      <c r="AD461" s="122"/>
      <c r="AE461" s="122"/>
      <c r="AF461" s="122"/>
      <c r="AG461" s="122" t="s">
        <v>141</v>
      </c>
      <c r="AH461" s="122">
        <v>0</v>
      </c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</row>
    <row r="462" spans="1:60" outlineLevel="1" x14ac:dyDescent="0.2">
      <c r="A462" s="125"/>
      <c r="B462" s="126"/>
      <c r="C462" s="154" t="s">
        <v>180</v>
      </c>
      <c r="D462" s="128"/>
      <c r="E462" s="129">
        <v>17.34</v>
      </c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2"/>
      <c r="Z462" s="122"/>
      <c r="AA462" s="122"/>
      <c r="AB462" s="122"/>
      <c r="AC462" s="122"/>
      <c r="AD462" s="122"/>
      <c r="AE462" s="122"/>
      <c r="AF462" s="122"/>
      <c r="AG462" s="122" t="s">
        <v>141</v>
      </c>
      <c r="AH462" s="122">
        <v>0</v>
      </c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</row>
    <row r="463" spans="1:60" outlineLevel="1" x14ac:dyDescent="0.2">
      <c r="A463" s="125"/>
      <c r="B463" s="126"/>
      <c r="C463" s="154" t="s">
        <v>181</v>
      </c>
      <c r="D463" s="128"/>
      <c r="E463" s="129">
        <v>8.4</v>
      </c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2"/>
      <c r="Z463" s="122"/>
      <c r="AA463" s="122"/>
      <c r="AB463" s="122"/>
      <c r="AC463" s="122"/>
      <c r="AD463" s="122"/>
      <c r="AE463" s="122"/>
      <c r="AF463" s="122"/>
      <c r="AG463" s="122" t="s">
        <v>141</v>
      </c>
      <c r="AH463" s="122">
        <v>0</v>
      </c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</row>
    <row r="464" spans="1:60" outlineLevel="1" x14ac:dyDescent="0.2">
      <c r="A464" s="125"/>
      <c r="B464" s="126"/>
      <c r="C464" s="154" t="s">
        <v>526</v>
      </c>
      <c r="D464" s="128"/>
      <c r="E464" s="129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2"/>
      <c r="Z464" s="122"/>
      <c r="AA464" s="122"/>
      <c r="AB464" s="122"/>
      <c r="AC464" s="122"/>
      <c r="AD464" s="122"/>
      <c r="AE464" s="122"/>
      <c r="AF464" s="122"/>
      <c r="AG464" s="122" t="s">
        <v>141</v>
      </c>
      <c r="AH464" s="122">
        <v>0</v>
      </c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</row>
    <row r="465" spans="1:60" outlineLevel="1" x14ac:dyDescent="0.2">
      <c r="A465" s="125"/>
      <c r="B465" s="126"/>
      <c r="C465" s="154" t="s">
        <v>190</v>
      </c>
      <c r="D465" s="128"/>
      <c r="E465" s="129">
        <v>37.96</v>
      </c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2"/>
      <c r="Z465" s="122"/>
      <c r="AA465" s="122"/>
      <c r="AB465" s="122"/>
      <c r="AC465" s="122"/>
      <c r="AD465" s="122"/>
      <c r="AE465" s="122"/>
      <c r="AF465" s="122"/>
      <c r="AG465" s="122" t="s">
        <v>141</v>
      </c>
      <c r="AH465" s="122">
        <v>0</v>
      </c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</row>
    <row r="466" spans="1:60" outlineLevel="1" x14ac:dyDescent="0.2">
      <c r="A466" s="125"/>
      <c r="B466" s="126"/>
      <c r="C466" s="154" t="s">
        <v>193</v>
      </c>
      <c r="D466" s="128"/>
      <c r="E466" s="129">
        <v>11.44</v>
      </c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2"/>
      <c r="Z466" s="122"/>
      <c r="AA466" s="122"/>
      <c r="AB466" s="122"/>
      <c r="AC466" s="122"/>
      <c r="AD466" s="122"/>
      <c r="AE466" s="122"/>
      <c r="AF466" s="122"/>
      <c r="AG466" s="122" t="s">
        <v>141</v>
      </c>
      <c r="AH466" s="122">
        <v>0</v>
      </c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</row>
    <row r="467" spans="1:60" outlineLevel="1" x14ac:dyDescent="0.2">
      <c r="A467" s="125"/>
      <c r="B467" s="126"/>
      <c r="C467" s="154" t="s">
        <v>195</v>
      </c>
      <c r="D467" s="128"/>
      <c r="E467" s="129">
        <v>11.18</v>
      </c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2"/>
      <c r="Z467" s="122"/>
      <c r="AA467" s="122"/>
      <c r="AB467" s="122"/>
      <c r="AC467" s="122"/>
      <c r="AD467" s="122"/>
      <c r="AE467" s="122"/>
      <c r="AF467" s="122"/>
      <c r="AG467" s="122" t="s">
        <v>141</v>
      </c>
      <c r="AH467" s="122">
        <v>0</v>
      </c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</row>
    <row r="468" spans="1:60" outlineLevel="1" x14ac:dyDescent="0.2">
      <c r="A468" s="125"/>
      <c r="B468" s="126"/>
      <c r="C468" s="154" t="s">
        <v>196</v>
      </c>
      <c r="D468" s="128"/>
      <c r="E468" s="129">
        <v>4</v>
      </c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2"/>
      <c r="Z468" s="122"/>
      <c r="AA468" s="122"/>
      <c r="AB468" s="122"/>
      <c r="AC468" s="122"/>
      <c r="AD468" s="122"/>
      <c r="AE468" s="122"/>
      <c r="AF468" s="122"/>
      <c r="AG468" s="122" t="s">
        <v>141</v>
      </c>
      <c r="AH468" s="122">
        <v>0</v>
      </c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</row>
    <row r="469" spans="1:60" outlineLevel="1" x14ac:dyDescent="0.2">
      <c r="A469" s="125"/>
      <c r="B469" s="126"/>
      <c r="C469" s="154" t="s">
        <v>197</v>
      </c>
      <c r="D469" s="128"/>
      <c r="E469" s="129">
        <v>35.880000000000003</v>
      </c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2"/>
      <c r="Z469" s="122"/>
      <c r="AA469" s="122"/>
      <c r="AB469" s="122"/>
      <c r="AC469" s="122"/>
      <c r="AD469" s="122"/>
      <c r="AE469" s="122"/>
      <c r="AF469" s="122"/>
      <c r="AG469" s="122" t="s">
        <v>141</v>
      </c>
      <c r="AH469" s="122">
        <v>0</v>
      </c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</row>
    <row r="470" spans="1:60" outlineLevel="1" x14ac:dyDescent="0.2">
      <c r="A470" s="125"/>
      <c r="B470" s="126"/>
      <c r="C470" s="154" t="s">
        <v>200</v>
      </c>
      <c r="D470" s="128"/>
      <c r="E470" s="129">
        <v>44.2</v>
      </c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2"/>
      <c r="Z470" s="122"/>
      <c r="AA470" s="122"/>
      <c r="AB470" s="122"/>
      <c r="AC470" s="122"/>
      <c r="AD470" s="122"/>
      <c r="AE470" s="122"/>
      <c r="AF470" s="122"/>
      <c r="AG470" s="122" t="s">
        <v>141</v>
      </c>
      <c r="AH470" s="122">
        <v>0</v>
      </c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</row>
    <row r="471" spans="1:60" outlineLevel="1" x14ac:dyDescent="0.2">
      <c r="A471" s="125"/>
      <c r="B471" s="126"/>
      <c r="C471" s="154" t="s">
        <v>203</v>
      </c>
      <c r="D471" s="128"/>
      <c r="E471" s="129">
        <v>30.16</v>
      </c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2"/>
      <c r="Z471" s="122"/>
      <c r="AA471" s="122"/>
      <c r="AB471" s="122"/>
      <c r="AC471" s="122"/>
      <c r="AD471" s="122"/>
      <c r="AE471" s="122"/>
      <c r="AF471" s="122"/>
      <c r="AG471" s="122" t="s">
        <v>141</v>
      </c>
      <c r="AH471" s="122">
        <v>0</v>
      </c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</row>
    <row r="472" spans="1:60" outlineLevel="1" x14ac:dyDescent="0.2">
      <c r="A472" s="145">
        <v>145</v>
      </c>
      <c r="B472" s="146" t="s">
        <v>534</v>
      </c>
      <c r="C472" s="152" t="s">
        <v>535</v>
      </c>
      <c r="D472" s="147" t="s">
        <v>129</v>
      </c>
      <c r="E472" s="148">
        <v>20</v>
      </c>
      <c r="F472" s="149"/>
      <c r="G472" s="150">
        <f>ROUND(E472*F472,2)</f>
        <v>0</v>
      </c>
      <c r="H472" s="127">
        <v>13.94</v>
      </c>
      <c r="I472" s="127">
        <f>ROUND(E472*H472,2)</f>
        <v>278.8</v>
      </c>
      <c r="J472" s="127">
        <v>37.06</v>
      </c>
      <c r="K472" s="127">
        <f>ROUND(E472*J472,2)</f>
        <v>741.2</v>
      </c>
      <c r="L472" s="127">
        <v>21</v>
      </c>
      <c r="M472" s="127">
        <f>G472*(1+L472/100)</f>
        <v>0</v>
      </c>
      <c r="N472" s="127">
        <v>1.6000000000000001E-4</v>
      </c>
      <c r="O472" s="127">
        <f>ROUND(E472*N472,2)</f>
        <v>0</v>
      </c>
      <c r="P472" s="127">
        <v>0</v>
      </c>
      <c r="Q472" s="127">
        <f>ROUND(E472*P472,2)</f>
        <v>0</v>
      </c>
      <c r="R472" s="127"/>
      <c r="S472" s="127" t="s">
        <v>130</v>
      </c>
      <c r="T472" s="127" t="s">
        <v>130</v>
      </c>
      <c r="U472" s="127">
        <v>7.5999999999999998E-2</v>
      </c>
      <c r="V472" s="127">
        <f>ROUND(E472*U472,2)</f>
        <v>1.52</v>
      </c>
      <c r="W472" s="127"/>
      <c r="X472" s="127" t="s">
        <v>131</v>
      </c>
      <c r="Y472" s="122"/>
      <c r="Z472" s="122"/>
      <c r="AA472" s="122"/>
      <c r="AB472" s="122"/>
      <c r="AC472" s="122"/>
      <c r="AD472" s="122"/>
      <c r="AE472" s="122"/>
      <c r="AF472" s="122"/>
      <c r="AG472" s="122" t="s">
        <v>132</v>
      </c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</row>
    <row r="473" spans="1:60" outlineLevel="1" x14ac:dyDescent="0.2">
      <c r="A473" s="139">
        <v>146</v>
      </c>
      <c r="B473" s="140" t="s">
        <v>536</v>
      </c>
      <c r="C473" s="153" t="s">
        <v>537</v>
      </c>
      <c r="D473" s="141" t="s">
        <v>138</v>
      </c>
      <c r="E473" s="142">
        <v>226.31</v>
      </c>
      <c r="F473" s="143"/>
      <c r="G473" s="144">
        <f>ROUND(E473*F473,2)</f>
        <v>0</v>
      </c>
      <c r="H473" s="127">
        <v>0</v>
      </c>
      <c r="I473" s="127">
        <f>ROUND(E473*H473,2)</f>
        <v>0</v>
      </c>
      <c r="J473" s="127">
        <v>3.3</v>
      </c>
      <c r="K473" s="127">
        <f>ROUND(E473*J473,2)</f>
        <v>746.82</v>
      </c>
      <c r="L473" s="127">
        <v>21</v>
      </c>
      <c r="M473" s="127">
        <f>G473*(1+L473/100)</f>
        <v>0</v>
      </c>
      <c r="N473" s="127">
        <v>0</v>
      </c>
      <c r="O473" s="127">
        <f>ROUND(E473*N473,2)</f>
        <v>0</v>
      </c>
      <c r="P473" s="127">
        <v>0</v>
      </c>
      <c r="Q473" s="127">
        <f>ROUND(E473*P473,2)</f>
        <v>0</v>
      </c>
      <c r="R473" s="127"/>
      <c r="S473" s="127" t="s">
        <v>130</v>
      </c>
      <c r="T473" s="127" t="s">
        <v>139</v>
      </c>
      <c r="U473" s="127">
        <v>7.0000000000000001E-3</v>
      </c>
      <c r="V473" s="127">
        <f>ROUND(E473*U473,2)</f>
        <v>1.58</v>
      </c>
      <c r="W473" s="127"/>
      <c r="X473" s="127" t="s">
        <v>131</v>
      </c>
      <c r="Y473" s="122"/>
      <c r="Z473" s="122"/>
      <c r="AA473" s="122"/>
      <c r="AB473" s="122"/>
      <c r="AC473" s="122"/>
      <c r="AD473" s="122"/>
      <c r="AE473" s="122"/>
      <c r="AF473" s="122"/>
      <c r="AG473" s="122" t="s">
        <v>132</v>
      </c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</row>
    <row r="474" spans="1:60" outlineLevel="1" x14ac:dyDescent="0.2">
      <c r="A474" s="125"/>
      <c r="B474" s="126"/>
      <c r="C474" s="154" t="s">
        <v>525</v>
      </c>
      <c r="D474" s="128"/>
      <c r="E474" s="129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2"/>
      <c r="Z474" s="122"/>
      <c r="AA474" s="122"/>
      <c r="AB474" s="122"/>
      <c r="AC474" s="122"/>
      <c r="AD474" s="122"/>
      <c r="AE474" s="122"/>
      <c r="AF474" s="122"/>
      <c r="AG474" s="122" t="s">
        <v>141</v>
      </c>
      <c r="AH474" s="122">
        <v>0</v>
      </c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</row>
    <row r="475" spans="1:60" outlineLevel="1" x14ac:dyDescent="0.2">
      <c r="A475" s="125"/>
      <c r="B475" s="126"/>
      <c r="C475" s="154" t="s">
        <v>531</v>
      </c>
      <c r="D475" s="128"/>
      <c r="E475" s="129">
        <v>7.75</v>
      </c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2"/>
      <c r="Z475" s="122"/>
      <c r="AA475" s="122"/>
      <c r="AB475" s="122"/>
      <c r="AC475" s="122"/>
      <c r="AD475" s="122"/>
      <c r="AE475" s="122"/>
      <c r="AF475" s="122"/>
      <c r="AG475" s="122" t="s">
        <v>141</v>
      </c>
      <c r="AH475" s="122">
        <v>0</v>
      </c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</row>
    <row r="476" spans="1:60" outlineLevel="1" x14ac:dyDescent="0.2">
      <c r="A476" s="125"/>
      <c r="B476" s="126"/>
      <c r="C476" s="154" t="s">
        <v>176</v>
      </c>
      <c r="D476" s="128"/>
      <c r="E476" s="129">
        <v>1.17</v>
      </c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2"/>
      <c r="Z476" s="122"/>
      <c r="AA476" s="122"/>
      <c r="AB476" s="122"/>
      <c r="AC476" s="122"/>
      <c r="AD476" s="122"/>
      <c r="AE476" s="122"/>
      <c r="AF476" s="122"/>
      <c r="AG476" s="122" t="s">
        <v>141</v>
      </c>
      <c r="AH476" s="122">
        <v>0</v>
      </c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</row>
    <row r="477" spans="1:60" outlineLevel="1" x14ac:dyDescent="0.2">
      <c r="A477" s="125"/>
      <c r="B477" s="126"/>
      <c r="C477" s="154" t="s">
        <v>177</v>
      </c>
      <c r="D477" s="128"/>
      <c r="E477" s="129">
        <v>1.1399999999999999</v>
      </c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2"/>
      <c r="Z477" s="122"/>
      <c r="AA477" s="122"/>
      <c r="AB477" s="122"/>
      <c r="AC477" s="122"/>
      <c r="AD477" s="122"/>
      <c r="AE477" s="122"/>
      <c r="AF477" s="122"/>
      <c r="AG477" s="122" t="s">
        <v>141</v>
      </c>
      <c r="AH477" s="122">
        <v>0</v>
      </c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</row>
    <row r="478" spans="1:60" outlineLevel="1" x14ac:dyDescent="0.2">
      <c r="A478" s="125"/>
      <c r="B478" s="126"/>
      <c r="C478" s="154" t="s">
        <v>178</v>
      </c>
      <c r="D478" s="128"/>
      <c r="E478" s="129">
        <v>3.99</v>
      </c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2"/>
      <c r="Z478" s="122"/>
      <c r="AA478" s="122"/>
      <c r="AB478" s="122"/>
      <c r="AC478" s="122"/>
      <c r="AD478" s="122"/>
      <c r="AE478" s="122"/>
      <c r="AF478" s="122"/>
      <c r="AG478" s="122" t="s">
        <v>141</v>
      </c>
      <c r="AH478" s="122">
        <v>0</v>
      </c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</row>
    <row r="479" spans="1:60" outlineLevel="1" x14ac:dyDescent="0.2">
      <c r="A479" s="125"/>
      <c r="B479" s="126"/>
      <c r="C479" s="154" t="s">
        <v>179</v>
      </c>
      <c r="D479" s="128"/>
      <c r="E479" s="129">
        <v>11.7</v>
      </c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2"/>
      <c r="Z479" s="122"/>
      <c r="AA479" s="122"/>
      <c r="AB479" s="122"/>
      <c r="AC479" s="122"/>
      <c r="AD479" s="122"/>
      <c r="AE479" s="122"/>
      <c r="AF479" s="122"/>
      <c r="AG479" s="122" t="s">
        <v>141</v>
      </c>
      <c r="AH479" s="122">
        <v>0</v>
      </c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</row>
    <row r="480" spans="1:60" outlineLevel="1" x14ac:dyDescent="0.2">
      <c r="A480" s="125"/>
      <c r="B480" s="126"/>
      <c r="C480" s="154" t="s">
        <v>180</v>
      </c>
      <c r="D480" s="128"/>
      <c r="E480" s="129">
        <v>17.34</v>
      </c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2"/>
      <c r="Z480" s="122"/>
      <c r="AA480" s="122"/>
      <c r="AB480" s="122"/>
      <c r="AC480" s="122"/>
      <c r="AD480" s="122"/>
      <c r="AE480" s="122"/>
      <c r="AF480" s="122"/>
      <c r="AG480" s="122" t="s">
        <v>141</v>
      </c>
      <c r="AH480" s="122">
        <v>0</v>
      </c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</row>
    <row r="481" spans="1:60" outlineLevel="1" x14ac:dyDescent="0.2">
      <c r="A481" s="125"/>
      <c r="B481" s="126"/>
      <c r="C481" s="154" t="s">
        <v>181</v>
      </c>
      <c r="D481" s="128"/>
      <c r="E481" s="129">
        <v>8.4</v>
      </c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2"/>
      <c r="Z481" s="122"/>
      <c r="AA481" s="122"/>
      <c r="AB481" s="122"/>
      <c r="AC481" s="122"/>
      <c r="AD481" s="122"/>
      <c r="AE481" s="122"/>
      <c r="AF481" s="122"/>
      <c r="AG481" s="122" t="s">
        <v>141</v>
      </c>
      <c r="AH481" s="122">
        <v>0</v>
      </c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</row>
    <row r="482" spans="1:60" outlineLevel="1" x14ac:dyDescent="0.2">
      <c r="A482" s="125"/>
      <c r="B482" s="126"/>
      <c r="C482" s="154" t="s">
        <v>526</v>
      </c>
      <c r="D482" s="128"/>
      <c r="E482" s="129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2"/>
      <c r="Z482" s="122"/>
      <c r="AA482" s="122"/>
      <c r="AB482" s="122"/>
      <c r="AC482" s="122"/>
      <c r="AD482" s="122"/>
      <c r="AE482" s="122"/>
      <c r="AF482" s="122"/>
      <c r="AG482" s="122" t="s">
        <v>141</v>
      </c>
      <c r="AH482" s="122">
        <v>0</v>
      </c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</row>
    <row r="483" spans="1:60" outlineLevel="1" x14ac:dyDescent="0.2">
      <c r="A483" s="125"/>
      <c r="B483" s="126"/>
      <c r="C483" s="154" t="s">
        <v>190</v>
      </c>
      <c r="D483" s="128"/>
      <c r="E483" s="129">
        <v>37.96</v>
      </c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2"/>
      <c r="Z483" s="122"/>
      <c r="AA483" s="122"/>
      <c r="AB483" s="122"/>
      <c r="AC483" s="122"/>
      <c r="AD483" s="122"/>
      <c r="AE483" s="122"/>
      <c r="AF483" s="122"/>
      <c r="AG483" s="122" t="s">
        <v>141</v>
      </c>
      <c r="AH483" s="122">
        <v>0</v>
      </c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</row>
    <row r="484" spans="1:60" outlineLevel="1" x14ac:dyDescent="0.2">
      <c r="A484" s="125"/>
      <c r="B484" s="126"/>
      <c r="C484" s="154" t="s">
        <v>193</v>
      </c>
      <c r="D484" s="128"/>
      <c r="E484" s="129">
        <v>11.44</v>
      </c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2"/>
      <c r="Z484" s="122"/>
      <c r="AA484" s="122"/>
      <c r="AB484" s="122"/>
      <c r="AC484" s="122"/>
      <c r="AD484" s="122"/>
      <c r="AE484" s="122"/>
      <c r="AF484" s="122"/>
      <c r="AG484" s="122" t="s">
        <v>141</v>
      </c>
      <c r="AH484" s="122">
        <v>0</v>
      </c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</row>
    <row r="485" spans="1:60" outlineLevel="1" x14ac:dyDescent="0.2">
      <c r="A485" s="125"/>
      <c r="B485" s="126"/>
      <c r="C485" s="154" t="s">
        <v>195</v>
      </c>
      <c r="D485" s="128"/>
      <c r="E485" s="129">
        <v>11.18</v>
      </c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2"/>
      <c r="Z485" s="122"/>
      <c r="AA485" s="122"/>
      <c r="AB485" s="122"/>
      <c r="AC485" s="122"/>
      <c r="AD485" s="122"/>
      <c r="AE485" s="122"/>
      <c r="AF485" s="122"/>
      <c r="AG485" s="122" t="s">
        <v>141</v>
      </c>
      <c r="AH485" s="122">
        <v>0</v>
      </c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</row>
    <row r="486" spans="1:60" outlineLevel="1" x14ac:dyDescent="0.2">
      <c r="A486" s="125"/>
      <c r="B486" s="126"/>
      <c r="C486" s="154" t="s">
        <v>196</v>
      </c>
      <c r="D486" s="128"/>
      <c r="E486" s="129">
        <v>4</v>
      </c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2"/>
      <c r="Z486" s="122"/>
      <c r="AA486" s="122"/>
      <c r="AB486" s="122"/>
      <c r="AC486" s="122"/>
      <c r="AD486" s="122"/>
      <c r="AE486" s="122"/>
      <c r="AF486" s="122"/>
      <c r="AG486" s="122" t="s">
        <v>141</v>
      </c>
      <c r="AH486" s="122">
        <v>0</v>
      </c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</row>
    <row r="487" spans="1:60" outlineLevel="1" x14ac:dyDescent="0.2">
      <c r="A487" s="125"/>
      <c r="B487" s="126"/>
      <c r="C487" s="154" t="s">
        <v>197</v>
      </c>
      <c r="D487" s="128"/>
      <c r="E487" s="129">
        <v>35.880000000000003</v>
      </c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2"/>
      <c r="Z487" s="122"/>
      <c r="AA487" s="122"/>
      <c r="AB487" s="122"/>
      <c r="AC487" s="122"/>
      <c r="AD487" s="122"/>
      <c r="AE487" s="122"/>
      <c r="AF487" s="122"/>
      <c r="AG487" s="122" t="s">
        <v>141</v>
      </c>
      <c r="AH487" s="122">
        <v>0</v>
      </c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</row>
    <row r="488" spans="1:60" outlineLevel="1" x14ac:dyDescent="0.2">
      <c r="A488" s="125"/>
      <c r="B488" s="126"/>
      <c r="C488" s="154" t="s">
        <v>200</v>
      </c>
      <c r="D488" s="128"/>
      <c r="E488" s="129">
        <v>44.2</v>
      </c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2"/>
      <c r="Z488" s="122"/>
      <c r="AA488" s="122"/>
      <c r="AB488" s="122"/>
      <c r="AC488" s="122"/>
      <c r="AD488" s="122"/>
      <c r="AE488" s="122"/>
      <c r="AF488" s="122"/>
      <c r="AG488" s="122" t="s">
        <v>141</v>
      </c>
      <c r="AH488" s="122">
        <v>0</v>
      </c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</row>
    <row r="489" spans="1:60" outlineLevel="1" x14ac:dyDescent="0.2">
      <c r="A489" s="125"/>
      <c r="B489" s="126"/>
      <c r="C489" s="154" t="s">
        <v>203</v>
      </c>
      <c r="D489" s="128"/>
      <c r="E489" s="129">
        <v>30.16</v>
      </c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2"/>
      <c r="Z489" s="122"/>
      <c r="AA489" s="122"/>
      <c r="AB489" s="122"/>
      <c r="AC489" s="122"/>
      <c r="AD489" s="122"/>
      <c r="AE489" s="122"/>
      <c r="AF489" s="122"/>
      <c r="AG489" s="122" t="s">
        <v>141</v>
      </c>
      <c r="AH489" s="122">
        <v>0</v>
      </c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</row>
    <row r="490" spans="1:60" outlineLevel="1" x14ac:dyDescent="0.2">
      <c r="A490" s="139">
        <v>147</v>
      </c>
      <c r="B490" s="140" t="s">
        <v>538</v>
      </c>
      <c r="C490" s="153" t="s">
        <v>539</v>
      </c>
      <c r="D490" s="141" t="s">
        <v>138</v>
      </c>
      <c r="E490" s="142">
        <v>51.49</v>
      </c>
      <c r="F490" s="143"/>
      <c r="G490" s="144">
        <f>ROUND(E490*F490,2)</f>
        <v>0</v>
      </c>
      <c r="H490" s="127">
        <v>9.81</v>
      </c>
      <c r="I490" s="127">
        <f>ROUND(E490*H490,2)</f>
        <v>505.12</v>
      </c>
      <c r="J490" s="127">
        <v>6.59</v>
      </c>
      <c r="K490" s="127">
        <f>ROUND(E490*J490,2)</f>
        <v>339.32</v>
      </c>
      <c r="L490" s="127">
        <v>21</v>
      </c>
      <c r="M490" s="127">
        <f>G490*(1+L490/100)</f>
        <v>0</v>
      </c>
      <c r="N490" s="127">
        <v>3.5E-4</v>
      </c>
      <c r="O490" s="127">
        <f>ROUND(E490*N490,2)</f>
        <v>0.02</v>
      </c>
      <c r="P490" s="127">
        <v>0</v>
      </c>
      <c r="Q490" s="127">
        <f>ROUND(E490*P490,2)</f>
        <v>0</v>
      </c>
      <c r="R490" s="127"/>
      <c r="S490" s="127" t="s">
        <v>130</v>
      </c>
      <c r="T490" s="127" t="s">
        <v>130</v>
      </c>
      <c r="U490" s="127">
        <v>1.35E-2</v>
      </c>
      <c r="V490" s="127">
        <f>ROUND(E490*U490,2)</f>
        <v>0.7</v>
      </c>
      <c r="W490" s="127"/>
      <c r="X490" s="127" t="s">
        <v>131</v>
      </c>
      <c r="Y490" s="122"/>
      <c r="Z490" s="122"/>
      <c r="AA490" s="122"/>
      <c r="AB490" s="122"/>
      <c r="AC490" s="122"/>
      <c r="AD490" s="122"/>
      <c r="AE490" s="122"/>
      <c r="AF490" s="122"/>
      <c r="AG490" s="122" t="s">
        <v>132</v>
      </c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</row>
    <row r="491" spans="1:60" outlineLevel="1" x14ac:dyDescent="0.2">
      <c r="A491" s="125"/>
      <c r="B491" s="126"/>
      <c r="C491" s="154" t="s">
        <v>214</v>
      </c>
      <c r="D491" s="128"/>
      <c r="E491" s="129">
        <v>7.75</v>
      </c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2"/>
      <c r="Z491" s="122"/>
      <c r="AA491" s="122"/>
      <c r="AB491" s="122"/>
      <c r="AC491" s="122"/>
      <c r="AD491" s="122"/>
      <c r="AE491" s="122"/>
      <c r="AF491" s="122"/>
      <c r="AG491" s="122" t="s">
        <v>141</v>
      </c>
      <c r="AH491" s="122">
        <v>0</v>
      </c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</row>
    <row r="492" spans="1:60" outlineLevel="1" x14ac:dyDescent="0.2">
      <c r="A492" s="125"/>
      <c r="B492" s="126"/>
      <c r="C492" s="154" t="s">
        <v>176</v>
      </c>
      <c r="D492" s="128"/>
      <c r="E492" s="129">
        <v>1.17</v>
      </c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2"/>
      <c r="Z492" s="122"/>
      <c r="AA492" s="122"/>
      <c r="AB492" s="122"/>
      <c r="AC492" s="122"/>
      <c r="AD492" s="122"/>
      <c r="AE492" s="122"/>
      <c r="AF492" s="122"/>
      <c r="AG492" s="122" t="s">
        <v>141</v>
      </c>
      <c r="AH492" s="122">
        <v>0</v>
      </c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</row>
    <row r="493" spans="1:60" outlineLevel="1" x14ac:dyDescent="0.2">
      <c r="A493" s="125"/>
      <c r="B493" s="126"/>
      <c r="C493" s="154" t="s">
        <v>177</v>
      </c>
      <c r="D493" s="128"/>
      <c r="E493" s="129">
        <v>1.1399999999999999</v>
      </c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2"/>
      <c r="Z493" s="122"/>
      <c r="AA493" s="122"/>
      <c r="AB493" s="122"/>
      <c r="AC493" s="122"/>
      <c r="AD493" s="122"/>
      <c r="AE493" s="122"/>
      <c r="AF493" s="122"/>
      <c r="AG493" s="122" t="s">
        <v>141</v>
      </c>
      <c r="AH493" s="122">
        <v>0</v>
      </c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</row>
    <row r="494" spans="1:60" outlineLevel="1" x14ac:dyDescent="0.2">
      <c r="A494" s="125"/>
      <c r="B494" s="126"/>
      <c r="C494" s="154" t="s">
        <v>178</v>
      </c>
      <c r="D494" s="128"/>
      <c r="E494" s="129">
        <v>3.99</v>
      </c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2"/>
      <c r="Z494" s="122"/>
      <c r="AA494" s="122"/>
      <c r="AB494" s="122"/>
      <c r="AC494" s="122"/>
      <c r="AD494" s="122"/>
      <c r="AE494" s="122"/>
      <c r="AF494" s="122"/>
      <c r="AG494" s="122" t="s">
        <v>141</v>
      </c>
      <c r="AH494" s="122">
        <v>0</v>
      </c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</row>
    <row r="495" spans="1:60" outlineLevel="1" x14ac:dyDescent="0.2">
      <c r="A495" s="125"/>
      <c r="B495" s="126"/>
      <c r="C495" s="154" t="s">
        <v>179</v>
      </c>
      <c r="D495" s="128"/>
      <c r="E495" s="129">
        <v>11.7</v>
      </c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2"/>
      <c r="Z495" s="122"/>
      <c r="AA495" s="122"/>
      <c r="AB495" s="122"/>
      <c r="AC495" s="122"/>
      <c r="AD495" s="122"/>
      <c r="AE495" s="122"/>
      <c r="AF495" s="122"/>
      <c r="AG495" s="122" t="s">
        <v>141</v>
      </c>
      <c r="AH495" s="122">
        <v>0</v>
      </c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</row>
    <row r="496" spans="1:60" outlineLevel="1" x14ac:dyDescent="0.2">
      <c r="A496" s="125"/>
      <c r="B496" s="126"/>
      <c r="C496" s="154" t="s">
        <v>180</v>
      </c>
      <c r="D496" s="128"/>
      <c r="E496" s="129">
        <v>17.34</v>
      </c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2"/>
      <c r="Z496" s="122"/>
      <c r="AA496" s="122"/>
      <c r="AB496" s="122"/>
      <c r="AC496" s="122"/>
      <c r="AD496" s="122"/>
      <c r="AE496" s="122"/>
      <c r="AF496" s="122"/>
      <c r="AG496" s="122" t="s">
        <v>141</v>
      </c>
      <c r="AH496" s="122">
        <v>0</v>
      </c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</row>
    <row r="497" spans="1:60" outlineLevel="1" x14ac:dyDescent="0.2">
      <c r="A497" s="125"/>
      <c r="B497" s="126"/>
      <c r="C497" s="154" t="s">
        <v>181</v>
      </c>
      <c r="D497" s="128"/>
      <c r="E497" s="129">
        <v>8.4</v>
      </c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2"/>
      <c r="Z497" s="122"/>
      <c r="AA497" s="122"/>
      <c r="AB497" s="122"/>
      <c r="AC497" s="122"/>
      <c r="AD497" s="122"/>
      <c r="AE497" s="122"/>
      <c r="AF497" s="122"/>
      <c r="AG497" s="122" t="s">
        <v>141</v>
      </c>
      <c r="AH497" s="122">
        <v>0</v>
      </c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</row>
    <row r="498" spans="1:60" ht="22.5" outlineLevel="1" x14ac:dyDescent="0.2">
      <c r="A498" s="145">
        <v>148</v>
      </c>
      <c r="B498" s="146" t="s">
        <v>540</v>
      </c>
      <c r="C498" s="152" t="s">
        <v>541</v>
      </c>
      <c r="D498" s="147" t="s">
        <v>274</v>
      </c>
      <c r="E498" s="148">
        <v>1</v>
      </c>
      <c r="F498" s="149"/>
      <c r="G498" s="150">
        <f>ROUND(E498*F498,2)</f>
        <v>0</v>
      </c>
      <c r="H498" s="127">
        <v>125.68</v>
      </c>
      <c r="I498" s="127">
        <f>ROUND(E498*H498,2)</f>
        <v>125.68</v>
      </c>
      <c r="J498" s="127">
        <v>1874.32</v>
      </c>
      <c r="K498" s="127">
        <f>ROUND(E498*J498,2)</f>
        <v>1874.32</v>
      </c>
      <c r="L498" s="127">
        <v>21</v>
      </c>
      <c r="M498" s="127">
        <f>G498*(1+L498/100)</f>
        <v>0</v>
      </c>
      <c r="N498" s="127">
        <v>1.0000000000000001E-5</v>
      </c>
      <c r="O498" s="127">
        <f>ROUND(E498*N498,2)</f>
        <v>0</v>
      </c>
      <c r="P498" s="127">
        <v>0</v>
      </c>
      <c r="Q498" s="127">
        <f>ROUND(E498*P498,2)</f>
        <v>0</v>
      </c>
      <c r="R498" s="127"/>
      <c r="S498" s="127" t="s">
        <v>222</v>
      </c>
      <c r="T498" s="127" t="s">
        <v>223</v>
      </c>
      <c r="U498" s="127">
        <v>1.6E-2</v>
      </c>
      <c r="V498" s="127">
        <f>ROUND(E498*U498,2)</f>
        <v>0.02</v>
      </c>
      <c r="W498" s="127"/>
      <c r="X498" s="127" t="s">
        <v>131</v>
      </c>
      <c r="Y498" s="122"/>
      <c r="Z498" s="122"/>
      <c r="AA498" s="122"/>
      <c r="AB498" s="122"/>
      <c r="AC498" s="122"/>
      <c r="AD498" s="122"/>
      <c r="AE498" s="122"/>
      <c r="AF498" s="122"/>
      <c r="AG498" s="122" t="s">
        <v>132</v>
      </c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</row>
    <row r="499" spans="1:60" x14ac:dyDescent="0.2">
      <c r="A499" s="133" t="s">
        <v>125</v>
      </c>
      <c r="B499" s="134" t="s">
        <v>93</v>
      </c>
      <c r="C499" s="151" t="s">
        <v>94</v>
      </c>
      <c r="D499" s="135"/>
      <c r="E499" s="136"/>
      <c r="F499" s="137"/>
      <c r="G499" s="138">
        <f>SUMIF(AG500:AG533,"&lt;&gt;NOR",G500:G533)</f>
        <v>0</v>
      </c>
      <c r="H499" s="132"/>
      <c r="I499" s="132">
        <f>SUM(I500:I533)</f>
        <v>22953.48</v>
      </c>
      <c r="J499" s="132"/>
      <c r="K499" s="132">
        <f>SUM(K500:K533)</f>
        <v>42262.020000000004</v>
      </c>
      <c r="L499" s="132"/>
      <c r="M499" s="132">
        <f>SUM(M500:M533)</f>
        <v>0</v>
      </c>
      <c r="N499" s="132"/>
      <c r="O499" s="132">
        <f>SUM(O500:O533)</f>
        <v>30.12</v>
      </c>
      <c r="P499" s="132"/>
      <c r="Q499" s="132">
        <f>SUM(Q500:Q533)</f>
        <v>0</v>
      </c>
      <c r="R499" s="132"/>
      <c r="S499" s="132"/>
      <c r="T499" s="132"/>
      <c r="U499" s="132"/>
      <c r="V499" s="132">
        <f>SUM(V500:V533)</f>
        <v>44.98</v>
      </c>
      <c r="W499" s="132"/>
      <c r="X499" s="132"/>
      <c r="AG499" t="s">
        <v>126</v>
      </c>
    </row>
    <row r="500" spans="1:60" outlineLevel="1" x14ac:dyDescent="0.2">
      <c r="A500" s="145">
        <v>149</v>
      </c>
      <c r="B500" s="146" t="s">
        <v>542</v>
      </c>
      <c r="C500" s="152" t="s">
        <v>543</v>
      </c>
      <c r="D500" s="147" t="s">
        <v>129</v>
      </c>
      <c r="E500" s="148">
        <v>8</v>
      </c>
      <c r="F500" s="149"/>
      <c r="G500" s="150">
        <f t="shared" ref="G500:G533" si="35">ROUND(E500*F500,2)</f>
        <v>0</v>
      </c>
      <c r="H500" s="127">
        <v>0</v>
      </c>
      <c r="I500" s="127">
        <f t="shared" ref="I500:I533" si="36">ROUND(E500*H500,2)</f>
        <v>0</v>
      </c>
      <c r="J500" s="127">
        <v>28</v>
      </c>
      <c r="K500" s="127">
        <f t="shared" ref="K500:K533" si="37">ROUND(E500*J500,2)</f>
        <v>224</v>
      </c>
      <c r="L500" s="127">
        <v>21</v>
      </c>
      <c r="M500" s="127">
        <f t="shared" ref="M500:M533" si="38">G500*(1+L500/100)</f>
        <v>0</v>
      </c>
      <c r="N500" s="127">
        <v>0</v>
      </c>
      <c r="O500" s="127">
        <f t="shared" ref="O500:O533" si="39">ROUND(E500*N500,2)</f>
        <v>0</v>
      </c>
      <c r="P500" s="127">
        <v>0</v>
      </c>
      <c r="Q500" s="127">
        <f t="shared" ref="Q500:Q533" si="40">ROUND(E500*P500,2)</f>
        <v>0</v>
      </c>
      <c r="R500" s="127"/>
      <c r="S500" s="127" t="s">
        <v>130</v>
      </c>
      <c r="T500" s="127" t="s">
        <v>223</v>
      </c>
      <c r="U500" s="127">
        <v>5.0500000000000003E-2</v>
      </c>
      <c r="V500" s="127">
        <f t="shared" ref="V500:V533" si="41">ROUND(E500*U500,2)</f>
        <v>0.4</v>
      </c>
      <c r="W500" s="127"/>
      <c r="X500" s="127" t="s">
        <v>131</v>
      </c>
      <c r="Y500" s="122"/>
      <c r="Z500" s="122"/>
      <c r="AA500" s="122"/>
      <c r="AB500" s="122"/>
      <c r="AC500" s="122"/>
      <c r="AD500" s="122"/>
      <c r="AE500" s="122"/>
      <c r="AF500" s="122"/>
      <c r="AG500" s="122" t="s">
        <v>132</v>
      </c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22"/>
      <c r="AU500" s="122"/>
      <c r="AV500" s="122"/>
      <c r="AW500" s="122"/>
      <c r="AX500" s="122"/>
      <c r="AY500" s="122"/>
      <c r="AZ500" s="122"/>
      <c r="BA500" s="122"/>
      <c r="BB500" s="122"/>
      <c r="BC500" s="122"/>
      <c r="BD500" s="122"/>
      <c r="BE500" s="122"/>
      <c r="BF500" s="122"/>
      <c r="BG500" s="122"/>
      <c r="BH500" s="122"/>
    </row>
    <row r="501" spans="1:60" outlineLevel="1" x14ac:dyDescent="0.2">
      <c r="A501" s="145">
        <v>150</v>
      </c>
      <c r="B501" s="146" t="s">
        <v>544</v>
      </c>
      <c r="C501" s="152" t="s">
        <v>545</v>
      </c>
      <c r="D501" s="147" t="s">
        <v>129</v>
      </c>
      <c r="E501" s="148">
        <v>1</v>
      </c>
      <c r="F501" s="149"/>
      <c r="G501" s="150">
        <f t="shared" si="35"/>
        <v>0</v>
      </c>
      <c r="H501" s="127">
        <v>0</v>
      </c>
      <c r="I501" s="127">
        <f t="shared" si="36"/>
        <v>0</v>
      </c>
      <c r="J501" s="127">
        <v>33</v>
      </c>
      <c r="K501" s="127">
        <f t="shared" si="37"/>
        <v>33</v>
      </c>
      <c r="L501" s="127">
        <v>21</v>
      </c>
      <c r="M501" s="127">
        <f t="shared" si="38"/>
        <v>0</v>
      </c>
      <c r="N501" s="127">
        <v>0</v>
      </c>
      <c r="O501" s="127">
        <f t="shared" si="39"/>
        <v>0</v>
      </c>
      <c r="P501" s="127">
        <v>0</v>
      </c>
      <c r="Q501" s="127">
        <f t="shared" si="40"/>
        <v>0</v>
      </c>
      <c r="R501" s="127"/>
      <c r="S501" s="127" t="s">
        <v>130</v>
      </c>
      <c r="T501" s="127" t="s">
        <v>223</v>
      </c>
      <c r="U501" s="127">
        <v>0.06</v>
      </c>
      <c r="V501" s="127">
        <f t="shared" si="41"/>
        <v>0.06</v>
      </c>
      <c r="W501" s="127"/>
      <c r="X501" s="127" t="s">
        <v>131</v>
      </c>
      <c r="Y501" s="122"/>
      <c r="Z501" s="122"/>
      <c r="AA501" s="122"/>
      <c r="AB501" s="122"/>
      <c r="AC501" s="122"/>
      <c r="AD501" s="122"/>
      <c r="AE501" s="122"/>
      <c r="AF501" s="122"/>
      <c r="AG501" s="122" t="s">
        <v>132</v>
      </c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</row>
    <row r="502" spans="1:60" outlineLevel="1" x14ac:dyDescent="0.2">
      <c r="A502" s="145">
        <v>151</v>
      </c>
      <c r="B502" s="146" t="s">
        <v>546</v>
      </c>
      <c r="C502" s="152" t="s">
        <v>547</v>
      </c>
      <c r="D502" s="147" t="s">
        <v>129</v>
      </c>
      <c r="E502" s="148">
        <v>8</v>
      </c>
      <c r="F502" s="149"/>
      <c r="G502" s="150">
        <f t="shared" si="35"/>
        <v>0</v>
      </c>
      <c r="H502" s="127">
        <v>0</v>
      </c>
      <c r="I502" s="127">
        <f t="shared" si="36"/>
        <v>0</v>
      </c>
      <c r="J502" s="127">
        <v>167</v>
      </c>
      <c r="K502" s="127">
        <f t="shared" si="37"/>
        <v>1336</v>
      </c>
      <c r="L502" s="127">
        <v>21</v>
      </c>
      <c r="M502" s="127">
        <f t="shared" si="38"/>
        <v>0</v>
      </c>
      <c r="N502" s="127">
        <v>0</v>
      </c>
      <c r="O502" s="127">
        <f t="shared" si="39"/>
        <v>0</v>
      </c>
      <c r="P502" s="127">
        <v>0</v>
      </c>
      <c r="Q502" s="127">
        <f t="shared" si="40"/>
        <v>0</v>
      </c>
      <c r="R502" s="127"/>
      <c r="S502" s="127" t="s">
        <v>130</v>
      </c>
      <c r="T502" s="127" t="s">
        <v>223</v>
      </c>
      <c r="U502" s="127">
        <v>0.30567</v>
      </c>
      <c r="V502" s="127">
        <f t="shared" si="41"/>
        <v>2.4500000000000002</v>
      </c>
      <c r="W502" s="127"/>
      <c r="X502" s="127" t="s">
        <v>131</v>
      </c>
      <c r="Y502" s="122"/>
      <c r="Z502" s="122"/>
      <c r="AA502" s="122"/>
      <c r="AB502" s="122"/>
      <c r="AC502" s="122"/>
      <c r="AD502" s="122"/>
      <c r="AE502" s="122"/>
      <c r="AF502" s="122"/>
      <c r="AG502" s="122" t="s">
        <v>132</v>
      </c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</row>
    <row r="503" spans="1:60" ht="22.5" outlineLevel="1" x14ac:dyDescent="0.2">
      <c r="A503" s="145">
        <v>152</v>
      </c>
      <c r="B503" s="146" t="s">
        <v>548</v>
      </c>
      <c r="C503" s="152" t="s">
        <v>549</v>
      </c>
      <c r="D503" s="147" t="s">
        <v>129</v>
      </c>
      <c r="E503" s="148">
        <v>8</v>
      </c>
      <c r="F503" s="149"/>
      <c r="G503" s="150">
        <f t="shared" si="35"/>
        <v>0</v>
      </c>
      <c r="H503" s="127">
        <v>200.76</v>
      </c>
      <c r="I503" s="127">
        <f t="shared" si="36"/>
        <v>1606.08</v>
      </c>
      <c r="J503" s="127">
        <v>149.24</v>
      </c>
      <c r="K503" s="127">
        <f t="shared" si="37"/>
        <v>1193.92</v>
      </c>
      <c r="L503" s="127">
        <v>21</v>
      </c>
      <c r="M503" s="127">
        <f t="shared" si="38"/>
        <v>0</v>
      </c>
      <c r="N503" s="127">
        <v>9.0000000000000006E-5</v>
      </c>
      <c r="O503" s="127">
        <f t="shared" si="39"/>
        <v>0</v>
      </c>
      <c r="P503" s="127">
        <v>0</v>
      </c>
      <c r="Q503" s="127">
        <f t="shared" si="40"/>
        <v>0</v>
      </c>
      <c r="R503" s="127"/>
      <c r="S503" s="127" t="s">
        <v>130</v>
      </c>
      <c r="T503" s="127" t="s">
        <v>223</v>
      </c>
      <c r="U503" s="127">
        <v>0.2475</v>
      </c>
      <c r="V503" s="127">
        <f t="shared" si="41"/>
        <v>1.98</v>
      </c>
      <c r="W503" s="127"/>
      <c r="X503" s="127" t="s">
        <v>131</v>
      </c>
      <c r="Y503" s="122"/>
      <c r="Z503" s="122"/>
      <c r="AA503" s="122"/>
      <c r="AB503" s="122"/>
      <c r="AC503" s="122"/>
      <c r="AD503" s="122"/>
      <c r="AE503" s="122"/>
      <c r="AF503" s="122"/>
      <c r="AG503" s="122" t="s">
        <v>132</v>
      </c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</row>
    <row r="504" spans="1:60" ht="33.75" outlineLevel="1" x14ac:dyDescent="0.2">
      <c r="A504" s="145">
        <v>153</v>
      </c>
      <c r="B504" s="146" t="s">
        <v>550</v>
      </c>
      <c r="C504" s="152" t="s">
        <v>551</v>
      </c>
      <c r="D504" s="147" t="s">
        <v>129</v>
      </c>
      <c r="E504" s="148">
        <v>4</v>
      </c>
      <c r="F504" s="149"/>
      <c r="G504" s="150">
        <f t="shared" si="35"/>
        <v>0</v>
      </c>
      <c r="H504" s="127">
        <v>256.45</v>
      </c>
      <c r="I504" s="127">
        <f t="shared" si="36"/>
        <v>1025.8</v>
      </c>
      <c r="J504" s="127">
        <v>151.55000000000001</v>
      </c>
      <c r="K504" s="127">
        <f t="shared" si="37"/>
        <v>606.20000000000005</v>
      </c>
      <c r="L504" s="127">
        <v>21</v>
      </c>
      <c r="M504" s="127">
        <f t="shared" si="38"/>
        <v>0</v>
      </c>
      <c r="N504" s="127">
        <v>1E-4</v>
      </c>
      <c r="O504" s="127">
        <f t="shared" si="39"/>
        <v>0</v>
      </c>
      <c r="P504" s="127">
        <v>0</v>
      </c>
      <c r="Q504" s="127">
        <f t="shared" si="40"/>
        <v>0</v>
      </c>
      <c r="R504" s="127"/>
      <c r="S504" s="127" t="s">
        <v>130</v>
      </c>
      <c r="T504" s="127" t="s">
        <v>223</v>
      </c>
      <c r="U504" s="127">
        <v>0.249</v>
      </c>
      <c r="V504" s="127">
        <f t="shared" si="41"/>
        <v>1</v>
      </c>
      <c r="W504" s="127"/>
      <c r="X504" s="127" t="s">
        <v>131</v>
      </c>
      <c r="Y504" s="122"/>
      <c r="Z504" s="122"/>
      <c r="AA504" s="122"/>
      <c r="AB504" s="122"/>
      <c r="AC504" s="122"/>
      <c r="AD504" s="122"/>
      <c r="AE504" s="122"/>
      <c r="AF504" s="122"/>
      <c r="AG504" s="122" t="s">
        <v>132</v>
      </c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</row>
    <row r="505" spans="1:60" outlineLevel="1" x14ac:dyDescent="0.2">
      <c r="A505" s="145">
        <v>154</v>
      </c>
      <c r="B505" s="146" t="s">
        <v>552</v>
      </c>
      <c r="C505" s="152" t="s">
        <v>553</v>
      </c>
      <c r="D505" s="147" t="s">
        <v>129</v>
      </c>
      <c r="E505" s="148">
        <v>7</v>
      </c>
      <c r="F505" s="149"/>
      <c r="G505" s="150">
        <f t="shared" si="35"/>
        <v>0</v>
      </c>
      <c r="H505" s="127">
        <v>0</v>
      </c>
      <c r="I505" s="127">
        <f t="shared" si="36"/>
        <v>0</v>
      </c>
      <c r="J505" s="127">
        <v>186</v>
      </c>
      <c r="K505" s="127">
        <f t="shared" si="37"/>
        <v>1302</v>
      </c>
      <c r="L505" s="127">
        <v>21</v>
      </c>
      <c r="M505" s="127">
        <f t="shared" si="38"/>
        <v>0</v>
      </c>
      <c r="N505" s="127">
        <v>0</v>
      </c>
      <c r="O505" s="127">
        <f t="shared" si="39"/>
        <v>0</v>
      </c>
      <c r="P505" s="127">
        <v>0</v>
      </c>
      <c r="Q505" s="127">
        <f t="shared" si="40"/>
        <v>0</v>
      </c>
      <c r="R505" s="127"/>
      <c r="S505" s="127" t="s">
        <v>130</v>
      </c>
      <c r="T505" s="127" t="s">
        <v>223</v>
      </c>
      <c r="U505" s="127">
        <v>0.34</v>
      </c>
      <c r="V505" s="127">
        <f t="shared" si="41"/>
        <v>2.38</v>
      </c>
      <c r="W505" s="127"/>
      <c r="X505" s="127" t="s">
        <v>131</v>
      </c>
      <c r="Y505" s="122"/>
      <c r="Z505" s="122"/>
      <c r="AA505" s="122"/>
      <c r="AB505" s="122"/>
      <c r="AC505" s="122"/>
      <c r="AD505" s="122"/>
      <c r="AE505" s="122"/>
      <c r="AF505" s="122"/>
      <c r="AG505" s="122" t="s">
        <v>132</v>
      </c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</row>
    <row r="506" spans="1:60" outlineLevel="1" x14ac:dyDescent="0.2">
      <c r="A506" s="145">
        <v>155</v>
      </c>
      <c r="B506" s="146" t="s">
        <v>554</v>
      </c>
      <c r="C506" s="152" t="s">
        <v>555</v>
      </c>
      <c r="D506" s="147" t="s">
        <v>129</v>
      </c>
      <c r="E506" s="148">
        <v>1</v>
      </c>
      <c r="F506" s="149"/>
      <c r="G506" s="150">
        <f t="shared" si="35"/>
        <v>0</v>
      </c>
      <c r="H506" s="127">
        <v>0</v>
      </c>
      <c r="I506" s="127">
        <f t="shared" si="36"/>
        <v>0</v>
      </c>
      <c r="J506" s="127">
        <v>223.5</v>
      </c>
      <c r="K506" s="127">
        <f t="shared" si="37"/>
        <v>223.5</v>
      </c>
      <c r="L506" s="127">
        <v>21</v>
      </c>
      <c r="M506" s="127">
        <f t="shared" si="38"/>
        <v>0</v>
      </c>
      <c r="N506" s="127">
        <v>0</v>
      </c>
      <c r="O506" s="127">
        <f t="shared" si="39"/>
        <v>0</v>
      </c>
      <c r="P506" s="127">
        <v>0</v>
      </c>
      <c r="Q506" s="127">
        <f t="shared" si="40"/>
        <v>0</v>
      </c>
      <c r="R506" s="127"/>
      <c r="S506" s="127" t="s">
        <v>130</v>
      </c>
      <c r="T506" s="127" t="s">
        <v>130</v>
      </c>
      <c r="U506" s="127">
        <v>0.45350000000000001</v>
      </c>
      <c r="V506" s="127">
        <f t="shared" si="41"/>
        <v>0.45</v>
      </c>
      <c r="W506" s="127"/>
      <c r="X506" s="127" t="s">
        <v>131</v>
      </c>
      <c r="Y506" s="122"/>
      <c r="Z506" s="122"/>
      <c r="AA506" s="122"/>
      <c r="AB506" s="122"/>
      <c r="AC506" s="122"/>
      <c r="AD506" s="122"/>
      <c r="AE506" s="122"/>
      <c r="AF506" s="122"/>
      <c r="AG506" s="122" t="s">
        <v>132</v>
      </c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</row>
    <row r="507" spans="1:60" outlineLevel="1" x14ac:dyDescent="0.2">
      <c r="A507" s="145">
        <v>156</v>
      </c>
      <c r="B507" s="146" t="s">
        <v>556</v>
      </c>
      <c r="C507" s="152" t="s">
        <v>557</v>
      </c>
      <c r="D507" s="147" t="s">
        <v>129</v>
      </c>
      <c r="E507" s="148">
        <v>1</v>
      </c>
      <c r="F507" s="149"/>
      <c r="G507" s="150">
        <f t="shared" si="35"/>
        <v>0</v>
      </c>
      <c r="H507" s="127">
        <v>0</v>
      </c>
      <c r="I507" s="127">
        <f t="shared" si="36"/>
        <v>0</v>
      </c>
      <c r="J507" s="127">
        <v>198</v>
      </c>
      <c r="K507" s="127">
        <f t="shared" si="37"/>
        <v>198</v>
      </c>
      <c r="L507" s="127">
        <v>21</v>
      </c>
      <c r="M507" s="127">
        <f t="shared" si="38"/>
        <v>0</v>
      </c>
      <c r="N507" s="127">
        <v>0</v>
      </c>
      <c r="O507" s="127">
        <f t="shared" si="39"/>
        <v>0</v>
      </c>
      <c r="P507" s="127">
        <v>0</v>
      </c>
      <c r="Q507" s="127">
        <f t="shared" si="40"/>
        <v>0</v>
      </c>
      <c r="R507" s="127"/>
      <c r="S507" s="127" t="s">
        <v>130</v>
      </c>
      <c r="T507" s="127" t="s">
        <v>223</v>
      </c>
      <c r="U507" s="127">
        <v>0.36199999999999999</v>
      </c>
      <c r="V507" s="127">
        <f t="shared" si="41"/>
        <v>0.36</v>
      </c>
      <c r="W507" s="127"/>
      <c r="X507" s="127" t="s">
        <v>131</v>
      </c>
      <c r="Y507" s="122"/>
      <c r="Z507" s="122"/>
      <c r="AA507" s="122"/>
      <c r="AB507" s="122"/>
      <c r="AC507" s="122"/>
      <c r="AD507" s="122"/>
      <c r="AE507" s="122"/>
      <c r="AF507" s="122"/>
      <c r="AG507" s="122" t="s">
        <v>132</v>
      </c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</row>
    <row r="508" spans="1:60" outlineLevel="1" x14ac:dyDescent="0.2">
      <c r="A508" s="145">
        <v>157</v>
      </c>
      <c r="B508" s="146" t="s">
        <v>558</v>
      </c>
      <c r="C508" s="152" t="s">
        <v>559</v>
      </c>
      <c r="D508" s="147" t="s">
        <v>129</v>
      </c>
      <c r="E508" s="148">
        <v>8</v>
      </c>
      <c r="F508" s="149"/>
      <c r="G508" s="150">
        <f t="shared" si="35"/>
        <v>0</v>
      </c>
      <c r="H508" s="127">
        <v>0</v>
      </c>
      <c r="I508" s="127">
        <f t="shared" si="36"/>
        <v>0</v>
      </c>
      <c r="J508" s="127">
        <v>212</v>
      </c>
      <c r="K508" s="127">
        <f t="shared" si="37"/>
        <v>1696</v>
      </c>
      <c r="L508" s="127">
        <v>21</v>
      </c>
      <c r="M508" s="127">
        <f t="shared" si="38"/>
        <v>0</v>
      </c>
      <c r="N508" s="127">
        <v>0</v>
      </c>
      <c r="O508" s="127">
        <f t="shared" si="39"/>
        <v>0</v>
      </c>
      <c r="P508" s="127">
        <v>0</v>
      </c>
      <c r="Q508" s="127">
        <f t="shared" si="40"/>
        <v>0</v>
      </c>
      <c r="R508" s="127"/>
      <c r="S508" s="127" t="s">
        <v>130</v>
      </c>
      <c r="T508" s="127" t="s">
        <v>130</v>
      </c>
      <c r="U508" s="127">
        <v>0.43</v>
      </c>
      <c r="V508" s="127">
        <f t="shared" si="41"/>
        <v>3.44</v>
      </c>
      <c r="W508" s="127"/>
      <c r="X508" s="127" t="s">
        <v>131</v>
      </c>
      <c r="Y508" s="122"/>
      <c r="Z508" s="122"/>
      <c r="AA508" s="122"/>
      <c r="AB508" s="122"/>
      <c r="AC508" s="122"/>
      <c r="AD508" s="122"/>
      <c r="AE508" s="122"/>
      <c r="AF508" s="122"/>
      <c r="AG508" s="122" t="s">
        <v>132</v>
      </c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</row>
    <row r="509" spans="1:60" outlineLevel="1" x14ac:dyDescent="0.2">
      <c r="A509" s="145">
        <v>158</v>
      </c>
      <c r="B509" s="146" t="s">
        <v>560</v>
      </c>
      <c r="C509" s="152" t="s">
        <v>561</v>
      </c>
      <c r="D509" s="147" t="s">
        <v>145</v>
      </c>
      <c r="E509" s="148">
        <v>19</v>
      </c>
      <c r="F509" s="149"/>
      <c r="G509" s="150">
        <f t="shared" si="35"/>
        <v>0</v>
      </c>
      <c r="H509" s="127">
        <v>0</v>
      </c>
      <c r="I509" s="127">
        <f t="shared" si="36"/>
        <v>0</v>
      </c>
      <c r="J509" s="127">
        <v>35</v>
      </c>
      <c r="K509" s="127">
        <f t="shared" si="37"/>
        <v>665</v>
      </c>
      <c r="L509" s="127">
        <v>21</v>
      </c>
      <c r="M509" s="127">
        <f t="shared" si="38"/>
        <v>0</v>
      </c>
      <c r="N509" s="127">
        <v>0</v>
      </c>
      <c r="O509" s="127">
        <f t="shared" si="39"/>
        <v>0</v>
      </c>
      <c r="P509" s="127">
        <v>0</v>
      </c>
      <c r="Q509" s="127">
        <f t="shared" si="40"/>
        <v>0</v>
      </c>
      <c r="R509" s="127"/>
      <c r="S509" s="127" t="s">
        <v>130</v>
      </c>
      <c r="T509" s="127" t="s">
        <v>223</v>
      </c>
      <c r="U509" s="127">
        <v>6.4149999999999999E-2</v>
      </c>
      <c r="V509" s="127">
        <f t="shared" si="41"/>
        <v>1.22</v>
      </c>
      <c r="W509" s="127"/>
      <c r="X509" s="127" t="s">
        <v>131</v>
      </c>
      <c r="Y509" s="122"/>
      <c r="Z509" s="122"/>
      <c r="AA509" s="122"/>
      <c r="AB509" s="122"/>
      <c r="AC509" s="122"/>
      <c r="AD509" s="122"/>
      <c r="AE509" s="122"/>
      <c r="AF509" s="122"/>
      <c r="AG509" s="122" t="s">
        <v>132</v>
      </c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</row>
    <row r="510" spans="1:60" outlineLevel="1" x14ac:dyDescent="0.2">
      <c r="A510" s="145">
        <v>159</v>
      </c>
      <c r="B510" s="146" t="s">
        <v>562</v>
      </c>
      <c r="C510" s="152" t="s">
        <v>563</v>
      </c>
      <c r="D510" s="147" t="s">
        <v>145</v>
      </c>
      <c r="E510" s="148">
        <v>1</v>
      </c>
      <c r="F510" s="149"/>
      <c r="G510" s="150">
        <f t="shared" si="35"/>
        <v>0</v>
      </c>
      <c r="H510" s="127">
        <v>0</v>
      </c>
      <c r="I510" s="127">
        <f t="shared" si="36"/>
        <v>0</v>
      </c>
      <c r="J510" s="127">
        <v>81</v>
      </c>
      <c r="K510" s="127">
        <f t="shared" si="37"/>
        <v>81</v>
      </c>
      <c r="L510" s="127">
        <v>21</v>
      </c>
      <c r="M510" s="127">
        <f t="shared" si="38"/>
        <v>0</v>
      </c>
      <c r="N510" s="127">
        <v>0</v>
      </c>
      <c r="O510" s="127">
        <f t="shared" si="39"/>
        <v>0</v>
      </c>
      <c r="P510" s="127">
        <v>0</v>
      </c>
      <c r="Q510" s="127">
        <f t="shared" si="40"/>
        <v>0</v>
      </c>
      <c r="R510" s="127"/>
      <c r="S510" s="127" t="s">
        <v>130</v>
      </c>
      <c r="T510" s="127" t="s">
        <v>223</v>
      </c>
      <c r="U510" s="127">
        <v>0.14868000000000001</v>
      </c>
      <c r="V510" s="127">
        <f t="shared" si="41"/>
        <v>0.15</v>
      </c>
      <c r="W510" s="127"/>
      <c r="X510" s="127" t="s">
        <v>131</v>
      </c>
      <c r="Y510" s="122"/>
      <c r="Z510" s="122"/>
      <c r="AA510" s="122"/>
      <c r="AB510" s="122"/>
      <c r="AC510" s="122"/>
      <c r="AD510" s="122"/>
      <c r="AE510" s="122"/>
      <c r="AF510" s="122"/>
      <c r="AG510" s="122" t="s">
        <v>132</v>
      </c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</row>
    <row r="511" spans="1:60" ht="22.5" outlineLevel="1" x14ac:dyDescent="0.2">
      <c r="A511" s="145">
        <v>160</v>
      </c>
      <c r="B511" s="146" t="s">
        <v>564</v>
      </c>
      <c r="C511" s="152" t="s">
        <v>565</v>
      </c>
      <c r="D511" s="147" t="s">
        <v>145</v>
      </c>
      <c r="E511" s="148">
        <v>240</v>
      </c>
      <c r="F511" s="149"/>
      <c r="G511" s="150">
        <f t="shared" si="35"/>
        <v>0</v>
      </c>
      <c r="H511" s="127">
        <v>15.04</v>
      </c>
      <c r="I511" s="127">
        <f t="shared" si="36"/>
        <v>3609.6</v>
      </c>
      <c r="J511" s="127">
        <v>39.96</v>
      </c>
      <c r="K511" s="127">
        <f t="shared" si="37"/>
        <v>9590.4</v>
      </c>
      <c r="L511" s="127">
        <v>21</v>
      </c>
      <c r="M511" s="127">
        <f t="shared" si="38"/>
        <v>0</v>
      </c>
      <c r="N511" s="127">
        <v>1.6000000000000001E-4</v>
      </c>
      <c r="O511" s="127">
        <f t="shared" si="39"/>
        <v>0.04</v>
      </c>
      <c r="P511" s="127">
        <v>0</v>
      </c>
      <c r="Q511" s="127">
        <f t="shared" si="40"/>
        <v>0</v>
      </c>
      <c r="R511" s="127"/>
      <c r="S511" s="127" t="s">
        <v>130</v>
      </c>
      <c r="T511" s="127" t="s">
        <v>223</v>
      </c>
      <c r="U511" s="127">
        <v>7.0000000000000007E-2</v>
      </c>
      <c r="V511" s="127">
        <f t="shared" si="41"/>
        <v>16.8</v>
      </c>
      <c r="W511" s="127"/>
      <c r="X511" s="127" t="s">
        <v>131</v>
      </c>
      <c r="Y511" s="122"/>
      <c r="Z511" s="122"/>
      <c r="AA511" s="122"/>
      <c r="AB511" s="122"/>
      <c r="AC511" s="122"/>
      <c r="AD511" s="122"/>
      <c r="AE511" s="122"/>
      <c r="AF511" s="122"/>
      <c r="AG511" s="122" t="s">
        <v>132</v>
      </c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</row>
    <row r="512" spans="1:60" ht="22.5" outlineLevel="1" x14ac:dyDescent="0.2">
      <c r="A512" s="145">
        <v>161</v>
      </c>
      <c r="B512" s="146" t="s">
        <v>566</v>
      </c>
      <c r="C512" s="152" t="s">
        <v>567</v>
      </c>
      <c r="D512" s="147" t="s">
        <v>145</v>
      </c>
      <c r="E512" s="148">
        <v>100</v>
      </c>
      <c r="F512" s="149"/>
      <c r="G512" s="150">
        <f t="shared" si="35"/>
        <v>0</v>
      </c>
      <c r="H512" s="127">
        <v>24.99</v>
      </c>
      <c r="I512" s="127">
        <f t="shared" si="36"/>
        <v>2499</v>
      </c>
      <c r="J512" s="127">
        <v>41.01</v>
      </c>
      <c r="K512" s="127">
        <f t="shared" si="37"/>
        <v>4101</v>
      </c>
      <c r="L512" s="127">
        <v>21</v>
      </c>
      <c r="M512" s="127">
        <f t="shared" si="38"/>
        <v>0</v>
      </c>
      <c r="N512" s="127">
        <v>2.1000000000000001E-4</v>
      </c>
      <c r="O512" s="127">
        <f t="shared" si="39"/>
        <v>0.02</v>
      </c>
      <c r="P512" s="127">
        <v>0</v>
      </c>
      <c r="Q512" s="127">
        <f t="shared" si="40"/>
        <v>0</v>
      </c>
      <c r="R512" s="127"/>
      <c r="S512" s="127" t="s">
        <v>130</v>
      </c>
      <c r="T512" s="127" t="s">
        <v>223</v>
      </c>
      <c r="U512" s="127">
        <v>7.0000000000000007E-2</v>
      </c>
      <c r="V512" s="127">
        <f t="shared" si="41"/>
        <v>7</v>
      </c>
      <c r="W512" s="127"/>
      <c r="X512" s="127" t="s">
        <v>131</v>
      </c>
      <c r="Y512" s="122"/>
      <c r="Z512" s="122"/>
      <c r="AA512" s="122"/>
      <c r="AB512" s="122"/>
      <c r="AC512" s="122"/>
      <c r="AD512" s="122"/>
      <c r="AE512" s="122"/>
      <c r="AF512" s="122"/>
      <c r="AG512" s="122" t="s">
        <v>132</v>
      </c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</row>
    <row r="513" spans="1:60" outlineLevel="1" x14ac:dyDescent="0.2">
      <c r="A513" s="145">
        <v>162</v>
      </c>
      <c r="B513" s="146" t="s">
        <v>568</v>
      </c>
      <c r="C513" s="152" t="s">
        <v>569</v>
      </c>
      <c r="D513" s="147" t="s">
        <v>129</v>
      </c>
      <c r="E513" s="148">
        <v>21</v>
      </c>
      <c r="F513" s="149"/>
      <c r="G513" s="150">
        <f t="shared" si="35"/>
        <v>0</v>
      </c>
      <c r="H513" s="127">
        <v>0</v>
      </c>
      <c r="I513" s="127">
        <f t="shared" si="36"/>
        <v>0</v>
      </c>
      <c r="J513" s="127">
        <v>181</v>
      </c>
      <c r="K513" s="127">
        <f t="shared" si="37"/>
        <v>3801</v>
      </c>
      <c r="L513" s="127">
        <v>21</v>
      </c>
      <c r="M513" s="127">
        <f t="shared" si="38"/>
        <v>0</v>
      </c>
      <c r="N513" s="127">
        <v>0</v>
      </c>
      <c r="O513" s="127">
        <f t="shared" si="39"/>
        <v>0</v>
      </c>
      <c r="P513" s="127">
        <v>0</v>
      </c>
      <c r="Q513" s="127">
        <f t="shared" si="40"/>
        <v>0</v>
      </c>
      <c r="R513" s="127"/>
      <c r="S513" s="127" t="s">
        <v>130</v>
      </c>
      <c r="T513" s="127" t="s">
        <v>223</v>
      </c>
      <c r="U513" s="127">
        <v>0.33050000000000002</v>
      </c>
      <c r="V513" s="127">
        <f t="shared" si="41"/>
        <v>6.94</v>
      </c>
      <c r="W513" s="127"/>
      <c r="X513" s="127" t="s">
        <v>131</v>
      </c>
      <c r="Y513" s="122"/>
      <c r="Z513" s="122"/>
      <c r="AA513" s="122"/>
      <c r="AB513" s="122"/>
      <c r="AC513" s="122"/>
      <c r="AD513" s="122"/>
      <c r="AE513" s="122"/>
      <c r="AF513" s="122"/>
      <c r="AG513" s="122" t="s">
        <v>132</v>
      </c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</row>
    <row r="514" spans="1:60" outlineLevel="1" x14ac:dyDescent="0.2">
      <c r="A514" s="145">
        <v>163</v>
      </c>
      <c r="B514" s="146" t="s">
        <v>570</v>
      </c>
      <c r="C514" s="152" t="s">
        <v>571</v>
      </c>
      <c r="D514" s="147" t="s">
        <v>129</v>
      </c>
      <c r="E514" s="148">
        <v>1</v>
      </c>
      <c r="F514" s="149"/>
      <c r="G514" s="150">
        <f t="shared" si="35"/>
        <v>0</v>
      </c>
      <c r="H514" s="127">
        <v>0</v>
      </c>
      <c r="I514" s="127">
        <f t="shared" si="36"/>
        <v>0</v>
      </c>
      <c r="J514" s="127">
        <v>191</v>
      </c>
      <c r="K514" s="127">
        <f t="shared" si="37"/>
        <v>191</v>
      </c>
      <c r="L514" s="127">
        <v>21</v>
      </c>
      <c r="M514" s="127">
        <f t="shared" si="38"/>
        <v>0</v>
      </c>
      <c r="N514" s="127">
        <v>0</v>
      </c>
      <c r="O514" s="127">
        <f t="shared" si="39"/>
        <v>0</v>
      </c>
      <c r="P514" s="127">
        <v>0</v>
      </c>
      <c r="Q514" s="127">
        <f t="shared" si="40"/>
        <v>0</v>
      </c>
      <c r="R514" s="127"/>
      <c r="S514" s="127" t="s">
        <v>130</v>
      </c>
      <c r="T514" s="127" t="s">
        <v>223</v>
      </c>
      <c r="U514" s="127">
        <v>0.35</v>
      </c>
      <c r="V514" s="127">
        <f t="shared" si="41"/>
        <v>0.35</v>
      </c>
      <c r="W514" s="127"/>
      <c r="X514" s="127" t="s">
        <v>131</v>
      </c>
      <c r="Y514" s="122"/>
      <c r="Z514" s="122"/>
      <c r="AA514" s="122"/>
      <c r="AB514" s="122"/>
      <c r="AC514" s="122"/>
      <c r="AD514" s="122"/>
      <c r="AE514" s="122"/>
      <c r="AF514" s="122"/>
      <c r="AG514" s="122" t="s">
        <v>132</v>
      </c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</row>
    <row r="515" spans="1:60" outlineLevel="1" x14ac:dyDescent="0.2">
      <c r="A515" s="145">
        <v>164</v>
      </c>
      <c r="B515" s="146" t="s">
        <v>572</v>
      </c>
      <c r="C515" s="152" t="s">
        <v>573</v>
      </c>
      <c r="D515" s="147" t="s">
        <v>221</v>
      </c>
      <c r="E515" s="148">
        <v>15</v>
      </c>
      <c r="F515" s="149"/>
      <c r="G515" s="150">
        <f t="shared" si="35"/>
        <v>0</v>
      </c>
      <c r="H515" s="127">
        <v>0</v>
      </c>
      <c r="I515" s="127">
        <f t="shared" si="36"/>
        <v>0</v>
      </c>
      <c r="J515" s="127">
        <v>518</v>
      </c>
      <c r="K515" s="127">
        <f t="shared" si="37"/>
        <v>7770</v>
      </c>
      <c r="L515" s="127">
        <v>21</v>
      </c>
      <c r="M515" s="127">
        <f t="shared" si="38"/>
        <v>0</v>
      </c>
      <c r="N515" s="127">
        <v>0</v>
      </c>
      <c r="O515" s="127">
        <f t="shared" si="39"/>
        <v>0</v>
      </c>
      <c r="P515" s="127">
        <v>0</v>
      </c>
      <c r="Q515" s="127">
        <f t="shared" si="40"/>
        <v>0</v>
      </c>
      <c r="R515" s="127"/>
      <c r="S515" s="127" t="s">
        <v>222</v>
      </c>
      <c r="T515" s="127" t="s">
        <v>223</v>
      </c>
      <c r="U515" s="127">
        <v>0</v>
      </c>
      <c r="V515" s="127">
        <f t="shared" si="41"/>
        <v>0</v>
      </c>
      <c r="W515" s="127"/>
      <c r="X515" s="127" t="s">
        <v>131</v>
      </c>
      <c r="Y515" s="122"/>
      <c r="Z515" s="122"/>
      <c r="AA515" s="122"/>
      <c r="AB515" s="122"/>
      <c r="AC515" s="122"/>
      <c r="AD515" s="122"/>
      <c r="AE515" s="122"/>
      <c r="AF515" s="122"/>
      <c r="AG515" s="122" t="s">
        <v>132</v>
      </c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</row>
    <row r="516" spans="1:60" outlineLevel="1" x14ac:dyDescent="0.2">
      <c r="A516" s="145">
        <v>165</v>
      </c>
      <c r="B516" s="146" t="s">
        <v>574</v>
      </c>
      <c r="C516" s="152" t="s">
        <v>575</v>
      </c>
      <c r="D516" s="147" t="s">
        <v>221</v>
      </c>
      <c r="E516" s="148">
        <v>10</v>
      </c>
      <c r="F516" s="149"/>
      <c r="G516" s="150">
        <f t="shared" si="35"/>
        <v>0</v>
      </c>
      <c r="H516" s="127">
        <v>0</v>
      </c>
      <c r="I516" s="127">
        <f t="shared" si="36"/>
        <v>0</v>
      </c>
      <c r="J516" s="127">
        <v>350</v>
      </c>
      <c r="K516" s="127">
        <f t="shared" si="37"/>
        <v>3500</v>
      </c>
      <c r="L516" s="127">
        <v>21</v>
      </c>
      <c r="M516" s="127">
        <f t="shared" si="38"/>
        <v>0</v>
      </c>
      <c r="N516" s="127">
        <v>0</v>
      </c>
      <c r="O516" s="127">
        <f t="shared" si="39"/>
        <v>0</v>
      </c>
      <c r="P516" s="127">
        <v>0</v>
      </c>
      <c r="Q516" s="127">
        <f t="shared" si="40"/>
        <v>0</v>
      </c>
      <c r="R516" s="127"/>
      <c r="S516" s="127" t="s">
        <v>222</v>
      </c>
      <c r="T516" s="127" t="s">
        <v>223</v>
      </c>
      <c r="U516" s="127">
        <v>0</v>
      </c>
      <c r="V516" s="127">
        <f t="shared" si="41"/>
        <v>0</v>
      </c>
      <c r="W516" s="127"/>
      <c r="X516" s="127" t="s">
        <v>131</v>
      </c>
      <c r="Y516" s="122"/>
      <c r="Z516" s="122"/>
      <c r="AA516" s="122"/>
      <c r="AB516" s="122"/>
      <c r="AC516" s="122"/>
      <c r="AD516" s="122"/>
      <c r="AE516" s="122"/>
      <c r="AF516" s="122"/>
      <c r="AG516" s="122" t="s">
        <v>132</v>
      </c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</row>
    <row r="517" spans="1:60" outlineLevel="1" x14ac:dyDescent="0.2">
      <c r="A517" s="145">
        <v>166</v>
      </c>
      <c r="B517" s="146" t="s">
        <v>576</v>
      </c>
      <c r="C517" s="152" t="s">
        <v>577</v>
      </c>
      <c r="D517" s="147" t="s">
        <v>274</v>
      </c>
      <c r="E517" s="148">
        <v>1</v>
      </c>
      <c r="F517" s="149"/>
      <c r="G517" s="150">
        <f t="shared" si="35"/>
        <v>0</v>
      </c>
      <c r="H517" s="127">
        <v>0</v>
      </c>
      <c r="I517" s="127">
        <f t="shared" si="36"/>
        <v>0</v>
      </c>
      <c r="J517" s="127">
        <v>5750</v>
      </c>
      <c r="K517" s="127">
        <f t="shared" si="37"/>
        <v>5750</v>
      </c>
      <c r="L517" s="127">
        <v>21</v>
      </c>
      <c r="M517" s="127">
        <f t="shared" si="38"/>
        <v>0</v>
      </c>
      <c r="N517" s="127">
        <v>0</v>
      </c>
      <c r="O517" s="127">
        <f t="shared" si="39"/>
        <v>0</v>
      </c>
      <c r="P517" s="127">
        <v>0</v>
      </c>
      <c r="Q517" s="127">
        <f t="shared" si="40"/>
        <v>0</v>
      </c>
      <c r="R517" s="127"/>
      <c r="S517" s="127" t="s">
        <v>222</v>
      </c>
      <c r="T517" s="127" t="s">
        <v>223</v>
      </c>
      <c r="U517" s="127">
        <v>0</v>
      </c>
      <c r="V517" s="127">
        <f t="shared" si="41"/>
        <v>0</v>
      </c>
      <c r="W517" s="127"/>
      <c r="X517" s="127" t="s">
        <v>131</v>
      </c>
      <c r="Y517" s="122"/>
      <c r="Z517" s="122"/>
      <c r="AA517" s="122"/>
      <c r="AB517" s="122"/>
      <c r="AC517" s="122"/>
      <c r="AD517" s="122"/>
      <c r="AE517" s="122"/>
      <c r="AF517" s="122"/>
      <c r="AG517" s="122" t="s">
        <v>132</v>
      </c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</row>
    <row r="518" spans="1:60" outlineLevel="1" x14ac:dyDescent="0.2">
      <c r="A518" s="145">
        <v>167</v>
      </c>
      <c r="B518" s="146" t="s">
        <v>578</v>
      </c>
      <c r="C518" s="152" t="s">
        <v>579</v>
      </c>
      <c r="D518" s="147" t="s">
        <v>129</v>
      </c>
      <c r="E518" s="148">
        <v>1</v>
      </c>
      <c r="F518" s="149"/>
      <c r="G518" s="150">
        <f t="shared" si="35"/>
        <v>0</v>
      </c>
      <c r="H518" s="127">
        <v>782</v>
      </c>
      <c r="I518" s="127">
        <f t="shared" si="36"/>
        <v>782</v>
      </c>
      <c r="J518" s="127">
        <v>0</v>
      </c>
      <c r="K518" s="127">
        <f t="shared" si="37"/>
        <v>0</v>
      </c>
      <c r="L518" s="127">
        <v>21</v>
      </c>
      <c r="M518" s="127">
        <f t="shared" si="38"/>
        <v>0</v>
      </c>
      <c r="N518" s="127">
        <v>2.63E-2</v>
      </c>
      <c r="O518" s="127">
        <f t="shared" si="39"/>
        <v>0.03</v>
      </c>
      <c r="P518" s="127">
        <v>0</v>
      </c>
      <c r="Q518" s="127">
        <f t="shared" si="40"/>
        <v>0</v>
      </c>
      <c r="R518" s="127"/>
      <c r="S518" s="127" t="s">
        <v>222</v>
      </c>
      <c r="T518" s="127" t="s">
        <v>223</v>
      </c>
      <c r="U518" s="127">
        <v>0</v>
      </c>
      <c r="V518" s="127">
        <f t="shared" si="41"/>
        <v>0</v>
      </c>
      <c r="W518" s="127"/>
      <c r="X518" s="127" t="s">
        <v>387</v>
      </c>
      <c r="Y518" s="122"/>
      <c r="Z518" s="122"/>
      <c r="AA518" s="122"/>
      <c r="AB518" s="122"/>
      <c r="AC518" s="122"/>
      <c r="AD518" s="122"/>
      <c r="AE518" s="122"/>
      <c r="AF518" s="122"/>
      <c r="AG518" s="122" t="s">
        <v>388</v>
      </c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</row>
    <row r="519" spans="1:60" outlineLevel="1" x14ac:dyDescent="0.2">
      <c r="A519" s="145">
        <v>168</v>
      </c>
      <c r="B519" s="146" t="s">
        <v>580</v>
      </c>
      <c r="C519" s="152" t="s">
        <v>581</v>
      </c>
      <c r="D519" s="147" t="s">
        <v>145</v>
      </c>
      <c r="E519" s="148">
        <v>19</v>
      </c>
      <c r="F519" s="149"/>
      <c r="G519" s="150">
        <f t="shared" si="35"/>
        <v>0</v>
      </c>
      <c r="H519" s="127">
        <v>16</v>
      </c>
      <c r="I519" s="127">
        <f t="shared" si="36"/>
        <v>304</v>
      </c>
      <c r="J519" s="127">
        <v>0</v>
      </c>
      <c r="K519" s="127">
        <f t="shared" si="37"/>
        <v>0</v>
      </c>
      <c r="L519" s="127">
        <v>21</v>
      </c>
      <c r="M519" s="127">
        <f t="shared" si="38"/>
        <v>0</v>
      </c>
      <c r="N519" s="127">
        <v>8.0000000000000007E-5</v>
      </c>
      <c r="O519" s="127">
        <f t="shared" si="39"/>
        <v>0</v>
      </c>
      <c r="P519" s="127">
        <v>0</v>
      </c>
      <c r="Q519" s="127">
        <f t="shared" si="40"/>
        <v>0</v>
      </c>
      <c r="R519" s="127" t="s">
        <v>160</v>
      </c>
      <c r="S519" s="127" t="s">
        <v>130</v>
      </c>
      <c r="T519" s="127" t="s">
        <v>223</v>
      </c>
      <c r="U519" s="127">
        <v>0</v>
      </c>
      <c r="V519" s="127">
        <f t="shared" si="41"/>
        <v>0</v>
      </c>
      <c r="W519" s="127"/>
      <c r="X519" s="127" t="s">
        <v>161</v>
      </c>
      <c r="Y519" s="122"/>
      <c r="Z519" s="122"/>
      <c r="AA519" s="122"/>
      <c r="AB519" s="122"/>
      <c r="AC519" s="122"/>
      <c r="AD519" s="122"/>
      <c r="AE519" s="122"/>
      <c r="AF519" s="122"/>
      <c r="AG519" s="122" t="s">
        <v>162</v>
      </c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</row>
    <row r="520" spans="1:60" outlineLevel="1" x14ac:dyDescent="0.2">
      <c r="A520" s="145">
        <v>169</v>
      </c>
      <c r="B520" s="146" t="s">
        <v>582</v>
      </c>
      <c r="C520" s="152" t="s">
        <v>583</v>
      </c>
      <c r="D520" s="147" t="s">
        <v>145</v>
      </c>
      <c r="E520" s="148">
        <v>1</v>
      </c>
      <c r="F520" s="149"/>
      <c r="G520" s="150">
        <f t="shared" si="35"/>
        <v>0</v>
      </c>
      <c r="H520" s="127">
        <v>17</v>
      </c>
      <c r="I520" s="127">
        <f t="shared" si="36"/>
        <v>17</v>
      </c>
      <c r="J520" s="127">
        <v>0</v>
      </c>
      <c r="K520" s="127">
        <f t="shared" si="37"/>
        <v>0</v>
      </c>
      <c r="L520" s="127">
        <v>21</v>
      </c>
      <c r="M520" s="127">
        <f t="shared" si="38"/>
        <v>0</v>
      </c>
      <c r="N520" s="127">
        <v>6.0000000000000002E-5</v>
      </c>
      <c r="O520" s="127">
        <f t="shared" si="39"/>
        <v>0</v>
      </c>
      <c r="P520" s="127">
        <v>0</v>
      </c>
      <c r="Q520" s="127">
        <f t="shared" si="40"/>
        <v>0</v>
      </c>
      <c r="R520" s="127" t="s">
        <v>160</v>
      </c>
      <c r="S520" s="127" t="s">
        <v>130</v>
      </c>
      <c r="T520" s="127" t="s">
        <v>223</v>
      </c>
      <c r="U520" s="127">
        <v>0</v>
      </c>
      <c r="V520" s="127">
        <f t="shared" si="41"/>
        <v>0</v>
      </c>
      <c r="W520" s="127"/>
      <c r="X520" s="127" t="s">
        <v>161</v>
      </c>
      <c r="Y520" s="122"/>
      <c r="Z520" s="122"/>
      <c r="AA520" s="122"/>
      <c r="AB520" s="122"/>
      <c r="AC520" s="122"/>
      <c r="AD520" s="122"/>
      <c r="AE520" s="122"/>
      <c r="AF520" s="122"/>
      <c r="AG520" s="122" t="s">
        <v>162</v>
      </c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</row>
    <row r="521" spans="1:60" ht="22.5" outlineLevel="1" x14ac:dyDescent="0.2">
      <c r="A521" s="145">
        <v>170</v>
      </c>
      <c r="B521" s="146" t="s">
        <v>584</v>
      </c>
      <c r="C521" s="152" t="s">
        <v>585</v>
      </c>
      <c r="D521" s="147" t="s">
        <v>129</v>
      </c>
      <c r="E521" s="148">
        <v>8</v>
      </c>
      <c r="F521" s="149"/>
      <c r="G521" s="150">
        <f t="shared" si="35"/>
        <v>0</v>
      </c>
      <c r="H521" s="127">
        <v>152</v>
      </c>
      <c r="I521" s="127">
        <f t="shared" si="36"/>
        <v>1216</v>
      </c>
      <c r="J521" s="127">
        <v>0</v>
      </c>
      <c r="K521" s="127">
        <f t="shared" si="37"/>
        <v>0</v>
      </c>
      <c r="L521" s="127">
        <v>21</v>
      </c>
      <c r="M521" s="127">
        <f t="shared" si="38"/>
        <v>0</v>
      </c>
      <c r="N521" s="127">
        <v>1.0000000000000001E-5</v>
      </c>
      <c r="O521" s="127">
        <f t="shared" si="39"/>
        <v>0</v>
      </c>
      <c r="P521" s="127">
        <v>0</v>
      </c>
      <c r="Q521" s="127">
        <f t="shared" si="40"/>
        <v>0</v>
      </c>
      <c r="R521" s="127" t="s">
        <v>160</v>
      </c>
      <c r="S521" s="127" t="s">
        <v>130</v>
      </c>
      <c r="T521" s="127" t="s">
        <v>223</v>
      </c>
      <c r="U521" s="127">
        <v>0</v>
      </c>
      <c r="V521" s="127">
        <f t="shared" si="41"/>
        <v>0</v>
      </c>
      <c r="W521" s="127"/>
      <c r="X521" s="127" t="s">
        <v>161</v>
      </c>
      <c r="Y521" s="122"/>
      <c r="Z521" s="122"/>
      <c r="AA521" s="122"/>
      <c r="AB521" s="122"/>
      <c r="AC521" s="122"/>
      <c r="AD521" s="122"/>
      <c r="AE521" s="122"/>
      <c r="AF521" s="122"/>
      <c r="AG521" s="122" t="s">
        <v>162</v>
      </c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</row>
    <row r="522" spans="1:60" outlineLevel="1" x14ac:dyDescent="0.2">
      <c r="A522" s="145">
        <v>171</v>
      </c>
      <c r="B522" s="146" t="s">
        <v>586</v>
      </c>
      <c r="C522" s="152" t="s">
        <v>587</v>
      </c>
      <c r="D522" s="147" t="s">
        <v>129</v>
      </c>
      <c r="E522" s="148">
        <v>1</v>
      </c>
      <c r="F522" s="149"/>
      <c r="G522" s="150">
        <f t="shared" si="35"/>
        <v>0</v>
      </c>
      <c r="H522" s="127">
        <v>557</v>
      </c>
      <c r="I522" s="127">
        <f t="shared" si="36"/>
        <v>557</v>
      </c>
      <c r="J522" s="127">
        <v>0</v>
      </c>
      <c r="K522" s="127">
        <f t="shared" si="37"/>
        <v>0</v>
      </c>
      <c r="L522" s="127">
        <v>21</v>
      </c>
      <c r="M522" s="127">
        <f t="shared" si="38"/>
        <v>0</v>
      </c>
      <c r="N522" s="127">
        <v>2.4000000000000001E-4</v>
      </c>
      <c r="O522" s="127">
        <f t="shared" si="39"/>
        <v>0</v>
      </c>
      <c r="P522" s="127">
        <v>0</v>
      </c>
      <c r="Q522" s="127">
        <f t="shared" si="40"/>
        <v>0</v>
      </c>
      <c r="R522" s="127" t="s">
        <v>160</v>
      </c>
      <c r="S522" s="127" t="s">
        <v>130</v>
      </c>
      <c r="T522" s="127" t="s">
        <v>130</v>
      </c>
      <c r="U522" s="127">
        <v>0</v>
      </c>
      <c r="V522" s="127">
        <f t="shared" si="41"/>
        <v>0</v>
      </c>
      <c r="W522" s="127"/>
      <c r="X522" s="127" t="s">
        <v>161</v>
      </c>
      <c r="Y522" s="122"/>
      <c r="Z522" s="122"/>
      <c r="AA522" s="122"/>
      <c r="AB522" s="122"/>
      <c r="AC522" s="122"/>
      <c r="AD522" s="122"/>
      <c r="AE522" s="122"/>
      <c r="AF522" s="122"/>
      <c r="AG522" s="122" t="s">
        <v>162</v>
      </c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</row>
    <row r="523" spans="1:60" outlineLevel="1" x14ac:dyDescent="0.2">
      <c r="A523" s="145">
        <v>172</v>
      </c>
      <c r="B523" s="146" t="s">
        <v>588</v>
      </c>
      <c r="C523" s="152" t="s">
        <v>589</v>
      </c>
      <c r="D523" s="147" t="s">
        <v>129</v>
      </c>
      <c r="E523" s="148">
        <v>1</v>
      </c>
      <c r="F523" s="149"/>
      <c r="G523" s="150">
        <f t="shared" si="35"/>
        <v>0</v>
      </c>
      <c r="H523" s="127">
        <v>865</v>
      </c>
      <c r="I523" s="127">
        <f t="shared" si="36"/>
        <v>865</v>
      </c>
      <c r="J523" s="127">
        <v>0</v>
      </c>
      <c r="K523" s="127">
        <f t="shared" si="37"/>
        <v>0</v>
      </c>
      <c r="L523" s="127">
        <v>21</v>
      </c>
      <c r="M523" s="127">
        <f t="shared" si="38"/>
        <v>0</v>
      </c>
      <c r="N523" s="127">
        <v>3.8999999999999999E-4</v>
      </c>
      <c r="O523" s="127">
        <f t="shared" si="39"/>
        <v>0</v>
      </c>
      <c r="P523" s="127">
        <v>0</v>
      </c>
      <c r="Q523" s="127">
        <f t="shared" si="40"/>
        <v>0</v>
      </c>
      <c r="R523" s="127" t="s">
        <v>160</v>
      </c>
      <c r="S523" s="127" t="s">
        <v>130</v>
      </c>
      <c r="T523" s="127" t="s">
        <v>223</v>
      </c>
      <c r="U523" s="127">
        <v>0</v>
      </c>
      <c r="V523" s="127">
        <f t="shared" si="41"/>
        <v>0</v>
      </c>
      <c r="W523" s="127"/>
      <c r="X523" s="127" t="s">
        <v>161</v>
      </c>
      <c r="Y523" s="122"/>
      <c r="Z523" s="122"/>
      <c r="AA523" s="122"/>
      <c r="AB523" s="122"/>
      <c r="AC523" s="122"/>
      <c r="AD523" s="122"/>
      <c r="AE523" s="122"/>
      <c r="AF523" s="122"/>
      <c r="AG523" s="122" t="s">
        <v>162</v>
      </c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</row>
    <row r="524" spans="1:60" outlineLevel="1" x14ac:dyDescent="0.2">
      <c r="A524" s="145">
        <v>173</v>
      </c>
      <c r="B524" s="146" t="s">
        <v>590</v>
      </c>
      <c r="C524" s="152" t="s">
        <v>591</v>
      </c>
      <c r="D524" s="147" t="s">
        <v>129</v>
      </c>
      <c r="E524" s="148">
        <v>8</v>
      </c>
      <c r="F524" s="149"/>
      <c r="G524" s="150">
        <f t="shared" si="35"/>
        <v>0</v>
      </c>
      <c r="H524" s="127">
        <v>54</v>
      </c>
      <c r="I524" s="127">
        <f t="shared" si="36"/>
        <v>432</v>
      </c>
      <c r="J524" s="127">
        <v>0</v>
      </c>
      <c r="K524" s="127">
        <f t="shared" si="37"/>
        <v>0</v>
      </c>
      <c r="L524" s="127">
        <v>21</v>
      </c>
      <c r="M524" s="127">
        <f t="shared" si="38"/>
        <v>0</v>
      </c>
      <c r="N524" s="127">
        <v>1.0000000000000001E-5</v>
      </c>
      <c r="O524" s="127">
        <f t="shared" si="39"/>
        <v>0</v>
      </c>
      <c r="P524" s="127">
        <v>0</v>
      </c>
      <c r="Q524" s="127">
        <f t="shared" si="40"/>
        <v>0</v>
      </c>
      <c r="R524" s="127" t="s">
        <v>160</v>
      </c>
      <c r="S524" s="127" t="s">
        <v>130</v>
      </c>
      <c r="T524" s="127" t="s">
        <v>223</v>
      </c>
      <c r="U524" s="127">
        <v>0</v>
      </c>
      <c r="V524" s="127">
        <f t="shared" si="41"/>
        <v>0</v>
      </c>
      <c r="W524" s="127"/>
      <c r="X524" s="127" t="s">
        <v>161</v>
      </c>
      <c r="Y524" s="122"/>
      <c r="Z524" s="122"/>
      <c r="AA524" s="122"/>
      <c r="AB524" s="122"/>
      <c r="AC524" s="122"/>
      <c r="AD524" s="122"/>
      <c r="AE524" s="122"/>
      <c r="AF524" s="122"/>
      <c r="AG524" s="122" t="s">
        <v>162</v>
      </c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</row>
    <row r="525" spans="1:60" outlineLevel="1" x14ac:dyDescent="0.2">
      <c r="A525" s="145">
        <v>174</v>
      </c>
      <c r="B525" s="146" t="s">
        <v>592</v>
      </c>
      <c r="C525" s="152" t="s">
        <v>593</v>
      </c>
      <c r="D525" s="147" t="s">
        <v>129</v>
      </c>
      <c r="E525" s="148">
        <v>8</v>
      </c>
      <c r="F525" s="149"/>
      <c r="G525" s="150">
        <f t="shared" si="35"/>
        <v>0</v>
      </c>
      <c r="H525" s="127">
        <v>34</v>
      </c>
      <c r="I525" s="127">
        <f t="shared" si="36"/>
        <v>272</v>
      </c>
      <c r="J525" s="127">
        <v>0</v>
      </c>
      <c r="K525" s="127">
        <f t="shared" si="37"/>
        <v>0</v>
      </c>
      <c r="L525" s="127">
        <v>21</v>
      </c>
      <c r="M525" s="127">
        <f t="shared" si="38"/>
        <v>0</v>
      </c>
      <c r="N525" s="127">
        <v>5.0000000000000002E-5</v>
      </c>
      <c r="O525" s="127">
        <f t="shared" si="39"/>
        <v>0</v>
      </c>
      <c r="P525" s="127">
        <v>0</v>
      </c>
      <c r="Q525" s="127">
        <f t="shared" si="40"/>
        <v>0</v>
      </c>
      <c r="R525" s="127" t="s">
        <v>160</v>
      </c>
      <c r="S525" s="127" t="s">
        <v>130</v>
      </c>
      <c r="T525" s="127" t="s">
        <v>223</v>
      </c>
      <c r="U525" s="127">
        <v>0</v>
      </c>
      <c r="V525" s="127">
        <f t="shared" si="41"/>
        <v>0</v>
      </c>
      <c r="W525" s="127"/>
      <c r="X525" s="127" t="s">
        <v>161</v>
      </c>
      <c r="Y525" s="122"/>
      <c r="Z525" s="122"/>
      <c r="AA525" s="122"/>
      <c r="AB525" s="122"/>
      <c r="AC525" s="122"/>
      <c r="AD525" s="122"/>
      <c r="AE525" s="122"/>
      <c r="AF525" s="122"/>
      <c r="AG525" s="122" t="s">
        <v>162</v>
      </c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</row>
    <row r="526" spans="1:60" outlineLevel="1" x14ac:dyDescent="0.2">
      <c r="A526" s="145">
        <v>175</v>
      </c>
      <c r="B526" s="146" t="s">
        <v>594</v>
      </c>
      <c r="C526" s="152" t="s">
        <v>595</v>
      </c>
      <c r="D526" s="147" t="s">
        <v>129</v>
      </c>
      <c r="E526" s="148">
        <v>2</v>
      </c>
      <c r="F526" s="149"/>
      <c r="G526" s="150">
        <f t="shared" si="35"/>
        <v>0</v>
      </c>
      <c r="H526" s="127">
        <v>45</v>
      </c>
      <c r="I526" s="127">
        <f t="shared" si="36"/>
        <v>90</v>
      </c>
      <c r="J526" s="127">
        <v>0</v>
      </c>
      <c r="K526" s="127">
        <f t="shared" si="37"/>
        <v>0</v>
      </c>
      <c r="L526" s="127">
        <v>21</v>
      </c>
      <c r="M526" s="127">
        <f t="shared" si="38"/>
        <v>0</v>
      </c>
      <c r="N526" s="127">
        <v>0</v>
      </c>
      <c r="O526" s="127">
        <f t="shared" si="39"/>
        <v>0</v>
      </c>
      <c r="P526" s="127">
        <v>0</v>
      </c>
      <c r="Q526" s="127">
        <f t="shared" si="40"/>
        <v>0</v>
      </c>
      <c r="R526" s="127" t="s">
        <v>160</v>
      </c>
      <c r="S526" s="127" t="s">
        <v>130</v>
      </c>
      <c r="T526" s="127" t="s">
        <v>223</v>
      </c>
      <c r="U526" s="127">
        <v>0</v>
      </c>
      <c r="V526" s="127">
        <f t="shared" si="41"/>
        <v>0</v>
      </c>
      <c r="W526" s="127"/>
      <c r="X526" s="127" t="s">
        <v>161</v>
      </c>
      <c r="Y526" s="122"/>
      <c r="Z526" s="122"/>
      <c r="AA526" s="122"/>
      <c r="AB526" s="122"/>
      <c r="AC526" s="122"/>
      <c r="AD526" s="122"/>
      <c r="AE526" s="122"/>
      <c r="AF526" s="122"/>
      <c r="AG526" s="122" t="s">
        <v>162</v>
      </c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</row>
    <row r="527" spans="1:60" outlineLevel="1" x14ac:dyDescent="0.2">
      <c r="A527" s="145">
        <v>176</v>
      </c>
      <c r="B527" s="146" t="s">
        <v>596</v>
      </c>
      <c r="C527" s="152" t="s">
        <v>597</v>
      </c>
      <c r="D527" s="147" t="s">
        <v>129</v>
      </c>
      <c r="E527" s="148">
        <v>21</v>
      </c>
      <c r="F527" s="149"/>
      <c r="G527" s="150">
        <f t="shared" si="35"/>
        <v>0</v>
      </c>
      <c r="H527" s="127">
        <v>14</v>
      </c>
      <c r="I527" s="127">
        <f t="shared" si="36"/>
        <v>294</v>
      </c>
      <c r="J527" s="127">
        <v>0</v>
      </c>
      <c r="K527" s="127">
        <f t="shared" si="37"/>
        <v>0</v>
      </c>
      <c r="L527" s="127">
        <v>21</v>
      </c>
      <c r="M527" s="127">
        <f t="shared" si="38"/>
        <v>0</v>
      </c>
      <c r="N527" s="127">
        <v>4.0000000000000003E-5</v>
      </c>
      <c r="O527" s="127">
        <f t="shared" si="39"/>
        <v>0</v>
      </c>
      <c r="P527" s="127">
        <v>0</v>
      </c>
      <c r="Q527" s="127">
        <f t="shared" si="40"/>
        <v>0</v>
      </c>
      <c r="R527" s="127" t="s">
        <v>160</v>
      </c>
      <c r="S527" s="127" t="s">
        <v>130</v>
      </c>
      <c r="T527" s="127" t="s">
        <v>223</v>
      </c>
      <c r="U527" s="127">
        <v>0</v>
      </c>
      <c r="V527" s="127">
        <f t="shared" si="41"/>
        <v>0</v>
      </c>
      <c r="W527" s="127"/>
      <c r="X527" s="127" t="s">
        <v>161</v>
      </c>
      <c r="Y527" s="122"/>
      <c r="Z527" s="122"/>
      <c r="AA527" s="122"/>
      <c r="AB527" s="122"/>
      <c r="AC527" s="122"/>
      <c r="AD527" s="122"/>
      <c r="AE527" s="122"/>
      <c r="AF527" s="122"/>
      <c r="AG527" s="122" t="s">
        <v>162</v>
      </c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</row>
    <row r="528" spans="1:60" outlineLevel="1" x14ac:dyDescent="0.2">
      <c r="A528" s="145">
        <v>177</v>
      </c>
      <c r="B528" s="146" t="s">
        <v>598</v>
      </c>
      <c r="C528" s="152" t="s">
        <v>599</v>
      </c>
      <c r="D528" s="147" t="s">
        <v>129</v>
      </c>
      <c r="E528" s="148">
        <v>8</v>
      </c>
      <c r="F528" s="149"/>
      <c r="G528" s="150">
        <f t="shared" si="35"/>
        <v>0</v>
      </c>
      <c r="H528" s="127">
        <v>850</v>
      </c>
      <c r="I528" s="127">
        <f t="shared" si="36"/>
        <v>6800</v>
      </c>
      <c r="J528" s="127">
        <v>0</v>
      </c>
      <c r="K528" s="127">
        <f t="shared" si="37"/>
        <v>0</v>
      </c>
      <c r="L528" s="127">
        <v>21</v>
      </c>
      <c r="M528" s="127">
        <f t="shared" si="38"/>
        <v>0</v>
      </c>
      <c r="N528" s="127">
        <v>4.0000000000000001E-3</v>
      </c>
      <c r="O528" s="127">
        <f t="shared" si="39"/>
        <v>0.03</v>
      </c>
      <c r="P528" s="127">
        <v>0</v>
      </c>
      <c r="Q528" s="127">
        <f t="shared" si="40"/>
        <v>0</v>
      </c>
      <c r="R528" s="127" t="s">
        <v>160</v>
      </c>
      <c r="S528" s="127" t="s">
        <v>130</v>
      </c>
      <c r="T528" s="127" t="s">
        <v>223</v>
      </c>
      <c r="U528" s="127">
        <v>0</v>
      </c>
      <c r="V528" s="127">
        <f t="shared" si="41"/>
        <v>0</v>
      </c>
      <c r="W528" s="127"/>
      <c r="X528" s="127" t="s">
        <v>161</v>
      </c>
      <c r="Y528" s="122"/>
      <c r="Z528" s="122"/>
      <c r="AA528" s="122"/>
      <c r="AB528" s="122"/>
      <c r="AC528" s="122"/>
      <c r="AD528" s="122"/>
      <c r="AE528" s="122"/>
      <c r="AF528" s="122"/>
      <c r="AG528" s="122" t="s">
        <v>162</v>
      </c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</row>
    <row r="529" spans="1:60" outlineLevel="1" x14ac:dyDescent="0.2">
      <c r="A529" s="145">
        <v>178</v>
      </c>
      <c r="B529" s="146" t="s">
        <v>600</v>
      </c>
      <c r="C529" s="152" t="s">
        <v>601</v>
      </c>
      <c r="D529" s="147" t="s">
        <v>129</v>
      </c>
      <c r="E529" s="148">
        <v>1</v>
      </c>
      <c r="F529" s="149"/>
      <c r="G529" s="150">
        <f t="shared" si="35"/>
        <v>0</v>
      </c>
      <c r="H529" s="127">
        <v>187</v>
      </c>
      <c r="I529" s="127">
        <f t="shared" si="36"/>
        <v>187</v>
      </c>
      <c r="J529" s="127">
        <v>0</v>
      </c>
      <c r="K529" s="127">
        <f t="shared" si="37"/>
        <v>0</v>
      </c>
      <c r="L529" s="127">
        <v>21</v>
      </c>
      <c r="M529" s="127">
        <f t="shared" si="38"/>
        <v>0</v>
      </c>
      <c r="N529" s="127">
        <v>1.8000000000000001E-4</v>
      </c>
      <c r="O529" s="127">
        <f t="shared" si="39"/>
        <v>0</v>
      </c>
      <c r="P529" s="127">
        <v>0</v>
      </c>
      <c r="Q529" s="127">
        <f t="shared" si="40"/>
        <v>0</v>
      </c>
      <c r="R529" s="127" t="s">
        <v>160</v>
      </c>
      <c r="S529" s="127" t="s">
        <v>130</v>
      </c>
      <c r="T529" s="127" t="s">
        <v>223</v>
      </c>
      <c r="U529" s="127">
        <v>0</v>
      </c>
      <c r="V529" s="127">
        <f t="shared" si="41"/>
        <v>0</v>
      </c>
      <c r="W529" s="127"/>
      <c r="X529" s="127" t="s">
        <v>161</v>
      </c>
      <c r="Y529" s="122"/>
      <c r="Z529" s="122"/>
      <c r="AA529" s="122"/>
      <c r="AB529" s="122"/>
      <c r="AC529" s="122"/>
      <c r="AD529" s="122"/>
      <c r="AE529" s="122"/>
      <c r="AF529" s="122"/>
      <c r="AG529" s="122" t="s">
        <v>162</v>
      </c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</row>
    <row r="530" spans="1:60" outlineLevel="1" x14ac:dyDescent="0.2">
      <c r="A530" s="145">
        <v>179</v>
      </c>
      <c r="B530" s="146" t="s">
        <v>602</v>
      </c>
      <c r="C530" s="152" t="s">
        <v>603</v>
      </c>
      <c r="D530" s="147" t="s">
        <v>129</v>
      </c>
      <c r="E530" s="148">
        <v>2</v>
      </c>
      <c r="F530" s="149"/>
      <c r="G530" s="150">
        <f t="shared" si="35"/>
        <v>0</v>
      </c>
      <c r="H530" s="127">
        <v>223</v>
      </c>
      <c r="I530" s="127">
        <f t="shared" si="36"/>
        <v>446</v>
      </c>
      <c r="J530" s="127">
        <v>0</v>
      </c>
      <c r="K530" s="127">
        <f t="shared" si="37"/>
        <v>0</v>
      </c>
      <c r="L530" s="127">
        <v>21</v>
      </c>
      <c r="M530" s="127">
        <f t="shared" si="38"/>
        <v>0</v>
      </c>
      <c r="N530" s="127">
        <v>1.8000000000000001E-4</v>
      </c>
      <c r="O530" s="127">
        <f t="shared" si="39"/>
        <v>0</v>
      </c>
      <c r="P530" s="127">
        <v>0</v>
      </c>
      <c r="Q530" s="127">
        <f t="shared" si="40"/>
        <v>0</v>
      </c>
      <c r="R530" s="127" t="s">
        <v>160</v>
      </c>
      <c r="S530" s="127" t="s">
        <v>130</v>
      </c>
      <c r="T530" s="127" t="s">
        <v>223</v>
      </c>
      <c r="U530" s="127">
        <v>0</v>
      </c>
      <c r="V530" s="127">
        <f t="shared" si="41"/>
        <v>0</v>
      </c>
      <c r="W530" s="127"/>
      <c r="X530" s="127" t="s">
        <v>161</v>
      </c>
      <c r="Y530" s="122"/>
      <c r="Z530" s="122"/>
      <c r="AA530" s="122"/>
      <c r="AB530" s="122"/>
      <c r="AC530" s="122"/>
      <c r="AD530" s="122"/>
      <c r="AE530" s="122"/>
      <c r="AF530" s="122"/>
      <c r="AG530" s="122" t="s">
        <v>162</v>
      </c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</row>
    <row r="531" spans="1:60" outlineLevel="1" x14ac:dyDescent="0.2">
      <c r="A531" s="145">
        <v>180</v>
      </c>
      <c r="B531" s="146" t="s">
        <v>604</v>
      </c>
      <c r="C531" s="152" t="s">
        <v>605</v>
      </c>
      <c r="D531" s="147" t="s">
        <v>129</v>
      </c>
      <c r="E531" s="148">
        <v>4</v>
      </c>
      <c r="F531" s="149"/>
      <c r="G531" s="150">
        <f t="shared" si="35"/>
        <v>0</v>
      </c>
      <c r="H531" s="127">
        <v>162</v>
      </c>
      <c r="I531" s="127">
        <f t="shared" si="36"/>
        <v>648</v>
      </c>
      <c r="J531" s="127">
        <v>0</v>
      </c>
      <c r="K531" s="127">
        <f t="shared" si="37"/>
        <v>0</v>
      </c>
      <c r="L531" s="127">
        <v>21</v>
      </c>
      <c r="M531" s="127">
        <f t="shared" si="38"/>
        <v>0</v>
      </c>
      <c r="N531" s="127">
        <v>1.8000000000000001E-4</v>
      </c>
      <c r="O531" s="127">
        <f t="shared" si="39"/>
        <v>0</v>
      </c>
      <c r="P531" s="127">
        <v>0</v>
      </c>
      <c r="Q531" s="127">
        <f t="shared" si="40"/>
        <v>0</v>
      </c>
      <c r="R531" s="127" t="s">
        <v>160</v>
      </c>
      <c r="S531" s="127" t="s">
        <v>130</v>
      </c>
      <c r="T531" s="127" t="s">
        <v>223</v>
      </c>
      <c r="U531" s="127">
        <v>0</v>
      </c>
      <c r="V531" s="127">
        <f t="shared" si="41"/>
        <v>0</v>
      </c>
      <c r="W531" s="127"/>
      <c r="X531" s="127" t="s">
        <v>161</v>
      </c>
      <c r="Y531" s="122"/>
      <c r="Z531" s="122"/>
      <c r="AA531" s="122"/>
      <c r="AB531" s="122"/>
      <c r="AC531" s="122"/>
      <c r="AD531" s="122"/>
      <c r="AE531" s="122"/>
      <c r="AF531" s="122"/>
      <c r="AG531" s="122" t="s">
        <v>162</v>
      </c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</row>
    <row r="532" spans="1:60" outlineLevel="1" x14ac:dyDescent="0.2">
      <c r="A532" s="145">
        <v>181</v>
      </c>
      <c r="B532" s="146" t="s">
        <v>606</v>
      </c>
      <c r="C532" s="152" t="s">
        <v>607</v>
      </c>
      <c r="D532" s="147" t="s">
        <v>129</v>
      </c>
      <c r="E532" s="148">
        <v>1</v>
      </c>
      <c r="F532" s="149"/>
      <c r="G532" s="150">
        <f t="shared" si="35"/>
        <v>0</v>
      </c>
      <c r="H532" s="127">
        <v>943</v>
      </c>
      <c r="I532" s="127">
        <f t="shared" si="36"/>
        <v>943</v>
      </c>
      <c r="J532" s="127">
        <v>0</v>
      </c>
      <c r="K532" s="127">
        <f t="shared" si="37"/>
        <v>0</v>
      </c>
      <c r="L532" s="127">
        <v>21</v>
      </c>
      <c r="M532" s="127">
        <f t="shared" si="38"/>
        <v>0</v>
      </c>
      <c r="N532" s="127">
        <v>5.0000000000000001E-4</v>
      </c>
      <c r="O532" s="127">
        <f t="shared" si="39"/>
        <v>0</v>
      </c>
      <c r="P532" s="127">
        <v>0</v>
      </c>
      <c r="Q532" s="127">
        <f t="shared" si="40"/>
        <v>0</v>
      </c>
      <c r="R532" s="127" t="s">
        <v>160</v>
      </c>
      <c r="S532" s="127" t="s">
        <v>130</v>
      </c>
      <c r="T532" s="127" t="s">
        <v>223</v>
      </c>
      <c r="U532" s="127">
        <v>0</v>
      </c>
      <c r="V532" s="127">
        <f t="shared" si="41"/>
        <v>0</v>
      </c>
      <c r="W532" s="127"/>
      <c r="X532" s="127" t="s">
        <v>161</v>
      </c>
      <c r="Y532" s="122"/>
      <c r="Z532" s="122"/>
      <c r="AA532" s="122"/>
      <c r="AB532" s="122"/>
      <c r="AC532" s="122"/>
      <c r="AD532" s="122"/>
      <c r="AE532" s="122"/>
      <c r="AF532" s="122"/>
      <c r="AG532" s="122" t="s">
        <v>162</v>
      </c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</row>
    <row r="533" spans="1:60" outlineLevel="1" x14ac:dyDescent="0.2">
      <c r="A533" s="145">
        <v>182</v>
      </c>
      <c r="B533" s="146" t="s">
        <v>608</v>
      </c>
      <c r="C533" s="152" t="s">
        <v>609</v>
      </c>
      <c r="D533" s="147" t="s">
        <v>610</v>
      </c>
      <c r="E533" s="148">
        <v>30</v>
      </c>
      <c r="F533" s="149"/>
      <c r="G533" s="150">
        <f t="shared" si="35"/>
        <v>0</v>
      </c>
      <c r="H533" s="127">
        <v>12</v>
      </c>
      <c r="I533" s="127">
        <f t="shared" si="36"/>
        <v>360</v>
      </c>
      <c r="J533" s="127">
        <v>0</v>
      </c>
      <c r="K533" s="127">
        <f t="shared" si="37"/>
        <v>0</v>
      </c>
      <c r="L533" s="127">
        <v>21</v>
      </c>
      <c r="M533" s="127">
        <f t="shared" si="38"/>
        <v>0</v>
      </c>
      <c r="N533" s="127">
        <v>1</v>
      </c>
      <c r="O533" s="127">
        <f t="shared" si="39"/>
        <v>30</v>
      </c>
      <c r="P533" s="127">
        <v>0</v>
      </c>
      <c r="Q533" s="127">
        <f t="shared" si="40"/>
        <v>0</v>
      </c>
      <c r="R533" s="127" t="s">
        <v>160</v>
      </c>
      <c r="S533" s="127" t="s">
        <v>130</v>
      </c>
      <c r="T533" s="127" t="s">
        <v>223</v>
      </c>
      <c r="U533" s="127">
        <v>0</v>
      </c>
      <c r="V533" s="127">
        <f t="shared" si="41"/>
        <v>0</v>
      </c>
      <c r="W533" s="127"/>
      <c r="X533" s="127" t="s">
        <v>161</v>
      </c>
      <c r="Y533" s="122"/>
      <c r="Z533" s="122"/>
      <c r="AA533" s="122"/>
      <c r="AB533" s="122"/>
      <c r="AC533" s="122"/>
      <c r="AD533" s="122"/>
      <c r="AE533" s="122"/>
      <c r="AF533" s="122"/>
      <c r="AG533" s="122" t="s">
        <v>162</v>
      </c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</row>
    <row r="534" spans="1:60" x14ac:dyDescent="0.2">
      <c r="A534" s="133" t="s">
        <v>125</v>
      </c>
      <c r="B534" s="134" t="s">
        <v>95</v>
      </c>
      <c r="C534" s="151" t="s">
        <v>96</v>
      </c>
      <c r="D534" s="135"/>
      <c r="E534" s="136"/>
      <c r="F534" s="137"/>
      <c r="G534" s="138">
        <f>SUMIF(AG535:AG539,"&lt;&gt;NOR",G535:G539)</f>
        <v>0</v>
      </c>
      <c r="H534" s="132"/>
      <c r="I534" s="132">
        <f>SUM(I535:I539)</f>
        <v>969.28</v>
      </c>
      <c r="J534" s="132"/>
      <c r="K534" s="132">
        <f>SUM(K535:K539)</f>
        <v>969.72</v>
      </c>
      <c r="L534" s="132"/>
      <c r="M534" s="132">
        <f>SUM(M535:M539)</f>
        <v>0</v>
      </c>
      <c r="N534" s="132"/>
      <c r="O534" s="132">
        <f>SUM(O535:O539)</f>
        <v>0</v>
      </c>
      <c r="P534" s="132"/>
      <c r="Q534" s="132">
        <f>SUM(Q535:Q539)</f>
        <v>0</v>
      </c>
      <c r="R534" s="132"/>
      <c r="S534" s="132"/>
      <c r="T534" s="132"/>
      <c r="U534" s="132"/>
      <c r="V534" s="132">
        <f>SUM(V535:V539)</f>
        <v>1.96</v>
      </c>
      <c r="W534" s="132"/>
      <c r="X534" s="132"/>
      <c r="AG534" t="s">
        <v>126</v>
      </c>
    </row>
    <row r="535" spans="1:60" outlineLevel="1" x14ac:dyDescent="0.2">
      <c r="A535" s="145">
        <v>183</v>
      </c>
      <c r="B535" s="146" t="s">
        <v>611</v>
      </c>
      <c r="C535" s="152" t="s">
        <v>612</v>
      </c>
      <c r="D535" s="147" t="s">
        <v>129</v>
      </c>
      <c r="E535" s="148">
        <v>4</v>
      </c>
      <c r="F535" s="149"/>
      <c r="G535" s="150">
        <f>ROUND(E535*F535,2)</f>
        <v>0</v>
      </c>
      <c r="H535" s="127">
        <v>75.069999999999993</v>
      </c>
      <c r="I535" s="127">
        <f>ROUND(E535*H535,2)</f>
        <v>300.27999999999997</v>
      </c>
      <c r="J535" s="127">
        <v>116.43</v>
      </c>
      <c r="K535" s="127">
        <f>ROUND(E535*J535,2)</f>
        <v>465.72</v>
      </c>
      <c r="L535" s="127">
        <v>21</v>
      </c>
      <c r="M535" s="127">
        <f>G535*(1+L535/100)</f>
        <v>0</v>
      </c>
      <c r="N535" s="127">
        <v>0</v>
      </c>
      <c r="O535" s="127">
        <f>ROUND(E535*N535,2)</f>
        <v>0</v>
      </c>
      <c r="P535" s="127">
        <v>0</v>
      </c>
      <c r="Q535" s="127">
        <f>ROUND(E535*P535,2)</f>
        <v>0</v>
      </c>
      <c r="R535" s="127"/>
      <c r="S535" s="127" t="s">
        <v>130</v>
      </c>
      <c r="T535" s="127" t="s">
        <v>130</v>
      </c>
      <c r="U535" s="127">
        <v>0.23599999999999999</v>
      </c>
      <c r="V535" s="127">
        <f>ROUND(E535*U535,2)</f>
        <v>0.94</v>
      </c>
      <c r="W535" s="127"/>
      <c r="X535" s="127" t="s">
        <v>131</v>
      </c>
      <c r="Y535" s="122"/>
      <c r="Z535" s="122"/>
      <c r="AA535" s="122"/>
      <c r="AB535" s="122"/>
      <c r="AC535" s="122"/>
      <c r="AD535" s="122"/>
      <c r="AE535" s="122"/>
      <c r="AF535" s="122"/>
      <c r="AG535" s="122" t="s">
        <v>132</v>
      </c>
      <c r="AH535" s="122"/>
      <c r="AI535" s="122"/>
      <c r="AJ535" s="122"/>
      <c r="AK535" s="122"/>
      <c r="AL535" s="122"/>
      <c r="AM535" s="122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  <c r="AY535" s="122"/>
      <c r="AZ535" s="122"/>
      <c r="BA535" s="122"/>
      <c r="BB535" s="122"/>
      <c r="BC535" s="122"/>
      <c r="BD535" s="122"/>
      <c r="BE535" s="122"/>
      <c r="BF535" s="122"/>
      <c r="BG535" s="122"/>
      <c r="BH535" s="122"/>
    </row>
    <row r="536" spans="1:60" outlineLevel="1" x14ac:dyDescent="0.2">
      <c r="A536" s="145">
        <v>184</v>
      </c>
      <c r="B536" s="146" t="s">
        <v>613</v>
      </c>
      <c r="C536" s="152" t="s">
        <v>614</v>
      </c>
      <c r="D536" s="147" t="s">
        <v>145</v>
      </c>
      <c r="E536" s="148">
        <v>10</v>
      </c>
      <c r="F536" s="149"/>
      <c r="G536" s="150">
        <f>ROUND(E536*F536,2)</f>
        <v>0</v>
      </c>
      <c r="H536" s="127">
        <v>0</v>
      </c>
      <c r="I536" s="127">
        <f>ROUND(E536*H536,2)</f>
        <v>0</v>
      </c>
      <c r="J536" s="127">
        <v>30.5</v>
      </c>
      <c r="K536" s="127">
        <f>ROUND(E536*J536,2)</f>
        <v>305</v>
      </c>
      <c r="L536" s="127">
        <v>21</v>
      </c>
      <c r="M536" s="127">
        <f>G536*(1+L536/100)</f>
        <v>0</v>
      </c>
      <c r="N536" s="127">
        <v>0</v>
      </c>
      <c r="O536" s="127">
        <f>ROUND(E536*N536,2)</f>
        <v>0</v>
      </c>
      <c r="P536" s="127">
        <v>0</v>
      </c>
      <c r="Q536" s="127">
        <f>ROUND(E536*P536,2)</f>
        <v>0</v>
      </c>
      <c r="R536" s="127"/>
      <c r="S536" s="127" t="s">
        <v>130</v>
      </c>
      <c r="T536" s="127" t="s">
        <v>130</v>
      </c>
      <c r="U536" s="127">
        <v>6.1830000000000003E-2</v>
      </c>
      <c r="V536" s="127">
        <f>ROUND(E536*U536,2)</f>
        <v>0.62</v>
      </c>
      <c r="W536" s="127"/>
      <c r="X536" s="127" t="s">
        <v>131</v>
      </c>
      <c r="Y536" s="122"/>
      <c r="Z536" s="122"/>
      <c r="AA536" s="122"/>
      <c r="AB536" s="122"/>
      <c r="AC536" s="122"/>
      <c r="AD536" s="122"/>
      <c r="AE536" s="122"/>
      <c r="AF536" s="122"/>
      <c r="AG536" s="122" t="s">
        <v>132</v>
      </c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</row>
    <row r="537" spans="1:60" outlineLevel="1" x14ac:dyDescent="0.2">
      <c r="A537" s="145">
        <v>185</v>
      </c>
      <c r="B537" s="146" t="s">
        <v>615</v>
      </c>
      <c r="C537" s="152" t="s">
        <v>616</v>
      </c>
      <c r="D537" s="147" t="s">
        <v>129</v>
      </c>
      <c r="E537" s="148">
        <v>2</v>
      </c>
      <c r="F537" s="149"/>
      <c r="G537" s="150">
        <f>ROUND(E537*F537,2)</f>
        <v>0</v>
      </c>
      <c r="H537" s="127">
        <v>0</v>
      </c>
      <c r="I537" s="127">
        <f>ROUND(E537*H537,2)</f>
        <v>0</v>
      </c>
      <c r="J537" s="127">
        <v>99.5</v>
      </c>
      <c r="K537" s="127">
        <f>ROUND(E537*J537,2)</f>
        <v>199</v>
      </c>
      <c r="L537" s="127">
        <v>21</v>
      </c>
      <c r="M537" s="127">
        <f>G537*(1+L537/100)</f>
        <v>0</v>
      </c>
      <c r="N537" s="127">
        <v>0</v>
      </c>
      <c r="O537" s="127">
        <f>ROUND(E537*N537,2)</f>
        <v>0</v>
      </c>
      <c r="P537" s="127">
        <v>0</v>
      </c>
      <c r="Q537" s="127">
        <f>ROUND(E537*P537,2)</f>
        <v>0</v>
      </c>
      <c r="R537" s="127"/>
      <c r="S537" s="127" t="s">
        <v>130</v>
      </c>
      <c r="T537" s="127" t="s">
        <v>130</v>
      </c>
      <c r="U537" s="127">
        <v>0.20166999999999999</v>
      </c>
      <c r="V537" s="127">
        <f>ROUND(E537*U537,2)</f>
        <v>0.4</v>
      </c>
      <c r="W537" s="127"/>
      <c r="X537" s="127" t="s">
        <v>131</v>
      </c>
      <c r="Y537" s="122"/>
      <c r="Z537" s="122"/>
      <c r="AA537" s="122"/>
      <c r="AB537" s="122"/>
      <c r="AC537" s="122"/>
      <c r="AD537" s="122"/>
      <c r="AE537" s="122"/>
      <c r="AF537" s="122"/>
      <c r="AG537" s="122" t="s">
        <v>132</v>
      </c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</row>
    <row r="538" spans="1:60" outlineLevel="1" x14ac:dyDescent="0.2">
      <c r="A538" s="145">
        <v>186</v>
      </c>
      <c r="B538" s="146" t="s">
        <v>617</v>
      </c>
      <c r="C538" s="152" t="s">
        <v>618</v>
      </c>
      <c r="D538" s="147" t="s">
        <v>145</v>
      </c>
      <c r="E538" s="148">
        <v>10</v>
      </c>
      <c r="F538" s="149"/>
      <c r="G538" s="150">
        <f>ROUND(E538*F538,2)</f>
        <v>0</v>
      </c>
      <c r="H538" s="127">
        <v>16.899999999999999</v>
      </c>
      <c r="I538" s="127">
        <f>ROUND(E538*H538,2)</f>
        <v>169</v>
      </c>
      <c r="J538" s="127">
        <v>0</v>
      </c>
      <c r="K538" s="127">
        <f>ROUND(E538*J538,2)</f>
        <v>0</v>
      </c>
      <c r="L538" s="127">
        <v>21</v>
      </c>
      <c r="M538" s="127">
        <f>G538*(1+L538/100)</f>
        <v>0</v>
      </c>
      <c r="N538" s="127">
        <v>0</v>
      </c>
      <c r="O538" s="127">
        <f>ROUND(E538*N538,2)</f>
        <v>0</v>
      </c>
      <c r="P538" s="127">
        <v>0</v>
      </c>
      <c r="Q538" s="127">
        <f>ROUND(E538*P538,2)</f>
        <v>0</v>
      </c>
      <c r="R538" s="127" t="s">
        <v>160</v>
      </c>
      <c r="S538" s="127" t="s">
        <v>130</v>
      </c>
      <c r="T538" s="127" t="s">
        <v>130</v>
      </c>
      <c r="U538" s="127">
        <v>0</v>
      </c>
      <c r="V538" s="127">
        <f>ROUND(E538*U538,2)</f>
        <v>0</v>
      </c>
      <c r="W538" s="127"/>
      <c r="X538" s="127" t="s">
        <v>161</v>
      </c>
      <c r="Y538" s="122"/>
      <c r="Z538" s="122"/>
      <c r="AA538" s="122"/>
      <c r="AB538" s="122"/>
      <c r="AC538" s="122"/>
      <c r="AD538" s="122"/>
      <c r="AE538" s="122"/>
      <c r="AF538" s="122"/>
      <c r="AG538" s="122" t="s">
        <v>162</v>
      </c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</row>
    <row r="539" spans="1:60" outlineLevel="1" x14ac:dyDescent="0.2">
      <c r="A539" s="145">
        <v>187</v>
      </c>
      <c r="B539" s="146" t="s">
        <v>619</v>
      </c>
      <c r="C539" s="152" t="s">
        <v>620</v>
      </c>
      <c r="D539" s="147" t="s">
        <v>129</v>
      </c>
      <c r="E539" s="148">
        <v>2</v>
      </c>
      <c r="F539" s="149"/>
      <c r="G539" s="150">
        <f>ROUND(E539*F539,2)</f>
        <v>0</v>
      </c>
      <c r="H539" s="127">
        <v>250</v>
      </c>
      <c r="I539" s="127">
        <f>ROUND(E539*H539,2)</f>
        <v>500</v>
      </c>
      <c r="J539" s="127">
        <v>0</v>
      </c>
      <c r="K539" s="127">
        <f>ROUND(E539*J539,2)</f>
        <v>0</v>
      </c>
      <c r="L539" s="127">
        <v>21</v>
      </c>
      <c r="M539" s="127">
        <f>G539*(1+L539/100)</f>
        <v>0</v>
      </c>
      <c r="N539" s="127">
        <v>1.0000000000000001E-5</v>
      </c>
      <c r="O539" s="127">
        <f>ROUND(E539*N539,2)</f>
        <v>0</v>
      </c>
      <c r="P539" s="127">
        <v>0</v>
      </c>
      <c r="Q539" s="127">
        <f>ROUND(E539*P539,2)</f>
        <v>0</v>
      </c>
      <c r="R539" s="127" t="s">
        <v>160</v>
      </c>
      <c r="S539" s="127" t="s">
        <v>130</v>
      </c>
      <c r="T539" s="127" t="s">
        <v>223</v>
      </c>
      <c r="U539" s="127">
        <v>0</v>
      </c>
      <c r="V539" s="127">
        <f>ROUND(E539*U539,2)</f>
        <v>0</v>
      </c>
      <c r="W539" s="127"/>
      <c r="X539" s="127" t="s">
        <v>161</v>
      </c>
      <c r="Y539" s="122"/>
      <c r="Z539" s="122"/>
      <c r="AA539" s="122"/>
      <c r="AB539" s="122"/>
      <c r="AC539" s="122"/>
      <c r="AD539" s="122"/>
      <c r="AE539" s="122"/>
      <c r="AF539" s="122"/>
      <c r="AG539" s="122" t="s">
        <v>162</v>
      </c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</row>
    <row r="540" spans="1:60" x14ac:dyDescent="0.2">
      <c r="A540" s="133" t="s">
        <v>125</v>
      </c>
      <c r="B540" s="134" t="s">
        <v>97</v>
      </c>
      <c r="C540" s="151" t="s">
        <v>98</v>
      </c>
      <c r="D540" s="135"/>
      <c r="E540" s="136"/>
      <c r="F540" s="137"/>
      <c r="G540" s="138">
        <f>SUMIF(AG541:AG547,"&lt;&gt;NOR",G541:G547)</f>
        <v>0</v>
      </c>
      <c r="H540" s="132"/>
      <c r="I540" s="132">
        <f>SUM(I541:I547)</f>
        <v>0</v>
      </c>
      <c r="J540" s="132"/>
      <c r="K540" s="132">
        <f>SUM(K541:K547)</f>
        <v>10067.439999999999</v>
      </c>
      <c r="L540" s="132"/>
      <c r="M540" s="132">
        <f>SUM(M541:M547)</f>
        <v>0</v>
      </c>
      <c r="N540" s="132"/>
      <c r="O540" s="132">
        <f>SUM(O541:O547)</f>
        <v>0</v>
      </c>
      <c r="P540" s="132"/>
      <c r="Q540" s="132">
        <f>SUM(Q541:Q547)</f>
        <v>0</v>
      </c>
      <c r="R540" s="132"/>
      <c r="S540" s="132"/>
      <c r="T540" s="132"/>
      <c r="U540" s="132"/>
      <c r="V540" s="132">
        <f>SUM(V541:V547)</f>
        <v>13.23</v>
      </c>
      <c r="W540" s="132"/>
      <c r="X540" s="132"/>
      <c r="AG540" t="s">
        <v>126</v>
      </c>
    </row>
    <row r="541" spans="1:60" outlineLevel="1" x14ac:dyDescent="0.2">
      <c r="A541" s="145">
        <v>188</v>
      </c>
      <c r="B541" s="146" t="s">
        <v>621</v>
      </c>
      <c r="C541" s="152" t="s">
        <v>622</v>
      </c>
      <c r="D541" s="147" t="s">
        <v>623</v>
      </c>
      <c r="E541" s="148">
        <v>10</v>
      </c>
      <c r="F541" s="149"/>
      <c r="G541" s="150">
        <f t="shared" ref="G541:G547" si="42">ROUND(E541*F541,2)</f>
        <v>0</v>
      </c>
      <c r="H541" s="127">
        <v>0</v>
      </c>
      <c r="I541" s="127">
        <f t="shared" ref="I541:I547" si="43">ROUND(E541*H541,2)</f>
        <v>0</v>
      </c>
      <c r="J541" s="127">
        <v>49.7</v>
      </c>
      <c r="K541" s="127">
        <f t="shared" ref="K541:K547" si="44">ROUND(E541*J541,2)</f>
        <v>497</v>
      </c>
      <c r="L541" s="127">
        <v>21</v>
      </c>
      <c r="M541" s="127">
        <f t="shared" ref="M541:M547" si="45">G541*(1+L541/100)</f>
        <v>0</v>
      </c>
      <c r="N541" s="127">
        <v>0</v>
      </c>
      <c r="O541" s="127">
        <f t="shared" ref="O541:O547" si="46">ROUND(E541*N541,2)</f>
        <v>0</v>
      </c>
      <c r="P541" s="127">
        <v>0</v>
      </c>
      <c r="Q541" s="127">
        <f t="shared" ref="Q541:Q547" si="47">ROUND(E541*P541,2)</f>
        <v>0</v>
      </c>
      <c r="R541" s="127"/>
      <c r="S541" s="127" t="s">
        <v>130</v>
      </c>
      <c r="T541" s="127" t="s">
        <v>130</v>
      </c>
      <c r="U541" s="127">
        <v>0</v>
      </c>
      <c r="V541" s="127">
        <f t="shared" ref="V541:V547" si="48">ROUND(E541*U541,2)</f>
        <v>0</v>
      </c>
      <c r="W541" s="127"/>
      <c r="X541" s="127" t="s">
        <v>131</v>
      </c>
      <c r="Y541" s="122"/>
      <c r="Z541" s="122"/>
      <c r="AA541" s="122"/>
      <c r="AB541" s="122"/>
      <c r="AC541" s="122"/>
      <c r="AD541" s="122"/>
      <c r="AE541" s="122"/>
      <c r="AF541" s="122"/>
      <c r="AG541" s="122" t="s">
        <v>132</v>
      </c>
      <c r="AH541" s="122"/>
      <c r="AI541" s="122"/>
      <c r="AJ541" s="122"/>
      <c r="AK541" s="122"/>
      <c r="AL541" s="122"/>
      <c r="AM541" s="122"/>
      <c r="AN541" s="122"/>
      <c r="AO541" s="122"/>
      <c r="AP541" s="122"/>
      <c r="AQ541" s="122"/>
      <c r="AR541" s="122"/>
      <c r="AS541" s="122"/>
      <c r="AT541" s="122"/>
      <c r="AU541" s="122"/>
      <c r="AV541" s="122"/>
      <c r="AW541" s="122"/>
      <c r="AX541" s="122"/>
      <c r="AY541" s="122"/>
      <c r="AZ541" s="122"/>
      <c r="BA541" s="122"/>
      <c r="BB541" s="122"/>
      <c r="BC541" s="122"/>
      <c r="BD541" s="122"/>
      <c r="BE541" s="122"/>
      <c r="BF541" s="122"/>
      <c r="BG541" s="122"/>
      <c r="BH541" s="122"/>
    </row>
    <row r="542" spans="1:60" outlineLevel="1" x14ac:dyDescent="0.2">
      <c r="A542" s="145">
        <v>189</v>
      </c>
      <c r="B542" s="146" t="s">
        <v>624</v>
      </c>
      <c r="C542" s="152" t="s">
        <v>625</v>
      </c>
      <c r="D542" s="147" t="s">
        <v>256</v>
      </c>
      <c r="E542" s="148">
        <v>6.5340600000000002</v>
      </c>
      <c r="F542" s="149"/>
      <c r="G542" s="150">
        <f t="shared" si="42"/>
        <v>0</v>
      </c>
      <c r="H542" s="127">
        <v>0</v>
      </c>
      <c r="I542" s="127">
        <f t="shared" si="43"/>
        <v>0</v>
      </c>
      <c r="J542" s="127">
        <v>168.5</v>
      </c>
      <c r="K542" s="127">
        <f t="shared" si="44"/>
        <v>1100.99</v>
      </c>
      <c r="L542" s="127">
        <v>21</v>
      </c>
      <c r="M542" s="127">
        <f t="shared" si="45"/>
        <v>0</v>
      </c>
      <c r="N542" s="127">
        <v>0</v>
      </c>
      <c r="O542" s="127">
        <f t="shared" si="46"/>
        <v>0</v>
      </c>
      <c r="P542" s="127">
        <v>0</v>
      </c>
      <c r="Q542" s="127">
        <f t="shared" si="47"/>
        <v>0</v>
      </c>
      <c r="R542" s="127"/>
      <c r="S542" s="127" t="s">
        <v>130</v>
      </c>
      <c r="T542" s="127" t="s">
        <v>130</v>
      </c>
      <c r="U542" s="127">
        <v>0.27700000000000002</v>
      </c>
      <c r="V542" s="127">
        <f t="shared" si="48"/>
        <v>1.81</v>
      </c>
      <c r="W542" s="127"/>
      <c r="X542" s="127" t="s">
        <v>626</v>
      </c>
      <c r="Y542" s="122"/>
      <c r="Z542" s="122"/>
      <c r="AA542" s="122"/>
      <c r="AB542" s="122"/>
      <c r="AC542" s="122"/>
      <c r="AD542" s="122"/>
      <c r="AE542" s="122"/>
      <c r="AF542" s="122"/>
      <c r="AG542" s="122" t="s">
        <v>627</v>
      </c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</row>
    <row r="543" spans="1:60" outlineLevel="1" x14ac:dyDescent="0.2">
      <c r="A543" s="145">
        <v>190</v>
      </c>
      <c r="B543" s="146" t="s">
        <v>628</v>
      </c>
      <c r="C543" s="152" t="s">
        <v>629</v>
      </c>
      <c r="D543" s="147" t="s">
        <v>256</v>
      </c>
      <c r="E543" s="148">
        <v>6.5340600000000002</v>
      </c>
      <c r="F543" s="149"/>
      <c r="G543" s="150">
        <f t="shared" si="42"/>
        <v>0</v>
      </c>
      <c r="H543" s="127">
        <v>0</v>
      </c>
      <c r="I543" s="127">
        <f t="shared" si="43"/>
        <v>0</v>
      </c>
      <c r="J543" s="127">
        <v>234.5</v>
      </c>
      <c r="K543" s="127">
        <f t="shared" si="44"/>
        <v>1532.24</v>
      </c>
      <c r="L543" s="127">
        <v>21</v>
      </c>
      <c r="M543" s="127">
        <f t="shared" si="45"/>
        <v>0</v>
      </c>
      <c r="N543" s="127">
        <v>0</v>
      </c>
      <c r="O543" s="127">
        <f t="shared" si="46"/>
        <v>0</v>
      </c>
      <c r="P543" s="127">
        <v>0</v>
      </c>
      <c r="Q543" s="127">
        <f t="shared" si="47"/>
        <v>0</v>
      </c>
      <c r="R543" s="127"/>
      <c r="S543" s="127" t="s">
        <v>130</v>
      </c>
      <c r="T543" s="127" t="s">
        <v>130</v>
      </c>
      <c r="U543" s="127">
        <v>0.49</v>
      </c>
      <c r="V543" s="127">
        <f t="shared" si="48"/>
        <v>3.2</v>
      </c>
      <c r="W543" s="127"/>
      <c r="X543" s="127" t="s">
        <v>626</v>
      </c>
      <c r="Y543" s="122"/>
      <c r="Z543" s="122"/>
      <c r="AA543" s="122"/>
      <c r="AB543" s="122"/>
      <c r="AC543" s="122"/>
      <c r="AD543" s="122"/>
      <c r="AE543" s="122"/>
      <c r="AF543" s="122"/>
      <c r="AG543" s="122" t="s">
        <v>627</v>
      </c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</row>
    <row r="544" spans="1:60" outlineLevel="1" x14ac:dyDescent="0.2">
      <c r="A544" s="145">
        <v>191</v>
      </c>
      <c r="B544" s="146" t="s">
        <v>630</v>
      </c>
      <c r="C544" s="152" t="s">
        <v>631</v>
      </c>
      <c r="D544" s="147" t="s">
        <v>256</v>
      </c>
      <c r="E544" s="148">
        <v>130.68110999999999</v>
      </c>
      <c r="F544" s="149"/>
      <c r="G544" s="150">
        <f t="shared" si="42"/>
        <v>0</v>
      </c>
      <c r="H544" s="127">
        <v>0</v>
      </c>
      <c r="I544" s="127">
        <f t="shared" si="43"/>
        <v>0</v>
      </c>
      <c r="J544" s="127">
        <v>16</v>
      </c>
      <c r="K544" s="127">
        <f t="shared" si="44"/>
        <v>2090.9</v>
      </c>
      <c r="L544" s="127">
        <v>21</v>
      </c>
      <c r="M544" s="127">
        <f t="shared" si="45"/>
        <v>0</v>
      </c>
      <c r="N544" s="127">
        <v>0</v>
      </c>
      <c r="O544" s="127">
        <f t="shared" si="46"/>
        <v>0</v>
      </c>
      <c r="P544" s="127">
        <v>0</v>
      </c>
      <c r="Q544" s="127">
        <f t="shared" si="47"/>
        <v>0</v>
      </c>
      <c r="R544" s="127"/>
      <c r="S544" s="127" t="s">
        <v>130</v>
      </c>
      <c r="T544" s="127" t="s">
        <v>130</v>
      </c>
      <c r="U544" s="127">
        <v>0</v>
      </c>
      <c r="V544" s="127">
        <f t="shared" si="48"/>
        <v>0</v>
      </c>
      <c r="W544" s="127"/>
      <c r="X544" s="127" t="s">
        <v>626</v>
      </c>
      <c r="Y544" s="122"/>
      <c r="Z544" s="122"/>
      <c r="AA544" s="122"/>
      <c r="AB544" s="122"/>
      <c r="AC544" s="122"/>
      <c r="AD544" s="122"/>
      <c r="AE544" s="122"/>
      <c r="AF544" s="122"/>
      <c r="AG544" s="122" t="s">
        <v>627</v>
      </c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</row>
    <row r="545" spans="1:60" outlineLevel="1" x14ac:dyDescent="0.2">
      <c r="A545" s="145">
        <v>192</v>
      </c>
      <c r="B545" s="146" t="s">
        <v>632</v>
      </c>
      <c r="C545" s="152" t="s">
        <v>633</v>
      </c>
      <c r="D545" s="147" t="s">
        <v>256</v>
      </c>
      <c r="E545" s="148">
        <v>6.5340600000000002</v>
      </c>
      <c r="F545" s="149"/>
      <c r="G545" s="150">
        <f t="shared" si="42"/>
        <v>0</v>
      </c>
      <c r="H545" s="127">
        <v>0</v>
      </c>
      <c r="I545" s="127">
        <f t="shared" si="43"/>
        <v>0</v>
      </c>
      <c r="J545" s="127">
        <v>331</v>
      </c>
      <c r="K545" s="127">
        <f t="shared" si="44"/>
        <v>2162.77</v>
      </c>
      <c r="L545" s="127">
        <v>21</v>
      </c>
      <c r="M545" s="127">
        <f t="shared" si="45"/>
        <v>0</v>
      </c>
      <c r="N545" s="127">
        <v>0</v>
      </c>
      <c r="O545" s="127">
        <f t="shared" si="46"/>
        <v>0</v>
      </c>
      <c r="P545" s="127">
        <v>0</v>
      </c>
      <c r="Q545" s="127">
        <f t="shared" si="47"/>
        <v>0</v>
      </c>
      <c r="R545" s="127"/>
      <c r="S545" s="127" t="s">
        <v>130</v>
      </c>
      <c r="T545" s="127" t="s">
        <v>130</v>
      </c>
      <c r="U545" s="127">
        <v>0.94199999999999995</v>
      </c>
      <c r="V545" s="127">
        <f t="shared" si="48"/>
        <v>6.16</v>
      </c>
      <c r="W545" s="127"/>
      <c r="X545" s="127" t="s">
        <v>626</v>
      </c>
      <c r="Y545" s="122"/>
      <c r="Z545" s="122"/>
      <c r="AA545" s="122"/>
      <c r="AB545" s="122"/>
      <c r="AC545" s="122"/>
      <c r="AD545" s="122"/>
      <c r="AE545" s="122"/>
      <c r="AF545" s="122"/>
      <c r="AG545" s="122" t="s">
        <v>627</v>
      </c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</row>
    <row r="546" spans="1:60" outlineLevel="1" x14ac:dyDescent="0.2">
      <c r="A546" s="145">
        <v>193</v>
      </c>
      <c r="B546" s="146" t="s">
        <v>634</v>
      </c>
      <c r="C546" s="152" t="s">
        <v>635</v>
      </c>
      <c r="D546" s="147" t="s">
        <v>256</v>
      </c>
      <c r="E546" s="148">
        <v>19.602170000000001</v>
      </c>
      <c r="F546" s="149"/>
      <c r="G546" s="150">
        <f t="shared" si="42"/>
        <v>0</v>
      </c>
      <c r="H546" s="127">
        <v>0</v>
      </c>
      <c r="I546" s="127">
        <f t="shared" si="43"/>
        <v>0</v>
      </c>
      <c r="J546" s="127">
        <v>36.9</v>
      </c>
      <c r="K546" s="127">
        <f t="shared" si="44"/>
        <v>723.32</v>
      </c>
      <c r="L546" s="127">
        <v>21</v>
      </c>
      <c r="M546" s="127">
        <f t="shared" si="45"/>
        <v>0</v>
      </c>
      <c r="N546" s="127">
        <v>0</v>
      </c>
      <c r="O546" s="127">
        <f t="shared" si="46"/>
        <v>0</v>
      </c>
      <c r="P546" s="127">
        <v>0</v>
      </c>
      <c r="Q546" s="127">
        <f t="shared" si="47"/>
        <v>0</v>
      </c>
      <c r="R546" s="127"/>
      <c r="S546" s="127" t="s">
        <v>130</v>
      </c>
      <c r="T546" s="127" t="s">
        <v>130</v>
      </c>
      <c r="U546" s="127">
        <v>0.105</v>
      </c>
      <c r="V546" s="127">
        <f t="shared" si="48"/>
        <v>2.06</v>
      </c>
      <c r="W546" s="127"/>
      <c r="X546" s="127" t="s">
        <v>626</v>
      </c>
      <c r="Y546" s="122"/>
      <c r="Z546" s="122"/>
      <c r="AA546" s="122"/>
      <c r="AB546" s="122"/>
      <c r="AC546" s="122"/>
      <c r="AD546" s="122"/>
      <c r="AE546" s="122"/>
      <c r="AF546" s="122"/>
      <c r="AG546" s="122" t="s">
        <v>627</v>
      </c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</row>
    <row r="547" spans="1:60" outlineLevel="1" x14ac:dyDescent="0.2">
      <c r="A547" s="145">
        <v>194</v>
      </c>
      <c r="B547" s="146" t="s">
        <v>636</v>
      </c>
      <c r="C547" s="152" t="s">
        <v>637</v>
      </c>
      <c r="D547" s="147" t="s">
        <v>256</v>
      </c>
      <c r="E547" s="148">
        <v>6.5340600000000002</v>
      </c>
      <c r="F547" s="149"/>
      <c r="G547" s="150">
        <f t="shared" si="42"/>
        <v>0</v>
      </c>
      <c r="H547" s="127">
        <v>0</v>
      </c>
      <c r="I547" s="127">
        <f t="shared" si="43"/>
        <v>0</v>
      </c>
      <c r="J547" s="127">
        <v>300</v>
      </c>
      <c r="K547" s="127">
        <f t="shared" si="44"/>
        <v>1960.22</v>
      </c>
      <c r="L547" s="127">
        <v>21</v>
      </c>
      <c r="M547" s="127">
        <f t="shared" si="45"/>
        <v>0</v>
      </c>
      <c r="N547" s="127">
        <v>0</v>
      </c>
      <c r="O547" s="127">
        <f t="shared" si="46"/>
        <v>0</v>
      </c>
      <c r="P547" s="127">
        <v>0</v>
      </c>
      <c r="Q547" s="127">
        <f t="shared" si="47"/>
        <v>0</v>
      </c>
      <c r="R547" s="127"/>
      <c r="S547" s="127" t="s">
        <v>638</v>
      </c>
      <c r="T547" s="127" t="s">
        <v>638</v>
      </c>
      <c r="U547" s="127">
        <v>0</v>
      </c>
      <c r="V547" s="127">
        <f t="shared" si="48"/>
        <v>0</v>
      </c>
      <c r="W547" s="127"/>
      <c r="X547" s="127" t="s">
        <v>626</v>
      </c>
      <c r="Y547" s="122"/>
      <c r="Z547" s="122"/>
      <c r="AA547" s="122"/>
      <c r="AB547" s="122"/>
      <c r="AC547" s="122"/>
      <c r="AD547" s="122"/>
      <c r="AE547" s="122"/>
      <c r="AF547" s="122"/>
      <c r="AG547" s="122" t="s">
        <v>627</v>
      </c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</row>
    <row r="548" spans="1:60" x14ac:dyDescent="0.2">
      <c r="A548" s="133" t="s">
        <v>125</v>
      </c>
      <c r="B548" s="134" t="s">
        <v>99</v>
      </c>
      <c r="C548" s="151" t="s">
        <v>26</v>
      </c>
      <c r="D548" s="135"/>
      <c r="E548" s="136"/>
      <c r="F548" s="137"/>
      <c r="G548" s="138">
        <f>SUMIF(AG549:AG556,"&lt;&gt;NOR",G549:G556)</f>
        <v>0</v>
      </c>
      <c r="H548" s="132"/>
      <c r="I548" s="132">
        <f>SUM(I549:I556)</f>
        <v>0</v>
      </c>
      <c r="J548" s="132"/>
      <c r="K548" s="132">
        <f>SUM(K549:K556)</f>
        <v>14500</v>
      </c>
      <c r="L548" s="132"/>
      <c r="M548" s="132">
        <f>SUM(M549:M556)</f>
        <v>0</v>
      </c>
      <c r="N548" s="132"/>
      <c r="O548" s="132">
        <f>SUM(O549:O556)</f>
        <v>0</v>
      </c>
      <c r="P548" s="132"/>
      <c r="Q548" s="132">
        <f>SUM(Q549:Q556)</f>
        <v>0</v>
      </c>
      <c r="R548" s="132"/>
      <c r="S548" s="132"/>
      <c r="T548" s="132"/>
      <c r="U548" s="132"/>
      <c r="V548" s="132">
        <f>SUM(V549:V556)</f>
        <v>0</v>
      </c>
      <c r="W548" s="132"/>
      <c r="X548" s="132"/>
      <c r="AG548" t="s">
        <v>126</v>
      </c>
    </row>
    <row r="549" spans="1:60" outlineLevel="1" x14ac:dyDescent="0.2">
      <c r="A549" s="145">
        <v>195</v>
      </c>
      <c r="B549" s="146" t="s">
        <v>639</v>
      </c>
      <c r="C549" s="152" t="s">
        <v>640</v>
      </c>
      <c r="D549" s="147" t="s">
        <v>641</v>
      </c>
      <c r="E549" s="148">
        <v>1</v>
      </c>
      <c r="F549" s="149"/>
      <c r="G549" s="150">
        <f t="shared" ref="G549:G556" si="49">ROUND(E549*F549,2)</f>
        <v>0</v>
      </c>
      <c r="H549" s="127">
        <v>0</v>
      </c>
      <c r="I549" s="127">
        <f t="shared" ref="I549:I556" si="50">ROUND(E549*H549,2)</f>
        <v>0</v>
      </c>
      <c r="J549" s="127">
        <v>3000</v>
      </c>
      <c r="K549" s="127">
        <f t="shared" ref="K549:K556" si="51">ROUND(E549*J549,2)</f>
        <v>3000</v>
      </c>
      <c r="L549" s="127">
        <v>21</v>
      </c>
      <c r="M549" s="127">
        <f t="shared" ref="M549:M556" si="52">G549*(1+L549/100)</f>
        <v>0</v>
      </c>
      <c r="N549" s="127">
        <v>0</v>
      </c>
      <c r="O549" s="127">
        <f t="shared" ref="O549:O556" si="53">ROUND(E549*N549,2)</f>
        <v>0</v>
      </c>
      <c r="P549" s="127">
        <v>0</v>
      </c>
      <c r="Q549" s="127">
        <f t="shared" ref="Q549:Q556" si="54">ROUND(E549*P549,2)</f>
        <v>0</v>
      </c>
      <c r="R549" s="127"/>
      <c r="S549" s="127" t="s">
        <v>130</v>
      </c>
      <c r="T549" s="127" t="s">
        <v>223</v>
      </c>
      <c r="U549" s="127">
        <v>0</v>
      </c>
      <c r="V549" s="127">
        <f t="shared" ref="V549:V556" si="55">ROUND(E549*U549,2)</f>
        <v>0</v>
      </c>
      <c r="W549" s="127"/>
      <c r="X549" s="127" t="s">
        <v>642</v>
      </c>
      <c r="Y549" s="122"/>
      <c r="Z549" s="122"/>
      <c r="AA549" s="122"/>
      <c r="AB549" s="122"/>
      <c r="AC549" s="122"/>
      <c r="AD549" s="122"/>
      <c r="AE549" s="122"/>
      <c r="AF549" s="122"/>
      <c r="AG549" s="122" t="s">
        <v>643</v>
      </c>
      <c r="AH549" s="122"/>
      <c r="AI549" s="122"/>
      <c r="AJ549" s="122"/>
      <c r="AK549" s="122"/>
      <c r="AL549" s="122"/>
      <c r="AM549" s="122"/>
      <c r="AN549" s="122"/>
      <c r="AO549" s="122"/>
      <c r="AP549" s="122"/>
      <c r="AQ549" s="122"/>
      <c r="AR549" s="122"/>
      <c r="AS549" s="122"/>
      <c r="AT549" s="122"/>
      <c r="AU549" s="122"/>
      <c r="AV549" s="122"/>
      <c r="AW549" s="122"/>
      <c r="AX549" s="122"/>
      <c r="AY549" s="122"/>
      <c r="AZ549" s="122"/>
      <c r="BA549" s="122"/>
      <c r="BB549" s="122"/>
      <c r="BC549" s="122"/>
      <c r="BD549" s="122"/>
      <c r="BE549" s="122"/>
      <c r="BF549" s="122"/>
      <c r="BG549" s="122"/>
      <c r="BH549" s="122"/>
    </row>
    <row r="550" spans="1:60" outlineLevel="1" x14ac:dyDescent="0.2">
      <c r="A550" s="145">
        <v>196</v>
      </c>
      <c r="B550" s="146" t="s">
        <v>644</v>
      </c>
      <c r="C550" s="152" t="s">
        <v>645</v>
      </c>
      <c r="D550" s="147" t="s">
        <v>641</v>
      </c>
      <c r="E550" s="148">
        <v>1</v>
      </c>
      <c r="F550" s="149"/>
      <c r="G550" s="150">
        <f t="shared" si="49"/>
        <v>0</v>
      </c>
      <c r="H550" s="127">
        <v>0</v>
      </c>
      <c r="I550" s="127">
        <f t="shared" si="50"/>
        <v>0</v>
      </c>
      <c r="J550" s="127">
        <v>1000</v>
      </c>
      <c r="K550" s="127">
        <f t="shared" si="51"/>
        <v>1000</v>
      </c>
      <c r="L550" s="127">
        <v>21</v>
      </c>
      <c r="M550" s="127">
        <f t="shared" si="52"/>
        <v>0</v>
      </c>
      <c r="N550" s="127">
        <v>0</v>
      </c>
      <c r="O550" s="127">
        <f t="shared" si="53"/>
        <v>0</v>
      </c>
      <c r="P550" s="127">
        <v>0</v>
      </c>
      <c r="Q550" s="127">
        <f t="shared" si="54"/>
        <v>0</v>
      </c>
      <c r="R550" s="127"/>
      <c r="S550" s="127" t="s">
        <v>130</v>
      </c>
      <c r="T550" s="127" t="s">
        <v>223</v>
      </c>
      <c r="U550" s="127">
        <v>0</v>
      </c>
      <c r="V550" s="127">
        <f t="shared" si="55"/>
        <v>0</v>
      </c>
      <c r="W550" s="127"/>
      <c r="X550" s="127" t="s">
        <v>642</v>
      </c>
      <c r="Y550" s="122"/>
      <c r="Z550" s="122"/>
      <c r="AA550" s="122"/>
      <c r="AB550" s="122"/>
      <c r="AC550" s="122"/>
      <c r="AD550" s="122"/>
      <c r="AE550" s="122"/>
      <c r="AF550" s="122"/>
      <c r="AG550" s="122" t="s">
        <v>643</v>
      </c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</row>
    <row r="551" spans="1:60" outlineLevel="1" x14ac:dyDescent="0.2">
      <c r="A551" s="145">
        <v>197</v>
      </c>
      <c r="B551" s="146" t="s">
        <v>646</v>
      </c>
      <c r="C551" s="152" t="s">
        <v>647</v>
      </c>
      <c r="D551" s="147" t="s">
        <v>641</v>
      </c>
      <c r="E551" s="148">
        <v>1</v>
      </c>
      <c r="F551" s="149"/>
      <c r="G551" s="150">
        <f t="shared" si="49"/>
        <v>0</v>
      </c>
      <c r="H551" s="127">
        <v>0</v>
      </c>
      <c r="I551" s="127">
        <f t="shared" si="50"/>
        <v>0</v>
      </c>
      <c r="J551" s="127">
        <v>1000</v>
      </c>
      <c r="K551" s="127">
        <f t="shared" si="51"/>
        <v>1000</v>
      </c>
      <c r="L551" s="127">
        <v>21</v>
      </c>
      <c r="M551" s="127">
        <f t="shared" si="52"/>
        <v>0</v>
      </c>
      <c r="N551" s="127">
        <v>0</v>
      </c>
      <c r="O551" s="127">
        <f t="shared" si="53"/>
        <v>0</v>
      </c>
      <c r="P551" s="127">
        <v>0</v>
      </c>
      <c r="Q551" s="127">
        <f t="shared" si="54"/>
        <v>0</v>
      </c>
      <c r="R551" s="127"/>
      <c r="S551" s="127" t="s">
        <v>130</v>
      </c>
      <c r="T551" s="127" t="s">
        <v>223</v>
      </c>
      <c r="U551" s="127">
        <v>0</v>
      </c>
      <c r="V551" s="127">
        <f t="shared" si="55"/>
        <v>0</v>
      </c>
      <c r="W551" s="127"/>
      <c r="X551" s="127" t="s">
        <v>642</v>
      </c>
      <c r="Y551" s="122"/>
      <c r="Z551" s="122"/>
      <c r="AA551" s="122"/>
      <c r="AB551" s="122"/>
      <c r="AC551" s="122"/>
      <c r="AD551" s="122"/>
      <c r="AE551" s="122"/>
      <c r="AF551" s="122"/>
      <c r="AG551" s="122" t="s">
        <v>643</v>
      </c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</row>
    <row r="552" spans="1:60" outlineLevel="1" x14ac:dyDescent="0.2">
      <c r="A552" s="145">
        <v>198</v>
      </c>
      <c r="B552" s="146" t="s">
        <v>648</v>
      </c>
      <c r="C552" s="152" t="s">
        <v>649</v>
      </c>
      <c r="D552" s="147" t="s">
        <v>641</v>
      </c>
      <c r="E552" s="148">
        <v>1</v>
      </c>
      <c r="F552" s="149"/>
      <c r="G552" s="150">
        <f t="shared" si="49"/>
        <v>0</v>
      </c>
      <c r="H552" s="127">
        <v>0</v>
      </c>
      <c r="I552" s="127">
        <f t="shared" si="50"/>
        <v>0</v>
      </c>
      <c r="J552" s="127">
        <v>1500</v>
      </c>
      <c r="K552" s="127">
        <f t="shared" si="51"/>
        <v>1500</v>
      </c>
      <c r="L552" s="127">
        <v>21</v>
      </c>
      <c r="M552" s="127">
        <f t="shared" si="52"/>
        <v>0</v>
      </c>
      <c r="N552" s="127">
        <v>0</v>
      </c>
      <c r="O552" s="127">
        <f t="shared" si="53"/>
        <v>0</v>
      </c>
      <c r="P552" s="127">
        <v>0</v>
      </c>
      <c r="Q552" s="127">
        <f t="shared" si="54"/>
        <v>0</v>
      </c>
      <c r="R552" s="127"/>
      <c r="S552" s="127" t="s">
        <v>130</v>
      </c>
      <c r="T552" s="127" t="s">
        <v>223</v>
      </c>
      <c r="U552" s="127">
        <v>0</v>
      </c>
      <c r="V552" s="127">
        <f t="shared" si="55"/>
        <v>0</v>
      </c>
      <c r="W552" s="127"/>
      <c r="X552" s="127" t="s">
        <v>642</v>
      </c>
      <c r="Y552" s="122"/>
      <c r="Z552" s="122"/>
      <c r="AA552" s="122"/>
      <c r="AB552" s="122"/>
      <c r="AC552" s="122"/>
      <c r="AD552" s="122"/>
      <c r="AE552" s="122"/>
      <c r="AF552" s="122"/>
      <c r="AG552" s="122" t="s">
        <v>643</v>
      </c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</row>
    <row r="553" spans="1:60" outlineLevel="1" x14ac:dyDescent="0.2">
      <c r="A553" s="145">
        <v>199</v>
      </c>
      <c r="B553" s="146" t="s">
        <v>650</v>
      </c>
      <c r="C553" s="152" t="s">
        <v>651</v>
      </c>
      <c r="D553" s="147" t="s">
        <v>641</v>
      </c>
      <c r="E553" s="148">
        <v>1</v>
      </c>
      <c r="F553" s="149"/>
      <c r="G553" s="150">
        <f t="shared" si="49"/>
        <v>0</v>
      </c>
      <c r="H553" s="127">
        <v>0</v>
      </c>
      <c r="I553" s="127">
        <f t="shared" si="50"/>
        <v>0</v>
      </c>
      <c r="J553" s="127">
        <v>500</v>
      </c>
      <c r="K553" s="127">
        <f t="shared" si="51"/>
        <v>500</v>
      </c>
      <c r="L553" s="127">
        <v>21</v>
      </c>
      <c r="M553" s="127">
        <f t="shared" si="52"/>
        <v>0</v>
      </c>
      <c r="N553" s="127">
        <v>0</v>
      </c>
      <c r="O553" s="127">
        <f t="shared" si="53"/>
        <v>0</v>
      </c>
      <c r="P553" s="127">
        <v>0</v>
      </c>
      <c r="Q553" s="127">
        <f t="shared" si="54"/>
        <v>0</v>
      </c>
      <c r="R553" s="127"/>
      <c r="S553" s="127" t="s">
        <v>222</v>
      </c>
      <c r="T553" s="127" t="s">
        <v>223</v>
      </c>
      <c r="U553" s="127">
        <v>0</v>
      </c>
      <c r="V553" s="127">
        <f t="shared" si="55"/>
        <v>0</v>
      </c>
      <c r="W553" s="127"/>
      <c r="X553" s="127" t="s">
        <v>642</v>
      </c>
      <c r="Y553" s="122"/>
      <c r="Z553" s="122"/>
      <c r="AA553" s="122"/>
      <c r="AB553" s="122"/>
      <c r="AC553" s="122"/>
      <c r="AD553" s="122"/>
      <c r="AE553" s="122"/>
      <c r="AF553" s="122"/>
      <c r="AG553" s="122" t="s">
        <v>643</v>
      </c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</row>
    <row r="554" spans="1:60" outlineLevel="1" x14ac:dyDescent="0.2">
      <c r="A554" s="145">
        <v>200</v>
      </c>
      <c r="B554" s="146" t="s">
        <v>652</v>
      </c>
      <c r="C554" s="152" t="s">
        <v>653</v>
      </c>
      <c r="D554" s="147" t="s">
        <v>641</v>
      </c>
      <c r="E554" s="148">
        <v>1</v>
      </c>
      <c r="F554" s="149"/>
      <c r="G554" s="150">
        <f t="shared" si="49"/>
        <v>0</v>
      </c>
      <c r="H554" s="127">
        <v>0</v>
      </c>
      <c r="I554" s="127">
        <f t="shared" si="50"/>
        <v>0</v>
      </c>
      <c r="J554" s="127">
        <v>2000</v>
      </c>
      <c r="K554" s="127">
        <f t="shared" si="51"/>
        <v>2000</v>
      </c>
      <c r="L554" s="127">
        <v>21</v>
      </c>
      <c r="M554" s="127">
        <f t="shared" si="52"/>
        <v>0</v>
      </c>
      <c r="N554" s="127">
        <v>0</v>
      </c>
      <c r="O554" s="127">
        <f t="shared" si="53"/>
        <v>0</v>
      </c>
      <c r="P554" s="127">
        <v>0</v>
      </c>
      <c r="Q554" s="127">
        <f t="shared" si="54"/>
        <v>0</v>
      </c>
      <c r="R554" s="127"/>
      <c r="S554" s="127" t="s">
        <v>222</v>
      </c>
      <c r="T554" s="127" t="s">
        <v>223</v>
      </c>
      <c r="U554" s="127">
        <v>0</v>
      </c>
      <c r="V554" s="127">
        <f t="shared" si="55"/>
        <v>0</v>
      </c>
      <c r="W554" s="127"/>
      <c r="X554" s="127" t="s">
        <v>642</v>
      </c>
      <c r="Y554" s="122"/>
      <c r="Z554" s="122"/>
      <c r="AA554" s="122"/>
      <c r="AB554" s="122"/>
      <c r="AC554" s="122"/>
      <c r="AD554" s="122"/>
      <c r="AE554" s="122"/>
      <c r="AF554" s="122"/>
      <c r="AG554" s="122" t="s">
        <v>643</v>
      </c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</row>
    <row r="555" spans="1:60" outlineLevel="1" x14ac:dyDescent="0.2">
      <c r="A555" s="145">
        <v>201</v>
      </c>
      <c r="B555" s="146" t="s">
        <v>654</v>
      </c>
      <c r="C555" s="152" t="s">
        <v>655</v>
      </c>
      <c r="D555" s="147" t="s">
        <v>641</v>
      </c>
      <c r="E555" s="148">
        <v>1</v>
      </c>
      <c r="F555" s="149"/>
      <c r="G555" s="150">
        <f t="shared" si="49"/>
        <v>0</v>
      </c>
      <c r="H555" s="127">
        <v>0</v>
      </c>
      <c r="I555" s="127">
        <f t="shared" si="50"/>
        <v>0</v>
      </c>
      <c r="J555" s="127">
        <v>5000</v>
      </c>
      <c r="K555" s="127">
        <f t="shared" si="51"/>
        <v>5000</v>
      </c>
      <c r="L555" s="127">
        <v>21</v>
      </c>
      <c r="M555" s="127">
        <f t="shared" si="52"/>
        <v>0</v>
      </c>
      <c r="N555" s="127">
        <v>0</v>
      </c>
      <c r="O555" s="127">
        <f t="shared" si="53"/>
        <v>0</v>
      </c>
      <c r="P555" s="127">
        <v>0</v>
      </c>
      <c r="Q555" s="127">
        <f t="shared" si="54"/>
        <v>0</v>
      </c>
      <c r="R555" s="127"/>
      <c r="S555" s="127" t="s">
        <v>222</v>
      </c>
      <c r="T555" s="127" t="s">
        <v>223</v>
      </c>
      <c r="U555" s="127">
        <v>0</v>
      </c>
      <c r="V555" s="127">
        <f t="shared" si="55"/>
        <v>0</v>
      </c>
      <c r="W555" s="127"/>
      <c r="X555" s="127" t="s">
        <v>642</v>
      </c>
      <c r="Y555" s="122"/>
      <c r="Z555" s="122"/>
      <c r="AA555" s="122"/>
      <c r="AB555" s="122"/>
      <c r="AC555" s="122"/>
      <c r="AD555" s="122"/>
      <c r="AE555" s="122"/>
      <c r="AF555" s="122"/>
      <c r="AG555" s="122" t="s">
        <v>643</v>
      </c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</row>
    <row r="556" spans="1:60" outlineLevel="1" x14ac:dyDescent="0.2">
      <c r="A556" s="139">
        <v>202</v>
      </c>
      <c r="B556" s="140" t="s">
        <v>656</v>
      </c>
      <c r="C556" s="153" t="s">
        <v>657</v>
      </c>
      <c r="D556" s="141" t="s">
        <v>641</v>
      </c>
      <c r="E556" s="142">
        <v>1</v>
      </c>
      <c r="F556" s="143"/>
      <c r="G556" s="144">
        <f t="shared" si="49"/>
        <v>0</v>
      </c>
      <c r="H556" s="127">
        <v>0</v>
      </c>
      <c r="I556" s="127">
        <f t="shared" si="50"/>
        <v>0</v>
      </c>
      <c r="J556" s="127">
        <v>500</v>
      </c>
      <c r="K556" s="127">
        <f t="shared" si="51"/>
        <v>500</v>
      </c>
      <c r="L556" s="127">
        <v>21</v>
      </c>
      <c r="M556" s="127">
        <f t="shared" si="52"/>
        <v>0</v>
      </c>
      <c r="N556" s="127">
        <v>0</v>
      </c>
      <c r="O556" s="127">
        <f t="shared" si="53"/>
        <v>0</v>
      </c>
      <c r="P556" s="127">
        <v>0</v>
      </c>
      <c r="Q556" s="127">
        <f t="shared" si="54"/>
        <v>0</v>
      </c>
      <c r="R556" s="127"/>
      <c r="S556" s="127" t="s">
        <v>222</v>
      </c>
      <c r="T556" s="127" t="s">
        <v>223</v>
      </c>
      <c r="U556" s="127">
        <v>0</v>
      </c>
      <c r="V556" s="127">
        <f t="shared" si="55"/>
        <v>0</v>
      </c>
      <c r="W556" s="127"/>
      <c r="X556" s="127" t="s">
        <v>642</v>
      </c>
      <c r="Y556" s="122"/>
      <c r="Z556" s="122"/>
      <c r="AA556" s="122"/>
      <c r="AB556" s="122"/>
      <c r="AC556" s="122"/>
      <c r="AD556" s="122"/>
      <c r="AE556" s="122"/>
      <c r="AF556" s="122"/>
      <c r="AG556" s="122" t="s">
        <v>643</v>
      </c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</row>
    <row r="557" spans="1:60" x14ac:dyDescent="0.2">
      <c r="A557" s="3"/>
      <c r="B557" s="4"/>
      <c r="C557" s="157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AE557">
        <v>15</v>
      </c>
      <c r="AF557">
        <v>21</v>
      </c>
      <c r="AG557" t="s">
        <v>112</v>
      </c>
    </row>
    <row r="558" spans="1:60" x14ac:dyDescent="0.2">
      <c r="C558" s="158"/>
      <c r="D558" s="10"/>
      <c r="AG558" t="s">
        <v>658</v>
      </c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cp:lastPrinted>2019-03-19T12:27:02Z</cp:lastPrinted>
  <dcterms:created xsi:type="dcterms:W3CDTF">2009-04-08T07:15:50Z</dcterms:created>
  <dcterms:modified xsi:type="dcterms:W3CDTF">2022-02-21T15:42:58Z</dcterms:modified>
</cp:coreProperties>
</file>