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Rek. bytů_Hlavní nám. 20_byty č. 3, 4 a 11\"/>
    </mc:Choice>
  </mc:AlternateContent>
  <bookViews>
    <workbookView xWindow="0" yWindow="150" windowWidth="28785" windowHeight="1545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Pol'!$A$1:$X$475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O21" i="12"/>
  <c r="Q21" i="12"/>
  <c r="V21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O29" i="12"/>
  <c r="G30" i="12"/>
  <c r="M30" i="12" s="1"/>
  <c r="M29" i="12" s="1"/>
  <c r="I30" i="12"/>
  <c r="I29" i="12" s="1"/>
  <c r="K30" i="12"/>
  <c r="K29" i="12" s="1"/>
  <c r="O30" i="12"/>
  <c r="Q30" i="12"/>
  <c r="Q29" i="12" s="1"/>
  <c r="V30" i="12"/>
  <c r="V29" i="12" s="1"/>
  <c r="K34" i="12"/>
  <c r="V34" i="12"/>
  <c r="G35" i="12"/>
  <c r="M35" i="12" s="1"/>
  <c r="M34" i="12" s="1"/>
  <c r="I35" i="12"/>
  <c r="I34" i="12" s="1"/>
  <c r="K35" i="12"/>
  <c r="O35" i="12"/>
  <c r="O34" i="12" s="1"/>
  <c r="Q35" i="12"/>
  <c r="Q34" i="12" s="1"/>
  <c r="V35" i="12"/>
  <c r="G40" i="12"/>
  <c r="I40" i="12"/>
  <c r="I39" i="12" s="1"/>
  <c r="K40" i="12"/>
  <c r="M40" i="12"/>
  <c r="O40" i="12"/>
  <c r="Q40" i="12"/>
  <c r="Q39" i="12" s="1"/>
  <c r="V40" i="12"/>
  <c r="V39" i="12" s="1"/>
  <c r="G42" i="12"/>
  <c r="M42" i="12" s="1"/>
  <c r="I42" i="12"/>
  <c r="K42" i="12"/>
  <c r="K39" i="12" s="1"/>
  <c r="O42" i="12"/>
  <c r="O39" i="12" s="1"/>
  <c r="Q42" i="12"/>
  <c r="V42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3" i="12"/>
  <c r="I73" i="12"/>
  <c r="K73" i="12"/>
  <c r="O73" i="12"/>
  <c r="Q73" i="12"/>
  <c r="V73" i="12"/>
  <c r="I77" i="12"/>
  <c r="G78" i="12"/>
  <c r="G77" i="12" s="1"/>
  <c r="I78" i="12"/>
  <c r="K78" i="12"/>
  <c r="K77" i="12" s="1"/>
  <c r="M78" i="12"/>
  <c r="O78" i="12"/>
  <c r="O77" i="12" s="1"/>
  <c r="Q78" i="12"/>
  <c r="V78" i="12"/>
  <c r="V77" i="12" s="1"/>
  <c r="G83" i="12"/>
  <c r="I83" i="12"/>
  <c r="K83" i="12"/>
  <c r="M83" i="12"/>
  <c r="O83" i="12"/>
  <c r="Q83" i="12"/>
  <c r="Q77" i="12" s="1"/>
  <c r="V83" i="12"/>
  <c r="G89" i="12"/>
  <c r="M89" i="12" s="1"/>
  <c r="I89" i="12"/>
  <c r="I88" i="12" s="1"/>
  <c r="K89" i="12"/>
  <c r="K88" i="12" s="1"/>
  <c r="O89" i="12"/>
  <c r="Q89" i="12"/>
  <c r="V89" i="12"/>
  <c r="G96" i="12"/>
  <c r="M96" i="12" s="1"/>
  <c r="I96" i="12"/>
  <c r="K96" i="12"/>
  <c r="O96" i="12"/>
  <c r="O88" i="12" s="1"/>
  <c r="Q96" i="12"/>
  <c r="V96" i="12"/>
  <c r="V88" i="12" s="1"/>
  <c r="G98" i="12"/>
  <c r="I98" i="12"/>
  <c r="K98" i="12"/>
  <c r="K97" i="12" s="1"/>
  <c r="O98" i="12"/>
  <c r="O97" i="12" s="1"/>
  <c r="Q98" i="12"/>
  <c r="Q97" i="12" s="1"/>
  <c r="V98" i="12"/>
  <c r="G101" i="12"/>
  <c r="M101" i="12" s="1"/>
  <c r="I101" i="12"/>
  <c r="I97" i="12" s="1"/>
  <c r="K101" i="12"/>
  <c r="O101" i="12"/>
  <c r="Q101" i="12"/>
  <c r="V101" i="12"/>
  <c r="G106" i="12"/>
  <c r="I106" i="12"/>
  <c r="K106" i="12"/>
  <c r="M106" i="12"/>
  <c r="O106" i="12"/>
  <c r="Q106" i="12"/>
  <c r="V106" i="12"/>
  <c r="G109" i="12"/>
  <c r="I109" i="12"/>
  <c r="K109" i="12"/>
  <c r="M109" i="12"/>
  <c r="O109" i="12"/>
  <c r="Q109" i="12"/>
  <c r="V109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V97" i="12" s="1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7" i="12"/>
  <c r="I127" i="12"/>
  <c r="K127" i="12"/>
  <c r="M127" i="12"/>
  <c r="O127" i="12"/>
  <c r="Q127" i="12"/>
  <c r="V127" i="12"/>
  <c r="G144" i="12"/>
  <c r="M144" i="12" s="1"/>
  <c r="I144" i="12"/>
  <c r="K144" i="12"/>
  <c r="O144" i="12"/>
  <c r="Q144" i="12"/>
  <c r="V144" i="12"/>
  <c r="G145" i="12"/>
  <c r="I145" i="12"/>
  <c r="O145" i="12"/>
  <c r="Q145" i="12"/>
  <c r="G146" i="12"/>
  <c r="M146" i="12" s="1"/>
  <c r="M145" i="12" s="1"/>
  <c r="I146" i="12"/>
  <c r="K146" i="12"/>
  <c r="K145" i="12" s="1"/>
  <c r="O146" i="12"/>
  <c r="Q146" i="12"/>
  <c r="V146" i="12"/>
  <c r="V145" i="12" s="1"/>
  <c r="G148" i="12"/>
  <c r="I148" i="12"/>
  <c r="I147" i="12" s="1"/>
  <c r="K148" i="12"/>
  <c r="O148" i="12"/>
  <c r="Q148" i="12"/>
  <c r="V148" i="12"/>
  <c r="V147" i="12" s="1"/>
  <c r="G152" i="12"/>
  <c r="M152" i="12" s="1"/>
  <c r="I152" i="12"/>
  <c r="K152" i="12"/>
  <c r="O152" i="12"/>
  <c r="Q152" i="12"/>
  <c r="V152" i="12"/>
  <c r="G154" i="12"/>
  <c r="I154" i="12"/>
  <c r="K154" i="12"/>
  <c r="M154" i="12"/>
  <c r="O154" i="12"/>
  <c r="Q154" i="12"/>
  <c r="V154" i="12"/>
  <c r="K155" i="12"/>
  <c r="V155" i="12"/>
  <c r="G156" i="12"/>
  <c r="G155" i="12" s="1"/>
  <c r="I156" i="12"/>
  <c r="I155" i="12" s="1"/>
  <c r="K156" i="12"/>
  <c r="O156" i="12"/>
  <c r="O155" i="12" s="1"/>
  <c r="Q156" i="12"/>
  <c r="Q155" i="12" s="1"/>
  <c r="V156" i="12"/>
  <c r="G158" i="12"/>
  <c r="I158" i="12"/>
  <c r="I157" i="12" s="1"/>
  <c r="K158" i="12"/>
  <c r="K157" i="12" s="1"/>
  <c r="M158" i="12"/>
  <c r="O158" i="12"/>
  <c r="Q158" i="12"/>
  <c r="V158" i="12"/>
  <c r="V157" i="12" s="1"/>
  <c r="G159" i="12"/>
  <c r="I159" i="12"/>
  <c r="K159" i="12"/>
  <c r="M159" i="12"/>
  <c r="O159" i="12"/>
  <c r="Q159" i="12"/>
  <c r="V159" i="12"/>
  <c r="G160" i="12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O157" i="12" s="1"/>
  <c r="Q164" i="12"/>
  <c r="V164" i="12"/>
  <c r="G165" i="12"/>
  <c r="M165" i="12" s="1"/>
  <c r="I165" i="12"/>
  <c r="K165" i="12"/>
  <c r="O165" i="12"/>
  <c r="Q165" i="12"/>
  <c r="Q157" i="12" s="1"/>
  <c r="V165" i="12"/>
  <c r="G166" i="12"/>
  <c r="I166" i="12"/>
  <c r="K166" i="12"/>
  <c r="M166" i="12"/>
  <c r="O166" i="12"/>
  <c r="Q166" i="12"/>
  <c r="V166" i="12"/>
  <c r="V167" i="12"/>
  <c r="G168" i="12"/>
  <c r="I168" i="12"/>
  <c r="I167" i="12" s="1"/>
  <c r="K168" i="12"/>
  <c r="O168" i="12"/>
  <c r="O167" i="12" s="1"/>
  <c r="Q168" i="12"/>
  <c r="Q167" i="12" s="1"/>
  <c r="V168" i="12"/>
  <c r="G169" i="12"/>
  <c r="M169" i="12" s="1"/>
  <c r="I169" i="12"/>
  <c r="K169" i="12"/>
  <c r="K167" i="12" s="1"/>
  <c r="O169" i="12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Q174" i="12"/>
  <c r="V174" i="12"/>
  <c r="G175" i="12"/>
  <c r="I175" i="12"/>
  <c r="I174" i="12" s="1"/>
  <c r="K175" i="12"/>
  <c r="K174" i="12" s="1"/>
  <c r="M175" i="12"/>
  <c r="M174" i="12" s="1"/>
  <c r="O175" i="12"/>
  <c r="O174" i="12" s="1"/>
  <c r="Q175" i="12"/>
  <c r="V175" i="12"/>
  <c r="G177" i="12"/>
  <c r="M177" i="12" s="1"/>
  <c r="I177" i="12"/>
  <c r="I176" i="12" s="1"/>
  <c r="K177" i="12"/>
  <c r="O177" i="12"/>
  <c r="O176" i="12" s="1"/>
  <c r="Q177" i="12"/>
  <c r="V177" i="12"/>
  <c r="V176" i="12" s="1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I205" i="12"/>
  <c r="K205" i="12"/>
  <c r="M205" i="12"/>
  <c r="O205" i="12"/>
  <c r="Q205" i="12"/>
  <c r="V205" i="12"/>
  <c r="O206" i="12"/>
  <c r="Q206" i="12"/>
  <c r="G207" i="12"/>
  <c r="M207" i="12" s="1"/>
  <c r="I207" i="12"/>
  <c r="I206" i="12" s="1"/>
  <c r="K207" i="12"/>
  <c r="K206" i="12" s="1"/>
  <c r="O207" i="12"/>
  <c r="Q207" i="12"/>
  <c r="V207" i="12"/>
  <c r="V206" i="12" s="1"/>
  <c r="G208" i="12"/>
  <c r="M208" i="12" s="1"/>
  <c r="I208" i="12"/>
  <c r="K208" i="12"/>
  <c r="O208" i="12"/>
  <c r="Q208" i="12"/>
  <c r="V208" i="12"/>
  <c r="G209" i="12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I213" i="12"/>
  <c r="I212" i="12" s="1"/>
  <c r="K213" i="12"/>
  <c r="M213" i="12"/>
  <c r="O213" i="12"/>
  <c r="Q213" i="12"/>
  <c r="Q212" i="12" s="1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Q223" i="12"/>
  <c r="V223" i="12"/>
  <c r="G224" i="12"/>
  <c r="M224" i="12" s="1"/>
  <c r="I224" i="12"/>
  <c r="I223" i="12" s="1"/>
  <c r="K224" i="12"/>
  <c r="K223" i="12" s="1"/>
  <c r="O224" i="12"/>
  <c r="O223" i="12" s="1"/>
  <c r="Q224" i="12"/>
  <c r="V224" i="12"/>
  <c r="G226" i="12"/>
  <c r="G223" i="12" s="1"/>
  <c r="I226" i="12"/>
  <c r="K226" i="12"/>
  <c r="O226" i="12"/>
  <c r="Q226" i="12"/>
  <c r="V226" i="12"/>
  <c r="G229" i="12"/>
  <c r="M229" i="12" s="1"/>
  <c r="I229" i="12"/>
  <c r="I228" i="12" s="1"/>
  <c r="K229" i="12"/>
  <c r="K228" i="12" s="1"/>
  <c r="O229" i="12"/>
  <c r="O228" i="12" s="1"/>
  <c r="Q229" i="12"/>
  <c r="Q228" i="12" s="1"/>
  <c r="V229" i="12"/>
  <c r="G234" i="12"/>
  <c r="M234" i="12" s="1"/>
  <c r="I234" i="12"/>
  <c r="K234" i="12"/>
  <c r="O234" i="12"/>
  <c r="Q234" i="12"/>
  <c r="V234" i="12"/>
  <c r="G239" i="12"/>
  <c r="M239" i="12" s="1"/>
  <c r="I239" i="12"/>
  <c r="K239" i="12"/>
  <c r="O239" i="12"/>
  <c r="Q239" i="12"/>
  <c r="V239" i="12"/>
  <c r="V228" i="12" s="1"/>
  <c r="G243" i="12"/>
  <c r="M243" i="12" s="1"/>
  <c r="I243" i="12"/>
  <c r="K243" i="12"/>
  <c r="O243" i="12"/>
  <c r="Q243" i="12"/>
  <c r="V243" i="12"/>
  <c r="G247" i="12"/>
  <c r="I247" i="12"/>
  <c r="K247" i="12"/>
  <c r="M247" i="12"/>
  <c r="O247" i="12"/>
  <c r="Q247" i="12"/>
  <c r="V247" i="12"/>
  <c r="G252" i="12"/>
  <c r="I252" i="12"/>
  <c r="K252" i="12"/>
  <c r="M252" i="12"/>
  <c r="O252" i="12"/>
  <c r="Q252" i="12"/>
  <c r="V252" i="12"/>
  <c r="G256" i="12"/>
  <c r="M256" i="12" s="1"/>
  <c r="I256" i="12"/>
  <c r="K256" i="12"/>
  <c r="O256" i="12"/>
  <c r="Q256" i="12"/>
  <c r="V256" i="12"/>
  <c r="G261" i="12"/>
  <c r="M261" i="12" s="1"/>
  <c r="I261" i="12"/>
  <c r="K261" i="12"/>
  <c r="O261" i="12"/>
  <c r="Q261" i="12"/>
  <c r="V261" i="12"/>
  <c r="G266" i="12"/>
  <c r="M266" i="12" s="1"/>
  <c r="I266" i="12"/>
  <c r="K266" i="12"/>
  <c r="O266" i="12"/>
  <c r="Q266" i="12"/>
  <c r="V266" i="12"/>
  <c r="G275" i="12"/>
  <c r="I275" i="12"/>
  <c r="K275" i="12"/>
  <c r="M275" i="12"/>
  <c r="O275" i="12"/>
  <c r="Q275" i="12"/>
  <c r="V275" i="12"/>
  <c r="G277" i="12"/>
  <c r="M277" i="12" s="1"/>
  <c r="I277" i="12"/>
  <c r="I276" i="12" s="1"/>
  <c r="K277" i="12"/>
  <c r="K276" i="12" s="1"/>
  <c r="O277" i="12"/>
  <c r="O276" i="12" s="1"/>
  <c r="Q277" i="12"/>
  <c r="Q276" i="12" s="1"/>
  <c r="V277" i="12"/>
  <c r="V276" i="12" s="1"/>
  <c r="G280" i="12"/>
  <c r="I280" i="12"/>
  <c r="K280" i="12"/>
  <c r="M280" i="12"/>
  <c r="O280" i="12"/>
  <c r="Q280" i="12"/>
  <c r="V280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5" i="12"/>
  <c r="M285" i="12" s="1"/>
  <c r="I285" i="12"/>
  <c r="I284" i="12" s="1"/>
  <c r="K285" i="12"/>
  <c r="O285" i="12"/>
  <c r="Q285" i="12"/>
  <c r="V285" i="12"/>
  <c r="V284" i="12" s="1"/>
  <c r="G289" i="12"/>
  <c r="I289" i="12"/>
  <c r="K289" i="12"/>
  <c r="M289" i="12"/>
  <c r="O289" i="12"/>
  <c r="Q289" i="12"/>
  <c r="V289" i="12"/>
  <c r="G293" i="12"/>
  <c r="I293" i="12"/>
  <c r="K293" i="12"/>
  <c r="M293" i="12"/>
  <c r="O293" i="12"/>
  <c r="Q293" i="12"/>
  <c r="V293" i="12"/>
  <c r="G297" i="12"/>
  <c r="M297" i="12" s="1"/>
  <c r="I297" i="12"/>
  <c r="K297" i="12"/>
  <c r="O297" i="12"/>
  <c r="Q297" i="12"/>
  <c r="V297" i="12"/>
  <c r="G301" i="12"/>
  <c r="M301" i="12" s="1"/>
  <c r="I301" i="12"/>
  <c r="K301" i="12"/>
  <c r="O301" i="12"/>
  <c r="Q301" i="12"/>
  <c r="V301" i="12"/>
  <c r="G303" i="12"/>
  <c r="I303" i="12"/>
  <c r="K303" i="12"/>
  <c r="M303" i="12"/>
  <c r="O303" i="12"/>
  <c r="Q303" i="12"/>
  <c r="V303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10" i="12"/>
  <c r="G309" i="12" s="1"/>
  <c r="I310" i="12"/>
  <c r="K310" i="12"/>
  <c r="K309" i="12" s="1"/>
  <c r="M310" i="12"/>
  <c r="O310" i="12"/>
  <c r="O309" i="12" s="1"/>
  <c r="Q310" i="12"/>
  <c r="V310" i="12"/>
  <c r="G312" i="12"/>
  <c r="I312" i="12"/>
  <c r="I309" i="12" s="1"/>
  <c r="K312" i="12"/>
  <c r="M312" i="12"/>
  <c r="O312" i="12"/>
  <c r="Q312" i="12"/>
  <c r="V312" i="12"/>
  <c r="V309" i="12" s="1"/>
  <c r="G315" i="12"/>
  <c r="I315" i="12"/>
  <c r="K315" i="12"/>
  <c r="M315" i="12"/>
  <c r="O315" i="12"/>
  <c r="Q315" i="12"/>
  <c r="V315" i="12"/>
  <c r="G320" i="12"/>
  <c r="I320" i="12"/>
  <c r="I319" i="12" s="1"/>
  <c r="K320" i="12"/>
  <c r="M320" i="12"/>
  <c r="O320" i="12"/>
  <c r="Q320" i="12"/>
  <c r="V320" i="12"/>
  <c r="G342" i="12"/>
  <c r="I342" i="12"/>
  <c r="K342" i="12"/>
  <c r="O342" i="12"/>
  <c r="Q342" i="12"/>
  <c r="V342" i="12"/>
  <c r="G364" i="12"/>
  <c r="M364" i="12" s="1"/>
  <c r="I364" i="12"/>
  <c r="K364" i="12"/>
  <c r="O364" i="12"/>
  <c r="Q364" i="12"/>
  <c r="V364" i="12"/>
  <c r="G378" i="12"/>
  <c r="M378" i="12" s="1"/>
  <c r="I378" i="12"/>
  <c r="K378" i="12"/>
  <c r="O378" i="12"/>
  <c r="Q378" i="12"/>
  <c r="V378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O319" i="12" s="1"/>
  <c r="Q393" i="12"/>
  <c r="V393" i="12"/>
  <c r="G406" i="12"/>
  <c r="M406" i="12" s="1"/>
  <c r="I406" i="12"/>
  <c r="K406" i="12"/>
  <c r="O406" i="12"/>
  <c r="Q406" i="12"/>
  <c r="V406" i="12"/>
  <c r="G413" i="12"/>
  <c r="M413" i="12" s="1"/>
  <c r="I413" i="12"/>
  <c r="K413" i="12"/>
  <c r="O413" i="12"/>
  <c r="Q413" i="12"/>
  <c r="Q319" i="12" s="1"/>
  <c r="V413" i="12"/>
  <c r="G415" i="12"/>
  <c r="I415" i="12"/>
  <c r="K415" i="12"/>
  <c r="K414" i="12" s="1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I419" i="12"/>
  <c r="K419" i="12"/>
  <c r="M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V414" i="12" s="1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I435" i="12"/>
  <c r="K435" i="12"/>
  <c r="M435" i="12"/>
  <c r="O435" i="12"/>
  <c r="Q435" i="12"/>
  <c r="V435" i="12"/>
  <c r="G436" i="12"/>
  <c r="I436" i="12"/>
  <c r="K436" i="12"/>
  <c r="M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I442" i="12"/>
  <c r="K442" i="12"/>
  <c r="M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I450" i="12"/>
  <c r="K450" i="12"/>
  <c r="M450" i="12"/>
  <c r="O450" i="12"/>
  <c r="Q450" i="12"/>
  <c r="V450" i="12"/>
  <c r="K451" i="12"/>
  <c r="G452" i="12"/>
  <c r="I452" i="12"/>
  <c r="I451" i="12" s="1"/>
  <c r="K452" i="12"/>
  <c r="M452" i="12"/>
  <c r="O452" i="12"/>
  <c r="O451" i="12" s="1"/>
  <c r="Q452" i="12"/>
  <c r="Q451" i="12" s="1"/>
  <c r="V452" i="12"/>
  <c r="G453" i="12"/>
  <c r="I453" i="12"/>
  <c r="K453" i="12"/>
  <c r="O453" i="12"/>
  <c r="Q453" i="12"/>
  <c r="V453" i="12"/>
  <c r="V451" i="12" s="1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I457" i="12"/>
  <c r="G458" i="12"/>
  <c r="M458" i="12" s="1"/>
  <c r="I458" i="12"/>
  <c r="K458" i="12"/>
  <c r="K457" i="12" s="1"/>
  <c r="O458" i="12"/>
  <c r="Q458" i="12"/>
  <c r="Q457" i="12" s="1"/>
  <c r="V458" i="12"/>
  <c r="G459" i="12"/>
  <c r="I459" i="12"/>
  <c r="K459" i="12"/>
  <c r="M459" i="12"/>
  <c r="O459" i="12"/>
  <c r="O457" i="12" s="1"/>
  <c r="Q459" i="12"/>
  <c r="V459" i="12"/>
  <c r="G460" i="12"/>
  <c r="I460" i="12"/>
  <c r="K460" i="12"/>
  <c r="M460" i="12"/>
  <c r="O460" i="12"/>
  <c r="Q460" i="12"/>
  <c r="V460" i="12"/>
  <c r="G461" i="12"/>
  <c r="M461" i="12" s="1"/>
  <c r="I461" i="12"/>
  <c r="K461" i="12"/>
  <c r="O461" i="12"/>
  <c r="Q461" i="12"/>
  <c r="V461" i="12"/>
  <c r="V457" i="12" s="1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G457" i="12" s="1"/>
  <c r="I464" i="12"/>
  <c r="K464" i="12"/>
  <c r="O464" i="12"/>
  <c r="Q464" i="12"/>
  <c r="V464" i="12"/>
  <c r="G466" i="12"/>
  <c r="I466" i="12"/>
  <c r="K466" i="12"/>
  <c r="K465" i="12" s="1"/>
  <c r="M466" i="12"/>
  <c r="O466" i="12"/>
  <c r="Q466" i="12"/>
  <c r="Q465" i="12" s="1"/>
  <c r="V466" i="12"/>
  <c r="G467" i="12"/>
  <c r="I467" i="12"/>
  <c r="K467" i="12"/>
  <c r="M467" i="12"/>
  <c r="O467" i="12"/>
  <c r="O465" i="12" s="1"/>
  <c r="Q467" i="12"/>
  <c r="V467" i="12"/>
  <c r="G468" i="12"/>
  <c r="I468" i="12"/>
  <c r="K468" i="12"/>
  <c r="M468" i="12"/>
  <c r="O468" i="12"/>
  <c r="Q468" i="12"/>
  <c r="V468" i="12"/>
  <c r="G469" i="12"/>
  <c r="M469" i="12" s="1"/>
  <c r="I469" i="12"/>
  <c r="K469" i="12"/>
  <c r="O469" i="12"/>
  <c r="Q469" i="12"/>
  <c r="V469" i="12"/>
  <c r="V465" i="12" s="1"/>
  <c r="G470" i="12"/>
  <c r="I470" i="12"/>
  <c r="K470" i="12"/>
  <c r="M470" i="12"/>
  <c r="O470" i="12"/>
  <c r="Q470" i="12"/>
  <c r="V470" i="12"/>
  <c r="G471" i="12"/>
  <c r="G465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I465" i="12" s="1"/>
  <c r="K473" i="12"/>
  <c r="O473" i="12"/>
  <c r="Q473" i="12"/>
  <c r="V473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G414" i="12" l="1"/>
  <c r="Q414" i="12"/>
  <c r="I414" i="12"/>
  <c r="O414" i="12"/>
  <c r="K319" i="12"/>
  <c r="V319" i="12"/>
  <c r="Q309" i="12"/>
  <c r="Q284" i="12"/>
  <c r="O284" i="12"/>
  <c r="K284" i="12"/>
  <c r="O212" i="12"/>
  <c r="K212" i="12"/>
  <c r="V212" i="12"/>
  <c r="K176" i="12"/>
  <c r="Q176" i="12"/>
  <c r="Q147" i="12"/>
  <c r="O147" i="12"/>
  <c r="K147" i="12"/>
  <c r="Q88" i="12"/>
  <c r="M88" i="12"/>
  <c r="K8" i="12"/>
  <c r="I8" i="12"/>
  <c r="Q8" i="12"/>
  <c r="M309" i="12"/>
  <c r="G147" i="12"/>
  <c r="G97" i="12"/>
  <c r="M77" i="12"/>
  <c r="G451" i="12"/>
  <c r="M212" i="12"/>
  <c r="G157" i="12"/>
  <c r="G39" i="12"/>
  <c r="G34" i="12"/>
  <c r="G29" i="12"/>
  <c r="G176" i="12"/>
  <c r="G167" i="12"/>
  <c r="G8" i="12"/>
  <c r="G319" i="12"/>
  <c r="G206" i="12"/>
  <c r="M156" i="12"/>
  <c r="M155" i="12" s="1"/>
  <c r="G88" i="12"/>
  <c r="J31" i="1"/>
  <c r="J34" i="1" s="1"/>
  <c r="J32" i="1"/>
  <c r="M228" i="12"/>
  <c r="M284" i="12"/>
  <c r="M276" i="12"/>
  <c r="G284" i="12"/>
  <c r="G228" i="12"/>
  <c r="M453" i="12"/>
  <c r="M451" i="12" s="1"/>
  <c r="G212" i="12"/>
  <c r="G276" i="12"/>
  <c r="M471" i="12"/>
  <c r="M465" i="12" s="1"/>
  <c r="M415" i="12"/>
  <c r="M414" i="12" s="1"/>
  <c r="M342" i="12"/>
  <c r="M319" i="12" s="1"/>
  <c r="M226" i="12"/>
  <c r="M223" i="12" s="1"/>
  <c r="M209" i="12"/>
  <c r="M206" i="12" s="1"/>
  <c r="M184" i="12"/>
  <c r="M176" i="12" s="1"/>
  <c r="M168" i="12"/>
  <c r="M167" i="12" s="1"/>
  <c r="M160" i="12"/>
  <c r="M157" i="12" s="1"/>
  <c r="M148" i="12"/>
  <c r="M147" i="12" s="1"/>
  <c r="M98" i="12"/>
  <c r="M97" i="12" s="1"/>
  <c r="M73" i="12"/>
  <c r="M39" i="12" s="1"/>
  <c r="M21" i="12"/>
  <c r="M8" i="12" s="1"/>
  <c r="M464" i="12"/>
  <c r="M457" i="12" s="1"/>
  <c r="G15" i="1" l="1"/>
  <c r="G16" i="1" l="1"/>
  <c r="G21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<sst xmlns="http://schemas.openxmlformats.org/spreadsheetml/2006/main" count="2072" uniqueCount="618">
  <si>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</si>
  <si>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</si>
  <si>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</si>
  <si>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</si>
  <si>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</si>
  <si>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</si>
  <si>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</si>
  <si>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</si>
  <si>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</si>
  <si>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</si>
  <si>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</si>
  <si>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</si>
  <si>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</si>
  <si>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</si>
  <si>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</si>
  <si>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</si>
  <si>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</si>
  <si>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</si>
  <si>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</si>
  <si>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</si>
  <si>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</si>
  <si>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</si>
  <si>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</si>
  <si>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</si>
  <si>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</si>
  <si>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</si>
  <si>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</si>
  <si>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</si>
  <si>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</si>
  <si>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</si>
  <si>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</si>
  <si>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</si>
  <si>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</si>
  <si>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</si>
  <si>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</si>
  <si>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</si>
  <si>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</si>
  <si>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</si>
  <si>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20 byt č.11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</si>
  <si>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</si>
  <si>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</si>
  <si>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</si>
  <si>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</si>
  <si>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</si>
  <si>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</si>
  <si>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</si>
  <si>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</si>
  <si>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</si>
  <si>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</si>
  <si>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</si>
  <si>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</si>
  <si>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</si>
  <si>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</si>
  <si>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</si>
  <si>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</si>
  <si>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</si>
  <si>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</si>
  <si>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</si>
  <si>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</si>
  <si>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</si>
  <si>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</si>
  <si>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</si>
  <si>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</si>
  <si>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</si>
  <si>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</si>
  <si>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</si>
  <si>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</si>
  <si>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</si>
  <si>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</si>
  <si>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</si>
  <si>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</si>
  <si>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</si>
  <si>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</si>
  <si>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</si>
  <si>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</si>
  <si>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</si>
  <si>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</si>
  <si>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</si>
  <si>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</si>
  <si>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</si>
  <si>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</si>
  <si>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</si>
  <si>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</si>
  <si>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</si>
  <si>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</si>
  <si>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</si>
  <si>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</si>
  <si>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</si>
  <si>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</si>
  <si>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</si>
  <si>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</si>
  <si>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</si>
  <si>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</si>
  <si>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</si>
  <si>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</si>
  <si>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</si>
  <si>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</si>
  <si>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</si>
  <si>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</si>
  <si>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</si>
  <si>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</si>
  <si>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</si>
  <si>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</si>
  <si>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</si>
  <si>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</si>
  <si>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</si>
  <si>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</si>
  <si>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</si>
  <si>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</si>
  <si>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</si>
  <si>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</si>
  <si>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</si>
  <si>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</si>
  <si>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</si>
  <si>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</si>
  <si>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</si>
  <si>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</si>
  <si>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</si>
  <si>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</si>
  <si>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</si>
  <si>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</si>
  <si>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</si>
  <si>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</si>
  <si>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</si>
  <si>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</si>
  <si>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 včetně vysekání drážky</t>
  </si>
  <si>
    <t>t</t>
  </si>
  <si>
    <t>RTS 21/ II</t>
  </si>
  <si>
    <t>Práce</t>
  </si>
  <si>
    <t>POL1_</t>
  </si>
  <si>
    <t>Úprava po vybourání dveří : 1,1*3,06*2/1000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</si>
  <si>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</si>
  <si>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</si>
  <si>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</si>
  <si>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</si>
  <si>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</si>
  <si>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</si>
  <si>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RTS 21/ I</t>
  </si>
  <si>
    <t>342255024</t>
  </si>
  <si>
    <t>Příčky z desek Ytong tl. 10 cm desky P 2 - 500, 599 x 249 x 100 mm</t>
  </si>
  <si>
    <t>m2</t>
  </si>
  <si>
    <t>RTS 20/ II</t>
  </si>
  <si>
    <t>(2,6+1,55+1,55)*2,7</t>
  </si>
  <si>
    <t>342948111</t>
  </si>
  <si>
    <t>Ukotvení příček k cihel.konstr. kotvami na hmožd.</t>
  </si>
  <si>
    <t>m</t>
  </si>
  <si>
    <t>2,7*3</t>
  </si>
  <si>
    <t>346244313</t>
  </si>
  <si>
    <t>Obezdívky van a WC nádržek z desek Ytong tl.100 mm</t>
  </si>
  <si>
    <t>347013111</t>
  </si>
  <si>
    <t>Předstěna SDK,tl.55mm,1xoc.kce CD,1xRB 12,5mm,izol bez dodávky izolace</t>
  </si>
  <si>
    <t>WC : 0,86*2,5</t>
  </si>
  <si>
    <t>342264098</t>
  </si>
  <si>
    <t>Příplatek k podhledu sádrokart. za plochu do 10 m2 pro plochy 5 - 10 m2</t>
  </si>
  <si>
    <t>Chodba : 3,47*1,47</t>
  </si>
  <si>
    <t>Koupelna : 1,45*1,58</t>
  </si>
  <si>
    <t>WC : 0,86*1,05</t>
  </si>
  <si>
    <t>15411740</t>
  </si>
  <si>
    <t>Profil L rovnoramenný S235  50x50x4 mm</t>
  </si>
  <si>
    <t>SPCM</t>
  </si>
  <si>
    <t>Specifikace</t>
  </si>
  <si>
    <t>POL3_</t>
  </si>
  <si>
    <t>1,1*3,06*2/1000</t>
  </si>
  <si>
    <t>28349052</t>
  </si>
  <si>
    <t>553476598</t>
  </si>
  <si>
    <t>Dvířka revizní do SDK 600x600 mm,tl.12,5 mm suché prostředí</t>
  </si>
  <si>
    <t>416021123</t>
  </si>
  <si>
    <t xml:space="preserve">Podhledy SDK, kovová.kce CD. 1x deska RBI 12,5 mm </t>
  </si>
  <si>
    <t>602011141</t>
  </si>
  <si>
    <t>Štuk na stěnách vnitřní Cemix 033, ručně tloušťka vrstvy 4 mm</t>
  </si>
  <si>
    <t>(2,6+1,55)*2,7</t>
  </si>
  <si>
    <t>(1,45*2+1,58)*0,5</t>
  </si>
  <si>
    <t>1,05*2,5</t>
  </si>
  <si>
    <t>610991111</t>
  </si>
  <si>
    <t>Zakrývání výplní vnitřních otvorů</t>
  </si>
  <si>
    <t>1,5*1,5*3</t>
  </si>
  <si>
    <t>611421331</t>
  </si>
  <si>
    <t>Oprava váp.omítek stropů do 30% plochy - štukových po provedení rozvodů elektro</t>
  </si>
  <si>
    <t>Kuchyň : 3,5*2,26+0,9*1,55</t>
  </si>
  <si>
    <t>Pokoj : 3,27*5,0+0,38*1,08</t>
  </si>
  <si>
    <t>Pokoj : 4,97*2,05</t>
  </si>
  <si>
    <t>612421637</t>
  </si>
  <si>
    <t>Omítka vnitřní zdiva, MVC, štuková</t>
  </si>
  <si>
    <t>612421331</t>
  </si>
  <si>
    <t>Oprava vápen.omítek stěn do 30 % pl. - štukových po provedení rozvodů elektro</t>
  </si>
  <si>
    <t>Kuchyň : (2,26+3,5+3,81+0,9)*2,7</t>
  </si>
  <si>
    <t>-1,5*1,5</t>
  </si>
  <si>
    <t>-0,6*1,97</t>
  </si>
  <si>
    <t>Chodba : (3,47*2+1,47*2)*2,7</t>
  </si>
  <si>
    <t>-0,6*1,97*2</t>
  </si>
  <si>
    <t>-0,8*1,97*2</t>
  </si>
  <si>
    <t>Koupelna : 1,58*0,7</t>
  </si>
  <si>
    <t>WC : (1,05+0,86)*2,7</t>
  </si>
  <si>
    <t>Pokoj 1 : (3,27*2+5,0*2)*2,7</t>
  </si>
  <si>
    <t>(0,38*2)*2,4</t>
  </si>
  <si>
    <t>-0,8*1,97</t>
  </si>
  <si>
    <t>-1,25*1,97</t>
  </si>
  <si>
    <t>Pokoj 2 : (4,97*2+2,05*2)*2,7</t>
  </si>
  <si>
    <t>612423531</t>
  </si>
  <si>
    <t>Omítka rýh stěn vápenná šířky do 15 cm, štuková</t>
  </si>
  <si>
    <t>5,0*0,08</t>
  </si>
  <si>
    <t>612425931</t>
  </si>
  <si>
    <t>Omítka vápenná vnitřního ostění - štuková</t>
  </si>
  <si>
    <t>Úprava po vybourání dveří : 0,1*2,0*2+0,9*0,1</t>
  </si>
  <si>
    <t>612481211</t>
  </si>
  <si>
    <t>Montáž výztužné sítě(perlinky)do stěrky-vnit.stěny včetně výztužné sítě a stěrkového tmelu Cemix</t>
  </si>
  <si>
    <t>(1,45*2+1,58)*2,5</t>
  </si>
  <si>
    <t>632411904</t>
  </si>
  <si>
    <t>Penetrace savých podkladů Cemix 0,25 l/m2</t>
  </si>
  <si>
    <t>632411104</t>
  </si>
  <si>
    <t>Vyrovnávací stěrka Cemix 050, ruční zprac. tl.4 mm</t>
  </si>
  <si>
    <t>Koupelna : 1,58*1,45</t>
  </si>
  <si>
    <t>952901111</t>
  </si>
  <si>
    <t>Vyčištění budov o výšce podlaží do 4 m</t>
  </si>
  <si>
    <t>Pokoj 1 : 3,27*5,0+0,38*1,08</t>
  </si>
  <si>
    <t>Pokoj 2 : 4,97*2,05</t>
  </si>
  <si>
    <t>952977119R00</t>
  </si>
  <si>
    <t>Průběžné čištění společných prostor - zametení</t>
  </si>
  <si>
    <t>hod</t>
  </si>
  <si>
    <t>Vlastní</t>
  </si>
  <si>
    <t>Indiv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</si>
  <si>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</si>
  <si>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</si>
  <si>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</si>
  <si>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</si>
  <si>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</si>
  <si>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</si>
  <si>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965081702</t>
  </si>
  <si>
    <t xml:space="preserve">Bourání soklíků z dlažeb keramických </t>
  </si>
  <si>
    <t>Kuchyň : 1,55+2,6+2,26+3,5+3,81</t>
  </si>
  <si>
    <t>Chodba : 3,47*2+1,47*2+0,6*2-0,8*2-0,6*3</t>
  </si>
  <si>
    <t>WC : 0,86*2+1,05*2-0,6</t>
  </si>
  <si>
    <t>967031132</t>
  </si>
  <si>
    <t>Přisekání rovných ostění cihelných na MVC</t>
  </si>
  <si>
    <t>Úprava po vybourání dveří : 0,1*2,0*2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</si>
  <si>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</si>
  <si>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</si>
  <si>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</si>
  <si>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</si>
  <si>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</si>
  <si>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974031132</t>
  </si>
  <si>
    <t>Vysekání rýh ve zdi cihelné 5 x 7 cm</t>
  </si>
  <si>
    <t>974031154</t>
  </si>
  <si>
    <t>Vysekání rýh ve zdi cihelné 10 x 15 cm</t>
  </si>
  <si>
    <t>2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</si>
  <si>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</si>
  <si>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</si>
  <si>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</si>
  <si>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</si>
  <si>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</si>
  <si>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</si>
  <si>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</si>
  <si>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</si>
  <si>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</si>
  <si>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</si>
  <si>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</si>
  <si>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</si>
  <si>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</si>
  <si>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</si>
  <si>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(1,45*2+1,58*2-0,6)*0,1</t>
  </si>
  <si>
    <t>711212601</t>
  </si>
  <si>
    <t>Těsnicí pás do spoje podlaha - stěna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</si>
  <si>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</si>
  <si>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</si>
  <si>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</si>
  <si>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</si>
  <si>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</si>
  <si>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</si>
  <si>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</si>
  <si>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</si>
  <si>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</si>
  <si>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</si>
  <si>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</si>
  <si>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</si>
  <si>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</si>
  <si>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</si>
  <si>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</si>
  <si>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</si>
  <si>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</si>
  <si>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</si>
  <si>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</si>
  <si>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</si>
  <si>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</si>
  <si>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</si>
  <si>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</si>
  <si>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</si>
  <si>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</si>
  <si>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</si>
  <si>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</si>
  <si>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</si>
  <si>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</si>
  <si>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</si>
  <si>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</si>
  <si>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</si>
  <si>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</si>
  <si>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</si>
  <si>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</si>
  <si>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</si>
  <si>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723110772R00</t>
  </si>
  <si>
    <t>Úprava vyústění plynového potrubí  včetně výpomocných zednických prací</t>
  </si>
  <si>
    <t>725110811</t>
  </si>
  <si>
    <t>Demontáž klozetů splachovacích pro opětovné použití</t>
  </si>
  <si>
    <t>soubor</t>
  </si>
  <si>
    <t>725119305</t>
  </si>
  <si>
    <t>Montáž klozetových mís kombinovaných</t>
  </si>
  <si>
    <t>725210821</t>
  </si>
  <si>
    <t>Demontáž umyvadel bez výtokových armatur pro opětovné použití</t>
  </si>
  <si>
    <t>725219401</t>
  </si>
  <si>
    <t>Montáž umyvadel na šrouby do zdiva</t>
  </si>
  <si>
    <t>725220841</t>
  </si>
  <si>
    <t>Demontáž ocelové vany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</si>
  <si>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</si>
  <si>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</si>
  <si>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</si>
  <si>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</si>
  <si>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</si>
  <si>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</si>
  <si>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725823121</t>
  </si>
  <si>
    <t>Baterie umyvadlová stoján. ruční,  standardní</t>
  </si>
  <si>
    <t>725829301</t>
  </si>
  <si>
    <t>Montáž baterie umyv.a dřezové stojánkové</t>
  </si>
  <si>
    <t>725835113</t>
  </si>
  <si>
    <t>Baterie vanová nástěnná ruční, vč. příslušenstvím standardní</t>
  </si>
  <si>
    <t>725839203</t>
  </si>
  <si>
    <t>Montáž baterie vanové nástěnné G 1/2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</si>
  <si>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</si>
  <si>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</si>
  <si>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</si>
  <si>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</si>
  <si>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</si>
  <si>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</si>
  <si>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</si>
  <si>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</si>
  <si>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</si>
  <si>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</si>
  <si>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725860411</t>
  </si>
  <si>
    <t>Koleno připojovací pro pračku a myčku HL 19, G 1"</t>
  </si>
  <si>
    <t>726190932</t>
  </si>
  <si>
    <t>Výměna vany dl. 1600 mm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</si>
  <si>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</si>
  <si>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</si>
  <si>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</si>
  <si>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</si>
  <si>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</si>
  <si>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</si>
  <si>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</si>
  <si>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55144162</t>
  </si>
  <si>
    <t>Sprchová sada 3-funkční ruční sprcha d 100 mm</t>
  </si>
  <si>
    <t>55149077R</t>
  </si>
  <si>
    <t>Zásobník na toaletní papír</t>
  </si>
  <si>
    <t>55421004</t>
  </si>
  <si>
    <t>Vana akrylátová Klasik bílá 150x70x41 cm 115 l</t>
  </si>
  <si>
    <t>63465124</t>
  </si>
  <si>
    <t>Zrcadlo nemontované čiré tl. 4 mm 40x60cm</t>
  </si>
  <si>
    <t>ks</t>
  </si>
  <si>
    <t>998725202</t>
  </si>
  <si>
    <t>Přesun hmot pro zařizovací předměty, výšky do 12 m</t>
  </si>
  <si>
    <t>728415112</t>
  </si>
  <si>
    <t>Montáž mřížky větrací nebo ventilační do 0,10 m2</t>
  </si>
  <si>
    <t>728611211</t>
  </si>
  <si>
    <t>Mtž ventilátoru radiál.nízkotl.potrub.do d 100 mm včetně napojení</t>
  </si>
  <si>
    <t>429148013</t>
  </si>
  <si>
    <t>Ventilátor axiální do koupelny VENTS 100ST</t>
  </si>
  <si>
    <t>429727811</t>
  </si>
  <si>
    <t>Mřížka kruhová PVC pr. 125 mm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</si>
  <si>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</si>
  <si>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</si>
  <si>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</si>
  <si>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</si>
  <si>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</si>
  <si>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04</t>
  </si>
  <si>
    <t>D+M kombi sporák, Počet hořáků 4,senzory StopGas,integrovaným zapalováním a  klasickou elektrickou troubu s dvojicí topných těles a horkovzdušným ventilátorem.</t>
  </si>
  <si>
    <t>7665488</t>
  </si>
  <si>
    <t xml:space="preserve">Demontáž + opětovná montáž kuchyňské linky dl=2,6m včetně uvedení do provozu </t>
  </si>
  <si>
    <t>766872840R00</t>
  </si>
  <si>
    <t>D+M vestavné skříně - lamino dekor dub sonoma, úchytky nerez - rozměry 130x240cm 3křídlé  včetně vnitřních polic</t>
  </si>
  <si>
    <t>61160101</t>
  </si>
  <si>
    <t>Dveře vnitřní hladké plné 1kř. 60x197 bílé včetně kování</t>
  </si>
  <si>
    <t>61160603</t>
  </si>
  <si>
    <t>Dveře vnitřní hladké 2/3 sklo 1kř. 80x197 bílé včetně kování</t>
  </si>
  <si>
    <t>61260603R</t>
  </si>
  <si>
    <t>Dveře vnitřní hladké 2/3 sklo 2kř. 125x197 bílé včetně kování - aktivní křídlo 80cm</t>
  </si>
  <si>
    <t>06</t>
  </si>
  <si>
    <t>D+M Odsavač par bílý 630W rekuperační včetně napojení odvětrání</t>
  </si>
  <si>
    <t>R-položka</t>
  </si>
  <si>
    <t>POL12_1</t>
  </si>
  <si>
    <t>998766202</t>
  </si>
  <si>
    <t>Přesun hmot pro truhlářské konstr., výšky do 12 m</t>
  </si>
  <si>
    <t>767137801R00</t>
  </si>
  <si>
    <t>Demontáž příček umakartových, roštu</t>
  </si>
  <si>
    <t>(1,55+2,6+1,55+1,05)*2,6</t>
  </si>
  <si>
    <t>767137803R00</t>
  </si>
  <si>
    <t>Demontáž příček umakartových, desek do suti</t>
  </si>
  <si>
    <t>(1,55+2,6+1,55+1,05)*2,6*2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</si>
  <si>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</si>
  <si>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</si>
  <si>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</si>
  <si>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</si>
  <si>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</si>
  <si>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</si>
  <si>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Chodba : 3,47*2+1,47*2+0,6*2-0,8*2-0,9-0,6*2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</si>
  <si>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</si>
  <si>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</si>
  <si>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</si>
  <si>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</si>
  <si>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</si>
  <si>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</si>
  <si>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</si>
  <si>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</si>
  <si>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</si>
  <si>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</si>
  <si>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</si>
  <si>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Začátek provozního součtu</t>
  </si>
  <si>
    <t xml:space="preserve">  Kuchyň : 3,5*2,26+0,9*1,55</t>
  </si>
  <si>
    <t xml:space="preserve">  Chodba : 3,47*1,47</t>
  </si>
  <si>
    <t xml:space="preserve">  Koupelna : 1,58*1,45</t>
  </si>
  <si>
    <t xml:space="preserve">  WC : 0,86*1,05</t>
  </si>
  <si>
    <t xml:space="preserve">  Sokl : 24,32*0,1</t>
  </si>
  <si>
    <t>Konec provozního součtu</t>
  </si>
  <si>
    <t>20,0319*1,15</t>
  </si>
  <si>
    <t>998771202</t>
  </si>
  <si>
    <t>Přesun hmot pro podlahy z dlaždic, výšky do 12 m</t>
  </si>
  <si>
    <t>776511820</t>
  </si>
  <si>
    <t>Odstranění PVC a koberců lepených s podložkou</t>
  </si>
  <si>
    <t>776981101</t>
  </si>
  <si>
    <t xml:space="preserve">Montáž přechodové, podlahové lišty samolepicí </t>
  </si>
  <si>
    <t>0,8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</si>
  <si>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</si>
  <si>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</si>
  <si>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</si>
  <si>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</si>
  <si>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</si>
  <si>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</si>
  <si>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(1,45*2+1,58*2)*2,0</t>
  </si>
  <si>
    <t>Kuchyň : (0,8+0,6)*1,7+0,5*1,9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</si>
  <si>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</si>
  <si>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</si>
  <si>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</si>
  <si>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</si>
  <si>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</si>
  <si>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</si>
  <si>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</si>
  <si>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</si>
  <si>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</si>
  <si>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30x60 - předpoklad ceny 450Kč/m2</t>
  </si>
  <si>
    <t>POL12_0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</si>
  <si>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</si>
  <si>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</si>
  <si>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</si>
  <si>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</si>
  <si>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</si>
  <si>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</si>
  <si>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Nátěr radiátoru žebrového litinového : (0,2*0,6*(6+13+7))*2</t>
  </si>
  <si>
    <t>783424340</t>
  </si>
  <si>
    <t>Nátěr syntet. potrubí do DN 50 mm  Z+2x +1x email</t>
  </si>
  <si>
    <t>6,0</t>
  </si>
  <si>
    <t>783225400</t>
  </si>
  <si>
    <t>Nátěr syntetický kov. konstr. 2x + 1x email + tmel</t>
  </si>
  <si>
    <t>(0,6+2*2,1)*(0,15+0,05*2)*2</t>
  </si>
  <si>
    <t>(0,8+2*2,1)*(0,15+0,05*2)*2</t>
  </si>
  <si>
    <t>(1,25+2*2,1)*(0,15+0,05*2)*1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</si>
  <si>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</si>
  <si>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</si>
  <si>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</si>
  <si>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</si>
  <si>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</si>
  <si>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 xml:space="preserve">Odstranění maleb omytím v místnosti H do 3,8 m </t>
  </si>
  <si>
    <t>784191101</t>
  </si>
  <si>
    <t>Penetrace podkladu univerzální Primalex 1x</t>
  </si>
  <si>
    <t>Kuchyň : (1,55*2+3,5*2+2,26*2)*2,7</t>
  </si>
  <si>
    <t>Koupelna : (1,45*2+1,58*2)*0,7</t>
  </si>
  <si>
    <t>WC : (1,05*2+0,86*2)*2,7</t>
  </si>
  <si>
    <t>784195112</t>
  </si>
  <si>
    <t>Malba Primalex Standard, bílá, bez penetrace, 2x</t>
  </si>
  <si>
    <t>784498942</t>
  </si>
  <si>
    <t>Vysprávka omítky akrylátovým tmelem pl. do 0,04 m2</t>
  </si>
  <si>
    <t>784011111</t>
  </si>
  <si>
    <t>Oprášení/ometení podkladu</t>
  </si>
  <si>
    <t>784011222</t>
  </si>
  <si>
    <t>Zakrytí podlah včetně papírové lepenky</t>
  </si>
  <si>
    <t>938778411R00</t>
  </si>
  <si>
    <t>Očištění povrchu oken a parapetů okno 1,5x1,5m 3kusy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</si>
  <si>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</si>
  <si>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</si>
  <si>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</si>
  <si>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</si>
  <si>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</si>
  <si>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</si>
  <si>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</si>
  <si>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</si>
  <si>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</si>
  <si>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</si>
  <si>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</si>
  <si>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</si>
  <si>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</si>
  <si>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</si>
  <si>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</si>
  <si>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</si>
  <si>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210201518</t>
  </si>
  <si>
    <t>Svítidlo LED podlinkové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</si>
  <si>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</si>
  <si>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</si>
  <si>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</si>
  <si>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</si>
  <si>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</si>
  <si>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</si>
  <si>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</si>
  <si>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</si>
  <si>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</si>
  <si>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</si>
  <si>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</si>
  <si>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</si>
  <si>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</si>
  <si>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</si>
  <si>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</si>
  <si>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</si>
  <si>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</si>
  <si>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</si>
  <si>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</si>
  <si>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</si>
  <si>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357377061R</t>
  </si>
  <si>
    <t>ELEKTRICKÝ ROZVADĚČ 12T NÁSTĚNNÝ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</si>
  <si>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</si>
  <si>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</si>
  <si>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</si>
  <si>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</si>
  <si>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</si>
  <si>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</si>
  <si>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</si>
  <si>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</si>
  <si>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</si>
  <si>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</si>
  <si>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</si>
  <si>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</si>
  <si>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</si>
  <si>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</si>
  <si>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</si>
  <si>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</si>
  <si>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</si>
  <si>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</si>
  <si>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</si>
  <si>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</si>
  <si>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348241702</t>
  </si>
  <si>
    <t>LED Podlinkové svítidlo LED/12W/230V 4000K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</si>
  <si>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</si>
  <si>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</si>
  <si>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</si>
  <si>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</si>
  <si>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</si>
  <si>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</si>
  <si>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</si>
  <si>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</si>
  <si>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</si>
  <si>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</si>
  <si>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</si>
  <si>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</si>
  <si>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</si>
  <si>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</si>
  <si>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</si>
  <si>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</si>
  <si>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</si>
  <si>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</si>
  <si>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</si>
  <si>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</si>
  <si>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</si>
  <si>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</si>
  <si>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</si>
  <si>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</si>
  <si>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</si>
  <si>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</si>
  <si>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</si>
  <si>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</si>
  <si>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</si>
  <si>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</si>
  <si>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</si>
  <si>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</si>
  <si>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</si>
  <si>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</si>
  <si>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</si>
  <si>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</si>
  <si>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</si>
  <si>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</si>
  <si>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</si>
  <si>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</si>
  <si>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</si>
  <si>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</si>
  <si>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</si>
  <si>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</si>
  <si>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</si>
  <si>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</si>
  <si>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</si>
  <si>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</si>
  <si>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</si>
  <si>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</si>
  <si>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</si>
  <si>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</si>
  <si>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</si>
  <si>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</si>
  <si>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</si>
  <si>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</si>
  <si>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</si>
  <si>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</si>
  <si>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</si>
  <si>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 xml:space="preserve">Rekonstrukce bytu - Hlavní náměstí 20 byt č.11 </t>
  </si>
  <si>
    <t>Město Krnov</t>
  </si>
  <si>
    <t>Hlavní náměstí 96/1</t>
  </si>
  <si>
    <t>794 01</t>
  </si>
  <si>
    <t>Krnov</t>
  </si>
  <si>
    <t>CZ00296139</t>
  </si>
  <si>
    <t>(1,4*2+0,7*2)*0,5</t>
  </si>
  <si>
    <t>Dvířka vanová 300 x 300 mm</t>
  </si>
  <si>
    <t>(1,45+1,58+1,45)*2,0</t>
  </si>
  <si>
    <t>(1,45*2+1,58*2-0,6)+(2*2)</t>
  </si>
  <si>
    <t>Dodávka nových polic - laminát - spíž,cca 70x50cm - 7 ks, dodávka a montáž dvířek vestavěné spiže</t>
  </si>
  <si>
    <t>Keramická dlažba 30x60 - předpoklad ceny 450Kč/m2</t>
  </si>
  <si>
    <t>5,5</t>
  </si>
  <si>
    <t>6*2,7</t>
  </si>
  <si>
    <t>'SDK:  8,2949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</si>
</sst>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4" t="s">
        <v>35</v>
      </c>
      <c r="B2" s="154"/>
      <c r="C2" s="154"/>
      <c r="D2" s="154"/>
      <c r="E2" s="154"/>
      <c r="F2" s="154"/>
      <c r="G2" s="15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4"/>
  <sheetViews>
    <sheetView showGridLines="0" topLeftCell="B4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2"/>
      <c r="B2" s="66" t="s">
        <v>23</v>
      </c>
      <c r="C2" s="67"/>
      <c r="D2" s="68"/>
      <c r="E2" s="189" t="s">
        <v>38</v>
      </c>
      <c r="F2" s="190"/>
      <c r="G2" s="190"/>
      <c r="H2" s="190"/>
      <c r="I2" s="190"/>
      <c r="J2" s="191"/>
      <c r="O2" s="1"/>
    </row>
    <row r="3" spans="1:15" ht="27" customHeight="1" x14ac:dyDescent="0.2">
      <c r="A3" s="2"/>
      <c r="B3" s="69" t="s">
        <v>41</v>
      </c>
      <c r="C3" s="67"/>
      <c r="D3" s="70"/>
      <c r="E3" s="192" t="s">
        <v>40</v>
      </c>
      <c r="F3" s="193"/>
      <c r="G3" s="193"/>
      <c r="H3" s="193"/>
      <c r="I3" s="193"/>
      <c r="J3" s="194"/>
    </row>
    <row r="4" spans="1:15" ht="23.25" customHeight="1" x14ac:dyDescent="0.2">
      <c r="A4" s="65">
        <v>8705</v>
      </c>
      <c r="B4" s="71" t="s">
        <v>42</v>
      </c>
      <c r="C4" s="72"/>
      <c r="D4" s="73"/>
      <c r="E4" s="166" t="s">
        <v>38</v>
      </c>
      <c r="F4" s="167"/>
      <c r="G4" s="167"/>
      <c r="H4" s="167"/>
      <c r="I4" s="167"/>
      <c r="J4" s="168"/>
    </row>
    <row r="5" spans="1:15" ht="24" customHeight="1" x14ac:dyDescent="0.2">
      <c r="A5" s="2"/>
      <c r="B5" s="31" t="s">
        <v>22</v>
      </c>
      <c r="D5" s="171" t="s">
        <v>604</v>
      </c>
      <c r="E5" s="172"/>
      <c r="F5" s="172"/>
      <c r="G5" s="172"/>
      <c r="H5" s="18" t="s">
        <v>36</v>
      </c>
      <c r="I5" s="153">
        <v>296139</v>
      </c>
      <c r="J5" s="8"/>
    </row>
    <row r="6" spans="1:15" ht="15.75" customHeight="1" x14ac:dyDescent="0.2">
      <c r="A6" s="2"/>
      <c r="B6" s="28"/>
      <c r="C6" s="50"/>
      <c r="D6" s="173" t="s">
        <v>605</v>
      </c>
      <c r="E6" s="174"/>
      <c r="F6" s="174"/>
      <c r="G6" s="174"/>
      <c r="H6" s="18" t="s">
        <v>30</v>
      </c>
      <c r="I6" s="153" t="s">
        <v>608</v>
      </c>
      <c r="J6" s="8"/>
    </row>
    <row r="7" spans="1:15" ht="15.75" customHeight="1" x14ac:dyDescent="0.2">
      <c r="A7" s="2"/>
      <c r="B7" s="29"/>
      <c r="C7" s="51"/>
      <c r="D7" s="152" t="s">
        <v>606</v>
      </c>
      <c r="E7" s="175" t="s">
        <v>607</v>
      </c>
      <c r="F7" s="176"/>
      <c r="G7" s="17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5"/>
      <c r="E11" s="195"/>
      <c r="F11" s="195"/>
      <c r="G11" s="195"/>
      <c r="H11" s="18" t="s">
        <v>36</v>
      </c>
      <c r="I11" s="22"/>
      <c r="J11" s="8"/>
    </row>
    <row r="12" spans="1:15" ht="15.75" customHeight="1" x14ac:dyDescent="0.2">
      <c r="A12" s="2"/>
      <c r="B12" s="28"/>
      <c r="C12" s="50"/>
      <c r="D12" s="165"/>
      <c r="E12" s="165"/>
      <c r="F12" s="165"/>
      <c r="G12" s="165"/>
      <c r="H12" s="18" t="s">
        <v>30</v>
      </c>
      <c r="I12" s="22"/>
      <c r="J12" s="8"/>
    </row>
    <row r="13" spans="1:15" ht="15.75" customHeight="1" x14ac:dyDescent="0.2">
      <c r="A13" s="2"/>
      <c r="B13" s="29"/>
      <c r="C13" s="51"/>
      <c r="D13" s="48"/>
      <c r="E13" s="169"/>
      <c r="F13" s="170"/>
      <c r="G13" s="170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79">
        <f>'SO 01 Pol'!G8+'SO 01 Pol'!G29+'SO 01 Pol'!G34+'SO 01 Pol'!G39+'SO 01 Pol'!G77+'SO 01 Pol'!G88+'SO 01 Pol'!G97+'SO 01 Pol'!G145+'SO 01 Pol'!G147+'SO 01 Pol'!G155+'SO 01 Pol'!G157+'SO 01 Pol'!G167+'SO 01 Pol'!G174+'SO 01 Pol'!G176+'SO 01 Pol'!G206+'SO 01 Pol'!G212+'SO 01 Pol'!G223+'SO 01 Pol'!G228+'SO 01 Pol'!G276+'SO 01 Pol'!G284+'SO 01 Pol'!G309+'SO 01 Pol'!G319+'SO 01 Pol'!G414+'SO 01 Pol'!G451+'SO 01 Pol'!G457+'SO 01 Pol'!G465</f>
        <v>0</v>
      </c>
      <c r="H15" s="180"/>
      <c r="I15" s="180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77">
        <f>ZakladDPHSni*0.15</f>
        <v>0</v>
      </c>
      <c r="H16" s="178"/>
      <c r="I16" s="178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79">
        <v>0</v>
      </c>
      <c r="H17" s="180"/>
      <c r="I17" s="180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6">
        <v>0</v>
      </c>
      <c r="H18" s="187"/>
      <c r="I18" s="187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8">
        <v>0</v>
      </c>
      <c r="H19" s="188"/>
      <c r="I19" s="188"/>
      <c r="J19" s="41" t="str">
        <f t="shared" si="0"/>
        <v>CZK</v>
      </c>
    </row>
    <row r="20" spans="1:10" ht="27.75" hidden="1" customHeight="1" thickBot="1" x14ac:dyDescent="0.25">
      <c r="A20" s="2"/>
      <c r="B20" s="98" t="s">
        <v>24</v>
      </c>
      <c r="C20" s="99"/>
      <c r="D20" s="99"/>
      <c r="E20" s="100"/>
      <c r="F20" s="101"/>
      <c r="G20" s="181">
        <v>370345.69</v>
      </c>
      <c r="H20" s="182"/>
      <c r="I20" s="182"/>
      <c r="J20" s="102" t="str">
        <f t="shared" si="0"/>
        <v>CZK</v>
      </c>
    </row>
    <row r="21" spans="1:10" ht="27.75" customHeight="1" thickBot="1" x14ac:dyDescent="0.25">
      <c r="A21" s="2"/>
      <c r="B21" s="98" t="s">
        <v>31</v>
      </c>
      <c r="C21" s="103"/>
      <c r="D21" s="103"/>
      <c r="E21" s="103"/>
      <c r="F21" s="104"/>
      <c r="G21" s="181">
        <f>ZakladDPHSni+DPHSni</f>
        <v>0</v>
      </c>
      <c r="H21" s="181"/>
      <c r="I21" s="181"/>
      <c r="J21" s="105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1"/>
      <c r="E26" s="162"/>
      <c r="G26" s="163"/>
      <c r="H26" s="164"/>
      <c r="I26" s="164"/>
      <c r="J26" s="25"/>
    </row>
    <row r="27" spans="1:10" ht="12.75" customHeight="1" x14ac:dyDescent="0.2">
      <c r="A27" s="2"/>
      <c r="B27" s="2"/>
      <c r="D27" s="160" t="s">
        <v>2</v>
      </c>
      <c r="E27" s="160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">
      <c r="B29" s="75" t="s">
        <v>17</v>
      </c>
      <c r="C29" s="76"/>
      <c r="D29" s="76"/>
      <c r="E29" s="76"/>
      <c r="F29" s="77"/>
      <c r="G29" s="77"/>
      <c r="H29" s="77"/>
      <c r="I29" s="77"/>
      <c r="J29" s="78"/>
    </row>
    <row r="30" spans="1:10" ht="25.5" hidden="1" customHeight="1" x14ac:dyDescent="0.2">
      <c r="A30" s="74" t="s">
        <v>33</v>
      </c>
      <c r="B30" s="79" t="s">
        <v>18</v>
      </c>
      <c r="C30" s="80" t="s">
        <v>6</v>
      </c>
      <c r="D30" s="80"/>
      <c r="E30" s="80"/>
      <c r="F30" s="81" t="str">
        <f>B15</f>
        <v>Základ pro sníženou DPH</v>
      </c>
      <c r="G30" s="81" t="str">
        <f>B17</f>
        <v>Základ pro základní DPH</v>
      </c>
      <c r="H30" s="82" t="s">
        <v>19</v>
      </c>
      <c r="I30" s="82" t="s">
        <v>1</v>
      </c>
      <c r="J30" s="83" t="s">
        <v>0</v>
      </c>
    </row>
    <row r="31" spans="1:10" ht="25.5" hidden="1" customHeight="1" x14ac:dyDescent="0.2">
      <c r="A31" s="74">
        <v>1</v>
      </c>
      <c r="B31" s="84" t="s">
        <v>43</v>
      </c>
      <c r="C31" s="155"/>
      <c r="D31" s="155"/>
      <c r="E31" s="155"/>
      <c r="F31" s="85">
        <v>0</v>
      </c>
      <c r="G31" s="86">
        <v>370345.69</v>
      </c>
      <c r="H31" s="87">
        <v>77772.59</v>
      </c>
      <c r="I31" s="87">
        <v>448118.28</v>
      </c>
      <c r="J31" s="88">
        <f>IF(CenaCelkemVypocet=0,"",I31/CenaCelkemVypocet*100)</f>
        <v>100</v>
      </c>
    </row>
    <row r="32" spans="1:10" ht="25.5" hidden="1" customHeight="1" x14ac:dyDescent="0.2">
      <c r="A32" s="74">
        <v>2</v>
      </c>
      <c r="B32" s="89" t="s">
        <v>39</v>
      </c>
      <c r="C32" s="156" t="s">
        <v>40</v>
      </c>
      <c r="D32" s="156"/>
      <c r="E32" s="156"/>
      <c r="F32" s="90">
        <v>0</v>
      </c>
      <c r="G32" s="91">
        <v>370345.69</v>
      </c>
      <c r="H32" s="91">
        <v>77772.59</v>
      </c>
      <c r="I32" s="91">
        <v>448118.28</v>
      </c>
      <c r="J32" s="92">
        <f>IF(CenaCelkemVypocet=0,"",I32/CenaCelkemVypocet*100)</f>
        <v>100</v>
      </c>
    </row>
    <row r="33" spans="1:10" ht="25.5" hidden="1" customHeight="1" x14ac:dyDescent="0.2">
      <c r="A33" s="74">
        <v>3</v>
      </c>
      <c r="B33" s="93" t="s">
        <v>37</v>
      </c>
      <c r="C33" s="155" t="s">
        <v>38</v>
      </c>
      <c r="D33" s="155"/>
      <c r="E33" s="155"/>
      <c r="F33" s="94">
        <v>0</v>
      </c>
      <c r="G33" s="87">
        <v>370345.69</v>
      </c>
      <c r="H33" s="87">
        <v>77772.59</v>
      </c>
      <c r="I33" s="87">
        <v>448118.28</v>
      </c>
      <c r="J33" s="88">
        <f>IF(CenaCelkemVypocet=0,"",I33/CenaCelkemVypocet*100)</f>
        <v>100</v>
      </c>
    </row>
    <row r="34" spans="1:10" ht="25.5" hidden="1" customHeight="1" x14ac:dyDescent="0.2">
      <c r="A34" s="74"/>
      <c r="B34" s="157" t="s">
        <v>44</v>
      </c>
      <c r="C34" s="158"/>
      <c r="D34" s="158"/>
      <c r="E34" s="159"/>
      <c r="F34" s="95">
        <f>SUMIF(A31:A33,"=1",F31:F33)</f>
        <v>0</v>
      </c>
      <c r="G34" s="96">
        <f>SUMIF(A31:A33,"=1",G31:G33)</f>
        <v>370345.69</v>
      </c>
      <c r="H34" s="96">
        <f>SUMIF(A31:A33,"=1",H31:H33)</f>
        <v>77772.59</v>
      </c>
      <c r="I34" s="96">
        <f>SUMIF(A31:A33,"=1",I31:I33)</f>
        <v>448118.28</v>
      </c>
      <c r="J34" s="97">
        <f>SUMIF(A31:A33,"=1",J31:J33)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B1:J1"/>
    <mergeCell ref="G18:I18"/>
    <mergeCell ref="G19:I19"/>
    <mergeCell ref="E2:J2"/>
    <mergeCell ref="E3:J3"/>
    <mergeCell ref="D11:G11"/>
    <mergeCell ref="D26:E26"/>
    <mergeCell ref="G26:I26"/>
    <mergeCell ref="D12:G12"/>
    <mergeCell ref="E4:J4"/>
    <mergeCell ref="E13:G13"/>
    <mergeCell ref="D5:G5"/>
    <mergeCell ref="D6:G6"/>
    <mergeCell ref="E7:G7"/>
    <mergeCell ref="G16:I16"/>
    <mergeCell ref="G15:I15"/>
    <mergeCell ref="G21:I21"/>
    <mergeCell ref="G17:I17"/>
    <mergeCell ref="G20:I20"/>
    <mergeCell ref="C31:E31"/>
    <mergeCell ref="C32:E32"/>
    <mergeCell ref="C33:E33"/>
    <mergeCell ref="B34:E34"/>
    <mergeCell ref="D27:E2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6" t="s">
        <v>7</v>
      </c>
      <c r="B1" s="196"/>
      <c r="C1" s="197"/>
      <c r="D1" s="196"/>
      <c r="E1" s="196"/>
      <c r="F1" s="196"/>
      <c r="G1" s="196"/>
    </row>
    <row r="2" spans="1:7" ht="24.95" customHeight="1" x14ac:dyDescent="0.2">
      <c r="A2" s="45" t="s">
        <v>8</v>
      </c>
      <c r="B2" s="44"/>
      <c r="C2" s="198"/>
      <c r="D2" s="198"/>
      <c r="E2" s="198"/>
      <c r="F2" s="198"/>
      <c r="G2" s="199"/>
    </row>
    <row r="3" spans="1:7" ht="24.95" customHeight="1" x14ac:dyDescent="0.2">
      <c r="A3" s="45" t="s">
        <v>9</v>
      </c>
      <c r="B3" s="44"/>
      <c r="C3" s="198"/>
      <c r="D3" s="198"/>
      <c r="E3" s="198"/>
      <c r="F3" s="198"/>
      <c r="G3" s="199"/>
    </row>
    <row r="4" spans="1:7" ht="24.95" customHeight="1" x14ac:dyDescent="0.2">
      <c r="A4" s="45" t="s">
        <v>10</v>
      </c>
      <c r="B4" s="44"/>
      <c r="C4" s="198"/>
      <c r="D4" s="198"/>
      <c r="E4" s="198"/>
      <c r="F4" s="198"/>
      <c r="G4" s="19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zoomScale="130" zoomScaleNormal="130" workbookViewId="0">
      <pane ySplit="7" topLeftCell="A419" activePane="bottomLeft" state="frozen"/>
      <selection pane="bottomLeft" activeCell="E428" sqref="E428"/>
    </sheetView>
  </sheetViews>
  <sheetFormatPr defaultRowHeight="12.75" outlineLevelRow="1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97</v>
      </c>
    </row>
    <row r="2" spans="1:60" ht="24.95" customHeight="1" x14ac:dyDescent="0.2">
      <c r="A2" s="107" t="s">
        <v>8</v>
      </c>
      <c r="B2" s="44"/>
      <c r="C2" s="201" t="s">
        <v>603</v>
      </c>
      <c r="D2" s="202"/>
      <c r="E2" s="202"/>
      <c r="F2" s="202"/>
      <c r="G2" s="203"/>
      <c r="AG2" t="s">
        <v>98</v>
      </c>
    </row>
    <row r="3" spans="1:60" ht="24.95" customHeight="1" x14ac:dyDescent="0.2">
      <c r="A3" s="107" t="s">
        <v>9</v>
      </c>
      <c r="B3" s="44"/>
      <c r="C3" s="201" t="s">
        <v>40</v>
      </c>
      <c r="D3" s="202"/>
      <c r="E3" s="202"/>
      <c r="F3" s="202"/>
      <c r="G3" s="203"/>
      <c r="AC3" s="106" t="s">
        <v>98</v>
      </c>
      <c r="AG3" t="s">
        <v>99</v>
      </c>
    </row>
    <row r="4" spans="1:60" ht="24.95" customHeight="1" x14ac:dyDescent="0.2">
      <c r="A4" s="108" t="s">
        <v>10</v>
      </c>
      <c r="B4" s="109"/>
      <c r="C4" s="204" t="s">
        <v>38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111" t="s">
        <v>101</v>
      </c>
      <c r="B6" s="113" t="s">
        <v>102</v>
      </c>
      <c r="C6" s="113" t="s">
        <v>103</v>
      </c>
      <c r="D6" s="112" t="s">
        <v>104</v>
      </c>
      <c r="E6" s="111" t="s">
        <v>105</v>
      </c>
      <c r="F6" s="110" t="s">
        <v>106</v>
      </c>
      <c r="G6" s="111" t="s">
        <v>26</v>
      </c>
      <c r="H6" s="114" t="s">
        <v>27</v>
      </c>
      <c r="I6" s="114" t="s">
        <v>107</v>
      </c>
      <c r="J6" s="114" t="s">
        <v>28</v>
      </c>
      <c r="K6" s="114" t="s">
        <v>108</v>
      </c>
      <c r="L6" s="114" t="s">
        <v>109</v>
      </c>
      <c r="M6" s="114" t="s">
        <v>110</v>
      </c>
      <c r="N6" s="114" t="s">
        <v>111</v>
      </c>
      <c r="O6" s="114" t="s">
        <v>112</v>
      </c>
      <c r="P6" s="114" t="s">
        <v>113</v>
      </c>
      <c r="Q6" s="114" t="s">
        <v>114</v>
      </c>
      <c r="R6" s="114" t="s">
        <v>115</v>
      </c>
      <c r="S6" s="114" t="s">
        <v>116</v>
      </c>
      <c r="T6" s="114" t="s">
        <v>117</v>
      </c>
      <c r="U6" s="114" t="s">
        <v>118</v>
      </c>
      <c r="V6" s="114" t="s">
        <v>119</v>
      </c>
      <c r="W6" s="114" t="s">
        <v>120</v>
      </c>
      <c r="X6" s="114" t="s">
        <v>121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6" t="s">
        <v>122</v>
      </c>
      <c r="B8" s="127" t="s">
        <v>46</v>
      </c>
      <c r="C8" s="144" t="s">
        <v>47</v>
      </c>
      <c r="D8" s="128"/>
      <c r="E8" s="129"/>
      <c r="F8" s="130"/>
      <c r="G8" s="131">
        <f>SUMIF(AG9:AG28,"&lt;&gt;NOR",G9:G28)</f>
        <v>0</v>
      </c>
      <c r="H8" s="125"/>
      <c r="I8" s="125">
        <f>SUM(I9:I28)</f>
        <v>10587.480000000001</v>
      </c>
      <c r="J8" s="125"/>
      <c r="K8" s="125">
        <f>SUM(K9:K28)</f>
        <v>8570.4599999999991</v>
      </c>
      <c r="L8" s="125"/>
      <c r="M8" s="125">
        <f>SUM(M9:M28)</f>
        <v>0</v>
      </c>
      <c r="N8" s="125"/>
      <c r="O8" s="125">
        <f>SUM(O9:O28)</f>
        <v>1.3599999999999999</v>
      </c>
      <c r="P8" s="125"/>
      <c r="Q8" s="125">
        <f>SUM(Q9:Q28)</f>
        <v>0</v>
      </c>
      <c r="R8" s="125"/>
      <c r="S8" s="125"/>
      <c r="T8" s="125"/>
      <c r="U8" s="125"/>
      <c r="V8" s="125">
        <f>SUM(V9:V28)</f>
        <v>17.850000000000001</v>
      </c>
      <c r="W8" s="125"/>
      <c r="X8" s="125"/>
      <c r="AG8" t="s">
        <v>123</v>
      </c>
    </row>
    <row r="9" spans="1:60" ht="22.5" outlineLevel="1" x14ac:dyDescent="0.2">
      <c r="A9" s="132">
        <v>1</v>
      </c>
      <c r="B9" s="133" t="s">
        <v>124</v>
      </c>
      <c r="C9" s="145" t="s">
        <v>125</v>
      </c>
      <c r="D9" s="134" t="s">
        <v>126</v>
      </c>
      <c r="E9" s="135">
        <v>6.7299999999999999E-3</v>
      </c>
      <c r="F9" s="136"/>
      <c r="G9" s="137">
        <f>ROUND(E9*F9,2)</f>
        <v>0</v>
      </c>
      <c r="H9" s="120">
        <v>42724.55</v>
      </c>
      <c r="I9" s="120">
        <f>ROUND(E9*H9,2)</f>
        <v>287.54000000000002</v>
      </c>
      <c r="J9" s="120">
        <v>9555.4500000000007</v>
      </c>
      <c r="K9" s="120">
        <f>ROUND(E9*J9,2)</f>
        <v>64.31</v>
      </c>
      <c r="L9" s="120">
        <v>21</v>
      </c>
      <c r="M9" s="120">
        <f>G9*(1+L9/100)</f>
        <v>0</v>
      </c>
      <c r="N9" s="120">
        <v>1.0900000000000001</v>
      </c>
      <c r="O9" s="120">
        <f>ROUND(E9*N9,2)</f>
        <v>0.01</v>
      </c>
      <c r="P9" s="120">
        <v>0</v>
      </c>
      <c r="Q9" s="120">
        <f>ROUND(E9*P9,2)</f>
        <v>0</v>
      </c>
      <c r="R9" s="120"/>
      <c r="S9" s="120" t="s">
        <v>127</v>
      </c>
      <c r="T9" s="120" t="s">
        <v>127</v>
      </c>
      <c r="U9" s="120">
        <v>20.6</v>
      </c>
      <c r="V9" s="120">
        <f>ROUND(E9*U9,2)</f>
        <v>0.14000000000000001</v>
      </c>
      <c r="W9" s="120"/>
      <c r="X9" s="120" t="s">
        <v>128</v>
      </c>
      <c r="Y9" s="115"/>
      <c r="Z9" s="115"/>
      <c r="AA9" s="115"/>
      <c r="AB9" s="115"/>
      <c r="AC9" s="115"/>
      <c r="AD9" s="115"/>
      <c r="AE9" s="115"/>
      <c r="AF9" s="115"/>
      <c r="AG9" s="115" t="s">
        <v>129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8"/>
      <c r="B10" s="119"/>
      <c r="C10" s="146" t="s">
        <v>130</v>
      </c>
      <c r="D10" s="121"/>
      <c r="E10" s="122">
        <v>6.7299999999999999E-3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15"/>
      <c r="Z10" s="115"/>
      <c r="AA10" s="115"/>
      <c r="AB10" s="115"/>
      <c r="AC10" s="115"/>
      <c r="AD10" s="115"/>
      <c r="AE10" s="115"/>
      <c r="AF10" s="115"/>
      <c r="AG10" s="115" t="s">
        <v>131</v>
      </c>
      <c r="AH10" s="115">
        <v>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38">
        <v>2</v>
      </c>
      <c r="B11" s="139" t="s">
        <v>132</v>
      </c>
      <c r="C11" s="147" t="s">
        <v>133</v>
      </c>
      <c r="D11" s="140" t="s">
        <v>134</v>
      </c>
      <c r="E11" s="141">
        <v>1</v>
      </c>
      <c r="F11" s="142"/>
      <c r="G11" s="143">
        <f>ROUND(E11*F11,2)</f>
        <v>0</v>
      </c>
      <c r="H11" s="120">
        <v>7.79</v>
      </c>
      <c r="I11" s="120">
        <f>ROUND(E11*H11,2)</f>
        <v>7.79</v>
      </c>
      <c r="J11" s="120">
        <v>473.71</v>
      </c>
      <c r="K11" s="120">
        <f>ROUND(E11*J11,2)</f>
        <v>473.71</v>
      </c>
      <c r="L11" s="120">
        <v>21</v>
      </c>
      <c r="M11" s="120">
        <f>G11*(1+L11/100)</f>
        <v>0</v>
      </c>
      <c r="N11" s="120">
        <v>1.6000000000000001E-4</v>
      </c>
      <c r="O11" s="120">
        <f>ROUND(E11*N11,2)</f>
        <v>0</v>
      </c>
      <c r="P11" s="120">
        <v>0</v>
      </c>
      <c r="Q11" s="120">
        <f>ROUND(E11*P11,2)</f>
        <v>0</v>
      </c>
      <c r="R11" s="120"/>
      <c r="S11" s="120" t="s">
        <v>127</v>
      </c>
      <c r="T11" s="120" t="s">
        <v>127</v>
      </c>
      <c r="U11" s="120">
        <v>0.94</v>
      </c>
      <c r="V11" s="120">
        <f>ROUND(E11*U11,2)</f>
        <v>0.94</v>
      </c>
      <c r="W11" s="120"/>
      <c r="X11" s="120" t="s">
        <v>128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129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38">
        <v>3</v>
      </c>
      <c r="B12" s="139" t="s">
        <v>135</v>
      </c>
      <c r="C12" s="147" t="s">
        <v>136</v>
      </c>
      <c r="D12" s="140" t="s">
        <v>134</v>
      </c>
      <c r="E12" s="141">
        <v>1</v>
      </c>
      <c r="F12" s="142"/>
      <c r="G12" s="143">
        <f>ROUND(E12*F12,2)</f>
        <v>0</v>
      </c>
      <c r="H12" s="120">
        <v>8.81</v>
      </c>
      <c r="I12" s="120">
        <f>ROUND(E12*H12,2)</f>
        <v>8.81</v>
      </c>
      <c r="J12" s="120">
        <v>511.19</v>
      </c>
      <c r="K12" s="120">
        <f>ROUND(E12*J12,2)</f>
        <v>511.19</v>
      </c>
      <c r="L12" s="120">
        <v>21</v>
      </c>
      <c r="M12" s="120">
        <f>G12*(1+L12/100)</f>
        <v>0</v>
      </c>
      <c r="N12" s="120">
        <v>2.4000000000000001E-4</v>
      </c>
      <c r="O12" s="120">
        <f>ROUND(E12*N12,2)</f>
        <v>0</v>
      </c>
      <c r="P12" s="120">
        <v>0</v>
      </c>
      <c r="Q12" s="120">
        <f>ROUND(E12*P12,2)</f>
        <v>0</v>
      </c>
      <c r="R12" s="120"/>
      <c r="S12" s="120" t="s">
        <v>127</v>
      </c>
      <c r="T12" s="120" t="s">
        <v>137</v>
      </c>
      <c r="U12" s="120">
        <v>1.04</v>
      </c>
      <c r="V12" s="120">
        <f>ROUND(E12*U12,2)</f>
        <v>1.04</v>
      </c>
      <c r="W12" s="120"/>
      <c r="X12" s="120" t="s">
        <v>128</v>
      </c>
      <c r="Y12" s="115"/>
      <c r="Z12" s="115"/>
      <c r="AA12" s="115"/>
      <c r="AB12" s="115"/>
      <c r="AC12" s="115"/>
      <c r="AD12" s="115"/>
      <c r="AE12" s="115"/>
      <c r="AF12" s="115"/>
      <c r="AG12" s="115" t="s">
        <v>129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ht="22.5" outlineLevel="1" x14ac:dyDescent="0.2">
      <c r="A13" s="132">
        <v>4</v>
      </c>
      <c r="B13" s="133" t="s">
        <v>138</v>
      </c>
      <c r="C13" s="145" t="s">
        <v>139</v>
      </c>
      <c r="D13" s="134" t="s">
        <v>140</v>
      </c>
      <c r="E13" s="135">
        <v>15.39</v>
      </c>
      <c r="F13" s="136"/>
      <c r="G13" s="137">
        <f>ROUND(E13*F13,2)</f>
        <v>0</v>
      </c>
      <c r="H13" s="120">
        <v>490.43</v>
      </c>
      <c r="I13" s="120">
        <f>ROUND(E13*H13,2)</f>
        <v>7547.72</v>
      </c>
      <c r="J13" s="120">
        <v>243.57</v>
      </c>
      <c r="K13" s="120">
        <f>ROUND(E13*J13,2)</f>
        <v>3748.54</v>
      </c>
      <c r="L13" s="120">
        <v>21</v>
      </c>
      <c r="M13" s="120">
        <f>G13*(1+L13/100)</f>
        <v>0</v>
      </c>
      <c r="N13" s="120">
        <v>7.4709999999999999E-2</v>
      </c>
      <c r="O13" s="120">
        <f>ROUND(E13*N13,2)</f>
        <v>1.1499999999999999</v>
      </c>
      <c r="P13" s="120">
        <v>0</v>
      </c>
      <c r="Q13" s="120">
        <f>ROUND(E13*P13,2)</f>
        <v>0</v>
      </c>
      <c r="R13" s="120"/>
      <c r="S13" s="120" t="s">
        <v>127</v>
      </c>
      <c r="T13" s="120" t="s">
        <v>141</v>
      </c>
      <c r="U13" s="120">
        <v>0.52915000000000001</v>
      </c>
      <c r="V13" s="120">
        <f>ROUND(E13*U13,2)</f>
        <v>8.14</v>
      </c>
      <c r="W13" s="120"/>
      <c r="X13" s="120" t="s">
        <v>128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129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18"/>
      <c r="B14" s="119"/>
      <c r="C14" s="146" t="s">
        <v>142</v>
      </c>
      <c r="D14" s="121"/>
      <c r="E14" s="122">
        <v>15.39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15"/>
      <c r="Z14" s="115"/>
      <c r="AA14" s="115"/>
      <c r="AB14" s="115"/>
      <c r="AC14" s="115"/>
      <c r="AD14" s="115"/>
      <c r="AE14" s="115"/>
      <c r="AF14" s="115"/>
      <c r="AG14" s="115" t="s">
        <v>131</v>
      </c>
      <c r="AH14" s="115">
        <v>0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2">
      <c r="A15" s="132">
        <v>5</v>
      </c>
      <c r="B15" s="133" t="s">
        <v>143</v>
      </c>
      <c r="C15" s="145" t="s">
        <v>144</v>
      </c>
      <c r="D15" s="134" t="s">
        <v>145</v>
      </c>
      <c r="E15" s="135">
        <v>8.1</v>
      </c>
      <c r="F15" s="136"/>
      <c r="G15" s="137">
        <f>ROUND(E15*F15,2)</f>
        <v>0</v>
      </c>
      <c r="H15" s="120">
        <v>22.62</v>
      </c>
      <c r="I15" s="120">
        <f>ROUND(E15*H15,2)</f>
        <v>183.22</v>
      </c>
      <c r="J15" s="120">
        <v>104.38</v>
      </c>
      <c r="K15" s="120">
        <f>ROUND(E15*J15,2)</f>
        <v>845.48</v>
      </c>
      <c r="L15" s="120">
        <v>21</v>
      </c>
      <c r="M15" s="120">
        <f>G15*(1+L15/100)</f>
        <v>0</v>
      </c>
      <c r="N15" s="120">
        <v>1.0200000000000001E-3</v>
      </c>
      <c r="O15" s="120">
        <f>ROUND(E15*N15,2)</f>
        <v>0.01</v>
      </c>
      <c r="P15" s="120">
        <v>0</v>
      </c>
      <c r="Q15" s="120">
        <f>ROUND(E15*P15,2)</f>
        <v>0</v>
      </c>
      <c r="R15" s="120"/>
      <c r="S15" s="120" t="s">
        <v>127</v>
      </c>
      <c r="T15" s="120" t="s">
        <v>141</v>
      </c>
      <c r="U15" s="120">
        <v>0.223</v>
      </c>
      <c r="V15" s="120">
        <f>ROUND(E15*U15,2)</f>
        <v>1.81</v>
      </c>
      <c r="W15" s="120"/>
      <c r="X15" s="120" t="s">
        <v>128</v>
      </c>
      <c r="Y15" s="115"/>
      <c r="Z15" s="115"/>
      <c r="AA15" s="115"/>
      <c r="AB15" s="115"/>
      <c r="AC15" s="115"/>
      <c r="AD15" s="115"/>
      <c r="AE15" s="115"/>
      <c r="AF15" s="115"/>
      <c r="AG15" s="115" t="s">
        <v>129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18"/>
      <c r="B16" s="119"/>
      <c r="C16" s="146" t="s">
        <v>146</v>
      </c>
      <c r="D16" s="121"/>
      <c r="E16" s="122">
        <v>8.1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15"/>
      <c r="Z16" s="115"/>
      <c r="AA16" s="115"/>
      <c r="AB16" s="115"/>
      <c r="AC16" s="115"/>
      <c r="AD16" s="115"/>
      <c r="AE16" s="115"/>
      <c r="AF16" s="115"/>
      <c r="AG16" s="115" t="s">
        <v>131</v>
      </c>
      <c r="AH16" s="115">
        <v>0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ht="22.5" outlineLevel="1" x14ac:dyDescent="0.2">
      <c r="A17" s="132">
        <v>6</v>
      </c>
      <c r="B17" s="133" t="s">
        <v>147</v>
      </c>
      <c r="C17" s="145" t="s">
        <v>148</v>
      </c>
      <c r="D17" s="134" t="s">
        <v>140</v>
      </c>
      <c r="E17" s="135">
        <v>2.1</v>
      </c>
      <c r="F17" s="136"/>
      <c r="G17" s="137">
        <f>ROUND(E17*F17,2)</f>
        <v>0</v>
      </c>
      <c r="H17" s="120">
        <v>473.03</v>
      </c>
      <c r="I17" s="120">
        <f>ROUND(E17*H17,2)</f>
        <v>993.36</v>
      </c>
      <c r="J17" s="120">
        <v>371.97</v>
      </c>
      <c r="K17" s="120">
        <f>ROUND(E17*J17,2)</f>
        <v>781.14</v>
      </c>
      <c r="L17" s="120">
        <v>21</v>
      </c>
      <c r="M17" s="120">
        <f>G17*(1+L17/100)</f>
        <v>0</v>
      </c>
      <c r="N17" s="120">
        <v>7.392E-2</v>
      </c>
      <c r="O17" s="120">
        <f>ROUND(E17*N17,2)</f>
        <v>0.16</v>
      </c>
      <c r="P17" s="120">
        <v>0</v>
      </c>
      <c r="Q17" s="120">
        <f>ROUND(E17*P17,2)</f>
        <v>0</v>
      </c>
      <c r="R17" s="120"/>
      <c r="S17" s="120" t="s">
        <v>127</v>
      </c>
      <c r="T17" s="120" t="s">
        <v>127</v>
      </c>
      <c r="U17" s="120">
        <v>0.77700000000000002</v>
      </c>
      <c r="V17" s="120">
        <f>ROUND(E17*U17,2)</f>
        <v>1.63</v>
      </c>
      <c r="W17" s="120"/>
      <c r="X17" s="120" t="s">
        <v>128</v>
      </c>
      <c r="Y17" s="115"/>
      <c r="Z17" s="115"/>
      <c r="AA17" s="115"/>
      <c r="AB17" s="115"/>
      <c r="AC17" s="115"/>
      <c r="AD17" s="115"/>
      <c r="AE17" s="115"/>
      <c r="AF17" s="115"/>
      <c r="AG17" s="115" t="s">
        <v>129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18"/>
      <c r="B18" s="119"/>
      <c r="C18" s="146" t="s">
        <v>609</v>
      </c>
      <c r="D18" s="121"/>
      <c r="E18" s="122">
        <v>2.1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15"/>
      <c r="Z18" s="115"/>
      <c r="AA18" s="115"/>
      <c r="AB18" s="115"/>
      <c r="AC18" s="115"/>
      <c r="AD18" s="115"/>
      <c r="AE18" s="115"/>
      <c r="AF18" s="115"/>
      <c r="AG18" s="115" t="s">
        <v>131</v>
      </c>
      <c r="AH18" s="115">
        <v>0</v>
      </c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ht="22.5" outlineLevel="1" x14ac:dyDescent="0.2">
      <c r="A19" s="132">
        <v>7</v>
      </c>
      <c r="B19" s="133" t="s">
        <v>149</v>
      </c>
      <c r="C19" s="145" t="s">
        <v>150</v>
      </c>
      <c r="D19" s="134" t="s">
        <v>140</v>
      </c>
      <c r="E19" s="135">
        <v>2.15</v>
      </c>
      <c r="F19" s="136"/>
      <c r="G19" s="137">
        <f>ROUND(E19*F19,2)</f>
        <v>0</v>
      </c>
      <c r="H19" s="120">
        <v>173.81</v>
      </c>
      <c r="I19" s="120">
        <f>ROUND(E19*H19,2)</f>
        <v>373.69</v>
      </c>
      <c r="J19" s="120">
        <v>454.19</v>
      </c>
      <c r="K19" s="120">
        <f>ROUND(E19*J19,2)</f>
        <v>976.51</v>
      </c>
      <c r="L19" s="120">
        <v>21</v>
      </c>
      <c r="M19" s="120">
        <f>G19*(1+L19/100)</f>
        <v>0</v>
      </c>
      <c r="N19" s="120">
        <v>1.1469999999999999E-2</v>
      </c>
      <c r="O19" s="120">
        <f>ROUND(E19*N19,2)</f>
        <v>0.02</v>
      </c>
      <c r="P19" s="120">
        <v>0</v>
      </c>
      <c r="Q19" s="120">
        <f>ROUND(E19*P19,2)</f>
        <v>0</v>
      </c>
      <c r="R19" s="120"/>
      <c r="S19" s="120" t="s">
        <v>127</v>
      </c>
      <c r="T19" s="120" t="s">
        <v>141</v>
      </c>
      <c r="U19" s="120">
        <v>0.85</v>
      </c>
      <c r="V19" s="120">
        <f>ROUND(E19*U19,2)</f>
        <v>1.83</v>
      </c>
      <c r="W19" s="120"/>
      <c r="X19" s="120" t="s">
        <v>128</v>
      </c>
      <c r="Y19" s="115"/>
      <c r="Z19" s="115"/>
      <c r="AA19" s="115"/>
      <c r="AB19" s="115"/>
      <c r="AC19" s="115"/>
      <c r="AD19" s="115"/>
      <c r="AE19" s="115"/>
      <c r="AF19" s="115"/>
      <c r="AG19" s="115" t="s">
        <v>129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8"/>
      <c r="B20" s="119"/>
      <c r="C20" s="146" t="s">
        <v>151</v>
      </c>
      <c r="D20" s="121"/>
      <c r="E20" s="122">
        <v>2.15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15"/>
      <c r="Z20" s="115"/>
      <c r="AA20" s="115"/>
      <c r="AB20" s="115"/>
      <c r="AC20" s="115"/>
      <c r="AD20" s="115"/>
      <c r="AE20" s="115"/>
      <c r="AF20" s="115"/>
      <c r="AG20" s="115" t="s">
        <v>131</v>
      </c>
      <c r="AH20" s="115">
        <v>0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ht="22.5" outlineLevel="1" x14ac:dyDescent="0.2">
      <c r="A21" s="132">
        <v>8</v>
      </c>
      <c r="B21" s="133" t="s">
        <v>152</v>
      </c>
      <c r="C21" s="145" t="s">
        <v>153</v>
      </c>
      <c r="D21" s="134" t="s">
        <v>140</v>
      </c>
      <c r="E21" s="135">
        <v>8.2949000000000002</v>
      </c>
      <c r="F21" s="136"/>
      <c r="G21" s="137">
        <f>ROUND(E21*F21,2)</f>
        <v>0</v>
      </c>
      <c r="H21" s="120">
        <v>0</v>
      </c>
      <c r="I21" s="120">
        <f>ROUND(E21*H21,2)</f>
        <v>0</v>
      </c>
      <c r="J21" s="120">
        <v>141</v>
      </c>
      <c r="K21" s="120">
        <f>ROUND(E21*J21,2)</f>
        <v>1169.58</v>
      </c>
      <c r="L21" s="120">
        <v>21</v>
      </c>
      <c r="M21" s="120">
        <f>G21*(1+L21/100)</f>
        <v>0</v>
      </c>
      <c r="N21" s="120">
        <v>0</v>
      </c>
      <c r="O21" s="120">
        <f>ROUND(E21*N21,2)</f>
        <v>0</v>
      </c>
      <c r="P21" s="120">
        <v>0</v>
      </c>
      <c r="Q21" s="120">
        <f>ROUND(E21*P21,2)</f>
        <v>0</v>
      </c>
      <c r="R21" s="120"/>
      <c r="S21" s="120" t="s">
        <v>127</v>
      </c>
      <c r="T21" s="120" t="s">
        <v>127</v>
      </c>
      <c r="U21" s="120">
        <v>0.28000000000000003</v>
      </c>
      <c r="V21" s="120">
        <f>ROUND(E21*U21,2)</f>
        <v>2.3199999999999998</v>
      </c>
      <c r="W21" s="120"/>
      <c r="X21" s="120" t="s">
        <v>128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129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18"/>
      <c r="B22" s="119"/>
      <c r="C22" s="146" t="s">
        <v>154</v>
      </c>
      <c r="D22" s="121"/>
      <c r="E22" s="122">
        <v>5.1009000000000002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15"/>
      <c r="Z22" s="115"/>
      <c r="AA22" s="115"/>
      <c r="AB22" s="115"/>
      <c r="AC22" s="115"/>
      <c r="AD22" s="115"/>
      <c r="AE22" s="115"/>
      <c r="AF22" s="115"/>
      <c r="AG22" s="115" t="s">
        <v>131</v>
      </c>
      <c r="AH22" s="115">
        <v>0</v>
      </c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outlineLevel="1" x14ac:dyDescent="0.2">
      <c r="A23" s="118"/>
      <c r="B23" s="119"/>
      <c r="C23" s="146" t="s">
        <v>155</v>
      </c>
      <c r="D23" s="121"/>
      <c r="E23" s="122">
        <v>2.2909999999999999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15"/>
      <c r="Z23" s="115"/>
      <c r="AA23" s="115"/>
      <c r="AB23" s="115"/>
      <c r="AC23" s="115"/>
      <c r="AD23" s="115"/>
      <c r="AE23" s="115"/>
      <c r="AF23" s="115"/>
      <c r="AG23" s="115" t="s">
        <v>131</v>
      </c>
      <c r="AH23" s="115">
        <v>0</v>
      </c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18"/>
      <c r="B24" s="119"/>
      <c r="C24" s="146" t="s">
        <v>156</v>
      </c>
      <c r="D24" s="121"/>
      <c r="E24" s="122">
        <v>0.90300000000000002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15"/>
      <c r="Z24" s="115"/>
      <c r="AA24" s="115"/>
      <c r="AB24" s="115"/>
      <c r="AC24" s="115"/>
      <c r="AD24" s="115"/>
      <c r="AE24" s="115"/>
      <c r="AF24" s="115"/>
      <c r="AG24" s="115" t="s">
        <v>131</v>
      </c>
      <c r="AH24" s="115">
        <v>0</v>
      </c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outlineLevel="1" x14ac:dyDescent="0.2">
      <c r="A25" s="132">
        <v>9</v>
      </c>
      <c r="B25" s="133" t="s">
        <v>157</v>
      </c>
      <c r="C25" s="145" t="s">
        <v>158</v>
      </c>
      <c r="D25" s="134" t="s">
        <v>126</v>
      </c>
      <c r="E25" s="135">
        <v>6.7299999999999999E-3</v>
      </c>
      <c r="F25" s="136"/>
      <c r="G25" s="137">
        <f>ROUND(E25*F25,2)</f>
        <v>0</v>
      </c>
      <c r="H25" s="120">
        <v>40320</v>
      </c>
      <c r="I25" s="120">
        <f>ROUND(E25*H25,2)</f>
        <v>271.35000000000002</v>
      </c>
      <c r="J25" s="120">
        <v>0</v>
      </c>
      <c r="K25" s="120">
        <f>ROUND(E25*J25,2)</f>
        <v>0</v>
      </c>
      <c r="L25" s="120">
        <v>21</v>
      </c>
      <c r="M25" s="120">
        <f>G25*(1+L25/100)</f>
        <v>0</v>
      </c>
      <c r="N25" s="120">
        <v>1</v>
      </c>
      <c r="O25" s="120">
        <f>ROUND(E25*N25,2)</f>
        <v>0.01</v>
      </c>
      <c r="P25" s="120">
        <v>0</v>
      </c>
      <c r="Q25" s="120">
        <f>ROUND(E25*P25,2)</f>
        <v>0</v>
      </c>
      <c r="R25" s="120" t="s">
        <v>159</v>
      </c>
      <c r="S25" s="120" t="s">
        <v>127</v>
      </c>
      <c r="T25" s="120" t="s">
        <v>127</v>
      </c>
      <c r="U25" s="120">
        <v>0</v>
      </c>
      <c r="V25" s="120">
        <f>ROUND(E25*U25,2)</f>
        <v>0</v>
      </c>
      <c r="W25" s="120"/>
      <c r="X25" s="120" t="s">
        <v>160</v>
      </c>
      <c r="Y25" s="115"/>
      <c r="Z25" s="115"/>
      <c r="AA25" s="115"/>
      <c r="AB25" s="115"/>
      <c r="AC25" s="115"/>
      <c r="AD25" s="115"/>
      <c r="AE25" s="115"/>
      <c r="AF25" s="115"/>
      <c r="AG25" s="115" t="s">
        <v>161</v>
      </c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outlineLevel="1" x14ac:dyDescent="0.2">
      <c r="A26" s="118"/>
      <c r="B26" s="119"/>
      <c r="C26" s="146" t="s">
        <v>162</v>
      </c>
      <c r="D26" s="121"/>
      <c r="E26" s="122">
        <v>6.7299999999999999E-3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15"/>
      <c r="Z26" s="115"/>
      <c r="AA26" s="115"/>
      <c r="AB26" s="115"/>
      <c r="AC26" s="115"/>
      <c r="AD26" s="115"/>
      <c r="AE26" s="115"/>
      <c r="AF26" s="115"/>
      <c r="AG26" s="115" t="s">
        <v>131</v>
      </c>
      <c r="AH26" s="115">
        <v>0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outlineLevel="1" x14ac:dyDescent="0.2">
      <c r="A27" s="138">
        <v>10</v>
      </c>
      <c r="B27" s="139" t="s">
        <v>163</v>
      </c>
      <c r="C27" s="147" t="s">
        <v>610</v>
      </c>
      <c r="D27" s="140" t="s">
        <v>134</v>
      </c>
      <c r="E27" s="141">
        <v>1</v>
      </c>
      <c r="F27" s="142"/>
      <c r="G27" s="143">
        <f>ROUND(E27*F27,2)</f>
        <v>0</v>
      </c>
      <c r="H27" s="120">
        <v>104</v>
      </c>
      <c r="I27" s="120">
        <f>ROUND(E27*H27,2)</f>
        <v>104</v>
      </c>
      <c r="J27" s="120">
        <v>0</v>
      </c>
      <c r="K27" s="120">
        <f>ROUND(E27*J27,2)</f>
        <v>0</v>
      </c>
      <c r="L27" s="120">
        <v>21</v>
      </c>
      <c r="M27" s="120">
        <f>G27*(1+L27/100)</f>
        <v>0</v>
      </c>
      <c r="N27" s="120">
        <v>5.9999999999999995E-4</v>
      </c>
      <c r="O27" s="120">
        <f>ROUND(E27*N27,2)</f>
        <v>0</v>
      </c>
      <c r="P27" s="120">
        <v>0</v>
      </c>
      <c r="Q27" s="120">
        <f>ROUND(E27*P27,2)</f>
        <v>0</v>
      </c>
      <c r="R27" s="120" t="s">
        <v>159</v>
      </c>
      <c r="S27" s="120" t="s">
        <v>127</v>
      </c>
      <c r="T27" s="120" t="s">
        <v>127</v>
      </c>
      <c r="U27" s="120">
        <v>0</v>
      </c>
      <c r="V27" s="120">
        <f>ROUND(E27*U27,2)</f>
        <v>0</v>
      </c>
      <c r="W27" s="120"/>
      <c r="X27" s="120" t="s">
        <v>160</v>
      </c>
      <c r="Y27" s="115"/>
      <c r="Z27" s="115"/>
      <c r="AA27" s="115"/>
      <c r="AB27" s="115"/>
      <c r="AC27" s="115"/>
      <c r="AD27" s="115"/>
      <c r="AE27" s="115"/>
      <c r="AF27" s="115"/>
      <c r="AG27" s="115" t="s">
        <v>161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22.5" outlineLevel="1" x14ac:dyDescent="0.2">
      <c r="A28" s="138">
        <v>11</v>
      </c>
      <c r="B28" s="139" t="s">
        <v>164</v>
      </c>
      <c r="C28" s="147" t="s">
        <v>165</v>
      </c>
      <c r="D28" s="140" t="s">
        <v>134</v>
      </c>
      <c r="E28" s="141">
        <v>1</v>
      </c>
      <c r="F28" s="142"/>
      <c r="G28" s="143">
        <f>ROUND(E28*F28,2)</f>
        <v>0</v>
      </c>
      <c r="H28" s="120">
        <v>810</v>
      </c>
      <c r="I28" s="120">
        <f>ROUND(E28*H28,2)</f>
        <v>810</v>
      </c>
      <c r="J28" s="120">
        <v>0</v>
      </c>
      <c r="K28" s="120">
        <f>ROUND(E28*J28,2)</f>
        <v>0</v>
      </c>
      <c r="L28" s="120">
        <v>21</v>
      </c>
      <c r="M28" s="120">
        <f>G28*(1+L28/100)</f>
        <v>0</v>
      </c>
      <c r="N28" s="120">
        <v>4.5999999999999999E-3</v>
      </c>
      <c r="O28" s="120">
        <f>ROUND(E28*N28,2)</f>
        <v>0</v>
      </c>
      <c r="P28" s="120">
        <v>0</v>
      </c>
      <c r="Q28" s="120">
        <f>ROUND(E28*P28,2)</f>
        <v>0</v>
      </c>
      <c r="R28" s="120" t="s">
        <v>159</v>
      </c>
      <c r="S28" s="120" t="s">
        <v>127</v>
      </c>
      <c r="T28" s="120" t="s">
        <v>127</v>
      </c>
      <c r="U28" s="120">
        <v>0</v>
      </c>
      <c r="V28" s="120">
        <f>ROUND(E28*U28,2)</f>
        <v>0</v>
      </c>
      <c r="W28" s="120"/>
      <c r="X28" s="120" t="s">
        <v>160</v>
      </c>
      <c r="Y28" s="115"/>
      <c r="Z28" s="115"/>
      <c r="AA28" s="115"/>
      <c r="AB28" s="115"/>
      <c r="AC28" s="115"/>
      <c r="AD28" s="115"/>
      <c r="AE28" s="115"/>
      <c r="AF28" s="115"/>
      <c r="AG28" s="115" t="s">
        <v>161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x14ac:dyDescent="0.2">
      <c r="A29" s="126" t="s">
        <v>122</v>
      </c>
      <c r="B29" s="127" t="s">
        <v>48</v>
      </c>
      <c r="C29" s="144" t="s">
        <v>49</v>
      </c>
      <c r="D29" s="128"/>
      <c r="E29" s="129"/>
      <c r="F29" s="130"/>
      <c r="G29" s="131">
        <f>SUMIF(AG30:AG33,"&lt;&gt;NOR",G30:G33)</f>
        <v>0</v>
      </c>
      <c r="H29" s="125"/>
      <c r="I29" s="125">
        <f>SUM(I30:I33)</f>
        <v>2794.22</v>
      </c>
      <c r="J29" s="125"/>
      <c r="K29" s="125">
        <f>SUM(K30:K33)</f>
        <v>4306.21</v>
      </c>
      <c r="L29" s="125"/>
      <c r="M29" s="125">
        <f>SUM(M30:M33)</f>
        <v>0</v>
      </c>
      <c r="N29" s="125"/>
      <c r="O29" s="125">
        <f>SUM(O30:O33)</f>
        <v>0.1</v>
      </c>
      <c r="P29" s="125"/>
      <c r="Q29" s="125">
        <f>SUM(Q30:Q33)</f>
        <v>0</v>
      </c>
      <c r="R29" s="125"/>
      <c r="S29" s="125"/>
      <c r="T29" s="125"/>
      <c r="U29" s="125"/>
      <c r="V29" s="125">
        <f>SUM(V30:V33)</f>
        <v>7.88</v>
      </c>
      <c r="W29" s="125"/>
      <c r="X29" s="125"/>
      <c r="AG29" t="s">
        <v>123</v>
      </c>
    </row>
    <row r="30" spans="1:60" ht="22.5" outlineLevel="1" x14ac:dyDescent="0.2">
      <c r="A30" s="132">
        <v>12</v>
      </c>
      <c r="B30" s="133" t="s">
        <v>166</v>
      </c>
      <c r="C30" s="145" t="s">
        <v>167</v>
      </c>
      <c r="D30" s="134" t="s">
        <v>140</v>
      </c>
      <c r="E30" s="135">
        <v>8.2949000000000002</v>
      </c>
      <c r="F30" s="136"/>
      <c r="G30" s="137">
        <f>ROUND(E30*F30,2)</f>
        <v>0</v>
      </c>
      <c r="H30" s="120">
        <v>336.86</v>
      </c>
      <c r="I30" s="120">
        <f>ROUND(E30*H30,2)</f>
        <v>2794.22</v>
      </c>
      <c r="J30" s="120">
        <v>519.14</v>
      </c>
      <c r="K30" s="120">
        <f>ROUND(E30*J30,2)</f>
        <v>4306.21</v>
      </c>
      <c r="L30" s="120">
        <v>21</v>
      </c>
      <c r="M30" s="120">
        <f>G30*(1+L30/100)</f>
        <v>0</v>
      </c>
      <c r="N30" s="120">
        <v>1.201E-2</v>
      </c>
      <c r="O30" s="120">
        <f>ROUND(E30*N30,2)</f>
        <v>0.1</v>
      </c>
      <c r="P30" s="120">
        <v>0</v>
      </c>
      <c r="Q30" s="120">
        <f>ROUND(E30*P30,2)</f>
        <v>0</v>
      </c>
      <c r="R30" s="120"/>
      <c r="S30" s="120" t="s">
        <v>127</v>
      </c>
      <c r="T30" s="120" t="s">
        <v>127</v>
      </c>
      <c r="U30" s="120">
        <v>0.95</v>
      </c>
      <c r="V30" s="120">
        <f>ROUND(E30*U30,2)</f>
        <v>7.88</v>
      </c>
      <c r="W30" s="120"/>
      <c r="X30" s="120" t="s">
        <v>128</v>
      </c>
      <c r="Y30" s="115"/>
      <c r="Z30" s="115"/>
      <c r="AA30" s="115"/>
      <c r="AB30" s="115"/>
      <c r="AC30" s="115"/>
      <c r="AD30" s="115"/>
      <c r="AE30" s="115"/>
      <c r="AF30" s="115"/>
      <c r="AG30" s="115" t="s">
        <v>129</v>
      </c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outlineLevel="1" x14ac:dyDescent="0.2">
      <c r="A31" s="118"/>
      <c r="B31" s="119"/>
      <c r="C31" s="146" t="s">
        <v>154</v>
      </c>
      <c r="D31" s="121"/>
      <c r="E31" s="122">
        <v>5.1009000000000002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15"/>
      <c r="Z31" s="115"/>
      <c r="AA31" s="115"/>
      <c r="AB31" s="115"/>
      <c r="AC31" s="115"/>
      <c r="AD31" s="115"/>
      <c r="AE31" s="115"/>
      <c r="AF31" s="115"/>
      <c r="AG31" s="115" t="s">
        <v>131</v>
      </c>
      <c r="AH31" s="115">
        <v>0</v>
      </c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outlineLevel="1" x14ac:dyDescent="0.2">
      <c r="A32" s="118"/>
      <c r="B32" s="119"/>
      <c r="C32" s="146" t="s">
        <v>155</v>
      </c>
      <c r="D32" s="121"/>
      <c r="E32" s="122">
        <v>2.2909999999999999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5"/>
      <c r="Z32" s="115"/>
      <c r="AA32" s="115"/>
      <c r="AB32" s="115"/>
      <c r="AC32" s="115"/>
      <c r="AD32" s="115"/>
      <c r="AE32" s="115"/>
      <c r="AF32" s="115"/>
      <c r="AG32" s="115" t="s">
        <v>131</v>
      </c>
      <c r="AH32" s="115">
        <v>0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 x14ac:dyDescent="0.2">
      <c r="A33" s="118"/>
      <c r="B33" s="119"/>
      <c r="C33" s="146" t="s">
        <v>156</v>
      </c>
      <c r="D33" s="121"/>
      <c r="E33" s="122">
        <v>0.90300000000000002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5"/>
      <c r="Z33" s="115"/>
      <c r="AA33" s="115"/>
      <c r="AB33" s="115"/>
      <c r="AC33" s="115"/>
      <c r="AD33" s="115"/>
      <c r="AE33" s="115"/>
      <c r="AF33" s="115"/>
      <c r="AG33" s="115" t="s">
        <v>131</v>
      </c>
      <c r="AH33" s="115">
        <v>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x14ac:dyDescent="0.2">
      <c r="A34" s="126" t="s">
        <v>122</v>
      </c>
      <c r="B34" s="127" t="s">
        <v>50</v>
      </c>
      <c r="C34" s="144" t="s">
        <v>51</v>
      </c>
      <c r="D34" s="128"/>
      <c r="E34" s="129"/>
      <c r="F34" s="130"/>
      <c r="G34" s="131">
        <f>SUMIF(AG35:AG38,"&lt;&gt;NOR",G35:G38)</f>
        <v>0</v>
      </c>
      <c r="H34" s="125"/>
      <c r="I34" s="125">
        <f>SUM(I35:I38)</f>
        <v>398.21</v>
      </c>
      <c r="J34" s="125"/>
      <c r="K34" s="125">
        <f>SUM(K35:K38)</f>
        <v>1851.59</v>
      </c>
      <c r="L34" s="125"/>
      <c r="M34" s="125">
        <f>SUM(M35:M38)</f>
        <v>0</v>
      </c>
      <c r="N34" s="125"/>
      <c r="O34" s="125">
        <f>SUM(O35:O38)</f>
        <v>0.08</v>
      </c>
      <c r="P34" s="125"/>
      <c r="Q34" s="125">
        <f>SUM(Q35:Q38)</f>
        <v>0</v>
      </c>
      <c r="R34" s="125"/>
      <c r="S34" s="125"/>
      <c r="T34" s="125"/>
      <c r="U34" s="125"/>
      <c r="V34" s="125">
        <f>SUM(V35:V38)</f>
        <v>4.0199999999999996</v>
      </c>
      <c r="W34" s="125"/>
      <c r="X34" s="125"/>
      <c r="AG34" t="s">
        <v>123</v>
      </c>
    </row>
    <row r="35" spans="1:60" ht="22.5" outlineLevel="1" x14ac:dyDescent="0.2">
      <c r="A35" s="132">
        <v>13</v>
      </c>
      <c r="B35" s="133" t="s">
        <v>168</v>
      </c>
      <c r="C35" s="145" t="s">
        <v>169</v>
      </c>
      <c r="D35" s="134" t="s">
        <v>140</v>
      </c>
      <c r="E35" s="135">
        <v>16.07</v>
      </c>
      <c r="F35" s="136"/>
      <c r="G35" s="137">
        <f>ROUND(E35*F35,2)</f>
        <v>0</v>
      </c>
      <c r="H35" s="120">
        <v>24.78</v>
      </c>
      <c r="I35" s="120">
        <f>ROUND(E35*H35,2)</f>
        <v>398.21</v>
      </c>
      <c r="J35" s="120">
        <v>115.22</v>
      </c>
      <c r="K35" s="120">
        <f>ROUND(E35*J35,2)</f>
        <v>1851.59</v>
      </c>
      <c r="L35" s="120">
        <v>21</v>
      </c>
      <c r="M35" s="120">
        <f>G35*(1+L35/100)</f>
        <v>0</v>
      </c>
      <c r="N35" s="120">
        <v>4.8999999999999998E-3</v>
      </c>
      <c r="O35" s="120">
        <f>ROUND(E35*N35,2)</f>
        <v>0.08</v>
      </c>
      <c r="P35" s="120">
        <v>0</v>
      </c>
      <c r="Q35" s="120">
        <f>ROUND(E35*P35,2)</f>
        <v>0</v>
      </c>
      <c r="R35" s="120"/>
      <c r="S35" s="120" t="s">
        <v>127</v>
      </c>
      <c r="T35" s="120" t="s">
        <v>141</v>
      </c>
      <c r="U35" s="120">
        <v>0.25</v>
      </c>
      <c r="V35" s="120">
        <f>ROUND(E35*U35,2)</f>
        <v>4.0199999999999996</v>
      </c>
      <c r="W35" s="120"/>
      <c r="X35" s="120" t="s">
        <v>128</v>
      </c>
      <c r="Y35" s="115"/>
      <c r="Z35" s="115"/>
      <c r="AA35" s="115"/>
      <c r="AB35" s="115"/>
      <c r="AC35" s="115"/>
      <c r="AD35" s="115"/>
      <c r="AE35" s="115"/>
      <c r="AF35" s="115"/>
      <c r="AG35" s="115" t="s">
        <v>129</v>
      </c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2">
      <c r="A36" s="118"/>
      <c r="B36" s="119"/>
      <c r="C36" s="146" t="s">
        <v>170</v>
      </c>
      <c r="D36" s="121"/>
      <c r="E36" s="122">
        <v>11.205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15"/>
      <c r="Z36" s="115"/>
      <c r="AA36" s="115"/>
      <c r="AB36" s="115"/>
      <c r="AC36" s="115"/>
      <c r="AD36" s="115"/>
      <c r="AE36" s="115"/>
      <c r="AF36" s="115"/>
      <c r="AG36" s="115" t="s">
        <v>131</v>
      </c>
      <c r="AH36" s="115">
        <v>0</v>
      </c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8"/>
      <c r="B37" s="119"/>
      <c r="C37" s="146" t="s">
        <v>171</v>
      </c>
      <c r="D37" s="121"/>
      <c r="E37" s="122">
        <v>2.2400000000000002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5"/>
      <c r="Z37" s="115"/>
      <c r="AA37" s="115"/>
      <c r="AB37" s="115"/>
      <c r="AC37" s="115"/>
      <c r="AD37" s="115"/>
      <c r="AE37" s="115"/>
      <c r="AF37" s="115"/>
      <c r="AG37" s="115" t="s">
        <v>131</v>
      </c>
      <c r="AH37" s="115">
        <v>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 x14ac:dyDescent="0.2">
      <c r="A38" s="118"/>
      <c r="B38" s="119"/>
      <c r="C38" s="146" t="s">
        <v>172</v>
      </c>
      <c r="D38" s="121"/>
      <c r="E38" s="122">
        <v>2.625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15"/>
      <c r="Z38" s="115"/>
      <c r="AA38" s="115"/>
      <c r="AB38" s="115"/>
      <c r="AC38" s="115"/>
      <c r="AD38" s="115"/>
      <c r="AE38" s="115"/>
      <c r="AF38" s="115"/>
      <c r="AG38" s="115" t="s">
        <v>131</v>
      </c>
      <c r="AH38" s="115">
        <v>0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x14ac:dyDescent="0.2">
      <c r="A39" s="126" t="s">
        <v>122</v>
      </c>
      <c r="B39" s="127" t="s">
        <v>52</v>
      </c>
      <c r="C39" s="144" t="s">
        <v>53</v>
      </c>
      <c r="D39" s="128"/>
      <c r="E39" s="129"/>
      <c r="F39" s="130"/>
      <c r="G39" s="131">
        <f>SUMIF(AG40:AG76,"&lt;&gt;NOR",G40:G76)</f>
        <v>0</v>
      </c>
      <c r="H39" s="125"/>
      <c r="I39" s="125">
        <f>SUM(I40:I76)</f>
        <v>8574.16</v>
      </c>
      <c r="J39" s="125"/>
      <c r="K39" s="125">
        <f>SUM(K40:K76)</f>
        <v>35741.569999999992</v>
      </c>
      <c r="L39" s="125"/>
      <c r="M39" s="125">
        <f>SUM(M40:M76)</f>
        <v>0</v>
      </c>
      <c r="N39" s="125"/>
      <c r="O39" s="125">
        <f>SUM(O40:O76)</f>
        <v>2.8999999999999995</v>
      </c>
      <c r="P39" s="125"/>
      <c r="Q39" s="125">
        <f>SUM(Q40:Q76)</f>
        <v>0</v>
      </c>
      <c r="R39" s="125"/>
      <c r="S39" s="125"/>
      <c r="T39" s="125"/>
      <c r="U39" s="125"/>
      <c r="V39" s="125">
        <f>SUM(V40:V76)</f>
        <v>71.489999999999995</v>
      </c>
      <c r="W39" s="125"/>
      <c r="X39" s="125"/>
      <c r="AG39" t="s">
        <v>123</v>
      </c>
    </row>
    <row r="40" spans="1:60" outlineLevel="1" x14ac:dyDescent="0.2">
      <c r="A40" s="132">
        <v>14</v>
      </c>
      <c r="B40" s="133" t="s">
        <v>173</v>
      </c>
      <c r="C40" s="145" t="s">
        <v>174</v>
      </c>
      <c r="D40" s="134" t="s">
        <v>140</v>
      </c>
      <c r="E40" s="135">
        <v>6.75</v>
      </c>
      <c r="F40" s="136"/>
      <c r="G40" s="137">
        <f>ROUND(E40*F40,2)</f>
        <v>0</v>
      </c>
      <c r="H40" s="120">
        <v>13.56</v>
      </c>
      <c r="I40" s="120">
        <f>ROUND(E40*H40,2)</f>
        <v>91.53</v>
      </c>
      <c r="J40" s="120">
        <v>33.04</v>
      </c>
      <c r="K40" s="120">
        <f>ROUND(E40*J40,2)</f>
        <v>223.02</v>
      </c>
      <c r="L40" s="120">
        <v>21</v>
      </c>
      <c r="M40" s="120">
        <f>G40*(1+L40/100)</f>
        <v>0</v>
      </c>
      <c r="N40" s="120">
        <v>4.0000000000000003E-5</v>
      </c>
      <c r="O40" s="120">
        <f>ROUND(E40*N40,2)</f>
        <v>0</v>
      </c>
      <c r="P40" s="120">
        <v>0</v>
      </c>
      <c r="Q40" s="120">
        <f>ROUND(E40*P40,2)</f>
        <v>0</v>
      </c>
      <c r="R40" s="120"/>
      <c r="S40" s="120" t="s">
        <v>127</v>
      </c>
      <c r="T40" s="120" t="s">
        <v>141</v>
      </c>
      <c r="U40" s="120">
        <v>7.8E-2</v>
      </c>
      <c r="V40" s="120">
        <f>ROUND(E40*U40,2)</f>
        <v>0.53</v>
      </c>
      <c r="W40" s="120"/>
      <c r="X40" s="120" t="s">
        <v>128</v>
      </c>
      <c r="Y40" s="115"/>
      <c r="Z40" s="115"/>
      <c r="AA40" s="115"/>
      <c r="AB40" s="115"/>
      <c r="AC40" s="115"/>
      <c r="AD40" s="115"/>
      <c r="AE40" s="115"/>
      <c r="AF40" s="115"/>
      <c r="AG40" s="115" t="s">
        <v>129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18"/>
      <c r="B41" s="119"/>
      <c r="C41" s="146" t="s">
        <v>175</v>
      </c>
      <c r="D41" s="121"/>
      <c r="E41" s="122">
        <v>6.75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15"/>
      <c r="Z41" s="115"/>
      <c r="AA41" s="115"/>
      <c r="AB41" s="115"/>
      <c r="AC41" s="115"/>
      <c r="AD41" s="115"/>
      <c r="AE41" s="115"/>
      <c r="AF41" s="115"/>
      <c r="AG41" s="115" t="s">
        <v>131</v>
      </c>
      <c r="AH41" s="115">
        <v>0</v>
      </c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ht="22.5" outlineLevel="1" x14ac:dyDescent="0.2">
      <c r="A42" s="132">
        <v>15</v>
      </c>
      <c r="B42" s="133" t="s">
        <v>176</v>
      </c>
      <c r="C42" s="145" t="s">
        <v>177</v>
      </c>
      <c r="D42" s="134" t="s">
        <v>140</v>
      </c>
      <c r="E42" s="135">
        <v>36.253900000000002</v>
      </c>
      <c r="F42" s="136"/>
      <c r="G42" s="137">
        <f>ROUND(E42*F42,2)</f>
        <v>0</v>
      </c>
      <c r="H42" s="120">
        <v>34.17</v>
      </c>
      <c r="I42" s="120">
        <f>ROUND(E42*H42,2)</f>
        <v>1238.8</v>
      </c>
      <c r="J42" s="120">
        <v>194.33</v>
      </c>
      <c r="K42" s="120">
        <f>ROUND(E42*J42,2)</f>
        <v>7045.22</v>
      </c>
      <c r="L42" s="120">
        <v>21</v>
      </c>
      <c r="M42" s="120">
        <f>G42*(1+L42/100)</f>
        <v>0</v>
      </c>
      <c r="N42" s="120">
        <v>1.7680000000000001E-2</v>
      </c>
      <c r="O42" s="120">
        <f>ROUND(E42*N42,2)</f>
        <v>0.64</v>
      </c>
      <c r="P42" s="120">
        <v>0</v>
      </c>
      <c r="Q42" s="120">
        <f>ROUND(E42*P42,2)</f>
        <v>0</v>
      </c>
      <c r="R42" s="120"/>
      <c r="S42" s="120" t="s">
        <v>127</v>
      </c>
      <c r="T42" s="120" t="s">
        <v>127</v>
      </c>
      <c r="U42" s="120">
        <v>0.38716</v>
      </c>
      <c r="V42" s="120">
        <f>ROUND(E42*U42,2)</f>
        <v>14.04</v>
      </c>
      <c r="W42" s="120"/>
      <c r="X42" s="120" t="s">
        <v>128</v>
      </c>
      <c r="Y42" s="115"/>
      <c r="Z42" s="115"/>
      <c r="AA42" s="115"/>
      <c r="AB42" s="115"/>
      <c r="AC42" s="115"/>
      <c r="AD42" s="115"/>
      <c r="AE42" s="115"/>
      <c r="AF42" s="115"/>
      <c r="AG42" s="115" t="s">
        <v>129</v>
      </c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18"/>
      <c r="B43" s="119"/>
      <c r="C43" s="146" t="s">
        <v>178</v>
      </c>
      <c r="D43" s="121"/>
      <c r="E43" s="122">
        <v>9.3049999999999997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15"/>
      <c r="Z43" s="115"/>
      <c r="AA43" s="115"/>
      <c r="AB43" s="115"/>
      <c r="AC43" s="115"/>
      <c r="AD43" s="115"/>
      <c r="AE43" s="115"/>
      <c r="AF43" s="115"/>
      <c r="AG43" s="115" t="s">
        <v>131</v>
      </c>
      <c r="AH43" s="115">
        <v>0</v>
      </c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outlineLevel="1" x14ac:dyDescent="0.2">
      <c r="A44" s="118"/>
      <c r="B44" s="119"/>
      <c r="C44" s="146" t="s">
        <v>179</v>
      </c>
      <c r="D44" s="121"/>
      <c r="E44" s="122">
        <v>16.760400000000001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15"/>
      <c r="Z44" s="115"/>
      <c r="AA44" s="115"/>
      <c r="AB44" s="115"/>
      <c r="AC44" s="115"/>
      <c r="AD44" s="115"/>
      <c r="AE44" s="115"/>
      <c r="AF44" s="115"/>
      <c r="AG44" s="115" t="s">
        <v>131</v>
      </c>
      <c r="AH44" s="115">
        <v>0</v>
      </c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outlineLevel="1" x14ac:dyDescent="0.2">
      <c r="A45" s="118"/>
      <c r="B45" s="119"/>
      <c r="C45" s="146" t="s">
        <v>180</v>
      </c>
      <c r="D45" s="121"/>
      <c r="E45" s="122">
        <v>10.188499999999999</v>
      </c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15"/>
      <c r="Z45" s="115"/>
      <c r="AA45" s="115"/>
      <c r="AB45" s="115"/>
      <c r="AC45" s="115"/>
      <c r="AD45" s="115"/>
      <c r="AE45" s="115"/>
      <c r="AF45" s="115"/>
      <c r="AG45" s="115" t="s">
        <v>131</v>
      </c>
      <c r="AH45" s="115">
        <v>0</v>
      </c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32">
        <v>16</v>
      </c>
      <c r="B46" s="133" t="s">
        <v>181</v>
      </c>
      <c r="C46" s="145" t="s">
        <v>182</v>
      </c>
      <c r="D46" s="134" t="s">
        <v>140</v>
      </c>
      <c r="E46" s="135">
        <v>2.625</v>
      </c>
      <c r="F46" s="136"/>
      <c r="G46" s="137">
        <f>ROUND(E46*F46,2)</f>
        <v>0</v>
      </c>
      <c r="H46" s="120">
        <v>46.97</v>
      </c>
      <c r="I46" s="120">
        <f>ROUND(E46*H46,2)</f>
        <v>123.3</v>
      </c>
      <c r="J46" s="120">
        <v>405.53</v>
      </c>
      <c r="K46" s="120">
        <f>ROUND(E46*J46,2)</f>
        <v>1064.52</v>
      </c>
      <c r="L46" s="120">
        <v>21</v>
      </c>
      <c r="M46" s="120">
        <f>G46*(1+L46/100)</f>
        <v>0</v>
      </c>
      <c r="N46" s="120">
        <v>4.7660000000000001E-2</v>
      </c>
      <c r="O46" s="120">
        <f>ROUND(E46*N46,2)</f>
        <v>0.13</v>
      </c>
      <c r="P46" s="120">
        <v>0</v>
      </c>
      <c r="Q46" s="120">
        <f>ROUND(E46*P46,2)</f>
        <v>0</v>
      </c>
      <c r="R46" s="120"/>
      <c r="S46" s="120" t="s">
        <v>127</v>
      </c>
      <c r="T46" s="120" t="s">
        <v>127</v>
      </c>
      <c r="U46" s="120">
        <v>0.84</v>
      </c>
      <c r="V46" s="120">
        <f>ROUND(E46*U46,2)</f>
        <v>2.21</v>
      </c>
      <c r="W46" s="120"/>
      <c r="X46" s="120" t="s">
        <v>128</v>
      </c>
      <c r="Y46" s="115"/>
      <c r="Z46" s="115"/>
      <c r="AA46" s="115"/>
      <c r="AB46" s="115"/>
      <c r="AC46" s="115"/>
      <c r="AD46" s="115"/>
      <c r="AE46" s="115"/>
      <c r="AF46" s="115"/>
      <c r="AG46" s="115" t="s">
        <v>129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18"/>
      <c r="B47" s="119"/>
      <c r="C47" s="146" t="s">
        <v>172</v>
      </c>
      <c r="D47" s="121"/>
      <c r="E47" s="122">
        <v>2.625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15"/>
      <c r="Z47" s="115"/>
      <c r="AA47" s="115"/>
      <c r="AB47" s="115"/>
      <c r="AC47" s="115"/>
      <c r="AD47" s="115"/>
      <c r="AE47" s="115"/>
      <c r="AF47" s="115"/>
      <c r="AG47" s="115" t="s">
        <v>131</v>
      </c>
      <c r="AH47" s="115">
        <v>0</v>
      </c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ht="22.5" outlineLevel="1" x14ac:dyDescent="0.2">
      <c r="A48" s="132">
        <v>17</v>
      </c>
      <c r="B48" s="133" t="s">
        <v>183</v>
      </c>
      <c r="C48" s="145" t="s">
        <v>184</v>
      </c>
      <c r="D48" s="134" t="s">
        <v>140</v>
      </c>
      <c r="E48" s="135">
        <v>125.649</v>
      </c>
      <c r="F48" s="136"/>
      <c r="G48" s="137">
        <f>ROUND(E48*F48,2)</f>
        <v>0</v>
      </c>
      <c r="H48" s="120">
        <v>30.64</v>
      </c>
      <c r="I48" s="120">
        <f>ROUND(E48*H48,2)</f>
        <v>3849.89</v>
      </c>
      <c r="J48" s="120">
        <v>168.86</v>
      </c>
      <c r="K48" s="120">
        <f>ROUND(E48*J48,2)</f>
        <v>21217.09</v>
      </c>
      <c r="L48" s="120">
        <v>21</v>
      </c>
      <c r="M48" s="120">
        <f>G48*(1+L48/100)</f>
        <v>0</v>
      </c>
      <c r="N48" s="120">
        <v>1.5740000000000001E-2</v>
      </c>
      <c r="O48" s="120">
        <f>ROUND(E48*N48,2)</f>
        <v>1.98</v>
      </c>
      <c r="P48" s="120">
        <v>0</v>
      </c>
      <c r="Q48" s="120">
        <f>ROUND(E48*P48,2)</f>
        <v>0</v>
      </c>
      <c r="R48" s="120"/>
      <c r="S48" s="120" t="s">
        <v>127</v>
      </c>
      <c r="T48" s="120" t="s">
        <v>127</v>
      </c>
      <c r="U48" s="120">
        <v>0.33481</v>
      </c>
      <c r="V48" s="120">
        <f>ROUND(E48*U48,2)</f>
        <v>42.07</v>
      </c>
      <c r="W48" s="120"/>
      <c r="X48" s="120" t="s">
        <v>128</v>
      </c>
      <c r="Y48" s="115"/>
      <c r="Z48" s="115"/>
      <c r="AA48" s="115"/>
      <c r="AB48" s="115"/>
      <c r="AC48" s="115"/>
      <c r="AD48" s="115"/>
      <c r="AE48" s="115"/>
      <c r="AF48" s="115"/>
      <c r="AG48" s="115" t="s">
        <v>129</v>
      </c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outlineLevel="1" x14ac:dyDescent="0.2">
      <c r="A49" s="118"/>
      <c r="B49" s="119"/>
      <c r="C49" s="146" t="s">
        <v>185</v>
      </c>
      <c r="D49" s="121"/>
      <c r="E49" s="122">
        <v>28.268999999999998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15"/>
      <c r="Z49" s="115"/>
      <c r="AA49" s="115"/>
      <c r="AB49" s="115"/>
      <c r="AC49" s="115"/>
      <c r="AD49" s="115"/>
      <c r="AE49" s="115"/>
      <c r="AF49" s="115"/>
      <c r="AG49" s="115" t="s">
        <v>131</v>
      </c>
      <c r="AH49" s="115">
        <v>0</v>
      </c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outlineLevel="1" x14ac:dyDescent="0.2">
      <c r="A50" s="118"/>
      <c r="B50" s="119"/>
      <c r="C50" s="146" t="s">
        <v>186</v>
      </c>
      <c r="D50" s="121"/>
      <c r="E50" s="122">
        <v>-2.25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15"/>
      <c r="Z50" s="115"/>
      <c r="AA50" s="115"/>
      <c r="AB50" s="115"/>
      <c r="AC50" s="115"/>
      <c r="AD50" s="115"/>
      <c r="AE50" s="115"/>
      <c r="AF50" s="115"/>
      <c r="AG50" s="115" t="s">
        <v>131</v>
      </c>
      <c r="AH50" s="115">
        <v>0</v>
      </c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8"/>
      <c r="B51" s="119"/>
      <c r="C51" s="146" t="s">
        <v>187</v>
      </c>
      <c r="D51" s="121"/>
      <c r="E51" s="122">
        <v>-1.1819999999999999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5"/>
      <c r="Z51" s="115"/>
      <c r="AA51" s="115"/>
      <c r="AB51" s="115"/>
      <c r="AC51" s="115"/>
      <c r="AD51" s="115"/>
      <c r="AE51" s="115"/>
      <c r="AF51" s="115"/>
      <c r="AG51" s="115" t="s">
        <v>131</v>
      </c>
      <c r="AH51" s="115">
        <v>0</v>
      </c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8"/>
      <c r="B52" s="119"/>
      <c r="C52" s="146" t="s">
        <v>188</v>
      </c>
      <c r="D52" s="121"/>
      <c r="E52" s="122">
        <v>26.675999999999998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15"/>
      <c r="Z52" s="115"/>
      <c r="AA52" s="115"/>
      <c r="AB52" s="115"/>
      <c r="AC52" s="115"/>
      <c r="AD52" s="115"/>
      <c r="AE52" s="115"/>
      <c r="AF52" s="115"/>
      <c r="AG52" s="115" t="s">
        <v>131</v>
      </c>
      <c r="AH52" s="115">
        <v>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outlineLevel="1" x14ac:dyDescent="0.2">
      <c r="A53" s="118"/>
      <c r="B53" s="119"/>
      <c r="C53" s="146" t="s">
        <v>189</v>
      </c>
      <c r="D53" s="121"/>
      <c r="E53" s="122">
        <v>-2.3639999999999999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15"/>
      <c r="Z53" s="115"/>
      <c r="AA53" s="115"/>
      <c r="AB53" s="115"/>
      <c r="AC53" s="115"/>
      <c r="AD53" s="115"/>
      <c r="AE53" s="115"/>
      <c r="AF53" s="115"/>
      <c r="AG53" s="115" t="s">
        <v>131</v>
      </c>
      <c r="AH53" s="115">
        <v>0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18"/>
      <c r="B54" s="119"/>
      <c r="C54" s="146" t="s">
        <v>190</v>
      </c>
      <c r="D54" s="121"/>
      <c r="E54" s="122">
        <v>-3.1520000000000001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15"/>
      <c r="Z54" s="115"/>
      <c r="AA54" s="115"/>
      <c r="AB54" s="115"/>
      <c r="AC54" s="115"/>
      <c r="AD54" s="115"/>
      <c r="AE54" s="115"/>
      <c r="AF54" s="115"/>
      <c r="AG54" s="115" t="s">
        <v>131</v>
      </c>
      <c r="AH54" s="115">
        <v>0</v>
      </c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outlineLevel="1" x14ac:dyDescent="0.2">
      <c r="A55" s="118"/>
      <c r="B55" s="119"/>
      <c r="C55" s="146" t="s">
        <v>191</v>
      </c>
      <c r="D55" s="121"/>
      <c r="E55" s="122">
        <v>1.1060000000000001</v>
      </c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15"/>
      <c r="Z55" s="115"/>
      <c r="AA55" s="115"/>
      <c r="AB55" s="115"/>
      <c r="AC55" s="115"/>
      <c r="AD55" s="115"/>
      <c r="AE55" s="115"/>
      <c r="AF55" s="115"/>
      <c r="AG55" s="115" t="s">
        <v>131</v>
      </c>
      <c r="AH55" s="115">
        <v>0</v>
      </c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outlineLevel="1" x14ac:dyDescent="0.2">
      <c r="A56" s="118"/>
      <c r="B56" s="119"/>
      <c r="C56" s="146" t="s">
        <v>192</v>
      </c>
      <c r="D56" s="121"/>
      <c r="E56" s="122">
        <v>5.157</v>
      </c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15"/>
      <c r="Z56" s="115"/>
      <c r="AA56" s="115"/>
      <c r="AB56" s="115"/>
      <c r="AC56" s="115"/>
      <c r="AD56" s="115"/>
      <c r="AE56" s="115"/>
      <c r="AF56" s="115"/>
      <c r="AG56" s="115" t="s">
        <v>131</v>
      </c>
      <c r="AH56" s="115">
        <v>0</v>
      </c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18"/>
      <c r="B57" s="119"/>
      <c r="C57" s="146" t="s">
        <v>193</v>
      </c>
      <c r="D57" s="121"/>
      <c r="E57" s="122">
        <v>44.658000000000001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15"/>
      <c r="Z57" s="115"/>
      <c r="AA57" s="115"/>
      <c r="AB57" s="115"/>
      <c r="AC57" s="115"/>
      <c r="AD57" s="115"/>
      <c r="AE57" s="115"/>
      <c r="AF57" s="115"/>
      <c r="AG57" s="115" t="s">
        <v>131</v>
      </c>
      <c r="AH57" s="115"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18"/>
      <c r="B58" s="119"/>
      <c r="C58" s="146" t="s">
        <v>194</v>
      </c>
      <c r="D58" s="121"/>
      <c r="E58" s="122">
        <v>1.8240000000000001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15"/>
      <c r="Z58" s="115"/>
      <c r="AA58" s="115"/>
      <c r="AB58" s="115"/>
      <c r="AC58" s="115"/>
      <c r="AD58" s="115"/>
      <c r="AE58" s="115"/>
      <c r="AF58" s="115"/>
      <c r="AG58" s="115" t="s">
        <v>131</v>
      </c>
      <c r="AH58" s="115">
        <v>0</v>
      </c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18"/>
      <c r="B59" s="119"/>
      <c r="C59" s="146" t="s">
        <v>195</v>
      </c>
      <c r="D59" s="121"/>
      <c r="E59" s="122">
        <v>-1.5760000000000001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15"/>
      <c r="Z59" s="115"/>
      <c r="AA59" s="115"/>
      <c r="AB59" s="115"/>
      <c r="AC59" s="115"/>
      <c r="AD59" s="115"/>
      <c r="AE59" s="115"/>
      <c r="AF59" s="115"/>
      <c r="AG59" s="115" t="s">
        <v>131</v>
      </c>
      <c r="AH59" s="115">
        <v>0</v>
      </c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18"/>
      <c r="B60" s="119"/>
      <c r="C60" s="146" t="s">
        <v>196</v>
      </c>
      <c r="D60" s="121"/>
      <c r="E60" s="122">
        <v>-2.4624999999999999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15"/>
      <c r="Z60" s="115"/>
      <c r="AA60" s="115"/>
      <c r="AB60" s="115"/>
      <c r="AC60" s="115"/>
      <c r="AD60" s="115"/>
      <c r="AE60" s="115"/>
      <c r="AF60" s="115"/>
      <c r="AG60" s="115" t="s">
        <v>131</v>
      </c>
      <c r="AH60" s="115">
        <v>0</v>
      </c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8"/>
      <c r="B61" s="119"/>
      <c r="C61" s="146" t="s">
        <v>186</v>
      </c>
      <c r="D61" s="121"/>
      <c r="E61" s="122">
        <v>-2.25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15"/>
      <c r="Z61" s="115"/>
      <c r="AA61" s="115"/>
      <c r="AB61" s="115"/>
      <c r="AC61" s="115"/>
      <c r="AD61" s="115"/>
      <c r="AE61" s="115"/>
      <c r="AF61" s="115"/>
      <c r="AG61" s="115" t="s">
        <v>131</v>
      </c>
      <c r="AH61" s="115">
        <v>0</v>
      </c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18"/>
      <c r="B62" s="119"/>
      <c r="C62" s="146" t="s">
        <v>197</v>
      </c>
      <c r="D62" s="121"/>
      <c r="E62" s="122">
        <v>37.908000000000001</v>
      </c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15"/>
      <c r="Z62" s="115"/>
      <c r="AA62" s="115"/>
      <c r="AB62" s="115"/>
      <c r="AC62" s="115"/>
      <c r="AD62" s="115"/>
      <c r="AE62" s="115"/>
      <c r="AF62" s="115"/>
      <c r="AG62" s="115" t="s">
        <v>131</v>
      </c>
      <c r="AH62" s="115">
        <v>0</v>
      </c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18"/>
      <c r="B63" s="119"/>
      <c r="C63" s="146" t="s">
        <v>186</v>
      </c>
      <c r="D63" s="121"/>
      <c r="E63" s="122">
        <v>-2.25</v>
      </c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15"/>
      <c r="Z63" s="115"/>
      <c r="AA63" s="115"/>
      <c r="AB63" s="115"/>
      <c r="AC63" s="115"/>
      <c r="AD63" s="115"/>
      <c r="AE63" s="115"/>
      <c r="AF63" s="115"/>
      <c r="AG63" s="115" t="s">
        <v>131</v>
      </c>
      <c r="AH63" s="115">
        <v>0</v>
      </c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18"/>
      <c r="B64" s="119"/>
      <c r="C64" s="146" t="s">
        <v>196</v>
      </c>
      <c r="D64" s="121"/>
      <c r="E64" s="122">
        <v>-2.4624999999999999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15"/>
      <c r="Z64" s="115"/>
      <c r="AA64" s="115"/>
      <c r="AB64" s="115"/>
      <c r="AC64" s="115"/>
      <c r="AD64" s="115"/>
      <c r="AE64" s="115"/>
      <c r="AF64" s="115"/>
      <c r="AG64" s="115" t="s">
        <v>131</v>
      </c>
      <c r="AH64" s="115">
        <v>0</v>
      </c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32">
        <v>18</v>
      </c>
      <c r="B65" s="133" t="s">
        <v>198</v>
      </c>
      <c r="C65" s="145" t="s">
        <v>199</v>
      </c>
      <c r="D65" s="134" t="s">
        <v>140</v>
      </c>
      <c r="E65" s="135">
        <v>0.4</v>
      </c>
      <c r="F65" s="136"/>
      <c r="G65" s="137">
        <f>ROUND(E65*F65,2)</f>
        <v>0</v>
      </c>
      <c r="H65" s="120">
        <v>147.57</v>
      </c>
      <c r="I65" s="120">
        <f>ROUND(E65*H65,2)</f>
        <v>59.03</v>
      </c>
      <c r="J65" s="120">
        <v>898.43</v>
      </c>
      <c r="K65" s="120">
        <f>ROUND(E65*J65,2)</f>
        <v>359.37</v>
      </c>
      <c r="L65" s="120">
        <v>21</v>
      </c>
      <c r="M65" s="120">
        <f>G65*(1+L65/100)</f>
        <v>0</v>
      </c>
      <c r="N65" s="120">
        <v>5.8500000000000003E-2</v>
      </c>
      <c r="O65" s="120">
        <f>ROUND(E65*N65,2)</f>
        <v>0.02</v>
      </c>
      <c r="P65" s="120">
        <v>0</v>
      </c>
      <c r="Q65" s="120">
        <f>ROUND(E65*P65,2)</f>
        <v>0</v>
      </c>
      <c r="R65" s="120"/>
      <c r="S65" s="120" t="s">
        <v>127</v>
      </c>
      <c r="T65" s="120" t="s">
        <v>141</v>
      </c>
      <c r="U65" s="120">
        <v>1.86904</v>
      </c>
      <c r="V65" s="120">
        <f>ROUND(E65*U65,2)</f>
        <v>0.75</v>
      </c>
      <c r="W65" s="120"/>
      <c r="X65" s="120" t="s">
        <v>128</v>
      </c>
      <c r="Y65" s="115"/>
      <c r="Z65" s="115"/>
      <c r="AA65" s="115"/>
      <c r="AB65" s="115"/>
      <c r="AC65" s="115"/>
      <c r="AD65" s="115"/>
      <c r="AE65" s="115"/>
      <c r="AF65" s="115"/>
      <c r="AG65" s="115" t="s">
        <v>129</v>
      </c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outlineLevel="1" x14ac:dyDescent="0.2">
      <c r="A66" s="118"/>
      <c r="B66" s="119"/>
      <c r="C66" s="146" t="s">
        <v>200</v>
      </c>
      <c r="D66" s="121"/>
      <c r="E66" s="122">
        <v>0.4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15"/>
      <c r="Z66" s="115"/>
      <c r="AA66" s="115"/>
      <c r="AB66" s="115"/>
      <c r="AC66" s="115"/>
      <c r="AD66" s="115"/>
      <c r="AE66" s="115"/>
      <c r="AF66" s="115"/>
      <c r="AG66" s="115" t="s">
        <v>131</v>
      </c>
      <c r="AH66" s="115">
        <v>0</v>
      </c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outlineLevel="1" x14ac:dyDescent="0.2">
      <c r="A67" s="132">
        <v>19</v>
      </c>
      <c r="B67" s="133" t="s">
        <v>201</v>
      </c>
      <c r="C67" s="145" t="s">
        <v>202</v>
      </c>
      <c r="D67" s="134" t="s">
        <v>140</v>
      </c>
      <c r="E67" s="135">
        <v>0.49</v>
      </c>
      <c r="F67" s="136"/>
      <c r="G67" s="137">
        <f>ROUND(E67*F67,2)</f>
        <v>0</v>
      </c>
      <c r="H67" s="120">
        <v>102.2</v>
      </c>
      <c r="I67" s="120">
        <f>ROUND(E67*H67,2)</f>
        <v>50.08</v>
      </c>
      <c r="J67" s="120">
        <v>593.79999999999995</v>
      </c>
      <c r="K67" s="120">
        <f>ROUND(E67*J67,2)</f>
        <v>290.95999999999998</v>
      </c>
      <c r="L67" s="120">
        <v>21</v>
      </c>
      <c r="M67" s="120">
        <f>G67*(1+L67/100)</f>
        <v>0</v>
      </c>
      <c r="N67" s="120">
        <v>5.3690000000000002E-2</v>
      </c>
      <c r="O67" s="120">
        <f>ROUND(E67*N67,2)</f>
        <v>0.03</v>
      </c>
      <c r="P67" s="120">
        <v>0</v>
      </c>
      <c r="Q67" s="120">
        <f>ROUND(E67*P67,2)</f>
        <v>0</v>
      </c>
      <c r="R67" s="120"/>
      <c r="S67" s="120" t="s">
        <v>127</v>
      </c>
      <c r="T67" s="120" t="s">
        <v>127</v>
      </c>
      <c r="U67" s="120">
        <v>1.17717</v>
      </c>
      <c r="V67" s="120">
        <f>ROUND(E67*U67,2)</f>
        <v>0.57999999999999996</v>
      </c>
      <c r="W67" s="120"/>
      <c r="X67" s="120" t="s">
        <v>128</v>
      </c>
      <c r="Y67" s="115"/>
      <c r="Z67" s="115"/>
      <c r="AA67" s="115"/>
      <c r="AB67" s="115"/>
      <c r="AC67" s="115"/>
      <c r="AD67" s="115"/>
      <c r="AE67" s="115"/>
      <c r="AF67" s="115"/>
      <c r="AG67" s="115" t="s">
        <v>129</v>
      </c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outlineLevel="1" x14ac:dyDescent="0.2">
      <c r="A68" s="118"/>
      <c r="B68" s="119"/>
      <c r="C68" s="146" t="s">
        <v>203</v>
      </c>
      <c r="D68" s="121"/>
      <c r="E68" s="122">
        <v>0.49</v>
      </c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15"/>
      <c r="Z68" s="115"/>
      <c r="AA68" s="115"/>
      <c r="AB68" s="115"/>
      <c r="AC68" s="115"/>
      <c r="AD68" s="115"/>
      <c r="AE68" s="115"/>
      <c r="AF68" s="115"/>
      <c r="AG68" s="115" t="s">
        <v>131</v>
      </c>
      <c r="AH68" s="115">
        <v>0</v>
      </c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ht="22.5" outlineLevel="1" x14ac:dyDescent="0.2">
      <c r="A69" s="132">
        <v>20</v>
      </c>
      <c r="B69" s="133" t="s">
        <v>204</v>
      </c>
      <c r="C69" s="145" t="s">
        <v>205</v>
      </c>
      <c r="D69" s="134" t="s">
        <v>140</v>
      </c>
      <c r="E69" s="135">
        <v>25.03</v>
      </c>
      <c r="F69" s="136"/>
      <c r="G69" s="137">
        <f>ROUND(E69*F69,2)</f>
        <v>0</v>
      </c>
      <c r="H69" s="120">
        <v>84.48</v>
      </c>
      <c r="I69" s="120">
        <f>ROUND(E69*H69,2)</f>
        <v>2114.5300000000002</v>
      </c>
      <c r="J69" s="120">
        <v>180.02</v>
      </c>
      <c r="K69" s="120">
        <f>ROUND(E69*J69,2)</f>
        <v>4505.8999999999996</v>
      </c>
      <c r="L69" s="120">
        <v>21</v>
      </c>
      <c r="M69" s="120">
        <f>G69*(1+L69/100)</f>
        <v>0</v>
      </c>
      <c r="N69" s="120">
        <v>3.6099999999999999E-3</v>
      </c>
      <c r="O69" s="120">
        <f>ROUND(E69*N69,2)</f>
        <v>0.09</v>
      </c>
      <c r="P69" s="120">
        <v>0</v>
      </c>
      <c r="Q69" s="120">
        <f>ROUND(E69*P69,2)</f>
        <v>0</v>
      </c>
      <c r="R69" s="120"/>
      <c r="S69" s="120" t="s">
        <v>127</v>
      </c>
      <c r="T69" s="120" t="s">
        <v>141</v>
      </c>
      <c r="U69" s="120">
        <v>0.36199999999999999</v>
      </c>
      <c r="V69" s="120">
        <f>ROUND(E69*U69,2)</f>
        <v>9.06</v>
      </c>
      <c r="W69" s="120"/>
      <c r="X69" s="120" t="s">
        <v>128</v>
      </c>
      <c r="Y69" s="115"/>
      <c r="Z69" s="115"/>
      <c r="AA69" s="115"/>
      <c r="AB69" s="115"/>
      <c r="AC69" s="115"/>
      <c r="AD69" s="115"/>
      <c r="AE69" s="115"/>
      <c r="AF69" s="115"/>
      <c r="AG69" s="115" t="s">
        <v>129</v>
      </c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outlineLevel="1" x14ac:dyDescent="0.2">
      <c r="A70" s="118"/>
      <c r="B70" s="119"/>
      <c r="C70" s="146" t="s">
        <v>170</v>
      </c>
      <c r="D70" s="121"/>
      <c r="E70" s="122">
        <v>11.205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15"/>
      <c r="Z70" s="115"/>
      <c r="AA70" s="115"/>
      <c r="AB70" s="115"/>
      <c r="AC70" s="115"/>
      <c r="AD70" s="115"/>
      <c r="AE70" s="115"/>
      <c r="AF70" s="115"/>
      <c r="AG70" s="115" t="s">
        <v>131</v>
      </c>
      <c r="AH70" s="115">
        <v>0</v>
      </c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outlineLevel="1" x14ac:dyDescent="0.2">
      <c r="A71" s="118"/>
      <c r="B71" s="119"/>
      <c r="C71" s="146" t="s">
        <v>206</v>
      </c>
      <c r="D71" s="121"/>
      <c r="E71" s="122">
        <v>11.2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15"/>
      <c r="Z71" s="115"/>
      <c r="AA71" s="115"/>
      <c r="AB71" s="115"/>
      <c r="AC71" s="115"/>
      <c r="AD71" s="115"/>
      <c r="AE71" s="115"/>
      <c r="AF71" s="115"/>
      <c r="AG71" s="115" t="s">
        <v>131</v>
      </c>
      <c r="AH71" s="115">
        <v>0</v>
      </c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outlineLevel="1" x14ac:dyDescent="0.2">
      <c r="A72" s="118"/>
      <c r="B72" s="119"/>
      <c r="C72" s="146" t="s">
        <v>172</v>
      </c>
      <c r="D72" s="121"/>
      <c r="E72" s="122">
        <v>2.625</v>
      </c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15"/>
      <c r="Z72" s="115"/>
      <c r="AA72" s="115"/>
      <c r="AB72" s="115"/>
      <c r="AC72" s="115"/>
      <c r="AD72" s="115"/>
      <c r="AE72" s="115"/>
      <c r="AF72" s="115"/>
      <c r="AG72" s="115" t="s">
        <v>131</v>
      </c>
      <c r="AH72" s="115">
        <v>0</v>
      </c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outlineLevel="1" x14ac:dyDescent="0.2">
      <c r="A73" s="132">
        <v>21</v>
      </c>
      <c r="B73" s="133" t="s">
        <v>207</v>
      </c>
      <c r="C73" s="145" t="s">
        <v>208</v>
      </c>
      <c r="D73" s="134" t="s">
        <v>140</v>
      </c>
      <c r="E73" s="135">
        <v>25.03</v>
      </c>
      <c r="F73" s="136"/>
      <c r="G73" s="137">
        <f>ROUND(E73*F73,2)</f>
        <v>0</v>
      </c>
      <c r="H73" s="120">
        <v>41.83</v>
      </c>
      <c r="I73" s="120">
        <f>ROUND(E73*H73,2)</f>
        <v>1047</v>
      </c>
      <c r="J73" s="120">
        <v>41.37</v>
      </c>
      <c r="K73" s="120">
        <f>ROUND(E73*J73,2)</f>
        <v>1035.49</v>
      </c>
      <c r="L73" s="120">
        <v>21</v>
      </c>
      <c r="M73" s="120">
        <f>G73*(1+L73/100)</f>
        <v>0</v>
      </c>
      <c r="N73" s="120">
        <v>2.5999999999999998E-4</v>
      </c>
      <c r="O73" s="120">
        <f>ROUND(E73*N73,2)</f>
        <v>0.01</v>
      </c>
      <c r="P73" s="120">
        <v>0</v>
      </c>
      <c r="Q73" s="120">
        <f>ROUND(E73*P73,2)</f>
        <v>0</v>
      </c>
      <c r="R73" s="120"/>
      <c r="S73" s="120" t="s">
        <v>127</v>
      </c>
      <c r="T73" s="120" t="s">
        <v>127</v>
      </c>
      <c r="U73" s="120">
        <v>0.09</v>
      </c>
      <c r="V73" s="120">
        <f>ROUND(E73*U73,2)</f>
        <v>2.25</v>
      </c>
      <c r="W73" s="120"/>
      <c r="X73" s="120" t="s">
        <v>128</v>
      </c>
      <c r="Y73" s="115"/>
      <c r="Z73" s="115"/>
      <c r="AA73" s="115"/>
      <c r="AB73" s="115"/>
      <c r="AC73" s="115"/>
      <c r="AD73" s="115"/>
      <c r="AE73" s="115"/>
      <c r="AF73" s="115"/>
      <c r="AG73" s="115" t="s">
        <v>129</v>
      </c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outlineLevel="1" x14ac:dyDescent="0.2">
      <c r="A74" s="118"/>
      <c r="B74" s="119"/>
      <c r="C74" s="146" t="s">
        <v>170</v>
      </c>
      <c r="D74" s="121"/>
      <c r="E74" s="122">
        <v>11.205</v>
      </c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15"/>
      <c r="Z74" s="115"/>
      <c r="AA74" s="115"/>
      <c r="AB74" s="115"/>
      <c r="AC74" s="115"/>
      <c r="AD74" s="115"/>
      <c r="AE74" s="115"/>
      <c r="AF74" s="115"/>
      <c r="AG74" s="115" t="s">
        <v>131</v>
      </c>
      <c r="AH74" s="115">
        <v>0</v>
      </c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18"/>
      <c r="B75" s="119"/>
      <c r="C75" s="146" t="s">
        <v>206</v>
      </c>
      <c r="D75" s="121"/>
      <c r="E75" s="122">
        <v>11.2</v>
      </c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15"/>
      <c r="Z75" s="115"/>
      <c r="AA75" s="115"/>
      <c r="AB75" s="115"/>
      <c r="AC75" s="115"/>
      <c r="AD75" s="115"/>
      <c r="AE75" s="115"/>
      <c r="AF75" s="115"/>
      <c r="AG75" s="115" t="s">
        <v>131</v>
      </c>
      <c r="AH75" s="115">
        <v>0</v>
      </c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outlineLevel="1" x14ac:dyDescent="0.2">
      <c r="A76" s="118"/>
      <c r="B76" s="119"/>
      <c r="C76" s="146" t="s">
        <v>172</v>
      </c>
      <c r="D76" s="121"/>
      <c r="E76" s="122">
        <v>2.625</v>
      </c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15"/>
      <c r="Z76" s="115"/>
      <c r="AA76" s="115"/>
      <c r="AB76" s="115"/>
      <c r="AC76" s="115"/>
      <c r="AD76" s="115"/>
      <c r="AE76" s="115"/>
      <c r="AF76" s="115"/>
      <c r="AG76" s="115" t="s">
        <v>131</v>
      </c>
      <c r="AH76" s="115">
        <v>0</v>
      </c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x14ac:dyDescent="0.2">
      <c r="A77" s="126" t="s">
        <v>122</v>
      </c>
      <c r="B77" s="127" t="s">
        <v>54</v>
      </c>
      <c r="C77" s="144" t="s">
        <v>55</v>
      </c>
      <c r="D77" s="128"/>
      <c r="E77" s="129"/>
      <c r="F77" s="130"/>
      <c r="G77" s="131">
        <f>SUMIF(AG78:AG87,"&lt;&gt;NOR",G78:G87)</f>
        <v>0</v>
      </c>
      <c r="H77" s="125"/>
      <c r="I77" s="125">
        <f>SUM(I78:I87)</f>
        <v>3047.95</v>
      </c>
      <c r="J77" s="125"/>
      <c r="K77" s="125">
        <f>SUM(K78:K87)</f>
        <v>2877.94</v>
      </c>
      <c r="L77" s="125"/>
      <c r="M77" s="125">
        <f>SUM(M78:M87)</f>
        <v>0</v>
      </c>
      <c r="N77" s="125"/>
      <c r="O77" s="125">
        <f>SUM(O78:O87)</f>
        <v>0.12</v>
      </c>
      <c r="P77" s="125"/>
      <c r="Q77" s="125">
        <f>SUM(Q78:Q87)</f>
        <v>0</v>
      </c>
      <c r="R77" s="125"/>
      <c r="S77" s="125"/>
      <c r="T77" s="125"/>
      <c r="U77" s="125"/>
      <c r="V77" s="125">
        <f>SUM(V78:V87)</f>
        <v>6.05</v>
      </c>
      <c r="W77" s="125"/>
      <c r="X77" s="125"/>
      <c r="AG77" t="s">
        <v>123</v>
      </c>
    </row>
    <row r="78" spans="1:60" outlineLevel="1" x14ac:dyDescent="0.2">
      <c r="A78" s="132">
        <v>22</v>
      </c>
      <c r="B78" s="133" t="s">
        <v>209</v>
      </c>
      <c r="C78" s="145" t="s">
        <v>210</v>
      </c>
      <c r="D78" s="134" t="s">
        <v>140</v>
      </c>
      <c r="E78" s="135">
        <v>17.599900000000002</v>
      </c>
      <c r="F78" s="136"/>
      <c r="G78" s="137">
        <f>ROUND(E78*F78,2)</f>
        <v>0</v>
      </c>
      <c r="H78" s="120">
        <v>131.35</v>
      </c>
      <c r="I78" s="120">
        <f>ROUND(E78*H78,2)</f>
        <v>2311.75</v>
      </c>
      <c r="J78" s="120">
        <v>122.15</v>
      </c>
      <c r="K78" s="120">
        <f>ROUND(E78*J78,2)</f>
        <v>2149.83</v>
      </c>
      <c r="L78" s="120">
        <v>21</v>
      </c>
      <c r="M78" s="120">
        <f>G78*(1+L78/100)</f>
        <v>0</v>
      </c>
      <c r="N78" s="120">
        <v>7.0000000000000001E-3</v>
      </c>
      <c r="O78" s="120">
        <f>ROUND(E78*N78,2)</f>
        <v>0.12</v>
      </c>
      <c r="P78" s="120">
        <v>0</v>
      </c>
      <c r="Q78" s="120">
        <f>ROUND(E78*P78,2)</f>
        <v>0</v>
      </c>
      <c r="R78" s="120"/>
      <c r="S78" s="120" t="s">
        <v>127</v>
      </c>
      <c r="T78" s="120" t="s">
        <v>127</v>
      </c>
      <c r="U78" s="120">
        <v>0.254</v>
      </c>
      <c r="V78" s="120">
        <f>ROUND(E78*U78,2)</f>
        <v>4.47</v>
      </c>
      <c r="W78" s="120"/>
      <c r="X78" s="120" t="s">
        <v>128</v>
      </c>
      <c r="Y78" s="115"/>
      <c r="Z78" s="115"/>
      <c r="AA78" s="115"/>
      <c r="AB78" s="115"/>
      <c r="AC78" s="115"/>
      <c r="AD78" s="115"/>
      <c r="AE78" s="115"/>
      <c r="AF78" s="115"/>
      <c r="AG78" s="115" t="s">
        <v>129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outlineLevel="1" x14ac:dyDescent="0.2">
      <c r="A79" s="118"/>
      <c r="B79" s="119"/>
      <c r="C79" s="146" t="s">
        <v>178</v>
      </c>
      <c r="D79" s="121"/>
      <c r="E79" s="122">
        <v>9.3049999999999997</v>
      </c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15"/>
      <c r="Z79" s="115"/>
      <c r="AA79" s="115"/>
      <c r="AB79" s="115"/>
      <c r="AC79" s="115"/>
      <c r="AD79" s="115"/>
      <c r="AE79" s="115"/>
      <c r="AF79" s="115"/>
      <c r="AG79" s="115" t="s">
        <v>131</v>
      </c>
      <c r="AH79" s="115">
        <v>0</v>
      </c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outlineLevel="1" x14ac:dyDescent="0.2">
      <c r="A80" s="118"/>
      <c r="B80" s="119"/>
      <c r="C80" s="146" t="s">
        <v>154</v>
      </c>
      <c r="D80" s="121"/>
      <c r="E80" s="122">
        <v>5.1009000000000002</v>
      </c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15"/>
      <c r="Z80" s="115"/>
      <c r="AA80" s="115"/>
      <c r="AB80" s="115"/>
      <c r="AC80" s="115"/>
      <c r="AD80" s="115"/>
      <c r="AE80" s="115"/>
      <c r="AF80" s="115"/>
      <c r="AG80" s="115" t="s">
        <v>131</v>
      </c>
      <c r="AH80" s="115">
        <v>0</v>
      </c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2">
      <c r="A81" s="118"/>
      <c r="B81" s="119"/>
      <c r="C81" s="146" t="s">
        <v>211</v>
      </c>
      <c r="D81" s="121"/>
      <c r="E81" s="122">
        <v>2.2909999999999999</v>
      </c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15"/>
      <c r="Z81" s="115"/>
      <c r="AA81" s="115"/>
      <c r="AB81" s="115"/>
      <c r="AC81" s="115"/>
      <c r="AD81" s="115"/>
      <c r="AE81" s="115"/>
      <c r="AF81" s="115"/>
      <c r="AG81" s="115" t="s">
        <v>131</v>
      </c>
      <c r="AH81" s="115">
        <v>0</v>
      </c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18"/>
      <c r="B82" s="119"/>
      <c r="C82" s="146" t="s">
        <v>156</v>
      </c>
      <c r="D82" s="121"/>
      <c r="E82" s="122">
        <v>0.90300000000000002</v>
      </c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15"/>
      <c r="Z82" s="115"/>
      <c r="AA82" s="115"/>
      <c r="AB82" s="115"/>
      <c r="AC82" s="115"/>
      <c r="AD82" s="115"/>
      <c r="AE82" s="115"/>
      <c r="AF82" s="115"/>
      <c r="AG82" s="115" t="s">
        <v>131</v>
      </c>
      <c r="AH82" s="115">
        <v>0</v>
      </c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32">
        <v>23</v>
      </c>
      <c r="B83" s="133" t="s">
        <v>207</v>
      </c>
      <c r="C83" s="145" t="s">
        <v>208</v>
      </c>
      <c r="D83" s="134" t="s">
        <v>140</v>
      </c>
      <c r="E83" s="135">
        <v>17.599900000000002</v>
      </c>
      <c r="F83" s="136"/>
      <c r="G83" s="137">
        <f>ROUND(E83*F83,2)</f>
        <v>0</v>
      </c>
      <c r="H83" s="120">
        <v>41.83</v>
      </c>
      <c r="I83" s="120">
        <f>ROUND(E83*H83,2)</f>
        <v>736.2</v>
      </c>
      <c r="J83" s="120">
        <v>41.37</v>
      </c>
      <c r="K83" s="120">
        <f>ROUND(E83*J83,2)</f>
        <v>728.11</v>
      </c>
      <c r="L83" s="120">
        <v>21</v>
      </c>
      <c r="M83" s="120">
        <f>G83*(1+L83/100)</f>
        <v>0</v>
      </c>
      <c r="N83" s="120">
        <v>2.5999999999999998E-4</v>
      </c>
      <c r="O83" s="120">
        <f>ROUND(E83*N83,2)</f>
        <v>0</v>
      </c>
      <c r="P83" s="120">
        <v>0</v>
      </c>
      <c r="Q83" s="120">
        <f>ROUND(E83*P83,2)</f>
        <v>0</v>
      </c>
      <c r="R83" s="120"/>
      <c r="S83" s="120" t="s">
        <v>127</v>
      </c>
      <c r="T83" s="120" t="s">
        <v>127</v>
      </c>
      <c r="U83" s="120">
        <v>0.09</v>
      </c>
      <c r="V83" s="120">
        <f>ROUND(E83*U83,2)</f>
        <v>1.58</v>
      </c>
      <c r="W83" s="120"/>
      <c r="X83" s="120" t="s">
        <v>128</v>
      </c>
      <c r="Y83" s="115"/>
      <c r="Z83" s="115"/>
      <c r="AA83" s="115"/>
      <c r="AB83" s="115"/>
      <c r="AC83" s="115"/>
      <c r="AD83" s="115"/>
      <c r="AE83" s="115"/>
      <c r="AF83" s="115"/>
      <c r="AG83" s="115" t="s">
        <v>129</v>
      </c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outlineLevel="1" x14ac:dyDescent="0.2">
      <c r="A84" s="118"/>
      <c r="B84" s="119"/>
      <c r="C84" s="146" t="s">
        <v>178</v>
      </c>
      <c r="D84" s="121"/>
      <c r="E84" s="122">
        <v>9.3049999999999997</v>
      </c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15"/>
      <c r="Z84" s="115"/>
      <c r="AA84" s="115"/>
      <c r="AB84" s="115"/>
      <c r="AC84" s="115"/>
      <c r="AD84" s="115"/>
      <c r="AE84" s="115"/>
      <c r="AF84" s="115"/>
      <c r="AG84" s="115" t="s">
        <v>131</v>
      </c>
      <c r="AH84" s="115">
        <v>0</v>
      </c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2">
      <c r="A85" s="118"/>
      <c r="B85" s="119"/>
      <c r="C85" s="146" t="s">
        <v>154</v>
      </c>
      <c r="D85" s="121"/>
      <c r="E85" s="122">
        <v>5.1009000000000002</v>
      </c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15"/>
      <c r="Z85" s="115"/>
      <c r="AA85" s="115"/>
      <c r="AB85" s="115"/>
      <c r="AC85" s="115"/>
      <c r="AD85" s="115"/>
      <c r="AE85" s="115"/>
      <c r="AF85" s="115"/>
      <c r="AG85" s="115" t="s">
        <v>131</v>
      </c>
      <c r="AH85" s="115">
        <v>0</v>
      </c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outlineLevel="1" x14ac:dyDescent="0.2">
      <c r="A86" s="118"/>
      <c r="B86" s="119"/>
      <c r="C86" s="146" t="s">
        <v>211</v>
      </c>
      <c r="D86" s="121"/>
      <c r="E86" s="122">
        <v>2.2909999999999999</v>
      </c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15"/>
      <c r="Z86" s="115"/>
      <c r="AA86" s="115"/>
      <c r="AB86" s="115"/>
      <c r="AC86" s="115"/>
      <c r="AD86" s="115"/>
      <c r="AE86" s="115"/>
      <c r="AF86" s="115"/>
      <c r="AG86" s="115" t="s">
        <v>131</v>
      </c>
      <c r="AH86" s="115">
        <v>0</v>
      </c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2">
      <c r="A87" s="118"/>
      <c r="B87" s="119"/>
      <c r="C87" s="146" t="s">
        <v>156</v>
      </c>
      <c r="D87" s="121"/>
      <c r="E87" s="122">
        <v>0.90300000000000002</v>
      </c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15"/>
      <c r="Z87" s="115"/>
      <c r="AA87" s="115"/>
      <c r="AB87" s="115"/>
      <c r="AC87" s="115"/>
      <c r="AD87" s="115"/>
      <c r="AE87" s="115"/>
      <c r="AF87" s="115"/>
      <c r="AG87" s="115" t="s">
        <v>131</v>
      </c>
      <c r="AH87" s="115">
        <v>0</v>
      </c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ht="25.5" x14ac:dyDescent="0.2">
      <c r="A88" s="126" t="s">
        <v>122</v>
      </c>
      <c r="B88" s="127" t="s">
        <v>56</v>
      </c>
      <c r="C88" s="144" t="s">
        <v>57</v>
      </c>
      <c r="D88" s="128"/>
      <c r="E88" s="129"/>
      <c r="F88" s="130"/>
      <c r="G88" s="131">
        <f>SUMIF(AG89:AG96,"&lt;&gt;NOR",G89:G96)</f>
        <v>0</v>
      </c>
      <c r="H88" s="125"/>
      <c r="I88" s="125">
        <f>SUM(I89:I96)</f>
        <v>153.25</v>
      </c>
      <c r="J88" s="125"/>
      <c r="K88" s="125">
        <f>SUM(K89:K96)</f>
        <v>5875.78</v>
      </c>
      <c r="L88" s="125"/>
      <c r="M88" s="125">
        <f>SUM(M89:M96)</f>
        <v>0</v>
      </c>
      <c r="N88" s="125"/>
      <c r="O88" s="125">
        <f>SUM(O89:O96)</f>
        <v>0</v>
      </c>
      <c r="P88" s="125"/>
      <c r="Q88" s="125">
        <f>SUM(Q89:Q96)</f>
        <v>0</v>
      </c>
      <c r="R88" s="125"/>
      <c r="S88" s="125"/>
      <c r="T88" s="125"/>
      <c r="U88" s="125"/>
      <c r="V88" s="125">
        <f>SUM(V89:V96)</f>
        <v>14.15</v>
      </c>
      <c r="W88" s="125"/>
      <c r="X88" s="125"/>
      <c r="AG88" t="s">
        <v>123</v>
      </c>
    </row>
    <row r="89" spans="1:60" outlineLevel="1" x14ac:dyDescent="0.2">
      <c r="A89" s="132">
        <v>24</v>
      </c>
      <c r="B89" s="133" t="s">
        <v>212</v>
      </c>
      <c r="C89" s="145" t="s">
        <v>213</v>
      </c>
      <c r="D89" s="134" t="s">
        <v>140</v>
      </c>
      <c r="E89" s="135">
        <v>44.5488</v>
      </c>
      <c r="F89" s="136"/>
      <c r="G89" s="137">
        <f>ROUND(E89*F89,2)</f>
        <v>0</v>
      </c>
      <c r="H89" s="120">
        <v>1.44</v>
      </c>
      <c r="I89" s="120">
        <f>ROUND(E89*H89,2)</f>
        <v>64.150000000000006</v>
      </c>
      <c r="J89" s="120">
        <v>117.06</v>
      </c>
      <c r="K89" s="120">
        <f>ROUND(E89*J89,2)</f>
        <v>5214.88</v>
      </c>
      <c r="L89" s="120">
        <v>21</v>
      </c>
      <c r="M89" s="120">
        <f>G89*(1+L89/100)</f>
        <v>0</v>
      </c>
      <c r="N89" s="120">
        <v>4.0000000000000003E-5</v>
      </c>
      <c r="O89" s="120">
        <f>ROUND(E89*N89,2)</f>
        <v>0</v>
      </c>
      <c r="P89" s="120">
        <v>0</v>
      </c>
      <c r="Q89" s="120">
        <f>ROUND(E89*P89,2)</f>
        <v>0</v>
      </c>
      <c r="R89" s="120"/>
      <c r="S89" s="120" t="s">
        <v>127</v>
      </c>
      <c r="T89" s="120" t="s">
        <v>141</v>
      </c>
      <c r="U89" s="120">
        <v>0.308</v>
      </c>
      <c r="V89" s="120">
        <f>ROUND(E89*U89,2)</f>
        <v>13.72</v>
      </c>
      <c r="W89" s="120"/>
      <c r="X89" s="120" t="s">
        <v>128</v>
      </c>
      <c r="Y89" s="115"/>
      <c r="Z89" s="115"/>
      <c r="AA89" s="115"/>
      <c r="AB89" s="115"/>
      <c r="AC89" s="115"/>
      <c r="AD89" s="115"/>
      <c r="AE89" s="115"/>
      <c r="AF89" s="115"/>
      <c r="AG89" s="115" t="s">
        <v>129</v>
      </c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outlineLevel="1" x14ac:dyDescent="0.2">
      <c r="A90" s="118"/>
      <c r="B90" s="119"/>
      <c r="C90" s="146" t="s">
        <v>178</v>
      </c>
      <c r="D90" s="121"/>
      <c r="E90" s="122">
        <v>9.3049999999999997</v>
      </c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15"/>
      <c r="Z90" s="115"/>
      <c r="AA90" s="115"/>
      <c r="AB90" s="115"/>
      <c r="AC90" s="115"/>
      <c r="AD90" s="115"/>
      <c r="AE90" s="115"/>
      <c r="AF90" s="115"/>
      <c r="AG90" s="115" t="s">
        <v>131</v>
      </c>
      <c r="AH90" s="115">
        <v>0</v>
      </c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2">
      <c r="A91" s="118"/>
      <c r="B91" s="119"/>
      <c r="C91" s="146" t="s">
        <v>154</v>
      </c>
      <c r="D91" s="121"/>
      <c r="E91" s="122">
        <v>5.1009000000000002</v>
      </c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15"/>
      <c r="Z91" s="115"/>
      <c r="AA91" s="115"/>
      <c r="AB91" s="115"/>
      <c r="AC91" s="115"/>
      <c r="AD91" s="115"/>
      <c r="AE91" s="115"/>
      <c r="AF91" s="115"/>
      <c r="AG91" s="115" t="s">
        <v>131</v>
      </c>
      <c r="AH91" s="115">
        <v>0</v>
      </c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outlineLevel="1" x14ac:dyDescent="0.2">
      <c r="A92" s="118"/>
      <c r="B92" s="119"/>
      <c r="C92" s="146" t="s">
        <v>211</v>
      </c>
      <c r="D92" s="121"/>
      <c r="E92" s="122">
        <v>2.2909999999999999</v>
      </c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15"/>
      <c r="Z92" s="115"/>
      <c r="AA92" s="115"/>
      <c r="AB92" s="115"/>
      <c r="AC92" s="115"/>
      <c r="AD92" s="115"/>
      <c r="AE92" s="115"/>
      <c r="AF92" s="115"/>
      <c r="AG92" s="115" t="s">
        <v>131</v>
      </c>
      <c r="AH92" s="115">
        <v>0</v>
      </c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outlineLevel="1" x14ac:dyDescent="0.2">
      <c r="A93" s="118"/>
      <c r="B93" s="119"/>
      <c r="C93" s="146" t="s">
        <v>156</v>
      </c>
      <c r="D93" s="121"/>
      <c r="E93" s="122">
        <v>0.90300000000000002</v>
      </c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15"/>
      <c r="Z93" s="115"/>
      <c r="AA93" s="115"/>
      <c r="AB93" s="115"/>
      <c r="AC93" s="115"/>
      <c r="AD93" s="115"/>
      <c r="AE93" s="115"/>
      <c r="AF93" s="115"/>
      <c r="AG93" s="115" t="s">
        <v>131</v>
      </c>
      <c r="AH93" s="115">
        <v>0</v>
      </c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outlineLevel="1" x14ac:dyDescent="0.2">
      <c r="A94" s="118"/>
      <c r="B94" s="119"/>
      <c r="C94" s="146" t="s">
        <v>214</v>
      </c>
      <c r="D94" s="121"/>
      <c r="E94" s="122">
        <v>16.760400000000001</v>
      </c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15"/>
      <c r="Z94" s="115"/>
      <c r="AA94" s="115"/>
      <c r="AB94" s="115"/>
      <c r="AC94" s="115"/>
      <c r="AD94" s="115"/>
      <c r="AE94" s="115"/>
      <c r="AF94" s="115"/>
      <c r="AG94" s="115" t="s">
        <v>131</v>
      </c>
      <c r="AH94" s="115">
        <v>0</v>
      </c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outlineLevel="1" x14ac:dyDescent="0.2">
      <c r="A95" s="118"/>
      <c r="B95" s="119"/>
      <c r="C95" s="146" t="s">
        <v>215</v>
      </c>
      <c r="D95" s="121"/>
      <c r="E95" s="122">
        <v>10.188499999999999</v>
      </c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5"/>
      <c r="Z95" s="115"/>
      <c r="AA95" s="115"/>
      <c r="AB95" s="115"/>
      <c r="AC95" s="115"/>
      <c r="AD95" s="115"/>
      <c r="AE95" s="115"/>
      <c r="AF95" s="115"/>
      <c r="AG95" s="115" t="s">
        <v>131</v>
      </c>
      <c r="AH95" s="115">
        <v>0</v>
      </c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outlineLevel="1" x14ac:dyDescent="0.2">
      <c r="A96" s="138">
        <v>25</v>
      </c>
      <c r="B96" s="139" t="s">
        <v>216</v>
      </c>
      <c r="C96" s="147" t="s">
        <v>217</v>
      </c>
      <c r="D96" s="140" t="s">
        <v>218</v>
      </c>
      <c r="E96" s="141">
        <v>5</v>
      </c>
      <c r="F96" s="142"/>
      <c r="G96" s="143">
        <f>ROUND(E96*F96,2)</f>
        <v>0</v>
      </c>
      <c r="H96" s="120">
        <v>17.82</v>
      </c>
      <c r="I96" s="120">
        <f>ROUND(E96*H96,2)</f>
        <v>89.1</v>
      </c>
      <c r="J96" s="120">
        <v>132.18</v>
      </c>
      <c r="K96" s="120">
        <f>ROUND(E96*J96,2)</f>
        <v>660.9</v>
      </c>
      <c r="L96" s="120">
        <v>21</v>
      </c>
      <c r="M96" s="120">
        <f>G96*(1+L96/100)</f>
        <v>0</v>
      </c>
      <c r="N96" s="120">
        <v>2.0000000000000001E-4</v>
      </c>
      <c r="O96" s="120">
        <f>ROUND(E96*N96,2)</f>
        <v>0</v>
      </c>
      <c r="P96" s="120">
        <v>0</v>
      </c>
      <c r="Q96" s="120">
        <f>ROUND(E96*P96,2)</f>
        <v>0</v>
      </c>
      <c r="R96" s="120"/>
      <c r="S96" s="120" t="s">
        <v>219</v>
      </c>
      <c r="T96" s="120" t="s">
        <v>220</v>
      </c>
      <c r="U96" s="120">
        <v>8.5999999999999993E-2</v>
      </c>
      <c r="V96" s="120">
        <f>ROUND(E96*U96,2)</f>
        <v>0.43</v>
      </c>
      <c r="W96" s="120"/>
      <c r="X96" s="120" t="s">
        <v>128</v>
      </c>
      <c r="Y96" s="115"/>
      <c r="Z96" s="115"/>
      <c r="AA96" s="115"/>
      <c r="AB96" s="115"/>
      <c r="AC96" s="115"/>
      <c r="AD96" s="115"/>
      <c r="AE96" s="115"/>
      <c r="AF96" s="115"/>
      <c r="AG96" s="115" t="s">
        <v>129</v>
      </c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x14ac:dyDescent="0.2">
      <c r="A97" s="126" t="s">
        <v>122</v>
      </c>
      <c r="B97" s="127" t="s">
        <v>58</v>
      </c>
      <c r="C97" s="144" t="s">
        <v>59</v>
      </c>
      <c r="D97" s="128"/>
      <c r="E97" s="129"/>
      <c r="F97" s="130"/>
      <c r="G97" s="131">
        <f>SUMIF(AG98:AG144,"&lt;&gt;NOR",G98:G144)</f>
        <v>0</v>
      </c>
      <c r="H97" s="125"/>
      <c r="I97" s="125">
        <f>SUM(I98:I144)</f>
        <v>577.85</v>
      </c>
      <c r="J97" s="125"/>
      <c r="K97" s="125">
        <f>SUM(K98:K144)</f>
        <v>13900.010000000002</v>
      </c>
      <c r="L97" s="125"/>
      <c r="M97" s="125">
        <f>SUM(M98:M144)</f>
        <v>0</v>
      </c>
      <c r="N97" s="125"/>
      <c r="O97" s="125">
        <f>SUM(O98:O144)</f>
        <v>0.02</v>
      </c>
      <c r="P97" s="125"/>
      <c r="Q97" s="125">
        <f>SUM(Q98:Q144)</f>
        <v>1.21</v>
      </c>
      <c r="R97" s="125"/>
      <c r="S97" s="125"/>
      <c r="T97" s="125"/>
      <c r="U97" s="125"/>
      <c r="V97" s="125">
        <f>SUM(V98:V144)</f>
        <v>28.509999999999998</v>
      </c>
      <c r="W97" s="125"/>
      <c r="X97" s="125"/>
      <c r="AG97" t="s">
        <v>123</v>
      </c>
    </row>
    <row r="98" spans="1:60" outlineLevel="1" x14ac:dyDescent="0.2">
      <c r="A98" s="132">
        <v>26</v>
      </c>
      <c r="B98" s="133" t="s">
        <v>221</v>
      </c>
      <c r="C98" s="145" t="s">
        <v>222</v>
      </c>
      <c r="D98" s="134" t="s">
        <v>140</v>
      </c>
      <c r="E98" s="135">
        <v>3.194</v>
      </c>
      <c r="F98" s="136"/>
      <c r="G98" s="137">
        <f>ROUND(E98*F98,2)</f>
        <v>0</v>
      </c>
      <c r="H98" s="120">
        <v>0</v>
      </c>
      <c r="I98" s="120">
        <f>ROUND(E98*H98,2)</f>
        <v>0</v>
      </c>
      <c r="J98" s="120">
        <v>59.5</v>
      </c>
      <c r="K98" s="120">
        <f>ROUND(E98*J98,2)</f>
        <v>190.04</v>
      </c>
      <c r="L98" s="120">
        <v>21</v>
      </c>
      <c r="M98" s="120">
        <f>G98*(1+L98/100)</f>
        <v>0</v>
      </c>
      <c r="N98" s="120">
        <v>0</v>
      </c>
      <c r="O98" s="120">
        <f>ROUND(E98*N98,2)</f>
        <v>0</v>
      </c>
      <c r="P98" s="120">
        <v>1.75E-3</v>
      </c>
      <c r="Q98" s="120">
        <f>ROUND(E98*P98,2)</f>
        <v>0.01</v>
      </c>
      <c r="R98" s="120"/>
      <c r="S98" s="120" t="s">
        <v>127</v>
      </c>
      <c r="T98" s="120" t="s">
        <v>127</v>
      </c>
      <c r="U98" s="120">
        <v>0.16500000000000001</v>
      </c>
      <c r="V98" s="120">
        <f>ROUND(E98*U98,2)</f>
        <v>0.53</v>
      </c>
      <c r="W98" s="120"/>
      <c r="X98" s="120" t="s">
        <v>128</v>
      </c>
      <c r="Y98" s="115"/>
      <c r="Z98" s="115"/>
      <c r="AA98" s="115"/>
      <c r="AB98" s="115"/>
      <c r="AC98" s="115"/>
      <c r="AD98" s="115"/>
      <c r="AE98" s="115"/>
      <c r="AF98" s="115"/>
      <c r="AG98" s="115" t="s">
        <v>129</v>
      </c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outlineLevel="1" x14ac:dyDescent="0.2">
      <c r="A99" s="118"/>
      <c r="B99" s="119"/>
      <c r="C99" s="146" t="s">
        <v>211</v>
      </c>
      <c r="D99" s="121"/>
      <c r="E99" s="122">
        <v>2.2909999999999999</v>
      </c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15"/>
      <c r="Z99" s="115"/>
      <c r="AA99" s="115"/>
      <c r="AB99" s="115"/>
      <c r="AC99" s="115"/>
      <c r="AD99" s="115"/>
      <c r="AE99" s="115"/>
      <c r="AF99" s="115"/>
      <c r="AG99" s="115" t="s">
        <v>131</v>
      </c>
      <c r="AH99" s="115">
        <v>0</v>
      </c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outlineLevel="1" x14ac:dyDescent="0.2">
      <c r="A100" s="118"/>
      <c r="B100" s="119"/>
      <c r="C100" s="146" t="s">
        <v>156</v>
      </c>
      <c r="D100" s="121"/>
      <c r="E100" s="122">
        <v>0.90300000000000002</v>
      </c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15"/>
      <c r="Z100" s="115"/>
      <c r="AA100" s="115"/>
      <c r="AB100" s="115"/>
      <c r="AC100" s="115"/>
      <c r="AD100" s="115"/>
      <c r="AE100" s="115"/>
      <c r="AF100" s="115"/>
      <c r="AG100" s="115" t="s">
        <v>131</v>
      </c>
      <c r="AH100" s="115">
        <v>0</v>
      </c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outlineLevel="1" x14ac:dyDescent="0.2">
      <c r="A101" s="132">
        <v>27</v>
      </c>
      <c r="B101" s="133" t="s">
        <v>223</v>
      </c>
      <c r="C101" s="145" t="s">
        <v>224</v>
      </c>
      <c r="D101" s="134" t="s">
        <v>140</v>
      </c>
      <c r="E101" s="135">
        <v>17.599900000000002</v>
      </c>
      <c r="F101" s="136"/>
      <c r="G101" s="137">
        <f>ROUND(E101*F101,2)</f>
        <v>0</v>
      </c>
      <c r="H101" s="120">
        <v>0</v>
      </c>
      <c r="I101" s="120">
        <f>ROUND(E101*H101,2)</f>
        <v>0</v>
      </c>
      <c r="J101" s="120">
        <v>310</v>
      </c>
      <c r="K101" s="120">
        <f>ROUND(E101*J101,2)</f>
        <v>5455.97</v>
      </c>
      <c r="L101" s="120">
        <v>21</v>
      </c>
      <c r="M101" s="120">
        <f>G101*(1+L101/100)</f>
        <v>0</v>
      </c>
      <c r="N101" s="120">
        <v>0</v>
      </c>
      <c r="O101" s="120">
        <f>ROUND(E101*N101,2)</f>
        <v>0</v>
      </c>
      <c r="P101" s="120">
        <v>1.26E-2</v>
      </c>
      <c r="Q101" s="120">
        <f>ROUND(E101*P101,2)</f>
        <v>0.22</v>
      </c>
      <c r="R101" s="120"/>
      <c r="S101" s="120" t="s">
        <v>127</v>
      </c>
      <c r="T101" s="120" t="s">
        <v>141</v>
      </c>
      <c r="U101" s="120">
        <v>0.33</v>
      </c>
      <c r="V101" s="120">
        <f>ROUND(E101*U101,2)</f>
        <v>5.81</v>
      </c>
      <c r="W101" s="120"/>
      <c r="X101" s="120" t="s">
        <v>128</v>
      </c>
      <c r="Y101" s="115"/>
      <c r="Z101" s="115"/>
      <c r="AA101" s="115"/>
      <c r="AB101" s="115"/>
      <c r="AC101" s="115"/>
      <c r="AD101" s="115"/>
      <c r="AE101" s="115"/>
      <c r="AF101" s="115"/>
      <c r="AG101" s="115" t="s">
        <v>129</v>
      </c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outlineLevel="1" x14ac:dyDescent="0.2">
      <c r="A102" s="118"/>
      <c r="B102" s="119"/>
      <c r="C102" s="146" t="s">
        <v>178</v>
      </c>
      <c r="D102" s="121"/>
      <c r="E102" s="122">
        <v>9.3049999999999997</v>
      </c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15"/>
      <c r="Z102" s="115"/>
      <c r="AA102" s="115"/>
      <c r="AB102" s="115"/>
      <c r="AC102" s="115"/>
      <c r="AD102" s="115"/>
      <c r="AE102" s="115"/>
      <c r="AF102" s="115"/>
      <c r="AG102" s="115" t="s">
        <v>131</v>
      </c>
      <c r="AH102" s="115">
        <v>0</v>
      </c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outlineLevel="1" x14ac:dyDescent="0.2">
      <c r="A103" s="118"/>
      <c r="B103" s="119"/>
      <c r="C103" s="146" t="s">
        <v>154</v>
      </c>
      <c r="D103" s="121"/>
      <c r="E103" s="122">
        <v>5.1009000000000002</v>
      </c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15"/>
      <c r="Z103" s="115"/>
      <c r="AA103" s="115"/>
      <c r="AB103" s="115"/>
      <c r="AC103" s="115"/>
      <c r="AD103" s="115"/>
      <c r="AE103" s="115"/>
      <c r="AF103" s="115"/>
      <c r="AG103" s="115" t="s">
        <v>131</v>
      </c>
      <c r="AH103" s="115">
        <v>0</v>
      </c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2">
      <c r="A104" s="118"/>
      <c r="B104" s="119"/>
      <c r="C104" s="146" t="s">
        <v>211</v>
      </c>
      <c r="D104" s="121"/>
      <c r="E104" s="122">
        <v>2.2909999999999999</v>
      </c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15"/>
      <c r="Z104" s="115"/>
      <c r="AA104" s="115"/>
      <c r="AB104" s="115"/>
      <c r="AC104" s="115"/>
      <c r="AD104" s="115"/>
      <c r="AE104" s="115"/>
      <c r="AF104" s="115"/>
      <c r="AG104" s="115" t="s">
        <v>131</v>
      </c>
      <c r="AH104" s="115">
        <v>0</v>
      </c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outlineLevel="1" x14ac:dyDescent="0.2">
      <c r="A105" s="118"/>
      <c r="B105" s="119"/>
      <c r="C105" s="146" t="s">
        <v>156</v>
      </c>
      <c r="D105" s="121"/>
      <c r="E105" s="122">
        <v>0.90300000000000002</v>
      </c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15"/>
      <c r="Z105" s="115"/>
      <c r="AA105" s="115"/>
      <c r="AB105" s="115"/>
      <c r="AC105" s="115"/>
      <c r="AD105" s="115"/>
      <c r="AE105" s="115"/>
      <c r="AF105" s="115"/>
      <c r="AG105" s="115" t="s">
        <v>131</v>
      </c>
      <c r="AH105" s="115">
        <v>0</v>
      </c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outlineLevel="1" x14ac:dyDescent="0.2">
      <c r="A106" s="132">
        <v>28</v>
      </c>
      <c r="B106" s="133" t="s">
        <v>225</v>
      </c>
      <c r="C106" s="145" t="s">
        <v>226</v>
      </c>
      <c r="D106" s="134" t="s">
        <v>140</v>
      </c>
      <c r="E106" s="135">
        <v>3.194</v>
      </c>
      <c r="F106" s="136"/>
      <c r="G106" s="137">
        <f>ROUND(E106*F106,2)</f>
        <v>0</v>
      </c>
      <c r="H106" s="120">
        <v>0</v>
      </c>
      <c r="I106" s="120">
        <f>ROUND(E106*H106,2)</f>
        <v>0</v>
      </c>
      <c r="J106" s="120">
        <v>64.7</v>
      </c>
      <c r="K106" s="120">
        <f>ROUND(E106*J106,2)</f>
        <v>206.65</v>
      </c>
      <c r="L106" s="120">
        <v>21</v>
      </c>
      <c r="M106" s="120">
        <f>G106*(1+L106/100)</f>
        <v>0</v>
      </c>
      <c r="N106" s="120">
        <v>0</v>
      </c>
      <c r="O106" s="120">
        <f>ROUND(E106*N106,2)</f>
        <v>0</v>
      </c>
      <c r="P106" s="120">
        <v>0.02</v>
      </c>
      <c r="Q106" s="120">
        <f>ROUND(E106*P106,2)</f>
        <v>0.06</v>
      </c>
      <c r="R106" s="120"/>
      <c r="S106" s="120" t="s">
        <v>127</v>
      </c>
      <c r="T106" s="120" t="s">
        <v>141</v>
      </c>
      <c r="U106" s="120">
        <v>0.14699999999999999</v>
      </c>
      <c r="V106" s="120">
        <f>ROUND(E106*U106,2)</f>
        <v>0.47</v>
      </c>
      <c r="W106" s="120"/>
      <c r="X106" s="120" t="s">
        <v>128</v>
      </c>
      <c r="Y106" s="115"/>
      <c r="Z106" s="115"/>
      <c r="AA106" s="115"/>
      <c r="AB106" s="115"/>
      <c r="AC106" s="115"/>
      <c r="AD106" s="115"/>
      <c r="AE106" s="115"/>
      <c r="AF106" s="115"/>
      <c r="AG106" s="115" t="s">
        <v>129</v>
      </c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18"/>
      <c r="B107" s="119"/>
      <c r="C107" s="146" t="s">
        <v>211</v>
      </c>
      <c r="D107" s="121"/>
      <c r="E107" s="122">
        <v>2.2909999999999999</v>
      </c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15"/>
      <c r="Z107" s="115"/>
      <c r="AA107" s="115"/>
      <c r="AB107" s="115"/>
      <c r="AC107" s="115"/>
      <c r="AD107" s="115"/>
      <c r="AE107" s="115"/>
      <c r="AF107" s="115"/>
      <c r="AG107" s="115" t="s">
        <v>131</v>
      </c>
      <c r="AH107" s="115">
        <v>0</v>
      </c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outlineLevel="1" x14ac:dyDescent="0.2">
      <c r="A108" s="118"/>
      <c r="B108" s="119"/>
      <c r="C108" s="146" t="s">
        <v>156</v>
      </c>
      <c r="D108" s="121"/>
      <c r="E108" s="122">
        <v>0.90300000000000002</v>
      </c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15"/>
      <c r="Z108" s="115"/>
      <c r="AA108" s="115"/>
      <c r="AB108" s="115"/>
      <c r="AC108" s="115"/>
      <c r="AD108" s="115"/>
      <c r="AE108" s="115"/>
      <c r="AF108" s="115"/>
      <c r="AG108" s="115" t="s">
        <v>131</v>
      </c>
      <c r="AH108" s="115">
        <v>0</v>
      </c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outlineLevel="1" x14ac:dyDescent="0.2">
      <c r="A109" s="132">
        <v>29</v>
      </c>
      <c r="B109" s="133" t="s">
        <v>227</v>
      </c>
      <c r="C109" s="145" t="s">
        <v>228</v>
      </c>
      <c r="D109" s="134" t="s">
        <v>145</v>
      </c>
      <c r="E109" s="135">
        <v>24.62</v>
      </c>
      <c r="F109" s="136"/>
      <c r="G109" s="137">
        <f>ROUND(E109*F109,2)</f>
        <v>0</v>
      </c>
      <c r="H109" s="120">
        <v>0</v>
      </c>
      <c r="I109" s="120">
        <f>ROUND(E109*H109,2)</f>
        <v>0</v>
      </c>
      <c r="J109" s="120">
        <v>27</v>
      </c>
      <c r="K109" s="120">
        <f>ROUND(E109*J109,2)</f>
        <v>664.74</v>
      </c>
      <c r="L109" s="120">
        <v>21</v>
      </c>
      <c r="M109" s="120">
        <f>G109*(1+L109/100)</f>
        <v>0</v>
      </c>
      <c r="N109" s="120">
        <v>0</v>
      </c>
      <c r="O109" s="120">
        <f>ROUND(E109*N109,2)</f>
        <v>0</v>
      </c>
      <c r="P109" s="120">
        <v>4.0000000000000002E-4</v>
      </c>
      <c r="Q109" s="120">
        <f>ROUND(E109*P109,2)</f>
        <v>0.01</v>
      </c>
      <c r="R109" s="120"/>
      <c r="S109" s="120" t="s">
        <v>127</v>
      </c>
      <c r="T109" s="120" t="s">
        <v>127</v>
      </c>
      <c r="U109" s="120">
        <v>7.0000000000000007E-2</v>
      </c>
      <c r="V109" s="120">
        <f>ROUND(E109*U109,2)</f>
        <v>1.72</v>
      </c>
      <c r="W109" s="120"/>
      <c r="X109" s="120" t="s">
        <v>128</v>
      </c>
      <c r="Y109" s="115"/>
      <c r="Z109" s="115"/>
      <c r="AA109" s="115"/>
      <c r="AB109" s="115"/>
      <c r="AC109" s="115"/>
      <c r="AD109" s="115"/>
      <c r="AE109" s="115"/>
      <c r="AF109" s="115"/>
      <c r="AG109" s="115" t="s">
        <v>129</v>
      </c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outlineLevel="1" x14ac:dyDescent="0.2">
      <c r="A110" s="118"/>
      <c r="B110" s="119"/>
      <c r="C110" s="146" t="s">
        <v>229</v>
      </c>
      <c r="D110" s="121"/>
      <c r="E110" s="122">
        <v>13.72</v>
      </c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15"/>
      <c r="Z110" s="115"/>
      <c r="AA110" s="115"/>
      <c r="AB110" s="115"/>
      <c r="AC110" s="115"/>
      <c r="AD110" s="115"/>
      <c r="AE110" s="115"/>
      <c r="AF110" s="115"/>
      <c r="AG110" s="115" t="s">
        <v>131</v>
      </c>
      <c r="AH110" s="115">
        <v>0</v>
      </c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outlineLevel="1" x14ac:dyDescent="0.2">
      <c r="A111" s="118"/>
      <c r="B111" s="119"/>
      <c r="C111" s="146" t="s">
        <v>230</v>
      </c>
      <c r="D111" s="121"/>
      <c r="E111" s="122">
        <v>7.68</v>
      </c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15"/>
      <c r="Z111" s="115"/>
      <c r="AA111" s="115"/>
      <c r="AB111" s="115"/>
      <c r="AC111" s="115"/>
      <c r="AD111" s="115"/>
      <c r="AE111" s="115"/>
      <c r="AF111" s="115"/>
      <c r="AG111" s="115" t="s">
        <v>131</v>
      </c>
      <c r="AH111" s="115">
        <v>0</v>
      </c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outlineLevel="1" x14ac:dyDescent="0.2">
      <c r="A112" s="118"/>
      <c r="B112" s="119"/>
      <c r="C112" s="146" t="s">
        <v>231</v>
      </c>
      <c r="D112" s="121"/>
      <c r="E112" s="122">
        <v>3.22</v>
      </c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15"/>
      <c r="Z112" s="115"/>
      <c r="AA112" s="115"/>
      <c r="AB112" s="115"/>
      <c r="AC112" s="115"/>
      <c r="AD112" s="115"/>
      <c r="AE112" s="115"/>
      <c r="AF112" s="115"/>
      <c r="AG112" s="115" t="s">
        <v>131</v>
      </c>
      <c r="AH112" s="115">
        <v>0</v>
      </c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outlineLevel="1" x14ac:dyDescent="0.2">
      <c r="A113" s="132">
        <v>30</v>
      </c>
      <c r="B113" s="133" t="s">
        <v>232</v>
      </c>
      <c r="C113" s="145" t="s">
        <v>233</v>
      </c>
      <c r="D113" s="134" t="s">
        <v>140</v>
      </c>
      <c r="E113" s="135">
        <v>0.4</v>
      </c>
      <c r="F113" s="136"/>
      <c r="G113" s="137">
        <f>ROUND(E113*F113,2)</f>
        <v>0</v>
      </c>
      <c r="H113" s="120">
        <v>0</v>
      </c>
      <c r="I113" s="120">
        <f>ROUND(E113*H113,2)</f>
        <v>0</v>
      </c>
      <c r="J113" s="120">
        <v>149.5</v>
      </c>
      <c r="K113" s="120">
        <f>ROUND(E113*J113,2)</f>
        <v>59.8</v>
      </c>
      <c r="L113" s="120">
        <v>21</v>
      </c>
      <c r="M113" s="120">
        <f>G113*(1+L113/100)</f>
        <v>0</v>
      </c>
      <c r="N113" s="120">
        <v>0</v>
      </c>
      <c r="O113" s="120">
        <f>ROUND(E113*N113,2)</f>
        <v>0</v>
      </c>
      <c r="P113" s="120">
        <v>5.5E-2</v>
      </c>
      <c r="Q113" s="120">
        <f>ROUND(E113*P113,2)</f>
        <v>0.02</v>
      </c>
      <c r="R113" s="120"/>
      <c r="S113" s="120" t="s">
        <v>127</v>
      </c>
      <c r="T113" s="120" t="s">
        <v>127</v>
      </c>
      <c r="U113" s="120">
        <v>0.42499999999999999</v>
      </c>
      <c r="V113" s="120">
        <f>ROUND(E113*U113,2)</f>
        <v>0.17</v>
      </c>
      <c r="W113" s="120"/>
      <c r="X113" s="120" t="s">
        <v>128</v>
      </c>
      <c r="Y113" s="115"/>
      <c r="Z113" s="115"/>
      <c r="AA113" s="115"/>
      <c r="AB113" s="115"/>
      <c r="AC113" s="115"/>
      <c r="AD113" s="115"/>
      <c r="AE113" s="115"/>
      <c r="AF113" s="115"/>
      <c r="AG113" s="115" t="s">
        <v>129</v>
      </c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outlineLevel="1" x14ac:dyDescent="0.2">
      <c r="A114" s="118"/>
      <c r="B114" s="119"/>
      <c r="C114" s="146" t="s">
        <v>234</v>
      </c>
      <c r="D114" s="121"/>
      <c r="E114" s="122">
        <v>0.4</v>
      </c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15"/>
      <c r="Z114" s="115"/>
      <c r="AA114" s="115"/>
      <c r="AB114" s="115"/>
      <c r="AC114" s="115"/>
      <c r="AD114" s="115"/>
      <c r="AE114" s="115"/>
      <c r="AF114" s="115"/>
      <c r="AG114" s="115" t="s">
        <v>131</v>
      </c>
      <c r="AH114" s="115">
        <v>0</v>
      </c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outlineLevel="1" x14ac:dyDescent="0.2">
      <c r="A115" s="138">
        <v>31</v>
      </c>
      <c r="B115" s="139" t="s">
        <v>235</v>
      </c>
      <c r="C115" s="147" t="s">
        <v>236</v>
      </c>
      <c r="D115" s="140" t="s">
        <v>134</v>
      </c>
      <c r="E115" s="141">
        <v>6</v>
      </c>
      <c r="F115" s="142"/>
      <c r="G115" s="143">
        <f>ROUND(E115*F115,2)</f>
        <v>0</v>
      </c>
      <c r="H115" s="120">
        <v>0</v>
      </c>
      <c r="I115" s="120">
        <f>ROUND(E115*H115,2)</f>
        <v>0</v>
      </c>
      <c r="J115" s="120">
        <v>17.600000000000001</v>
      </c>
      <c r="K115" s="120">
        <f>ROUND(E115*J115,2)</f>
        <v>105.6</v>
      </c>
      <c r="L115" s="120">
        <v>21</v>
      </c>
      <c r="M115" s="120">
        <f>G115*(1+L115/100)</f>
        <v>0</v>
      </c>
      <c r="N115" s="120">
        <v>0</v>
      </c>
      <c r="O115" s="120">
        <f>ROUND(E115*N115,2)</f>
        <v>0</v>
      </c>
      <c r="P115" s="120">
        <v>0</v>
      </c>
      <c r="Q115" s="120">
        <f>ROUND(E115*P115,2)</f>
        <v>0</v>
      </c>
      <c r="R115" s="120"/>
      <c r="S115" s="120" t="s">
        <v>127</v>
      </c>
      <c r="T115" s="120" t="s">
        <v>127</v>
      </c>
      <c r="U115" s="120">
        <v>0.05</v>
      </c>
      <c r="V115" s="120">
        <f>ROUND(E115*U115,2)</f>
        <v>0.3</v>
      </c>
      <c r="W115" s="120"/>
      <c r="X115" s="120" t="s">
        <v>128</v>
      </c>
      <c r="Y115" s="115"/>
      <c r="Z115" s="115"/>
      <c r="AA115" s="115"/>
      <c r="AB115" s="115"/>
      <c r="AC115" s="115"/>
      <c r="AD115" s="115"/>
      <c r="AE115" s="115"/>
      <c r="AF115" s="115"/>
      <c r="AG115" s="115" t="s">
        <v>129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outlineLevel="1" x14ac:dyDescent="0.2">
      <c r="A116" s="132">
        <v>32</v>
      </c>
      <c r="B116" s="133" t="s">
        <v>237</v>
      </c>
      <c r="C116" s="145" t="s">
        <v>238</v>
      </c>
      <c r="D116" s="134" t="s">
        <v>140</v>
      </c>
      <c r="E116" s="135">
        <v>1.1819999999999999</v>
      </c>
      <c r="F116" s="136"/>
      <c r="G116" s="137">
        <f>ROUND(E116*F116,2)</f>
        <v>0</v>
      </c>
      <c r="H116" s="120">
        <v>31.09</v>
      </c>
      <c r="I116" s="120">
        <f>ROUND(E116*H116,2)</f>
        <v>36.75</v>
      </c>
      <c r="J116" s="120">
        <v>367.41</v>
      </c>
      <c r="K116" s="120">
        <f>ROUND(E116*J116,2)</f>
        <v>434.28</v>
      </c>
      <c r="L116" s="120">
        <v>21</v>
      </c>
      <c r="M116" s="120">
        <f>G116*(1+L116/100)</f>
        <v>0</v>
      </c>
      <c r="N116" s="120">
        <v>1.17E-3</v>
      </c>
      <c r="O116" s="120">
        <f>ROUND(E116*N116,2)</f>
        <v>0</v>
      </c>
      <c r="P116" s="120">
        <v>7.5999999999999998E-2</v>
      </c>
      <c r="Q116" s="120">
        <f>ROUND(E116*P116,2)</f>
        <v>0.09</v>
      </c>
      <c r="R116" s="120"/>
      <c r="S116" s="120" t="s">
        <v>127</v>
      </c>
      <c r="T116" s="120" t="s">
        <v>127</v>
      </c>
      <c r="U116" s="120">
        <v>0.93899999999999995</v>
      </c>
      <c r="V116" s="120">
        <f>ROUND(E116*U116,2)</f>
        <v>1.1100000000000001</v>
      </c>
      <c r="W116" s="120"/>
      <c r="X116" s="120" t="s">
        <v>128</v>
      </c>
      <c r="Y116" s="115"/>
      <c r="Z116" s="115"/>
      <c r="AA116" s="115"/>
      <c r="AB116" s="115"/>
      <c r="AC116" s="115"/>
      <c r="AD116" s="115"/>
      <c r="AE116" s="115"/>
      <c r="AF116" s="115"/>
      <c r="AG116" s="115" t="s">
        <v>129</v>
      </c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outlineLevel="1" x14ac:dyDescent="0.2">
      <c r="A117" s="118"/>
      <c r="B117" s="119"/>
      <c r="C117" s="146" t="s">
        <v>239</v>
      </c>
      <c r="D117" s="121"/>
      <c r="E117" s="122">
        <v>1.1819999999999999</v>
      </c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15"/>
      <c r="Z117" s="115"/>
      <c r="AA117" s="115"/>
      <c r="AB117" s="115"/>
      <c r="AC117" s="115"/>
      <c r="AD117" s="115"/>
      <c r="AE117" s="115"/>
      <c r="AF117" s="115"/>
      <c r="AG117" s="115" t="s">
        <v>131</v>
      </c>
      <c r="AH117" s="115">
        <v>0</v>
      </c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outlineLevel="1" x14ac:dyDescent="0.2">
      <c r="A118" s="132">
        <v>33</v>
      </c>
      <c r="B118" s="133" t="s">
        <v>240</v>
      </c>
      <c r="C118" s="145" t="s">
        <v>241</v>
      </c>
      <c r="D118" s="134" t="s">
        <v>145</v>
      </c>
      <c r="E118" s="135">
        <v>3</v>
      </c>
      <c r="F118" s="136"/>
      <c r="G118" s="137">
        <f>ROUND(E118*F118,2)</f>
        <v>0</v>
      </c>
      <c r="H118" s="120">
        <v>11.3</v>
      </c>
      <c r="I118" s="120">
        <f>ROUND(E118*H118,2)</f>
        <v>33.9</v>
      </c>
      <c r="J118" s="120">
        <v>95.2</v>
      </c>
      <c r="K118" s="120">
        <f>ROUND(E118*J118,2)</f>
        <v>285.60000000000002</v>
      </c>
      <c r="L118" s="120">
        <v>21</v>
      </c>
      <c r="M118" s="120">
        <f>G118*(1+L118/100)</f>
        <v>0</v>
      </c>
      <c r="N118" s="120">
        <v>4.8999999999999998E-4</v>
      </c>
      <c r="O118" s="120">
        <f>ROUND(E118*N118,2)</f>
        <v>0</v>
      </c>
      <c r="P118" s="120">
        <v>6.0000000000000001E-3</v>
      </c>
      <c r="Q118" s="120">
        <f>ROUND(E118*P118,2)</f>
        <v>0.02</v>
      </c>
      <c r="R118" s="120"/>
      <c r="S118" s="120" t="s">
        <v>127</v>
      </c>
      <c r="T118" s="120" t="s">
        <v>141</v>
      </c>
      <c r="U118" s="120">
        <v>0.27400000000000002</v>
      </c>
      <c r="V118" s="120">
        <f>ROUND(E118*U118,2)</f>
        <v>0.82</v>
      </c>
      <c r="W118" s="120"/>
      <c r="X118" s="120" t="s">
        <v>128</v>
      </c>
      <c r="Y118" s="115"/>
      <c r="Z118" s="115"/>
      <c r="AA118" s="115"/>
      <c r="AB118" s="115"/>
      <c r="AC118" s="115"/>
      <c r="AD118" s="115"/>
      <c r="AE118" s="115"/>
      <c r="AF118" s="115"/>
      <c r="AG118" s="115" t="s">
        <v>129</v>
      </c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18"/>
      <c r="B119" s="119"/>
      <c r="C119" s="146" t="s">
        <v>46</v>
      </c>
      <c r="D119" s="121"/>
      <c r="E119" s="122">
        <v>3</v>
      </c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15"/>
      <c r="Z119" s="115"/>
      <c r="AA119" s="115"/>
      <c r="AB119" s="115"/>
      <c r="AC119" s="115"/>
      <c r="AD119" s="115"/>
      <c r="AE119" s="115"/>
      <c r="AF119" s="115"/>
      <c r="AG119" s="115" t="s">
        <v>131</v>
      </c>
      <c r="AH119" s="115">
        <v>0</v>
      </c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outlineLevel="1" x14ac:dyDescent="0.2">
      <c r="A120" s="132">
        <v>34</v>
      </c>
      <c r="B120" s="133" t="s">
        <v>242</v>
      </c>
      <c r="C120" s="145" t="s">
        <v>243</v>
      </c>
      <c r="D120" s="134" t="s">
        <v>145</v>
      </c>
      <c r="E120" s="135">
        <v>2</v>
      </c>
      <c r="F120" s="136"/>
      <c r="G120" s="137">
        <f>ROUND(E120*F120,2)</f>
        <v>0</v>
      </c>
      <c r="H120" s="120">
        <v>13.06</v>
      </c>
      <c r="I120" s="120">
        <f>ROUND(E120*H120,2)</f>
        <v>26.12</v>
      </c>
      <c r="J120" s="120">
        <v>151.94</v>
      </c>
      <c r="K120" s="120">
        <f>ROUND(E120*J120,2)</f>
        <v>303.88</v>
      </c>
      <c r="L120" s="120">
        <v>21</v>
      </c>
      <c r="M120" s="120">
        <f>G120*(1+L120/100)</f>
        <v>0</v>
      </c>
      <c r="N120" s="120">
        <v>4.8999999999999998E-4</v>
      </c>
      <c r="O120" s="120">
        <f>ROUND(E120*N120,2)</f>
        <v>0</v>
      </c>
      <c r="P120" s="120">
        <v>2.7E-2</v>
      </c>
      <c r="Q120" s="120">
        <f>ROUND(E120*P120,2)</f>
        <v>0.05</v>
      </c>
      <c r="R120" s="120"/>
      <c r="S120" s="120" t="s">
        <v>127</v>
      </c>
      <c r="T120" s="120" t="s">
        <v>127</v>
      </c>
      <c r="U120" s="120">
        <v>0.42199999999999999</v>
      </c>
      <c r="V120" s="120">
        <f>ROUND(E120*U120,2)</f>
        <v>0.84</v>
      </c>
      <c r="W120" s="120"/>
      <c r="X120" s="120" t="s">
        <v>128</v>
      </c>
      <c r="Y120" s="115"/>
      <c r="Z120" s="115"/>
      <c r="AA120" s="115"/>
      <c r="AB120" s="115"/>
      <c r="AC120" s="115"/>
      <c r="AD120" s="115"/>
      <c r="AE120" s="115"/>
      <c r="AF120" s="115"/>
      <c r="AG120" s="115" t="s">
        <v>129</v>
      </c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outlineLevel="1" x14ac:dyDescent="0.2">
      <c r="A121" s="118"/>
      <c r="B121" s="119"/>
      <c r="C121" s="146" t="s">
        <v>244</v>
      </c>
      <c r="D121" s="121"/>
      <c r="E121" s="122">
        <v>2</v>
      </c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15"/>
      <c r="Z121" s="115"/>
      <c r="AA121" s="115"/>
      <c r="AB121" s="115"/>
      <c r="AC121" s="115"/>
      <c r="AD121" s="115"/>
      <c r="AE121" s="115"/>
      <c r="AF121" s="115"/>
      <c r="AG121" s="115" t="s">
        <v>131</v>
      </c>
      <c r="AH121" s="115">
        <v>0</v>
      </c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38">
        <v>35</v>
      </c>
      <c r="B122" s="139" t="s">
        <v>245</v>
      </c>
      <c r="C122" s="147" t="s">
        <v>246</v>
      </c>
      <c r="D122" s="140" t="s">
        <v>145</v>
      </c>
      <c r="E122" s="141">
        <v>35</v>
      </c>
      <c r="F122" s="142"/>
      <c r="G122" s="143">
        <f>ROUND(E122*F122,2)</f>
        <v>0</v>
      </c>
      <c r="H122" s="120">
        <v>13.02</v>
      </c>
      <c r="I122" s="120">
        <f>ROUND(E122*H122,2)</f>
        <v>455.7</v>
      </c>
      <c r="J122" s="120">
        <v>97.48</v>
      </c>
      <c r="K122" s="120">
        <f>ROUND(E122*J122,2)</f>
        <v>3411.8</v>
      </c>
      <c r="L122" s="120">
        <v>21</v>
      </c>
      <c r="M122" s="120">
        <f>G122*(1+L122/100)</f>
        <v>0</v>
      </c>
      <c r="N122" s="120">
        <v>0</v>
      </c>
      <c r="O122" s="120">
        <f>ROUND(E122*N122,2)</f>
        <v>0</v>
      </c>
      <c r="P122" s="120">
        <v>2.16E-3</v>
      </c>
      <c r="Q122" s="120">
        <f>ROUND(E122*P122,2)</f>
        <v>0.08</v>
      </c>
      <c r="R122" s="120"/>
      <c r="S122" s="120" t="s">
        <v>127</v>
      </c>
      <c r="T122" s="120" t="s">
        <v>141</v>
      </c>
      <c r="U122" s="120">
        <v>0.26500000000000001</v>
      </c>
      <c r="V122" s="120">
        <f>ROUND(E122*U122,2)</f>
        <v>9.2799999999999994</v>
      </c>
      <c r="W122" s="120"/>
      <c r="X122" s="120" t="s">
        <v>128</v>
      </c>
      <c r="Y122" s="115"/>
      <c r="Z122" s="115"/>
      <c r="AA122" s="115"/>
      <c r="AB122" s="115"/>
      <c r="AC122" s="115"/>
      <c r="AD122" s="115"/>
      <c r="AE122" s="115"/>
      <c r="AF122" s="115"/>
      <c r="AG122" s="115" t="s">
        <v>129</v>
      </c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32">
        <v>36</v>
      </c>
      <c r="B123" s="133" t="s">
        <v>247</v>
      </c>
      <c r="C123" s="145" t="s">
        <v>248</v>
      </c>
      <c r="D123" s="134" t="s">
        <v>140</v>
      </c>
      <c r="E123" s="135">
        <v>36.253900000000002</v>
      </c>
      <c r="F123" s="136"/>
      <c r="G123" s="137">
        <f>ROUND(E123*F123,2)</f>
        <v>0</v>
      </c>
      <c r="H123" s="120">
        <v>0</v>
      </c>
      <c r="I123" s="120">
        <f>ROUND(E123*H123,2)</f>
        <v>0</v>
      </c>
      <c r="J123" s="120">
        <v>10</v>
      </c>
      <c r="K123" s="120">
        <f>ROUND(E123*J123,2)</f>
        <v>362.54</v>
      </c>
      <c r="L123" s="120">
        <v>21</v>
      </c>
      <c r="M123" s="120">
        <f>G123*(1+L123/100)</f>
        <v>0</v>
      </c>
      <c r="N123" s="120">
        <v>0</v>
      </c>
      <c r="O123" s="120">
        <f>ROUND(E123*N123,2)</f>
        <v>0</v>
      </c>
      <c r="P123" s="120">
        <v>4.0000000000000001E-3</v>
      </c>
      <c r="Q123" s="120">
        <f>ROUND(E123*P123,2)</f>
        <v>0.15</v>
      </c>
      <c r="R123" s="120"/>
      <c r="S123" s="120" t="s">
        <v>127</v>
      </c>
      <c r="T123" s="120" t="s">
        <v>141</v>
      </c>
      <c r="U123" s="120">
        <v>0.03</v>
      </c>
      <c r="V123" s="120">
        <f>ROUND(E123*U123,2)</f>
        <v>1.0900000000000001</v>
      </c>
      <c r="W123" s="120"/>
      <c r="X123" s="120" t="s">
        <v>128</v>
      </c>
      <c r="Y123" s="115"/>
      <c r="Z123" s="115"/>
      <c r="AA123" s="115"/>
      <c r="AB123" s="115"/>
      <c r="AC123" s="115"/>
      <c r="AD123" s="115"/>
      <c r="AE123" s="115"/>
      <c r="AF123" s="115"/>
      <c r="AG123" s="115" t="s">
        <v>129</v>
      </c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outlineLevel="1" x14ac:dyDescent="0.2">
      <c r="A124" s="118"/>
      <c r="B124" s="119"/>
      <c r="C124" s="146" t="s">
        <v>178</v>
      </c>
      <c r="D124" s="121"/>
      <c r="E124" s="122">
        <v>9.3049999999999997</v>
      </c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15"/>
      <c r="Z124" s="115"/>
      <c r="AA124" s="115"/>
      <c r="AB124" s="115"/>
      <c r="AC124" s="115"/>
      <c r="AD124" s="115"/>
      <c r="AE124" s="115"/>
      <c r="AF124" s="115"/>
      <c r="AG124" s="115" t="s">
        <v>131</v>
      </c>
      <c r="AH124" s="115">
        <v>0</v>
      </c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2">
      <c r="A125" s="118"/>
      <c r="B125" s="119"/>
      <c r="C125" s="146" t="s">
        <v>179</v>
      </c>
      <c r="D125" s="121"/>
      <c r="E125" s="122">
        <v>16.760400000000001</v>
      </c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15"/>
      <c r="Z125" s="115"/>
      <c r="AA125" s="115"/>
      <c r="AB125" s="115"/>
      <c r="AC125" s="115"/>
      <c r="AD125" s="115"/>
      <c r="AE125" s="115"/>
      <c r="AF125" s="115"/>
      <c r="AG125" s="115" t="s">
        <v>131</v>
      </c>
      <c r="AH125" s="115">
        <v>0</v>
      </c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18"/>
      <c r="B126" s="119"/>
      <c r="C126" s="146" t="s">
        <v>180</v>
      </c>
      <c r="D126" s="121"/>
      <c r="E126" s="122">
        <v>10.188499999999999</v>
      </c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15"/>
      <c r="Z126" s="115"/>
      <c r="AA126" s="115"/>
      <c r="AB126" s="115"/>
      <c r="AC126" s="115"/>
      <c r="AD126" s="115"/>
      <c r="AE126" s="115"/>
      <c r="AF126" s="115"/>
      <c r="AG126" s="115" t="s">
        <v>131</v>
      </c>
      <c r="AH126" s="115">
        <v>0</v>
      </c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outlineLevel="1" x14ac:dyDescent="0.2">
      <c r="A127" s="132">
        <v>37</v>
      </c>
      <c r="B127" s="133" t="s">
        <v>249</v>
      </c>
      <c r="C127" s="145" t="s">
        <v>250</v>
      </c>
      <c r="D127" s="134" t="s">
        <v>140</v>
      </c>
      <c r="E127" s="135">
        <v>125.649</v>
      </c>
      <c r="F127" s="136"/>
      <c r="G127" s="137">
        <f>ROUND(E127*F127,2)</f>
        <v>0</v>
      </c>
      <c r="H127" s="120">
        <v>0</v>
      </c>
      <c r="I127" s="120">
        <f>ROUND(E127*H127,2)</f>
        <v>0</v>
      </c>
      <c r="J127" s="120">
        <v>10</v>
      </c>
      <c r="K127" s="120">
        <f>ROUND(E127*J127,2)</f>
        <v>1256.49</v>
      </c>
      <c r="L127" s="120">
        <v>21</v>
      </c>
      <c r="M127" s="120">
        <f>G127*(1+L127/100)</f>
        <v>0</v>
      </c>
      <c r="N127" s="120">
        <v>0</v>
      </c>
      <c r="O127" s="120">
        <f>ROUND(E127*N127,2)</f>
        <v>0</v>
      </c>
      <c r="P127" s="120">
        <v>4.0000000000000001E-3</v>
      </c>
      <c r="Q127" s="120">
        <f>ROUND(E127*P127,2)</f>
        <v>0.5</v>
      </c>
      <c r="R127" s="120"/>
      <c r="S127" s="120" t="s">
        <v>127</v>
      </c>
      <c r="T127" s="120" t="s">
        <v>141</v>
      </c>
      <c r="U127" s="120">
        <v>0.03</v>
      </c>
      <c r="V127" s="120">
        <f>ROUND(E127*U127,2)</f>
        <v>3.77</v>
      </c>
      <c r="W127" s="120"/>
      <c r="X127" s="120" t="s">
        <v>128</v>
      </c>
      <c r="Y127" s="115"/>
      <c r="Z127" s="115"/>
      <c r="AA127" s="115"/>
      <c r="AB127" s="115"/>
      <c r="AC127" s="115"/>
      <c r="AD127" s="115"/>
      <c r="AE127" s="115"/>
      <c r="AF127" s="115"/>
      <c r="AG127" s="115" t="s">
        <v>129</v>
      </c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outlineLevel="1" x14ac:dyDescent="0.2">
      <c r="A128" s="118"/>
      <c r="B128" s="119"/>
      <c r="C128" s="146" t="s">
        <v>185</v>
      </c>
      <c r="D128" s="121"/>
      <c r="E128" s="122">
        <v>28.268999999999998</v>
      </c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15"/>
      <c r="Z128" s="115"/>
      <c r="AA128" s="115"/>
      <c r="AB128" s="115"/>
      <c r="AC128" s="115"/>
      <c r="AD128" s="115"/>
      <c r="AE128" s="115"/>
      <c r="AF128" s="115"/>
      <c r="AG128" s="115" t="s">
        <v>131</v>
      </c>
      <c r="AH128" s="115">
        <v>0</v>
      </c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2">
      <c r="A129" s="118"/>
      <c r="B129" s="119"/>
      <c r="C129" s="146" t="s">
        <v>186</v>
      </c>
      <c r="D129" s="121"/>
      <c r="E129" s="122">
        <v>-2.25</v>
      </c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15"/>
      <c r="Z129" s="115"/>
      <c r="AA129" s="115"/>
      <c r="AB129" s="115"/>
      <c r="AC129" s="115"/>
      <c r="AD129" s="115"/>
      <c r="AE129" s="115"/>
      <c r="AF129" s="115"/>
      <c r="AG129" s="115" t="s">
        <v>131</v>
      </c>
      <c r="AH129" s="115">
        <v>0</v>
      </c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18"/>
      <c r="B130" s="119"/>
      <c r="C130" s="146" t="s">
        <v>187</v>
      </c>
      <c r="D130" s="121"/>
      <c r="E130" s="122">
        <v>-1.1819999999999999</v>
      </c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15"/>
      <c r="Z130" s="115"/>
      <c r="AA130" s="115"/>
      <c r="AB130" s="115"/>
      <c r="AC130" s="115"/>
      <c r="AD130" s="115"/>
      <c r="AE130" s="115"/>
      <c r="AF130" s="115"/>
      <c r="AG130" s="115" t="s">
        <v>131</v>
      </c>
      <c r="AH130" s="115">
        <v>0</v>
      </c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outlineLevel="1" x14ac:dyDescent="0.2">
      <c r="A131" s="118"/>
      <c r="B131" s="119"/>
      <c r="C131" s="146" t="s">
        <v>188</v>
      </c>
      <c r="D131" s="121"/>
      <c r="E131" s="122">
        <v>26.675999999999998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15"/>
      <c r="Z131" s="115"/>
      <c r="AA131" s="115"/>
      <c r="AB131" s="115"/>
      <c r="AC131" s="115"/>
      <c r="AD131" s="115"/>
      <c r="AE131" s="115"/>
      <c r="AF131" s="115"/>
      <c r="AG131" s="115" t="s">
        <v>131</v>
      </c>
      <c r="AH131" s="115">
        <v>0</v>
      </c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outlineLevel="1" x14ac:dyDescent="0.2">
      <c r="A132" s="118"/>
      <c r="B132" s="119"/>
      <c r="C132" s="146" t="s">
        <v>189</v>
      </c>
      <c r="D132" s="121"/>
      <c r="E132" s="122">
        <v>-2.3639999999999999</v>
      </c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15"/>
      <c r="Z132" s="115"/>
      <c r="AA132" s="115"/>
      <c r="AB132" s="115"/>
      <c r="AC132" s="115"/>
      <c r="AD132" s="115"/>
      <c r="AE132" s="115"/>
      <c r="AF132" s="115"/>
      <c r="AG132" s="115" t="s">
        <v>131</v>
      </c>
      <c r="AH132" s="115">
        <v>0</v>
      </c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outlineLevel="1" x14ac:dyDescent="0.2">
      <c r="A133" s="118"/>
      <c r="B133" s="119"/>
      <c r="C133" s="146" t="s">
        <v>190</v>
      </c>
      <c r="D133" s="121"/>
      <c r="E133" s="122">
        <v>-3.1520000000000001</v>
      </c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15"/>
      <c r="Z133" s="115"/>
      <c r="AA133" s="115"/>
      <c r="AB133" s="115"/>
      <c r="AC133" s="115"/>
      <c r="AD133" s="115"/>
      <c r="AE133" s="115"/>
      <c r="AF133" s="115"/>
      <c r="AG133" s="115" t="s">
        <v>131</v>
      </c>
      <c r="AH133" s="115">
        <v>0</v>
      </c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8"/>
      <c r="B134" s="119"/>
      <c r="C134" s="146" t="s">
        <v>191</v>
      </c>
      <c r="D134" s="121"/>
      <c r="E134" s="122">
        <v>1.1060000000000001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5"/>
      <c r="Z134" s="115"/>
      <c r="AA134" s="115"/>
      <c r="AB134" s="115"/>
      <c r="AC134" s="115"/>
      <c r="AD134" s="115"/>
      <c r="AE134" s="115"/>
      <c r="AF134" s="115"/>
      <c r="AG134" s="115" t="s">
        <v>131</v>
      </c>
      <c r="AH134" s="115">
        <v>0</v>
      </c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18"/>
      <c r="B135" s="119"/>
      <c r="C135" s="146" t="s">
        <v>192</v>
      </c>
      <c r="D135" s="121"/>
      <c r="E135" s="122">
        <v>5.157</v>
      </c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15"/>
      <c r="Z135" s="115"/>
      <c r="AA135" s="115"/>
      <c r="AB135" s="115"/>
      <c r="AC135" s="115"/>
      <c r="AD135" s="115"/>
      <c r="AE135" s="115"/>
      <c r="AF135" s="115"/>
      <c r="AG135" s="115" t="s">
        <v>131</v>
      </c>
      <c r="AH135" s="115">
        <v>0</v>
      </c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outlineLevel="1" x14ac:dyDescent="0.2">
      <c r="A136" s="118"/>
      <c r="B136" s="119"/>
      <c r="C136" s="146" t="s">
        <v>193</v>
      </c>
      <c r="D136" s="121"/>
      <c r="E136" s="122">
        <v>44.658000000000001</v>
      </c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15"/>
      <c r="Z136" s="115"/>
      <c r="AA136" s="115"/>
      <c r="AB136" s="115"/>
      <c r="AC136" s="115"/>
      <c r="AD136" s="115"/>
      <c r="AE136" s="115"/>
      <c r="AF136" s="115"/>
      <c r="AG136" s="115" t="s">
        <v>131</v>
      </c>
      <c r="AH136" s="115">
        <v>0</v>
      </c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outlineLevel="1" x14ac:dyDescent="0.2">
      <c r="A137" s="118"/>
      <c r="B137" s="119"/>
      <c r="C137" s="146" t="s">
        <v>194</v>
      </c>
      <c r="D137" s="121"/>
      <c r="E137" s="122">
        <v>1.8240000000000001</v>
      </c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5"/>
      <c r="Z137" s="115"/>
      <c r="AA137" s="115"/>
      <c r="AB137" s="115"/>
      <c r="AC137" s="115"/>
      <c r="AD137" s="115"/>
      <c r="AE137" s="115"/>
      <c r="AF137" s="115"/>
      <c r="AG137" s="115" t="s">
        <v>131</v>
      </c>
      <c r="AH137" s="115">
        <v>0</v>
      </c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outlineLevel="1" x14ac:dyDescent="0.2">
      <c r="A138" s="118"/>
      <c r="B138" s="119"/>
      <c r="C138" s="146" t="s">
        <v>195</v>
      </c>
      <c r="D138" s="121"/>
      <c r="E138" s="122">
        <v>-1.5760000000000001</v>
      </c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15"/>
      <c r="Z138" s="115"/>
      <c r="AA138" s="115"/>
      <c r="AB138" s="115"/>
      <c r="AC138" s="115"/>
      <c r="AD138" s="115"/>
      <c r="AE138" s="115"/>
      <c r="AF138" s="115"/>
      <c r="AG138" s="115" t="s">
        <v>131</v>
      </c>
      <c r="AH138" s="115">
        <v>0</v>
      </c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2">
      <c r="A139" s="118"/>
      <c r="B139" s="119"/>
      <c r="C139" s="146" t="s">
        <v>196</v>
      </c>
      <c r="D139" s="121"/>
      <c r="E139" s="122">
        <v>-2.4624999999999999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15"/>
      <c r="Z139" s="115"/>
      <c r="AA139" s="115"/>
      <c r="AB139" s="115"/>
      <c r="AC139" s="115"/>
      <c r="AD139" s="115"/>
      <c r="AE139" s="115"/>
      <c r="AF139" s="115"/>
      <c r="AG139" s="115" t="s">
        <v>131</v>
      </c>
      <c r="AH139" s="115">
        <v>0</v>
      </c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outlineLevel="1" x14ac:dyDescent="0.2">
      <c r="A140" s="118"/>
      <c r="B140" s="119"/>
      <c r="C140" s="146" t="s">
        <v>186</v>
      </c>
      <c r="D140" s="121"/>
      <c r="E140" s="122">
        <v>-2.25</v>
      </c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15"/>
      <c r="Z140" s="115"/>
      <c r="AA140" s="115"/>
      <c r="AB140" s="115"/>
      <c r="AC140" s="115"/>
      <c r="AD140" s="115"/>
      <c r="AE140" s="115"/>
      <c r="AF140" s="115"/>
      <c r="AG140" s="115" t="s">
        <v>131</v>
      </c>
      <c r="AH140" s="115">
        <v>0</v>
      </c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2">
      <c r="A141" s="118"/>
      <c r="B141" s="119"/>
      <c r="C141" s="146" t="s">
        <v>197</v>
      </c>
      <c r="D141" s="121"/>
      <c r="E141" s="122">
        <v>37.908000000000001</v>
      </c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15"/>
      <c r="Z141" s="115"/>
      <c r="AA141" s="115"/>
      <c r="AB141" s="115"/>
      <c r="AC141" s="115"/>
      <c r="AD141" s="115"/>
      <c r="AE141" s="115"/>
      <c r="AF141" s="115"/>
      <c r="AG141" s="115" t="s">
        <v>131</v>
      </c>
      <c r="AH141" s="115">
        <v>0</v>
      </c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2">
      <c r="A142" s="118"/>
      <c r="B142" s="119"/>
      <c r="C142" s="146" t="s">
        <v>186</v>
      </c>
      <c r="D142" s="121"/>
      <c r="E142" s="122">
        <v>-2.25</v>
      </c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5"/>
      <c r="Z142" s="115"/>
      <c r="AA142" s="115"/>
      <c r="AB142" s="115"/>
      <c r="AC142" s="115"/>
      <c r="AD142" s="115"/>
      <c r="AE142" s="115"/>
      <c r="AF142" s="115"/>
      <c r="AG142" s="115" t="s">
        <v>131</v>
      </c>
      <c r="AH142" s="115">
        <v>0</v>
      </c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outlineLevel="1" x14ac:dyDescent="0.2">
      <c r="A143" s="118"/>
      <c r="B143" s="119"/>
      <c r="C143" s="146" t="s">
        <v>196</v>
      </c>
      <c r="D143" s="121"/>
      <c r="E143" s="122">
        <v>-2.4624999999999999</v>
      </c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15"/>
      <c r="Z143" s="115"/>
      <c r="AA143" s="115"/>
      <c r="AB143" s="115"/>
      <c r="AC143" s="115"/>
      <c r="AD143" s="115"/>
      <c r="AE143" s="115"/>
      <c r="AF143" s="115"/>
      <c r="AG143" s="115" t="s">
        <v>131</v>
      </c>
      <c r="AH143" s="115">
        <v>0</v>
      </c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ht="22.5" outlineLevel="1" x14ac:dyDescent="0.2">
      <c r="A144" s="138">
        <v>38</v>
      </c>
      <c r="B144" s="139" t="s">
        <v>251</v>
      </c>
      <c r="C144" s="147" t="s">
        <v>252</v>
      </c>
      <c r="D144" s="140" t="s">
        <v>134</v>
      </c>
      <c r="E144" s="141">
        <v>6</v>
      </c>
      <c r="F144" s="142"/>
      <c r="G144" s="143">
        <f>ROUND(E144*F144,2)</f>
        <v>0</v>
      </c>
      <c r="H144" s="120">
        <v>4.2300000000000004</v>
      </c>
      <c r="I144" s="120">
        <f>ROUND(E144*H144,2)</f>
        <v>25.38</v>
      </c>
      <c r="J144" s="120">
        <v>193.77</v>
      </c>
      <c r="K144" s="120">
        <f>ROUND(E144*J144,2)</f>
        <v>1162.6199999999999</v>
      </c>
      <c r="L144" s="120">
        <v>21</v>
      </c>
      <c r="M144" s="120">
        <f>G144*(1+L144/100)</f>
        <v>0</v>
      </c>
      <c r="N144" s="120">
        <v>3.6700000000000001E-3</v>
      </c>
      <c r="O144" s="120">
        <f>ROUND(E144*N144,2)</f>
        <v>0.02</v>
      </c>
      <c r="P144" s="120">
        <v>0</v>
      </c>
      <c r="Q144" s="120">
        <f>ROUND(E144*P144,2)</f>
        <v>0</v>
      </c>
      <c r="R144" s="120"/>
      <c r="S144" s="120" t="s">
        <v>127</v>
      </c>
      <c r="T144" s="120" t="s">
        <v>127</v>
      </c>
      <c r="U144" s="120">
        <v>0.433</v>
      </c>
      <c r="V144" s="120">
        <f>ROUND(E144*U144,2)</f>
        <v>2.6</v>
      </c>
      <c r="W144" s="120"/>
      <c r="X144" s="120" t="s">
        <v>128</v>
      </c>
      <c r="Y144" s="115"/>
      <c r="Z144" s="115"/>
      <c r="AA144" s="115"/>
      <c r="AB144" s="115"/>
      <c r="AC144" s="115"/>
      <c r="AD144" s="115"/>
      <c r="AE144" s="115"/>
      <c r="AF144" s="115"/>
      <c r="AG144" s="115" t="s">
        <v>129</v>
      </c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x14ac:dyDescent="0.2">
      <c r="A145" s="126" t="s">
        <v>122</v>
      </c>
      <c r="B145" s="127" t="s">
        <v>60</v>
      </c>
      <c r="C145" s="144" t="s">
        <v>61</v>
      </c>
      <c r="D145" s="128"/>
      <c r="E145" s="129"/>
      <c r="F145" s="130"/>
      <c r="G145" s="131">
        <f>SUMIF(AG146:AG146,"&lt;&gt;NOR",G146:G146)</f>
        <v>0</v>
      </c>
      <c r="H145" s="125"/>
      <c r="I145" s="125">
        <f>SUM(I146:I146)</f>
        <v>0</v>
      </c>
      <c r="J145" s="125"/>
      <c r="K145" s="125">
        <f>SUM(K146:K146)</f>
        <v>5204.99</v>
      </c>
      <c r="L145" s="125"/>
      <c r="M145" s="125">
        <f>SUM(M146:M146)</f>
        <v>0</v>
      </c>
      <c r="N145" s="125"/>
      <c r="O145" s="125">
        <f>SUM(O146:O146)</f>
        <v>0</v>
      </c>
      <c r="P145" s="125"/>
      <c r="Q145" s="125">
        <f>SUM(Q146:Q146)</f>
        <v>0</v>
      </c>
      <c r="R145" s="125"/>
      <c r="S145" s="125"/>
      <c r="T145" s="125"/>
      <c r="U145" s="125"/>
      <c r="V145" s="125">
        <f>SUM(V146:V146)</f>
        <v>11.87</v>
      </c>
      <c r="W145" s="125"/>
      <c r="X145" s="125"/>
      <c r="AG145" t="s">
        <v>123</v>
      </c>
    </row>
    <row r="146" spans="1:60" outlineLevel="1" x14ac:dyDescent="0.2">
      <c r="A146" s="138">
        <v>39</v>
      </c>
      <c r="B146" s="139" t="s">
        <v>253</v>
      </c>
      <c r="C146" s="147" t="s">
        <v>254</v>
      </c>
      <c r="D146" s="140" t="s">
        <v>126</v>
      </c>
      <c r="E146" s="141">
        <v>4.6061899999999998</v>
      </c>
      <c r="F146" s="142"/>
      <c r="G146" s="143">
        <f>ROUND(E146*F146,2)</f>
        <v>0</v>
      </c>
      <c r="H146" s="120">
        <v>0</v>
      </c>
      <c r="I146" s="120">
        <f>ROUND(E146*H146,2)</f>
        <v>0</v>
      </c>
      <c r="J146" s="120">
        <v>1130</v>
      </c>
      <c r="K146" s="120">
        <f>ROUND(E146*J146,2)</f>
        <v>5204.99</v>
      </c>
      <c r="L146" s="120">
        <v>21</v>
      </c>
      <c r="M146" s="120">
        <f>G146*(1+L146/100)</f>
        <v>0</v>
      </c>
      <c r="N146" s="120">
        <v>0</v>
      </c>
      <c r="O146" s="120">
        <f>ROUND(E146*N146,2)</f>
        <v>0</v>
      </c>
      <c r="P146" s="120">
        <v>0</v>
      </c>
      <c r="Q146" s="120">
        <f>ROUND(E146*P146,2)</f>
        <v>0</v>
      </c>
      <c r="R146" s="120"/>
      <c r="S146" s="120" t="s">
        <v>127</v>
      </c>
      <c r="T146" s="120" t="s">
        <v>141</v>
      </c>
      <c r="U146" s="120">
        <v>2.577</v>
      </c>
      <c r="V146" s="120">
        <f>ROUND(E146*U146,2)</f>
        <v>11.87</v>
      </c>
      <c r="W146" s="120"/>
      <c r="X146" s="120" t="s">
        <v>255</v>
      </c>
      <c r="Y146" s="115"/>
      <c r="Z146" s="115"/>
      <c r="AA146" s="115"/>
      <c r="AB146" s="115"/>
      <c r="AC146" s="115"/>
      <c r="AD146" s="115"/>
      <c r="AE146" s="115"/>
      <c r="AF146" s="115"/>
      <c r="AG146" s="115" t="s">
        <v>256</v>
      </c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x14ac:dyDescent="0.2">
      <c r="A147" s="126" t="s">
        <v>122</v>
      </c>
      <c r="B147" s="127" t="s">
        <v>62</v>
      </c>
      <c r="C147" s="144" t="s">
        <v>63</v>
      </c>
      <c r="D147" s="128"/>
      <c r="E147" s="129"/>
      <c r="F147" s="130"/>
      <c r="G147" s="131">
        <f>SUMIF(AG148:AG154,"&lt;&gt;NOR",G148:G154)</f>
        <v>0</v>
      </c>
      <c r="H147" s="125"/>
      <c r="I147" s="125">
        <f>SUM(I148:I154)</f>
        <v>4614.17</v>
      </c>
      <c r="J147" s="125"/>
      <c r="K147" s="125">
        <f>SUM(K148:K154)</f>
        <v>2933.0299999999997</v>
      </c>
      <c r="L147" s="125"/>
      <c r="M147" s="125">
        <f>SUM(M148:M154)</f>
        <v>0</v>
      </c>
      <c r="N147" s="125"/>
      <c r="O147" s="125">
        <f>SUM(O148:O154)</f>
        <v>0.04</v>
      </c>
      <c r="P147" s="125"/>
      <c r="Q147" s="125">
        <f>SUM(Q148:Q154)</f>
        <v>0</v>
      </c>
      <c r="R147" s="125"/>
      <c r="S147" s="125"/>
      <c r="T147" s="125"/>
      <c r="U147" s="125"/>
      <c r="V147" s="125">
        <f>SUM(V148:V154)</f>
        <v>5.58</v>
      </c>
      <c r="W147" s="125"/>
      <c r="X147" s="125"/>
      <c r="AG147" t="s">
        <v>123</v>
      </c>
    </row>
    <row r="148" spans="1:60" outlineLevel="1" x14ac:dyDescent="0.2">
      <c r="A148" s="132">
        <v>40</v>
      </c>
      <c r="B148" s="133" t="s">
        <v>257</v>
      </c>
      <c r="C148" s="145" t="s">
        <v>258</v>
      </c>
      <c r="D148" s="134" t="s">
        <v>140</v>
      </c>
      <c r="E148" s="135">
        <v>11.797000000000001</v>
      </c>
      <c r="F148" s="136"/>
      <c r="G148" s="137">
        <f>ROUND(E148*F148,2)</f>
        <v>0</v>
      </c>
      <c r="H148" s="120">
        <v>318.92</v>
      </c>
      <c r="I148" s="120">
        <f>ROUND(E148*H148,2)</f>
        <v>3762.3</v>
      </c>
      <c r="J148" s="120">
        <v>194.08</v>
      </c>
      <c r="K148" s="120">
        <f>ROUND(E148*J148,2)</f>
        <v>2289.56</v>
      </c>
      <c r="L148" s="120">
        <v>21</v>
      </c>
      <c r="M148" s="120">
        <f>G148*(1+L148/100)</f>
        <v>0</v>
      </c>
      <c r="N148" s="120">
        <v>3.6800000000000001E-3</v>
      </c>
      <c r="O148" s="120">
        <f>ROUND(E148*N148,2)</f>
        <v>0.04</v>
      </c>
      <c r="P148" s="120">
        <v>0</v>
      </c>
      <c r="Q148" s="120">
        <f>ROUND(E148*P148,2)</f>
        <v>0</v>
      </c>
      <c r="R148" s="120"/>
      <c r="S148" s="120" t="s">
        <v>127</v>
      </c>
      <c r="T148" s="120" t="s">
        <v>127</v>
      </c>
      <c r="U148" s="120">
        <v>0.38500000000000001</v>
      </c>
      <c r="V148" s="120">
        <f>ROUND(E148*U148,2)</f>
        <v>4.54</v>
      </c>
      <c r="W148" s="120"/>
      <c r="X148" s="120" t="s">
        <v>128</v>
      </c>
      <c r="Y148" s="115"/>
      <c r="Z148" s="115"/>
      <c r="AA148" s="115"/>
      <c r="AB148" s="115"/>
      <c r="AC148" s="115"/>
      <c r="AD148" s="115"/>
      <c r="AE148" s="115"/>
      <c r="AF148" s="115"/>
      <c r="AG148" s="115" t="s">
        <v>129</v>
      </c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outlineLevel="1" x14ac:dyDescent="0.2">
      <c r="A149" s="118"/>
      <c r="B149" s="119"/>
      <c r="C149" s="146" t="s">
        <v>155</v>
      </c>
      <c r="D149" s="121"/>
      <c r="E149" s="122">
        <v>2.2909999999999999</v>
      </c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15"/>
      <c r="Z149" s="115"/>
      <c r="AA149" s="115"/>
      <c r="AB149" s="115"/>
      <c r="AC149" s="115"/>
      <c r="AD149" s="115"/>
      <c r="AE149" s="115"/>
      <c r="AF149" s="115"/>
      <c r="AG149" s="115" t="s">
        <v>131</v>
      </c>
      <c r="AH149" s="115">
        <v>0</v>
      </c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outlineLevel="1" x14ac:dyDescent="0.2">
      <c r="A150" s="118"/>
      <c r="B150" s="119"/>
      <c r="C150" s="146" t="s">
        <v>259</v>
      </c>
      <c r="D150" s="121"/>
      <c r="E150" s="122">
        <v>0.54600000000000004</v>
      </c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15"/>
      <c r="Z150" s="115"/>
      <c r="AA150" s="115"/>
      <c r="AB150" s="115"/>
      <c r="AC150" s="115"/>
      <c r="AD150" s="115"/>
      <c r="AE150" s="115"/>
      <c r="AF150" s="115"/>
      <c r="AG150" s="115" t="s">
        <v>131</v>
      </c>
      <c r="AH150" s="115">
        <v>0</v>
      </c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outlineLevel="1" x14ac:dyDescent="0.2">
      <c r="A151" s="118"/>
      <c r="B151" s="119"/>
      <c r="C151" s="146" t="s">
        <v>611</v>
      </c>
      <c r="D151" s="121"/>
      <c r="E151" s="122">
        <v>8.9600000000000009</v>
      </c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15"/>
      <c r="Z151" s="115"/>
      <c r="AA151" s="115"/>
      <c r="AB151" s="115"/>
      <c r="AC151" s="115"/>
      <c r="AD151" s="115"/>
      <c r="AE151" s="115"/>
      <c r="AF151" s="115"/>
      <c r="AG151" s="115" t="s">
        <v>131</v>
      </c>
      <c r="AH151" s="115">
        <v>0</v>
      </c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outlineLevel="1" x14ac:dyDescent="0.2">
      <c r="A152" s="132">
        <v>41</v>
      </c>
      <c r="B152" s="133" t="s">
        <v>260</v>
      </c>
      <c r="C152" s="145" t="s">
        <v>261</v>
      </c>
      <c r="D152" s="134" t="s">
        <v>145</v>
      </c>
      <c r="E152" s="135">
        <v>9.4600000000000009</v>
      </c>
      <c r="F152" s="136"/>
      <c r="G152" s="137">
        <f>ROUND(E152*F152,2)</f>
        <v>0</v>
      </c>
      <c r="H152" s="120">
        <v>90.05</v>
      </c>
      <c r="I152" s="120">
        <f>ROUND(E152*H152,2)</f>
        <v>851.87</v>
      </c>
      <c r="J152" s="120">
        <v>55.45</v>
      </c>
      <c r="K152" s="120">
        <f>ROUND(E152*J152,2)</f>
        <v>524.55999999999995</v>
      </c>
      <c r="L152" s="120">
        <v>21</v>
      </c>
      <c r="M152" s="120">
        <f>G152*(1+L152/100)</f>
        <v>0</v>
      </c>
      <c r="N152" s="120">
        <v>3.2000000000000003E-4</v>
      </c>
      <c r="O152" s="120">
        <f>ROUND(E152*N152,2)</f>
        <v>0</v>
      </c>
      <c r="P152" s="120">
        <v>0</v>
      </c>
      <c r="Q152" s="120">
        <f>ROUND(E152*P152,2)</f>
        <v>0</v>
      </c>
      <c r="R152" s="120"/>
      <c r="S152" s="120" t="s">
        <v>127</v>
      </c>
      <c r="T152" s="120" t="s">
        <v>127</v>
      </c>
      <c r="U152" s="120">
        <v>0.11</v>
      </c>
      <c r="V152" s="120">
        <f>ROUND(E152*U152,2)</f>
        <v>1.04</v>
      </c>
      <c r="W152" s="120"/>
      <c r="X152" s="120" t="s">
        <v>128</v>
      </c>
      <c r="Y152" s="115"/>
      <c r="Z152" s="115"/>
      <c r="AA152" s="115"/>
      <c r="AB152" s="115"/>
      <c r="AC152" s="115"/>
      <c r="AD152" s="115"/>
      <c r="AE152" s="115"/>
      <c r="AF152" s="115"/>
      <c r="AG152" s="115" t="s">
        <v>129</v>
      </c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outlineLevel="1" x14ac:dyDescent="0.2">
      <c r="A153" s="118"/>
      <c r="B153" s="119"/>
      <c r="C153" s="146" t="s">
        <v>612</v>
      </c>
      <c r="D153" s="121"/>
      <c r="E153" s="122">
        <v>9.4600000000000009</v>
      </c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15"/>
      <c r="Z153" s="115"/>
      <c r="AA153" s="115"/>
      <c r="AB153" s="115"/>
      <c r="AC153" s="115"/>
      <c r="AD153" s="115"/>
      <c r="AE153" s="115"/>
      <c r="AF153" s="115"/>
      <c r="AG153" s="115" t="s">
        <v>131</v>
      </c>
      <c r="AH153" s="115">
        <v>0</v>
      </c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outlineLevel="1" x14ac:dyDescent="0.2">
      <c r="A154" s="138">
        <v>42</v>
      </c>
      <c r="B154" s="139" t="s">
        <v>262</v>
      </c>
      <c r="C154" s="147" t="s">
        <v>263</v>
      </c>
      <c r="D154" s="140" t="s">
        <v>0</v>
      </c>
      <c r="E154" s="141">
        <v>28.6541</v>
      </c>
      <c r="F154" s="142"/>
      <c r="G154" s="143">
        <f>ROUND(E154*F154,2)</f>
        <v>0</v>
      </c>
      <c r="H154" s="120">
        <v>0</v>
      </c>
      <c r="I154" s="120">
        <f>ROUND(E154*H154,2)</f>
        <v>0</v>
      </c>
      <c r="J154" s="120">
        <v>4.1500000000000004</v>
      </c>
      <c r="K154" s="120">
        <f>ROUND(E154*J154,2)</f>
        <v>118.91</v>
      </c>
      <c r="L154" s="120">
        <v>21</v>
      </c>
      <c r="M154" s="120">
        <f>G154*(1+L154/100)</f>
        <v>0</v>
      </c>
      <c r="N154" s="120">
        <v>0</v>
      </c>
      <c r="O154" s="120">
        <f>ROUND(E154*N154,2)</f>
        <v>0</v>
      </c>
      <c r="P154" s="120">
        <v>0</v>
      </c>
      <c r="Q154" s="120">
        <f>ROUND(E154*P154,2)</f>
        <v>0</v>
      </c>
      <c r="R154" s="120"/>
      <c r="S154" s="120" t="s">
        <v>127</v>
      </c>
      <c r="T154" s="120" t="s">
        <v>127</v>
      </c>
      <c r="U154" s="120">
        <v>0</v>
      </c>
      <c r="V154" s="120">
        <f>ROUND(E154*U154,2)</f>
        <v>0</v>
      </c>
      <c r="W154" s="120"/>
      <c r="X154" s="120" t="s">
        <v>255</v>
      </c>
      <c r="Y154" s="115"/>
      <c r="Z154" s="115"/>
      <c r="AA154" s="115"/>
      <c r="AB154" s="115"/>
      <c r="AC154" s="115"/>
      <c r="AD154" s="115"/>
      <c r="AE154" s="115"/>
      <c r="AF154" s="115"/>
      <c r="AG154" s="115" t="s">
        <v>256</v>
      </c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x14ac:dyDescent="0.2">
      <c r="A155" s="126" t="s">
        <v>122</v>
      </c>
      <c r="B155" s="127" t="s">
        <v>64</v>
      </c>
      <c r="C155" s="144" t="s">
        <v>65</v>
      </c>
      <c r="D155" s="128"/>
      <c r="E155" s="129"/>
      <c r="F155" s="130"/>
      <c r="G155" s="131">
        <f>SUMIF(AG156:AG156,"&lt;&gt;NOR",G156:G156)</f>
        <v>0</v>
      </c>
      <c r="H155" s="125"/>
      <c r="I155" s="125">
        <f>SUM(I156:I156)</f>
        <v>0</v>
      </c>
      <c r="J155" s="125"/>
      <c r="K155" s="125">
        <f>SUM(K156:K156)</f>
        <v>3000</v>
      </c>
      <c r="L155" s="125"/>
      <c r="M155" s="125">
        <f>SUM(M156:M156)</f>
        <v>0</v>
      </c>
      <c r="N155" s="125"/>
      <c r="O155" s="125">
        <f>SUM(O156:O156)</f>
        <v>0</v>
      </c>
      <c r="P155" s="125"/>
      <c r="Q155" s="125">
        <f>SUM(Q156:Q156)</f>
        <v>0</v>
      </c>
      <c r="R155" s="125"/>
      <c r="S155" s="125"/>
      <c r="T155" s="125"/>
      <c r="U155" s="125"/>
      <c r="V155" s="125">
        <f>SUM(V156:V156)</f>
        <v>0.16</v>
      </c>
      <c r="W155" s="125"/>
      <c r="X155" s="125"/>
      <c r="AG155" t="s">
        <v>123</v>
      </c>
    </row>
    <row r="156" spans="1:60" ht="22.5" outlineLevel="1" x14ac:dyDescent="0.2">
      <c r="A156" s="138">
        <v>43</v>
      </c>
      <c r="B156" s="139" t="s">
        <v>264</v>
      </c>
      <c r="C156" s="147" t="s">
        <v>265</v>
      </c>
      <c r="D156" s="140" t="s">
        <v>266</v>
      </c>
      <c r="E156" s="141">
        <v>1</v>
      </c>
      <c r="F156" s="142"/>
      <c r="G156" s="143">
        <f>ROUND(E156*F156,2)</f>
        <v>0</v>
      </c>
      <c r="H156" s="120">
        <v>0</v>
      </c>
      <c r="I156" s="120">
        <f>ROUND(E156*H156,2)</f>
        <v>0</v>
      </c>
      <c r="J156" s="120">
        <v>3000</v>
      </c>
      <c r="K156" s="120">
        <f>ROUND(E156*J156,2)</f>
        <v>3000</v>
      </c>
      <c r="L156" s="120">
        <v>21</v>
      </c>
      <c r="M156" s="120">
        <f>G156*(1+L156/100)</f>
        <v>0</v>
      </c>
      <c r="N156" s="120">
        <v>0</v>
      </c>
      <c r="O156" s="120">
        <f>ROUND(E156*N156,2)</f>
        <v>0</v>
      </c>
      <c r="P156" s="120">
        <v>0</v>
      </c>
      <c r="Q156" s="120">
        <f>ROUND(E156*P156,2)</f>
        <v>0</v>
      </c>
      <c r="R156" s="120"/>
      <c r="S156" s="120" t="s">
        <v>219</v>
      </c>
      <c r="T156" s="120" t="s">
        <v>220</v>
      </c>
      <c r="U156" s="120">
        <v>0.157</v>
      </c>
      <c r="V156" s="120">
        <f>ROUND(E156*U156,2)</f>
        <v>0.16</v>
      </c>
      <c r="W156" s="120"/>
      <c r="X156" s="120" t="s">
        <v>128</v>
      </c>
      <c r="Y156" s="115"/>
      <c r="Z156" s="115"/>
      <c r="AA156" s="115"/>
      <c r="AB156" s="115"/>
      <c r="AC156" s="115"/>
      <c r="AD156" s="115"/>
      <c r="AE156" s="115"/>
      <c r="AF156" s="115"/>
      <c r="AG156" s="115" t="s">
        <v>129</v>
      </c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x14ac:dyDescent="0.2">
      <c r="A157" s="126" t="s">
        <v>122</v>
      </c>
      <c r="B157" s="127" t="s">
        <v>66</v>
      </c>
      <c r="C157" s="144" t="s">
        <v>67</v>
      </c>
      <c r="D157" s="128"/>
      <c r="E157" s="129"/>
      <c r="F157" s="130"/>
      <c r="G157" s="131">
        <f>SUMIF(AG158:AG166,"&lt;&gt;NOR",G158:G166)</f>
        <v>0</v>
      </c>
      <c r="H157" s="125"/>
      <c r="I157" s="125">
        <f>SUM(I158:I166)</f>
        <v>1339.2800000000002</v>
      </c>
      <c r="J157" s="125"/>
      <c r="K157" s="125">
        <f>SUM(K158:K166)</f>
        <v>4977.46</v>
      </c>
      <c r="L157" s="125"/>
      <c r="M157" s="125">
        <f>SUM(M158:M166)</f>
        <v>0</v>
      </c>
      <c r="N157" s="125"/>
      <c r="O157" s="125">
        <f>SUM(O158:O166)</f>
        <v>0</v>
      </c>
      <c r="P157" s="125"/>
      <c r="Q157" s="125">
        <f>SUM(Q158:Q166)</f>
        <v>0</v>
      </c>
      <c r="R157" s="125"/>
      <c r="S157" s="125"/>
      <c r="T157" s="125"/>
      <c r="U157" s="125"/>
      <c r="V157" s="125">
        <f>SUM(V158:V166)</f>
        <v>6.03</v>
      </c>
      <c r="W157" s="125"/>
      <c r="X157" s="125"/>
      <c r="AG157" t="s">
        <v>123</v>
      </c>
    </row>
    <row r="158" spans="1:60" outlineLevel="1" x14ac:dyDescent="0.2">
      <c r="A158" s="138">
        <v>44</v>
      </c>
      <c r="B158" s="139" t="s">
        <v>267</v>
      </c>
      <c r="C158" s="147" t="s">
        <v>268</v>
      </c>
      <c r="D158" s="140" t="s">
        <v>145</v>
      </c>
      <c r="E158" s="141">
        <v>2</v>
      </c>
      <c r="F158" s="142"/>
      <c r="G158" s="143">
        <f t="shared" ref="G158:G166" si="0">ROUND(E158*F158,2)</f>
        <v>0</v>
      </c>
      <c r="H158" s="120">
        <v>112.19</v>
      </c>
      <c r="I158" s="120">
        <f t="shared" ref="I158:I166" si="1">ROUND(E158*H158,2)</f>
        <v>224.38</v>
      </c>
      <c r="J158" s="120">
        <v>161.31</v>
      </c>
      <c r="K158" s="120">
        <f t="shared" ref="K158:K166" si="2">ROUND(E158*J158,2)</f>
        <v>322.62</v>
      </c>
      <c r="L158" s="120">
        <v>21</v>
      </c>
      <c r="M158" s="120">
        <f t="shared" ref="M158:M166" si="3">G158*(1+L158/100)</f>
        <v>0</v>
      </c>
      <c r="N158" s="120">
        <v>3.4000000000000002E-4</v>
      </c>
      <c r="O158" s="120">
        <f t="shared" ref="O158:O166" si="4">ROUND(E158*N158,2)</f>
        <v>0</v>
      </c>
      <c r="P158" s="120">
        <v>0</v>
      </c>
      <c r="Q158" s="120">
        <f t="shared" ref="Q158:Q166" si="5">ROUND(E158*P158,2)</f>
        <v>0</v>
      </c>
      <c r="R158" s="120"/>
      <c r="S158" s="120" t="s">
        <v>127</v>
      </c>
      <c r="T158" s="120" t="s">
        <v>127</v>
      </c>
      <c r="U158" s="120">
        <v>0.32</v>
      </c>
      <c r="V158" s="120">
        <f t="shared" ref="V158:V166" si="6">ROUND(E158*U158,2)</f>
        <v>0.64</v>
      </c>
      <c r="W158" s="120"/>
      <c r="X158" s="120" t="s">
        <v>128</v>
      </c>
      <c r="Y158" s="115"/>
      <c r="Z158" s="115"/>
      <c r="AA158" s="115"/>
      <c r="AB158" s="115"/>
      <c r="AC158" s="115"/>
      <c r="AD158" s="115"/>
      <c r="AE158" s="115"/>
      <c r="AF158" s="115"/>
      <c r="AG158" s="115" t="s">
        <v>129</v>
      </c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outlineLevel="1" x14ac:dyDescent="0.2">
      <c r="A159" s="138">
        <v>45</v>
      </c>
      <c r="B159" s="139" t="s">
        <v>269</v>
      </c>
      <c r="C159" s="147" t="s">
        <v>270</v>
      </c>
      <c r="D159" s="140" t="s">
        <v>145</v>
      </c>
      <c r="E159" s="141">
        <v>6</v>
      </c>
      <c r="F159" s="142"/>
      <c r="G159" s="143">
        <f t="shared" si="0"/>
        <v>0</v>
      </c>
      <c r="H159" s="120">
        <v>184.91</v>
      </c>
      <c r="I159" s="120">
        <f t="shared" si="1"/>
        <v>1109.46</v>
      </c>
      <c r="J159" s="120">
        <v>266.08999999999997</v>
      </c>
      <c r="K159" s="120">
        <f t="shared" si="2"/>
        <v>1596.54</v>
      </c>
      <c r="L159" s="120">
        <v>21</v>
      </c>
      <c r="M159" s="120">
        <f t="shared" si="3"/>
        <v>0</v>
      </c>
      <c r="N159" s="120">
        <v>5.1999999999999995E-4</v>
      </c>
      <c r="O159" s="120">
        <f t="shared" si="4"/>
        <v>0</v>
      </c>
      <c r="P159" s="120">
        <v>0</v>
      </c>
      <c r="Q159" s="120">
        <f t="shared" si="5"/>
        <v>0</v>
      </c>
      <c r="R159" s="120"/>
      <c r="S159" s="120" t="s">
        <v>127</v>
      </c>
      <c r="T159" s="120" t="s">
        <v>127</v>
      </c>
      <c r="U159" s="120">
        <v>0.52900000000000003</v>
      </c>
      <c r="V159" s="120">
        <f t="shared" si="6"/>
        <v>3.17</v>
      </c>
      <c r="W159" s="120"/>
      <c r="X159" s="120" t="s">
        <v>128</v>
      </c>
      <c r="Y159" s="115"/>
      <c r="Z159" s="115"/>
      <c r="AA159" s="115"/>
      <c r="AB159" s="115"/>
      <c r="AC159" s="115"/>
      <c r="AD159" s="115"/>
      <c r="AE159" s="115"/>
      <c r="AF159" s="115"/>
      <c r="AG159" s="115" t="s">
        <v>129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2">
      <c r="A160" s="138">
        <v>46</v>
      </c>
      <c r="B160" s="139" t="s">
        <v>271</v>
      </c>
      <c r="C160" s="147" t="s">
        <v>272</v>
      </c>
      <c r="D160" s="140" t="s">
        <v>134</v>
      </c>
      <c r="E160" s="141">
        <v>1</v>
      </c>
      <c r="F160" s="142"/>
      <c r="G160" s="143">
        <f t="shared" si="0"/>
        <v>0</v>
      </c>
      <c r="H160" s="120">
        <v>0</v>
      </c>
      <c r="I160" s="120">
        <f t="shared" si="1"/>
        <v>0</v>
      </c>
      <c r="J160" s="120">
        <v>79.2</v>
      </c>
      <c r="K160" s="120">
        <f t="shared" si="2"/>
        <v>79.2</v>
      </c>
      <c r="L160" s="120">
        <v>21</v>
      </c>
      <c r="M160" s="120">
        <f t="shared" si="3"/>
        <v>0</v>
      </c>
      <c r="N160" s="120">
        <v>0</v>
      </c>
      <c r="O160" s="120">
        <f t="shared" si="4"/>
        <v>0</v>
      </c>
      <c r="P160" s="120">
        <v>0</v>
      </c>
      <c r="Q160" s="120">
        <f t="shared" si="5"/>
        <v>0</v>
      </c>
      <c r="R160" s="120"/>
      <c r="S160" s="120" t="s">
        <v>127</v>
      </c>
      <c r="T160" s="120" t="s">
        <v>127</v>
      </c>
      <c r="U160" s="120">
        <v>0.157</v>
      </c>
      <c r="V160" s="120">
        <f t="shared" si="6"/>
        <v>0.16</v>
      </c>
      <c r="W160" s="120"/>
      <c r="X160" s="120" t="s">
        <v>128</v>
      </c>
      <c r="Y160" s="115"/>
      <c r="Z160" s="115"/>
      <c r="AA160" s="115"/>
      <c r="AB160" s="115"/>
      <c r="AC160" s="115"/>
      <c r="AD160" s="115"/>
      <c r="AE160" s="115"/>
      <c r="AF160" s="115"/>
      <c r="AG160" s="115" t="s">
        <v>129</v>
      </c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outlineLevel="1" x14ac:dyDescent="0.2">
      <c r="A161" s="138">
        <v>47</v>
      </c>
      <c r="B161" s="139" t="s">
        <v>273</v>
      </c>
      <c r="C161" s="147" t="s">
        <v>274</v>
      </c>
      <c r="D161" s="140" t="s">
        <v>134</v>
      </c>
      <c r="E161" s="141">
        <v>3</v>
      </c>
      <c r="F161" s="142"/>
      <c r="G161" s="143">
        <f t="shared" si="0"/>
        <v>0</v>
      </c>
      <c r="H161" s="120">
        <v>0</v>
      </c>
      <c r="I161" s="120">
        <f t="shared" si="1"/>
        <v>0</v>
      </c>
      <c r="J161" s="120">
        <v>87.7</v>
      </c>
      <c r="K161" s="120">
        <f t="shared" si="2"/>
        <v>263.10000000000002</v>
      </c>
      <c r="L161" s="120">
        <v>21</v>
      </c>
      <c r="M161" s="120">
        <f t="shared" si="3"/>
        <v>0</v>
      </c>
      <c r="N161" s="120">
        <v>0</v>
      </c>
      <c r="O161" s="120">
        <f t="shared" si="4"/>
        <v>0</v>
      </c>
      <c r="P161" s="120">
        <v>0</v>
      </c>
      <c r="Q161" s="120">
        <f t="shared" si="5"/>
        <v>0</v>
      </c>
      <c r="R161" s="120"/>
      <c r="S161" s="120" t="s">
        <v>127</v>
      </c>
      <c r="T161" s="120" t="s">
        <v>127</v>
      </c>
      <c r="U161" s="120">
        <v>0.17399999999999999</v>
      </c>
      <c r="V161" s="120">
        <f t="shared" si="6"/>
        <v>0.52</v>
      </c>
      <c r="W161" s="120"/>
      <c r="X161" s="120" t="s">
        <v>128</v>
      </c>
      <c r="Y161" s="115"/>
      <c r="Z161" s="115"/>
      <c r="AA161" s="115"/>
      <c r="AB161" s="115"/>
      <c r="AC161" s="115"/>
      <c r="AD161" s="115"/>
      <c r="AE161" s="115"/>
      <c r="AF161" s="115"/>
      <c r="AG161" s="115" t="s">
        <v>129</v>
      </c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outlineLevel="1" x14ac:dyDescent="0.2">
      <c r="A162" s="138">
        <v>48</v>
      </c>
      <c r="B162" s="139" t="s">
        <v>275</v>
      </c>
      <c r="C162" s="147" t="s">
        <v>276</v>
      </c>
      <c r="D162" s="140" t="s">
        <v>134</v>
      </c>
      <c r="E162" s="141">
        <v>1</v>
      </c>
      <c r="F162" s="142"/>
      <c r="G162" s="143">
        <f t="shared" si="0"/>
        <v>0</v>
      </c>
      <c r="H162" s="120">
        <v>0</v>
      </c>
      <c r="I162" s="120">
        <f t="shared" si="1"/>
        <v>0</v>
      </c>
      <c r="J162" s="120">
        <v>130.5</v>
      </c>
      <c r="K162" s="120">
        <f t="shared" si="2"/>
        <v>130.5</v>
      </c>
      <c r="L162" s="120">
        <v>21</v>
      </c>
      <c r="M162" s="120">
        <f t="shared" si="3"/>
        <v>0</v>
      </c>
      <c r="N162" s="120">
        <v>0</v>
      </c>
      <c r="O162" s="120">
        <f t="shared" si="4"/>
        <v>0</v>
      </c>
      <c r="P162" s="120">
        <v>0</v>
      </c>
      <c r="Q162" s="120">
        <f t="shared" si="5"/>
        <v>0</v>
      </c>
      <c r="R162" s="120"/>
      <c r="S162" s="120" t="s">
        <v>127</v>
      </c>
      <c r="T162" s="120" t="s">
        <v>127</v>
      </c>
      <c r="U162" s="120">
        <v>0.25900000000000001</v>
      </c>
      <c r="V162" s="120">
        <f t="shared" si="6"/>
        <v>0.26</v>
      </c>
      <c r="W162" s="120"/>
      <c r="X162" s="120" t="s">
        <v>128</v>
      </c>
      <c r="Y162" s="115"/>
      <c r="Z162" s="115"/>
      <c r="AA162" s="115"/>
      <c r="AB162" s="115"/>
      <c r="AC162" s="115"/>
      <c r="AD162" s="115"/>
      <c r="AE162" s="115"/>
      <c r="AF162" s="115"/>
      <c r="AG162" s="115" t="s">
        <v>129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outlineLevel="1" x14ac:dyDescent="0.2">
      <c r="A163" s="138">
        <v>49</v>
      </c>
      <c r="B163" s="139" t="s">
        <v>277</v>
      </c>
      <c r="C163" s="147" t="s">
        <v>278</v>
      </c>
      <c r="D163" s="140" t="s">
        <v>145</v>
      </c>
      <c r="E163" s="141">
        <v>8</v>
      </c>
      <c r="F163" s="142"/>
      <c r="G163" s="143">
        <f t="shared" si="0"/>
        <v>0</v>
      </c>
      <c r="H163" s="120">
        <v>0.68</v>
      </c>
      <c r="I163" s="120">
        <f t="shared" si="1"/>
        <v>5.44</v>
      </c>
      <c r="J163" s="120">
        <v>24.22</v>
      </c>
      <c r="K163" s="120">
        <f t="shared" si="2"/>
        <v>193.76</v>
      </c>
      <c r="L163" s="120">
        <v>21</v>
      </c>
      <c r="M163" s="120">
        <f t="shared" si="3"/>
        <v>0</v>
      </c>
      <c r="N163" s="120">
        <v>0</v>
      </c>
      <c r="O163" s="120">
        <f t="shared" si="4"/>
        <v>0</v>
      </c>
      <c r="P163" s="120">
        <v>0</v>
      </c>
      <c r="Q163" s="120">
        <f t="shared" si="5"/>
        <v>0</v>
      </c>
      <c r="R163" s="120"/>
      <c r="S163" s="120" t="s">
        <v>127</v>
      </c>
      <c r="T163" s="120" t="s">
        <v>127</v>
      </c>
      <c r="U163" s="120">
        <v>4.8000000000000001E-2</v>
      </c>
      <c r="V163" s="120">
        <f t="shared" si="6"/>
        <v>0.38</v>
      </c>
      <c r="W163" s="120"/>
      <c r="X163" s="120" t="s">
        <v>128</v>
      </c>
      <c r="Y163" s="115"/>
      <c r="Z163" s="115"/>
      <c r="AA163" s="115"/>
      <c r="AB163" s="115"/>
      <c r="AC163" s="115"/>
      <c r="AD163" s="115"/>
      <c r="AE163" s="115"/>
      <c r="AF163" s="115"/>
      <c r="AG163" s="115" t="s">
        <v>129</v>
      </c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outlineLevel="1" x14ac:dyDescent="0.2">
      <c r="A164" s="138">
        <v>50</v>
      </c>
      <c r="B164" s="139" t="s">
        <v>279</v>
      </c>
      <c r="C164" s="147" t="s">
        <v>280</v>
      </c>
      <c r="D164" s="140" t="s">
        <v>134</v>
      </c>
      <c r="E164" s="141">
        <v>2</v>
      </c>
      <c r="F164" s="142"/>
      <c r="G164" s="143">
        <f t="shared" si="0"/>
        <v>0</v>
      </c>
      <c r="H164" s="120">
        <v>0</v>
      </c>
      <c r="I164" s="120">
        <f t="shared" si="1"/>
        <v>0</v>
      </c>
      <c r="J164" s="120">
        <v>238.5</v>
      </c>
      <c r="K164" s="120">
        <f t="shared" si="2"/>
        <v>477</v>
      </c>
      <c r="L164" s="120">
        <v>21</v>
      </c>
      <c r="M164" s="120">
        <f t="shared" si="3"/>
        <v>0</v>
      </c>
      <c r="N164" s="120">
        <v>0</v>
      </c>
      <c r="O164" s="120">
        <f t="shared" si="4"/>
        <v>0</v>
      </c>
      <c r="P164" s="120">
        <v>0</v>
      </c>
      <c r="Q164" s="120">
        <f t="shared" si="5"/>
        <v>0</v>
      </c>
      <c r="R164" s="120"/>
      <c r="S164" s="120" t="s">
        <v>127</v>
      </c>
      <c r="T164" s="120" t="s">
        <v>141</v>
      </c>
      <c r="U164" s="120">
        <v>0.45</v>
      </c>
      <c r="V164" s="120">
        <f t="shared" si="6"/>
        <v>0.9</v>
      </c>
      <c r="W164" s="120"/>
      <c r="X164" s="120" t="s">
        <v>128</v>
      </c>
      <c r="Y164" s="115"/>
      <c r="Z164" s="115"/>
      <c r="AA164" s="115"/>
      <c r="AB164" s="115"/>
      <c r="AC164" s="115"/>
      <c r="AD164" s="115"/>
      <c r="AE164" s="115"/>
      <c r="AF164" s="115"/>
      <c r="AG164" s="115" t="s">
        <v>129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ht="22.5" outlineLevel="1" x14ac:dyDescent="0.2">
      <c r="A165" s="138">
        <v>51</v>
      </c>
      <c r="B165" s="139" t="s">
        <v>281</v>
      </c>
      <c r="C165" s="147" t="s">
        <v>282</v>
      </c>
      <c r="D165" s="140" t="s">
        <v>218</v>
      </c>
      <c r="E165" s="141">
        <v>4</v>
      </c>
      <c r="F165" s="142"/>
      <c r="G165" s="143">
        <f t="shared" si="0"/>
        <v>0</v>
      </c>
      <c r="H165" s="120">
        <v>0</v>
      </c>
      <c r="I165" s="120">
        <f t="shared" si="1"/>
        <v>0</v>
      </c>
      <c r="J165" s="120">
        <v>450</v>
      </c>
      <c r="K165" s="120">
        <f t="shared" si="2"/>
        <v>1800</v>
      </c>
      <c r="L165" s="120">
        <v>21</v>
      </c>
      <c r="M165" s="120">
        <f t="shared" si="3"/>
        <v>0</v>
      </c>
      <c r="N165" s="120">
        <v>0</v>
      </c>
      <c r="O165" s="120">
        <f t="shared" si="4"/>
        <v>0</v>
      </c>
      <c r="P165" s="120">
        <v>0</v>
      </c>
      <c r="Q165" s="120">
        <f t="shared" si="5"/>
        <v>0</v>
      </c>
      <c r="R165" s="120"/>
      <c r="S165" s="120" t="s">
        <v>219</v>
      </c>
      <c r="T165" s="120" t="s">
        <v>220</v>
      </c>
      <c r="U165" s="120">
        <v>0</v>
      </c>
      <c r="V165" s="120">
        <f t="shared" si="6"/>
        <v>0</v>
      </c>
      <c r="W165" s="120"/>
      <c r="X165" s="120" t="s">
        <v>128</v>
      </c>
      <c r="Y165" s="115"/>
      <c r="Z165" s="115"/>
      <c r="AA165" s="115"/>
      <c r="AB165" s="115"/>
      <c r="AC165" s="115"/>
      <c r="AD165" s="115"/>
      <c r="AE165" s="115"/>
      <c r="AF165" s="115"/>
      <c r="AG165" s="115" t="s">
        <v>129</v>
      </c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outlineLevel="1" x14ac:dyDescent="0.2">
      <c r="A166" s="138">
        <v>52</v>
      </c>
      <c r="B166" s="139" t="s">
        <v>283</v>
      </c>
      <c r="C166" s="147" t="s">
        <v>284</v>
      </c>
      <c r="D166" s="140" t="s">
        <v>0</v>
      </c>
      <c r="E166" s="141">
        <v>62.02</v>
      </c>
      <c r="F166" s="142"/>
      <c r="G166" s="143">
        <f t="shared" si="0"/>
        <v>0</v>
      </c>
      <c r="H166" s="120">
        <v>0</v>
      </c>
      <c r="I166" s="120">
        <f t="shared" si="1"/>
        <v>0</v>
      </c>
      <c r="J166" s="120">
        <v>1.85</v>
      </c>
      <c r="K166" s="120">
        <f t="shared" si="2"/>
        <v>114.74</v>
      </c>
      <c r="L166" s="120">
        <v>21</v>
      </c>
      <c r="M166" s="120">
        <f t="shared" si="3"/>
        <v>0</v>
      </c>
      <c r="N166" s="120">
        <v>0</v>
      </c>
      <c r="O166" s="120">
        <f t="shared" si="4"/>
        <v>0</v>
      </c>
      <c r="P166" s="120">
        <v>0</v>
      </c>
      <c r="Q166" s="120">
        <f t="shared" si="5"/>
        <v>0</v>
      </c>
      <c r="R166" s="120"/>
      <c r="S166" s="120" t="s">
        <v>127</v>
      </c>
      <c r="T166" s="120" t="s">
        <v>141</v>
      </c>
      <c r="U166" s="120">
        <v>0</v>
      </c>
      <c r="V166" s="120">
        <f t="shared" si="6"/>
        <v>0</v>
      </c>
      <c r="W166" s="120"/>
      <c r="X166" s="120" t="s">
        <v>255</v>
      </c>
      <c r="Y166" s="115"/>
      <c r="Z166" s="115"/>
      <c r="AA166" s="115"/>
      <c r="AB166" s="115"/>
      <c r="AC166" s="115"/>
      <c r="AD166" s="115"/>
      <c r="AE166" s="115"/>
      <c r="AF166" s="115"/>
      <c r="AG166" s="115" t="s">
        <v>256</v>
      </c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x14ac:dyDescent="0.2">
      <c r="A167" s="126" t="s">
        <v>122</v>
      </c>
      <c r="B167" s="127" t="s">
        <v>68</v>
      </c>
      <c r="C167" s="144" t="s">
        <v>69</v>
      </c>
      <c r="D167" s="128"/>
      <c r="E167" s="129"/>
      <c r="F167" s="130"/>
      <c r="G167" s="131">
        <f>SUMIF(AG168:AG173,"&lt;&gt;NOR",G168:G173)</f>
        <v>0</v>
      </c>
      <c r="H167" s="125"/>
      <c r="I167" s="125">
        <f>SUM(I168:I173)</f>
        <v>2297.6099999999997</v>
      </c>
      <c r="J167" s="125"/>
      <c r="K167" s="125">
        <f>SUM(K168:K173)</f>
        <v>5082.6000000000013</v>
      </c>
      <c r="L167" s="125"/>
      <c r="M167" s="125">
        <f>SUM(M168:M173)</f>
        <v>0</v>
      </c>
      <c r="N167" s="125"/>
      <c r="O167" s="125">
        <f>SUM(O168:O173)</f>
        <v>0.05</v>
      </c>
      <c r="P167" s="125"/>
      <c r="Q167" s="125">
        <f>SUM(Q168:Q173)</f>
        <v>0</v>
      </c>
      <c r="R167" s="125"/>
      <c r="S167" s="125"/>
      <c r="T167" s="125"/>
      <c r="U167" s="125"/>
      <c r="V167" s="125">
        <f>SUM(V168:V173)</f>
        <v>10.75</v>
      </c>
      <c r="W167" s="125"/>
      <c r="X167" s="125"/>
      <c r="AG167" t="s">
        <v>123</v>
      </c>
    </row>
    <row r="168" spans="1:60" outlineLevel="1" x14ac:dyDescent="0.2">
      <c r="A168" s="138">
        <v>53</v>
      </c>
      <c r="B168" s="139" t="s">
        <v>285</v>
      </c>
      <c r="C168" s="147" t="s">
        <v>286</v>
      </c>
      <c r="D168" s="140" t="s">
        <v>145</v>
      </c>
      <c r="E168" s="141">
        <v>12</v>
      </c>
      <c r="F168" s="142"/>
      <c r="G168" s="143">
        <f t="shared" ref="G168:G173" si="7">ROUND(E168*F168,2)</f>
        <v>0</v>
      </c>
      <c r="H168" s="120">
        <v>78.180000000000007</v>
      </c>
      <c r="I168" s="120">
        <f t="shared" ref="I168:I173" si="8">ROUND(E168*H168,2)</f>
        <v>938.16</v>
      </c>
      <c r="J168" s="120">
        <v>257.82</v>
      </c>
      <c r="K168" s="120">
        <f t="shared" ref="K168:K173" si="9">ROUND(E168*J168,2)</f>
        <v>3093.84</v>
      </c>
      <c r="L168" s="120">
        <v>21</v>
      </c>
      <c r="M168" s="120">
        <f t="shared" ref="M168:M173" si="10">G168*(1+L168/100)</f>
        <v>0</v>
      </c>
      <c r="N168" s="120">
        <v>3.9899999999999996E-3</v>
      </c>
      <c r="O168" s="120">
        <f t="shared" ref="O168:O173" si="11">ROUND(E168*N168,2)</f>
        <v>0.05</v>
      </c>
      <c r="P168" s="120">
        <v>0</v>
      </c>
      <c r="Q168" s="120">
        <f t="shared" ref="Q168:Q173" si="12">ROUND(E168*P168,2)</f>
        <v>0</v>
      </c>
      <c r="R168" s="120"/>
      <c r="S168" s="120" t="s">
        <v>127</v>
      </c>
      <c r="T168" s="120" t="s">
        <v>127</v>
      </c>
      <c r="U168" s="120">
        <v>0.54290000000000005</v>
      </c>
      <c r="V168" s="120">
        <f t="shared" ref="V168:V173" si="13">ROUND(E168*U168,2)</f>
        <v>6.51</v>
      </c>
      <c r="W168" s="120"/>
      <c r="X168" s="120" t="s">
        <v>128</v>
      </c>
      <c r="Y168" s="115"/>
      <c r="Z168" s="115"/>
      <c r="AA168" s="115"/>
      <c r="AB168" s="115"/>
      <c r="AC168" s="115"/>
      <c r="AD168" s="115"/>
      <c r="AE168" s="115"/>
      <c r="AF168" s="115"/>
      <c r="AG168" s="115" t="s">
        <v>129</v>
      </c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ht="22.5" outlineLevel="1" x14ac:dyDescent="0.2">
      <c r="A169" s="138">
        <v>54</v>
      </c>
      <c r="B169" s="139" t="s">
        <v>287</v>
      </c>
      <c r="C169" s="147" t="s">
        <v>288</v>
      </c>
      <c r="D169" s="140" t="s">
        <v>145</v>
      </c>
      <c r="E169" s="141">
        <v>12</v>
      </c>
      <c r="F169" s="142"/>
      <c r="G169" s="143">
        <f t="shared" si="7"/>
        <v>0</v>
      </c>
      <c r="H169" s="120">
        <v>27.39</v>
      </c>
      <c r="I169" s="120">
        <f t="shared" si="8"/>
        <v>328.68</v>
      </c>
      <c r="J169" s="120">
        <v>59.31</v>
      </c>
      <c r="K169" s="120">
        <f t="shared" si="9"/>
        <v>711.72</v>
      </c>
      <c r="L169" s="120">
        <v>21</v>
      </c>
      <c r="M169" s="120">
        <f t="shared" si="10"/>
        <v>0</v>
      </c>
      <c r="N169" s="120">
        <v>4.0000000000000003E-5</v>
      </c>
      <c r="O169" s="120">
        <f t="shared" si="11"/>
        <v>0</v>
      </c>
      <c r="P169" s="120">
        <v>0</v>
      </c>
      <c r="Q169" s="120">
        <f t="shared" si="12"/>
        <v>0</v>
      </c>
      <c r="R169" s="120"/>
      <c r="S169" s="120" t="s">
        <v>127</v>
      </c>
      <c r="T169" s="120" t="s">
        <v>127</v>
      </c>
      <c r="U169" s="120">
        <v>0.129</v>
      </c>
      <c r="V169" s="120">
        <f t="shared" si="13"/>
        <v>1.55</v>
      </c>
      <c r="W169" s="120"/>
      <c r="X169" s="120" t="s">
        <v>128</v>
      </c>
      <c r="Y169" s="115"/>
      <c r="Z169" s="115"/>
      <c r="AA169" s="115"/>
      <c r="AB169" s="115"/>
      <c r="AC169" s="115"/>
      <c r="AD169" s="115"/>
      <c r="AE169" s="115"/>
      <c r="AF169" s="115"/>
      <c r="AG169" s="115" t="s">
        <v>129</v>
      </c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outlineLevel="1" x14ac:dyDescent="0.2">
      <c r="A170" s="138">
        <v>55</v>
      </c>
      <c r="B170" s="139" t="s">
        <v>289</v>
      </c>
      <c r="C170" s="147" t="s">
        <v>290</v>
      </c>
      <c r="D170" s="140" t="s">
        <v>134</v>
      </c>
      <c r="E170" s="141">
        <v>3</v>
      </c>
      <c r="F170" s="142"/>
      <c r="G170" s="143">
        <f t="shared" si="7"/>
        <v>0</v>
      </c>
      <c r="H170" s="120">
        <v>112.43</v>
      </c>
      <c r="I170" s="120">
        <f t="shared" si="8"/>
        <v>337.29</v>
      </c>
      <c r="J170" s="120">
        <v>118.57</v>
      </c>
      <c r="K170" s="120">
        <f t="shared" si="9"/>
        <v>355.71</v>
      </c>
      <c r="L170" s="120">
        <v>21</v>
      </c>
      <c r="M170" s="120">
        <f t="shared" si="10"/>
        <v>0</v>
      </c>
      <c r="N170" s="120">
        <v>6.3000000000000003E-4</v>
      </c>
      <c r="O170" s="120">
        <f t="shared" si="11"/>
        <v>0</v>
      </c>
      <c r="P170" s="120">
        <v>0</v>
      </c>
      <c r="Q170" s="120">
        <f t="shared" si="12"/>
        <v>0</v>
      </c>
      <c r="R170" s="120"/>
      <c r="S170" s="120" t="s">
        <v>127</v>
      </c>
      <c r="T170" s="120" t="s">
        <v>127</v>
      </c>
      <c r="U170" s="120">
        <v>0.27200000000000002</v>
      </c>
      <c r="V170" s="120">
        <f t="shared" si="13"/>
        <v>0.82</v>
      </c>
      <c r="W170" s="120"/>
      <c r="X170" s="120" t="s">
        <v>128</v>
      </c>
      <c r="Y170" s="115"/>
      <c r="Z170" s="115"/>
      <c r="AA170" s="115"/>
      <c r="AB170" s="115"/>
      <c r="AC170" s="115"/>
      <c r="AD170" s="115"/>
      <c r="AE170" s="115"/>
      <c r="AF170" s="115"/>
      <c r="AG170" s="115" t="s">
        <v>129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2">
      <c r="A171" s="138">
        <v>56</v>
      </c>
      <c r="B171" s="139" t="s">
        <v>291</v>
      </c>
      <c r="C171" s="147" t="s">
        <v>292</v>
      </c>
      <c r="D171" s="140" t="s">
        <v>293</v>
      </c>
      <c r="E171" s="141">
        <v>3</v>
      </c>
      <c r="F171" s="142"/>
      <c r="G171" s="143">
        <f t="shared" si="7"/>
        <v>0</v>
      </c>
      <c r="H171" s="120">
        <v>230.12</v>
      </c>
      <c r="I171" s="120">
        <f t="shared" si="8"/>
        <v>690.36</v>
      </c>
      <c r="J171" s="120">
        <v>235.38</v>
      </c>
      <c r="K171" s="120">
        <f t="shared" si="9"/>
        <v>706.14</v>
      </c>
      <c r="L171" s="120">
        <v>21</v>
      </c>
      <c r="M171" s="120">
        <f t="shared" si="10"/>
        <v>0</v>
      </c>
      <c r="N171" s="120">
        <v>1.48E-3</v>
      </c>
      <c r="O171" s="120">
        <f t="shared" si="11"/>
        <v>0</v>
      </c>
      <c r="P171" s="120">
        <v>0</v>
      </c>
      <c r="Q171" s="120">
        <f t="shared" si="12"/>
        <v>0</v>
      </c>
      <c r="R171" s="120"/>
      <c r="S171" s="120" t="s">
        <v>127</v>
      </c>
      <c r="T171" s="120" t="s">
        <v>127</v>
      </c>
      <c r="U171" s="120">
        <v>0.54</v>
      </c>
      <c r="V171" s="120">
        <f t="shared" si="13"/>
        <v>1.62</v>
      </c>
      <c r="W171" s="120"/>
      <c r="X171" s="120" t="s">
        <v>128</v>
      </c>
      <c r="Y171" s="115"/>
      <c r="Z171" s="115"/>
      <c r="AA171" s="115"/>
      <c r="AB171" s="115"/>
      <c r="AC171" s="115"/>
      <c r="AD171" s="115"/>
      <c r="AE171" s="115"/>
      <c r="AF171" s="115"/>
      <c r="AG171" s="115" t="s">
        <v>129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outlineLevel="1" x14ac:dyDescent="0.2">
      <c r="A172" s="138">
        <v>57</v>
      </c>
      <c r="B172" s="139" t="s">
        <v>294</v>
      </c>
      <c r="C172" s="147" t="s">
        <v>295</v>
      </c>
      <c r="D172" s="140" t="s">
        <v>145</v>
      </c>
      <c r="E172" s="141">
        <v>12</v>
      </c>
      <c r="F172" s="142"/>
      <c r="G172" s="143">
        <f t="shared" si="7"/>
        <v>0</v>
      </c>
      <c r="H172" s="120">
        <v>0.26</v>
      </c>
      <c r="I172" s="120">
        <f t="shared" si="8"/>
        <v>3.12</v>
      </c>
      <c r="J172" s="120">
        <v>10.64</v>
      </c>
      <c r="K172" s="120">
        <f t="shared" si="9"/>
        <v>127.68</v>
      </c>
      <c r="L172" s="120">
        <v>21</v>
      </c>
      <c r="M172" s="120">
        <f t="shared" si="10"/>
        <v>0</v>
      </c>
      <c r="N172" s="120">
        <v>0</v>
      </c>
      <c r="O172" s="120">
        <f t="shared" si="11"/>
        <v>0</v>
      </c>
      <c r="P172" s="120">
        <v>0</v>
      </c>
      <c r="Q172" s="120">
        <f t="shared" si="12"/>
        <v>0</v>
      </c>
      <c r="R172" s="120"/>
      <c r="S172" s="120" t="s">
        <v>127</v>
      </c>
      <c r="T172" s="120" t="s">
        <v>127</v>
      </c>
      <c r="U172" s="120">
        <v>2.1000000000000001E-2</v>
      </c>
      <c r="V172" s="120">
        <f t="shared" si="13"/>
        <v>0.25</v>
      </c>
      <c r="W172" s="120"/>
      <c r="X172" s="120" t="s">
        <v>128</v>
      </c>
      <c r="Y172" s="115"/>
      <c r="Z172" s="115"/>
      <c r="AA172" s="115"/>
      <c r="AB172" s="115"/>
      <c r="AC172" s="115"/>
      <c r="AD172" s="115"/>
      <c r="AE172" s="115"/>
      <c r="AF172" s="115"/>
      <c r="AG172" s="115" t="s">
        <v>129</v>
      </c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outlineLevel="1" x14ac:dyDescent="0.2">
      <c r="A173" s="138">
        <v>58</v>
      </c>
      <c r="B173" s="139" t="s">
        <v>296</v>
      </c>
      <c r="C173" s="147" t="s">
        <v>297</v>
      </c>
      <c r="D173" s="140" t="s">
        <v>0</v>
      </c>
      <c r="E173" s="141">
        <v>72.927000000000007</v>
      </c>
      <c r="F173" s="142"/>
      <c r="G173" s="143">
        <f t="shared" si="7"/>
        <v>0</v>
      </c>
      <c r="H173" s="120">
        <v>0</v>
      </c>
      <c r="I173" s="120">
        <f t="shared" si="8"/>
        <v>0</v>
      </c>
      <c r="J173" s="120">
        <v>1.2</v>
      </c>
      <c r="K173" s="120">
        <f t="shared" si="9"/>
        <v>87.51</v>
      </c>
      <c r="L173" s="120">
        <v>21</v>
      </c>
      <c r="M173" s="120">
        <f t="shared" si="10"/>
        <v>0</v>
      </c>
      <c r="N173" s="120">
        <v>0</v>
      </c>
      <c r="O173" s="120">
        <f t="shared" si="11"/>
        <v>0</v>
      </c>
      <c r="P173" s="120">
        <v>0</v>
      </c>
      <c r="Q173" s="120">
        <f t="shared" si="12"/>
        <v>0</v>
      </c>
      <c r="R173" s="120"/>
      <c r="S173" s="120" t="s">
        <v>127</v>
      </c>
      <c r="T173" s="120" t="s">
        <v>141</v>
      </c>
      <c r="U173" s="120">
        <v>0</v>
      </c>
      <c r="V173" s="120">
        <f t="shared" si="13"/>
        <v>0</v>
      </c>
      <c r="W173" s="120"/>
      <c r="X173" s="120" t="s">
        <v>255</v>
      </c>
      <c r="Y173" s="115"/>
      <c r="Z173" s="115"/>
      <c r="AA173" s="115"/>
      <c r="AB173" s="115"/>
      <c r="AC173" s="115"/>
      <c r="AD173" s="115"/>
      <c r="AE173" s="115"/>
      <c r="AF173" s="115"/>
      <c r="AG173" s="115" t="s">
        <v>256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x14ac:dyDescent="0.2">
      <c r="A174" s="126" t="s">
        <v>122</v>
      </c>
      <c r="B174" s="127" t="s">
        <v>70</v>
      </c>
      <c r="C174" s="144" t="s">
        <v>71</v>
      </c>
      <c r="D174" s="128"/>
      <c r="E174" s="129"/>
      <c r="F174" s="130"/>
      <c r="G174" s="131">
        <f>SUMIF(AG175:AG175,"&lt;&gt;NOR",G175:G175)</f>
        <v>0</v>
      </c>
      <c r="H174" s="125"/>
      <c r="I174" s="125">
        <f>SUM(I175:I175)</f>
        <v>854.3</v>
      </c>
      <c r="J174" s="125"/>
      <c r="K174" s="125">
        <f>SUM(K175:K175)</f>
        <v>1895.7</v>
      </c>
      <c r="L174" s="125"/>
      <c r="M174" s="125">
        <f>SUM(M175:M175)</f>
        <v>0</v>
      </c>
      <c r="N174" s="125"/>
      <c r="O174" s="125">
        <f>SUM(O175:O175)</f>
        <v>0.04</v>
      </c>
      <c r="P174" s="125"/>
      <c r="Q174" s="125">
        <f>SUM(Q175:Q175)</f>
        <v>0</v>
      </c>
      <c r="R174" s="125"/>
      <c r="S174" s="125"/>
      <c r="T174" s="125"/>
      <c r="U174" s="125"/>
      <c r="V174" s="125">
        <f>SUM(V175:V175)</f>
        <v>3.25</v>
      </c>
      <c r="W174" s="125"/>
      <c r="X174" s="125"/>
      <c r="AG174" t="s">
        <v>123</v>
      </c>
    </row>
    <row r="175" spans="1:60" ht="22.5" outlineLevel="1" x14ac:dyDescent="0.2">
      <c r="A175" s="138">
        <v>59</v>
      </c>
      <c r="B175" s="139" t="s">
        <v>298</v>
      </c>
      <c r="C175" s="147" t="s">
        <v>299</v>
      </c>
      <c r="D175" s="140" t="s">
        <v>218</v>
      </c>
      <c r="E175" s="141">
        <v>5</v>
      </c>
      <c r="F175" s="142"/>
      <c r="G175" s="143">
        <f>ROUND(E175*F175,2)</f>
        <v>0</v>
      </c>
      <c r="H175" s="120">
        <v>170.86</v>
      </c>
      <c r="I175" s="120">
        <f>ROUND(E175*H175,2)</f>
        <v>854.3</v>
      </c>
      <c r="J175" s="120">
        <v>379.14</v>
      </c>
      <c r="K175" s="120">
        <f>ROUND(E175*J175,2)</f>
        <v>1895.7</v>
      </c>
      <c r="L175" s="120">
        <v>21</v>
      </c>
      <c r="M175" s="120">
        <f>G175*(1+L175/100)</f>
        <v>0</v>
      </c>
      <c r="N175" s="120">
        <v>8.1799999999999998E-3</v>
      </c>
      <c r="O175" s="120">
        <f>ROUND(E175*N175,2)</f>
        <v>0.04</v>
      </c>
      <c r="P175" s="120">
        <v>0</v>
      </c>
      <c r="Q175" s="120">
        <f>ROUND(E175*P175,2)</f>
        <v>0</v>
      </c>
      <c r="R175" s="120"/>
      <c r="S175" s="120" t="s">
        <v>219</v>
      </c>
      <c r="T175" s="120" t="s">
        <v>220</v>
      </c>
      <c r="U175" s="120">
        <v>0.65</v>
      </c>
      <c r="V175" s="120">
        <f>ROUND(E175*U175,2)</f>
        <v>3.25</v>
      </c>
      <c r="W175" s="120"/>
      <c r="X175" s="120" t="s">
        <v>128</v>
      </c>
      <c r="Y175" s="115"/>
      <c r="Z175" s="115"/>
      <c r="AA175" s="115"/>
      <c r="AB175" s="115"/>
      <c r="AC175" s="115"/>
      <c r="AD175" s="115"/>
      <c r="AE175" s="115"/>
      <c r="AF175" s="115"/>
      <c r="AG175" s="115" t="s">
        <v>129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x14ac:dyDescent="0.2">
      <c r="A176" s="126" t="s">
        <v>122</v>
      </c>
      <c r="B176" s="127" t="s">
        <v>72</v>
      </c>
      <c r="C176" s="144" t="s">
        <v>73</v>
      </c>
      <c r="D176" s="128"/>
      <c r="E176" s="129"/>
      <c r="F176" s="130"/>
      <c r="G176" s="131">
        <f>SUMIF(AG177:AG205,"&lt;&gt;NOR",G177:G205)</f>
        <v>0</v>
      </c>
      <c r="H176" s="125"/>
      <c r="I176" s="125">
        <f>SUM(I177:I205)</f>
        <v>19118.629999999997</v>
      </c>
      <c r="J176" s="125"/>
      <c r="K176" s="125">
        <f>SUM(K177:K205)</f>
        <v>5893.4100000000017</v>
      </c>
      <c r="L176" s="125"/>
      <c r="M176" s="125">
        <f>SUM(M177:M205)</f>
        <v>0</v>
      </c>
      <c r="N176" s="125"/>
      <c r="O176" s="125">
        <f>SUM(O177:O205)</f>
        <v>6.9999999999999993E-2</v>
      </c>
      <c r="P176" s="125"/>
      <c r="Q176" s="125">
        <f>SUM(Q177:Q205)</f>
        <v>0.11000000000000001</v>
      </c>
      <c r="R176" s="125"/>
      <c r="S176" s="125"/>
      <c r="T176" s="125"/>
      <c r="U176" s="125"/>
      <c r="V176" s="125">
        <f>SUM(V177:V205)</f>
        <v>12.74</v>
      </c>
      <c r="W176" s="125"/>
      <c r="X176" s="125"/>
      <c r="AG176" t="s">
        <v>123</v>
      </c>
    </row>
    <row r="177" spans="1:60" ht="22.5" outlineLevel="1" x14ac:dyDescent="0.2">
      <c r="A177" s="138">
        <v>60</v>
      </c>
      <c r="B177" s="139" t="s">
        <v>300</v>
      </c>
      <c r="C177" s="147" t="s">
        <v>301</v>
      </c>
      <c r="D177" s="140" t="s">
        <v>302</v>
      </c>
      <c r="E177" s="141">
        <v>1</v>
      </c>
      <c r="F177" s="142"/>
      <c r="G177" s="143">
        <f t="shared" ref="G177:G197" si="14">ROUND(E177*F177,2)</f>
        <v>0</v>
      </c>
      <c r="H177" s="120">
        <v>0</v>
      </c>
      <c r="I177" s="120">
        <f t="shared" ref="I177:I197" si="15">ROUND(E177*H177,2)</f>
        <v>0</v>
      </c>
      <c r="J177" s="120">
        <v>225</v>
      </c>
      <c r="K177" s="120">
        <f t="shared" ref="K177:K197" si="16">ROUND(E177*J177,2)</f>
        <v>225</v>
      </c>
      <c r="L177" s="120">
        <v>21</v>
      </c>
      <c r="M177" s="120">
        <f t="shared" ref="M177:M197" si="17">G177*(1+L177/100)</f>
        <v>0</v>
      </c>
      <c r="N177" s="120">
        <v>0</v>
      </c>
      <c r="O177" s="120">
        <f t="shared" ref="O177:O197" si="18">ROUND(E177*N177,2)</f>
        <v>0</v>
      </c>
      <c r="P177" s="120">
        <v>1.933E-2</v>
      </c>
      <c r="Q177" s="120">
        <f t="shared" ref="Q177:Q197" si="19">ROUND(E177*P177,2)</f>
        <v>0.02</v>
      </c>
      <c r="R177" s="120"/>
      <c r="S177" s="120" t="s">
        <v>127</v>
      </c>
      <c r="T177" s="120" t="s">
        <v>141</v>
      </c>
      <c r="U177" s="120">
        <v>0.59</v>
      </c>
      <c r="V177" s="120">
        <f t="shared" ref="V177:V197" si="20">ROUND(E177*U177,2)</f>
        <v>0.59</v>
      </c>
      <c r="W177" s="120"/>
      <c r="X177" s="120" t="s">
        <v>128</v>
      </c>
      <c r="Y177" s="115"/>
      <c r="Z177" s="115"/>
      <c r="AA177" s="115"/>
      <c r="AB177" s="115"/>
      <c r="AC177" s="115"/>
      <c r="AD177" s="115"/>
      <c r="AE177" s="115"/>
      <c r="AF177" s="115"/>
      <c r="AG177" s="115" t="s">
        <v>129</v>
      </c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outlineLevel="1" x14ac:dyDescent="0.2">
      <c r="A178" s="138">
        <v>61</v>
      </c>
      <c r="B178" s="139" t="s">
        <v>303</v>
      </c>
      <c r="C178" s="147" t="s">
        <v>304</v>
      </c>
      <c r="D178" s="140" t="s">
        <v>302</v>
      </c>
      <c r="E178" s="141">
        <v>1</v>
      </c>
      <c r="F178" s="142"/>
      <c r="G178" s="143">
        <f t="shared" si="14"/>
        <v>0</v>
      </c>
      <c r="H178" s="120">
        <v>563.53</v>
      </c>
      <c r="I178" s="120">
        <f t="shared" si="15"/>
        <v>563.53</v>
      </c>
      <c r="J178" s="120">
        <v>672.47</v>
      </c>
      <c r="K178" s="120">
        <f t="shared" si="16"/>
        <v>672.47</v>
      </c>
      <c r="L178" s="120">
        <v>21</v>
      </c>
      <c r="M178" s="120">
        <f t="shared" si="17"/>
        <v>0</v>
      </c>
      <c r="N178" s="120">
        <v>1.8600000000000001E-3</v>
      </c>
      <c r="O178" s="120">
        <f t="shared" si="18"/>
        <v>0</v>
      </c>
      <c r="P178" s="120">
        <v>0</v>
      </c>
      <c r="Q178" s="120">
        <f t="shared" si="19"/>
        <v>0</v>
      </c>
      <c r="R178" s="120"/>
      <c r="S178" s="120" t="s">
        <v>127</v>
      </c>
      <c r="T178" s="120" t="s">
        <v>127</v>
      </c>
      <c r="U178" s="120">
        <v>1.3340000000000001</v>
      </c>
      <c r="V178" s="120">
        <f t="shared" si="20"/>
        <v>1.33</v>
      </c>
      <c r="W178" s="120"/>
      <c r="X178" s="120" t="s">
        <v>128</v>
      </c>
      <c r="Y178" s="115"/>
      <c r="Z178" s="115"/>
      <c r="AA178" s="115"/>
      <c r="AB178" s="115"/>
      <c r="AC178" s="115"/>
      <c r="AD178" s="115"/>
      <c r="AE178" s="115"/>
      <c r="AF178" s="115"/>
      <c r="AG178" s="115" t="s">
        <v>129</v>
      </c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</row>
    <row r="179" spans="1:60" ht="22.5" outlineLevel="1" x14ac:dyDescent="0.2">
      <c r="A179" s="138">
        <v>62</v>
      </c>
      <c r="B179" s="139" t="s">
        <v>305</v>
      </c>
      <c r="C179" s="147" t="s">
        <v>306</v>
      </c>
      <c r="D179" s="140" t="s">
        <v>302</v>
      </c>
      <c r="E179" s="141">
        <v>1</v>
      </c>
      <c r="F179" s="142"/>
      <c r="G179" s="143">
        <f t="shared" si="14"/>
        <v>0</v>
      </c>
      <c r="H179" s="120">
        <v>0</v>
      </c>
      <c r="I179" s="120">
        <f t="shared" si="15"/>
        <v>0</v>
      </c>
      <c r="J179" s="120">
        <v>145.5</v>
      </c>
      <c r="K179" s="120">
        <f t="shared" si="16"/>
        <v>145.5</v>
      </c>
      <c r="L179" s="120">
        <v>21</v>
      </c>
      <c r="M179" s="120">
        <f t="shared" si="17"/>
        <v>0</v>
      </c>
      <c r="N179" s="120">
        <v>0</v>
      </c>
      <c r="O179" s="120">
        <f t="shared" si="18"/>
        <v>0</v>
      </c>
      <c r="P179" s="120">
        <v>1.9460000000000002E-2</v>
      </c>
      <c r="Q179" s="120">
        <f t="shared" si="19"/>
        <v>0.02</v>
      </c>
      <c r="R179" s="120"/>
      <c r="S179" s="120" t="s">
        <v>127</v>
      </c>
      <c r="T179" s="120" t="s">
        <v>141</v>
      </c>
      <c r="U179" s="120">
        <v>0.38200000000000001</v>
      </c>
      <c r="V179" s="120">
        <f t="shared" si="20"/>
        <v>0.38</v>
      </c>
      <c r="W179" s="120"/>
      <c r="X179" s="120" t="s">
        <v>128</v>
      </c>
      <c r="Y179" s="115"/>
      <c r="Z179" s="115"/>
      <c r="AA179" s="115"/>
      <c r="AB179" s="115"/>
      <c r="AC179" s="115"/>
      <c r="AD179" s="115"/>
      <c r="AE179" s="115"/>
      <c r="AF179" s="115"/>
      <c r="AG179" s="115" t="s">
        <v>129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2">
      <c r="A180" s="138">
        <v>63</v>
      </c>
      <c r="B180" s="139" t="s">
        <v>307</v>
      </c>
      <c r="C180" s="147" t="s">
        <v>308</v>
      </c>
      <c r="D180" s="140" t="s">
        <v>302</v>
      </c>
      <c r="E180" s="141">
        <v>1</v>
      </c>
      <c r="F180" s="142"/>
      <c r="G180" s="143">
        <f t="shared" si="14"/>
        <v>0</v>
      </c>
      <c r="H180" s="120">
        <v>95.29</v>
      </c>
      <c r="I180" s="120">
        <f t="shared" si="15"/>
        <v>95.29</v>
      </c>
      <c r="J180" s="120">
        <v>731.71</v>
      </c>
      <c r="K180" s="120">
        <f t="shared" si="16"/>
        <v>731.71</v>
      </c>
      <c r="L180" s="120">
        <v>21</v>
      </c>
      <c r="M180" s="120">
        <f t="shared" si="17"/>
        <v>0</v>
      </c>
      <c r="N180" s="120">
        <v>1.41E-3</v>
      </c>
      <c r="O180" s="120">
        <f t="shared" si="18"/>
        <v>0</v>
      </c>
      <c r="P180" s="120">
        <v>0</v>
      </c>
      <c r="Q180" s="120">
        <f t="shared" si="19"/>
        <v>0</v>
      </c>
      <c r="R180" s="120"/>
      <c r="S180" s="120" t="s">
        <v>127</v>
      </c>
      <c r="T180" s="120" t="s">
        <v>141</v>
      </c>
      <c r="U180" s="120">
        <v>1.575</v>
      </c>
      <c r="V180" s="120">
        <f t="shared" si="20"/>
        <v>1.58</v>
      </c>
      <c r="W180" s="120"/>
      <c r="X180" s="120" t="s">
        <v>128</v>
      </c>
      <c r="Y180" s="115"/>
      <c r="Z180" s="115"/>
      <c r="AA180" s="115"/>
      <c r="AB180" s="115"/>
      <c r="AC180" s="115"/>
      <c r="AD180" s="115"/>
      <c r="AE180" s="115"/>
      <c r="AF180" s="115"/>
      <c r="AG180" s="115" t="s">
        <v>129</v>
      </c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outlineLevel="1" x14ac:dyDescent="0.2">
      <c r="A181" s="138">
        <v>64</v>
      </c>
      <c r="B181" s="139" t="s">
        <v>309</v>
      </c>
      <c r="C181" s="147" t="s">
        <v>310</v>
      </c>
      <c r="D181" s="140" t="s">
        <v>302</v>
      </c>
      <c r="E181" s="141">
        <v>1</v>
      </c>
      <c r="F181" s="142"/>
      <c r="G181" s="143">
        <f t="shared" si="14"/>
        <v>0</v>
      </c>
      <c r="H181" s="120">
        <v>0</v>
      </c>
      <c r="I181" s="120">
        <f t="shared" si="15"/>
        <v>0</v>
      </c>
      <c r="J181" s="120">
        <v>164.5</v>
      </c>
      <c r="K181" s="120">
        <f t="shared" si="16"/>
        <v>164.5</v>
      </c>
      <c r="L181" s="120">
        <v>21</v>
      </c>
      <c r="M181" s="120">
        <f t="shared" si="17"/>
        <v>0</v>
      </c>
      <c r="N181" s="120">
        <v>0</v>
      </c>
      <c r="O181" s="120">
        <f t="shared" si="18"/>
        <v>0</v>
      </c>
      <c r="P181" s="120">
        <v>3.2899999999999999E-2</v>
      </c>
      <c r="Q181" s="120">
        <f t="shared" si="19"/>
        <v>0.03</v>
      </c>
      <c r="R181" s="120"/>
      <c r="S181" s="120" t="s">
        <v>127</v>
      </c>
      <c r="T181" s="120" t="s">
        <v>141</v>
      </c>
      <c r="U181" s="120">
        <v>0.432</v>
      </c>
      <c r="V181" s="120">
        <f t="shared" si="20"/>
        <v>0.43</v>
      </c>
      <c r="W181" s="120"/>
      <c r="X181" s="120" t="s">
        <v>128</v>
      </c>
      <c r="Y181" s="115"/>
      <c r="Z181" s="115"/>
      <c r="AA181" s="115"/>
      <c r="AB181" s="115"/>
      <c r="AC181" s="115"/>
      <c r="AD181" s="115"/>
      <c r="AE181" s="115"/>
      <c r="AF181" s="115"/>
      <c r="AG181" s="115" t="s">
        <v>129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ht="22.5" outlineLevel="1" x14ac:dyDescent="0.2">
      <c r="A182" s="138">
        <v>65</v>
      </c>
      <c r="B182" s="139" t="s">
        <v>311</v>
      </c>
      <c r="C182" s="147" t="s">
        <v>312</v>
      </c>
      <c r="D182" s="140" t="s">
        <v>302</v>
      </c>
      <c r="E182" s="141">
        <v>3</v>
      </c>
      <c r="F182" s="142"/>
      <c r="G182" s="143">
        <f t="shared" si="14"/>
        <v>0</v>
      </c>
      <c r="H182" s="120">
        <v>23.85</v>
      </c>
      <c r="I182" s="120">
        <f t="shared" si="15"/>
        <v>71.55</v>
      </c>
      <c r="J182" s="120">
        <v>166.15</v>
      </c>
      <c r="K182" s="120">
        <f t="shared" si="16"/>
        <v>498.45</v>
      </c>
      <c r="L182" s="120">
        <v>21</v>
      </c>
      <c r="M182" s="120">
        <f t="shared" si="17"/>
        <v>0</v>
      </c>
      <c r="N182" s="120">
        <v>3.0000000000000001E-5</v>
      </c>
      <c r="O182" s="120">
        <f t="shared" si="18"/>
        <v>0</v>
      </c>
      <c r="P182" s="120">
        <v>0</v>
      </c>
      <c r="Q182" s="120">
        <f t="shared" si="19"/>
        <v>0</v>
      </c>
      <c r="R182" s="120"/>
      <c r="S182" s="120" t="s">
        <v>127</v>
      </c>
      <c r="T182" s="120" t="s">
        <v>127</v>
      </c>
      <c r="U182" s="120">
        <v>0.33</v>
      </c>
      <c r="V182" s="120">
        <f t="shared" si="20"/>
        <v>0.99</v>
      </c>
      <c r="W182" s="120"/>
      <c r="X182" s="120" t="s">
        <v>128</v>
      </c>
      <c r="Y182" s="115"/>
      <c r="Z182" s="115"/>
      <c r="AA182" s="115"/>
      <c r="AB182" s="115"/>
      <c r="AC182" s="115"/>
      <c r="AD182" s="115"/>
      <c r="AE182" s="115"/>
      <c r="AF182" s="115"/>
      <c r="AG182" s="115" t="s">
        <v>129</v>
      </c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outlineLevel="1" x14ac:dyDescent="0.2">
      <c r="A183" s="138">
        <v>66</v>
      </c>
      <c r="B183" s="139" t="s">
        <v>313</v>
      </c>
      <c r="C183" s="147" t="s">
        <v>314</v>
      </c>
      <c r="D183" s="140" t="s">
        <v>302</v>
      </c>
      <c r="E183" s="141">
        <v>3</v>
      </c>
      <c r="F183" s="142"/>
      <c r="G183" s="143">
        <f t="shared" si="14"/>
        <v>0</v>
      </c>
      <c r="H183" s="120">
        <v>129.06</v>
      </c>
      <c r="I183" s="120">
        <f t="shared" si="15"/>
        <v>387.18</v>
      </c>
      <c r="J183" s="120">
        <v>114.44</v>
      </c>
      <c r="K183" s="120">
        <f t="shared" si="16"/>
        <v>343.32</v>
      </c>
      <c r="L183" s="120">
        <v>21</v>
      </c>
      <c r="M183" s="120">
        <f t="shared" si="17"/>
        <v>0</v>
      </c>
      <c r="N183" s="120">
        <v>1.7000000000000001E-4</v>
      </c>
      <c r="O183" s="120">
        <f t="shared" si="18"/>
        <v>0</v>
      </c>
      <c r="P183" s="120">
        <v>0</v>
      </c>
      <c r="Q183" s="120">
        <f t="shared" si="19"/>
        <v>0</v>
      </c>
      <c r="R183" s="120"/>
      <c r="S183" s="120" t="s">
        <v>127</v>
      </c>
      <c r="T183" s="120" t="s">
        <v>127</v>
      </c>
      <c r="U183" s="120">
        <v>0.22700000000000001</v>
      </c>
      <c r="V183" s="120">
        <f t="shared" si="20"/>
        <v>0.68</v>
      </c>
      <c r="W183" s="120"/>
      <c r="X183" s="120" t="s">
        <v>128</v>
      </c>
      <c r="Y183" s="115"/>
      <c r="Z183" s="115"/>
      <c r="AA183" s="115"/>
      <c r="AB183" s="115"/>
      <c r="AC183" s="115"/>
      <c r="AD183" s="115"/>
      <c r="AE183" s="115"/>
      <c r="AF183" s="115"/>
      <c r="AG183" s="115" t="s">
        <v>129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ht="22.5" outlineLevel="1" x14ac:dyDescent="0.2">
      <c r="A184" s="138">
        <v>67</v>
      </c>
      <c r="B184" s="139" t="s">
        <v>315</v>
      </c>
      <c r="C184" s="147" t="s">
        <v>316</v>
      </c>
      <c r="D184" s="140" t="s">
        <v>302</v>
      </c>
      <c r="E184" s="141">
        <v>2</v>
      </c>
      <c r="F184" s="142"/>
      <c r="G184" s="143">
        <f t="shared" si="14"/>
        <v>0</v>
      </c>
      <c r="H184" s="120">
        <v>196.5</v>
      </c>
      <c r="I184" s="120">
        <f t="shared" si="15"/>
        <v>393</v>
      </c>
      <c r="J184" s="120">
        <v>62.5</v>
      </c>
      <c r="K184" s="120">
        <f t="shared" si="16"/>
        <v>125</v>
      </c>
      <c r="L184" s="120">
        <v>21</v>
      </c>
      <c r="M184" s="120">
        <f t="shared" si="17"/>
        <v>0</v>
      </c>
      <c r="N184" s="120">
        <v>2.4000000000000001E-4</v>
      </c>
      <c r="O184" s="120">
        <f t="shared" si="18"/>
        <v>0</v>
      </c>
      <c r="P184" s="120">
        <v>0</v>
      </c>
      <c r="Q184" s="120">
        <f t="shared" si="19"/>
        <v>0</v>
      </c>
      <c r="R184" s="120"/>
      <c r="S184" s="120" t="s">
        <v>127</v>
      </c>
      <c r="T184" s="120" t="s">
        <v>127</v>
      </c>
      <c r="U184" s="120">
        <v>0.124</v>
      </c>
      <c r="V184" s="120">
        <f t="shared" si="20"/>
        <v>0.25</v>
      </c>
      <c r="W184" s="120"/>
      <c r="X184" s="120" t="s">
        <v>128</v>
      </c>
      <c r="Y184" s="115"/>
      <c r="Z184" s="115"/>
      <c r="AA184" s="115"/>
      <c r="AB184" s="115"/>
      <c r="AC184" s="115"/>
      <c r="AD184" s="115"/>
      <c r="AE184" s="115"/>
      <c r="AF184" s="115"/>
      <c r="AG184" s="115" t="s">
        <v>129</v>
      </c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outlineLevel="1" x14ac:dyDescent="0.2">
      <c r="A185" s="138">
        <v>68</v>
      </c>
      <c r="B185" s="139" t="s">
        <v>317</v>
      </c>
      <c r="C185" s="147" t="s">
        <v>318</v>
      </c>
      <c r="D185" s="140" t="s">
        <v>134</v>
      </c>
      <c r="E185" s="141">
        <v>1</v>
      </c>
      <c r="F185" s="142"/>
      <c r="G185" s="143">
        <f t="shared" si="14"/>
        <v>0</v>
      </c>
      <c r="H185" s="120">
        <v>2038.95</v>
      </c>
      <c r="I185" s="120">
        <f t="shared" si="15"/>
        <v>2038.95</v>
      </c>
      <c r="J185" s="120">
        <v>236.05</v>
      </c>
      <c r="K185" s="120">
        <f t="shared" si="16"/>
        <v>236.05</v>
      </c>
      <c r="L185" s="120">
        <v>21</v>
      </c>
      <c r="M185" s="120">
        <f t="shared" si="17"/>
        <v>0</v>
      </c>
      <c r="N185" s="120">
        <v>8.4999999999999995E-4</v>
      </c>
      <c r="O185" s="120">
        <f t="shared" si="18"/>
        <v>0</v>
      </c>
      <c r="P185" s="120">
        <v>0</v>
      </c>
      <c r="Q185" s="120">
        <f t="shared" si="19"/>
        <v>0</v>
      </c>
      <c r="R185" s="120"/>
      <c r="S185" s="120" t="s">
        <v>127</v>
      </c>
      <c r="T185" s="120" t="s">
        <v>141</v>
      </c>
      <c r="U185" s="120">
        <v>0.48499999999999999</v>
      </c>
      <c r="V185" s="120">
        <f t="shared" si="20"/>
        <v>0.49</v>
      </c>
      <c r="W185" s="120"/>
      <c r="X185" s="120" t="s">
        <v>128</v>
      </c>
      <c r="Y185" s="115"/>
      <c r="Z185" s="115"/>
      <c r="AA185" s="115"/>
      <c r="AB185" s="115"/>
      <c r="AC185" s="115"/>
      <c r="AD185" s="115"/>
      <c r="AE185" s="115"/>
      <c r="AF185" s="115"/>
      <c r="AG185" s="115" t="s">
        <v>129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outlineLevel="1" x14ac:dyDescent="0.2">
      <c r="A186" s="138">
        <v>69</v>
      </c>
      <c r="B186" s="139" t="s">
        <v>319</v>
      </c>
      <c r="C186" s="147" t="s">
        <v>320</v>
      </c>
      <c r="D186" s="140" t="s">
        <v>134</v>
      </c>
      <c r="E186" s="141">
        <v>1</v>
      </c>
      <c r="F186" s="142"/>
      <c r="G186" s="143">
        <f t="shared" si="14"/>
        <v>0</v>
      </c>
      <c r="H186" s="120">
        <v>7.11</v>
      </c>
      <c r="I186" s="120">
        <f t="shared" si="15"/>
        <v>7.11</v>
      </c>
      <c r="J186" s="120">
        <v>224.39</v>
      </c>
      <c r="K186" s="120">
        <f t="shared" si="16"/>
        <v>224.39</v>
      </c>
      <c r="L186" s="120">
        <v>21</v>
      </c>
      <c r="M186" s="120">
        <f t="shared" si="17"/>
        <v>0</v>
      </c>
      <c r="N186" s="120">
        <v>4.0000000000000003E-5</v>
      </c>
      <c r="O186" s="120">
        <f t="shared" si="18"/>
        <v>0</v>
      </c>
      <c r="P186" s="120">
        <v>0</v>
      </c>
      <c r="Q186" s="120">
        <f t="shared" si="19"/>
        <v>0</v>
      </c>
      <c r="R186" s="120"/>
      <c r="S186" s="120" t="s">
        <v>127</v>
      </c>
      <c r="T186" s="120" t="s">
        <v>127</v>
      </c>
      <c r="U186" s="120">
        <v>0.44500000000000001</v>
      </c>
      <c r="V186" s="120">
        <f t="shared" si="20"/>
        <v>0.45</v>
      </c>
      <c r="W186" s="120"/>
      <c r="X186" s="120" t="s">
        <v>128</v>
      </c>
      <c r="Y186" s="115"/>
      <c r="Z186" s="115"/>
      <c r="AA186" s="115"/>
      <c r="AB186" s="115"/>
      <c r="AC186" s="115"/>
      <c r="AD186" s="115"/>
      <c r="AE186" s="115"/>
      <c r="AF186" s="115"/>
      <c r="AG186" s="115" t="s">
        <v>129</v>
      </c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ht="22.5" outlineLevel="1" x14ac:dyDescent="0.2">
      <c r="A187" s="138">
        <v>70</v>
      </c>
      <c r="B187" s="139" t="s">
        <v>321</v>
      </c>
      <c r="C187" s="147" t="s">
        <v>322</v>
      </c>
      <c r="D187" s="140" t="s">
        <v>302</v>
      </c>
      <c r="E187" s="141">
        <v>1</v>
      </c>
      <c r="F187" s="142"/>
      <c r="G187" s="143">
        <f t="shared" si="14"/>
        <v>0</v>
      </c>
      <c r="H187" s="120">
        <v>2297.81</v>
      </c>
      <c r="I187" s="120">
        <f t="shared" si="15"/>
        <v>2297.81</v>
      </c>
      <c r="J187" s="120">
        <v>317.19</v>
      </c>
      <c r="K187" s="120">
        <f t="shared" si="16"/>
        <v>317.19</v>
      </c>
      <c r="L187" s="120">
        <v>21</v>
      </c>
      <c r="M187" s="120">
        <f t="shared" si="17"/>
        <v>0</v>
      </c>
      <c r="N187" s="120">
        <v>1.5299999999999999E-3</v>
      </c>
      <c r="O187" s="120">
        <f t="shared" si="18"/>
        <v>0</v>
      </c>
      <c r="P187" s="120">
        <v>0</v>
      </c>
      <c r="Q187" s="120">
        <f t="shared" si="19"/>
        <v>0</v>
      </c>
      <c r="R187" s="120"/>
      <c r="S187" s="120" t="s">
        <v>127</v>
      </c>
      <c r="T187" s="120" t="s">
        <v>141</v>
      </c>
      <c r="U187" s="120">
        <v>0.65500000000000003</v>
      </c>
      <c r="V187" s="120">
        <f t="shared" si="20"/>
        <v>0.66</v>
      </c>
      <c r="W187" s="120"/>
      <c r="X187" s="120" t="s">
        <v>128</v>
      </c>
      <c r="Y187" s="115"/>
      <c r="Z187" s="115"/>
      <c r="AA187" s="115"/>
      <c r="AB187" s="115"/>
      <c r="AC187" s="115"/>
      <c r="AD187" s="115"/>
      <c r="AE187" s="115"/>
      <c r="AF187" s="115"/>
      <c r="AG187" s="115" t="s">
        <v>129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2">
      <c r="A188" s="138">
        <v>71</v>
      </c>
      <c r="B188" s="139" t="s">
        <v>323</v>
      </c>
      <c r="C188" s="147" t="s">
        <v>324</v>
      </c>
      <c r="D188" s="140" t="s">
        <v>302</v>
      </c>
      <c r="E188" s="141">
        <v>1</v>
      </c>
      <c r="F188" s="142"/>
      <c r="G188" s="143">
        <f t="shared" si="14"/>
        <v>0</v>
      </c>
      <c r="H188" s="120">
        <v>68.86</v>
      </c>
      <c r="I188" s="120">
        <f t="shared" si="15"/>
        <v>68.86</v>
      </c>
      <c r="J188" s="120">
        <v>260.64</v>
      </c>
      <c r="K188" s="120">
        <f t="shared" si="16"/>
        <v>260.64</v>
      </c>
      <c r="L188" s="120">
        <v>21</v>
      </c>
      <c r="M188" s="120">
        <f t="shared" si="17"/>
        <v>0</v>
      </c>
      <c r="N188" s="120">
        <v>1.2E-4</v>
      </c>
      <c r="O188" s="120">
        <f t="shared" si="18"/>
        <v>0</v>
      </c>
      <c r="P188" s="120">
        <v>0</v>
      </c>
      <c r="Q188" s="120">
        <f t="shared" si="19"/>
        <v>0</v>
      </c>
      <c r="R188" s="120"/>
      <c r="S188" s="120" t="s">
        <v>127</v>
      </c>
      <c r="T188" s="120" t="s">
        <v>127</v>
      </c>
      <c r="U188" s="120">
        <v>0.51700000000000002</v>
      </c>
      <c r="V188" s="120">
        <f t="shared" si="20"/>
        <v>0.52</v>
      </c>
      <c r="W188" s="120"/>
      <c r="X188" s="120" t="s">
        <v>128</v>
      </c>
      <c r="Y188" s="115"/>
      <c r="Z188" s="115"/>
      <c r="AA188" s="115"/>
      <c r="AB188" s="115"/>
      <c r="AC188" s="115"/>
      <c r="AD188" s="115"/>
      <c r="AE188" s="115"/>
      <c r="AF188" s="115"/>
      <c r="AG188" s="115" t="s">
        <v>129</v>
      </c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ht="22.5" outlineLevel="1" x14ac:dyDescent="0.2">
      <c r="A189" s="138">
        <v>72</v>
      </c>
      <c r="B189" s="139" t="s">
        <v>325</v>
      </c>
      <c r="C189" s="147" t="s">
        <v>326</v>
      </c>
      <c r="D189" s="140" t="s">
        <v>134</v>
      </c>
      <c r="E189" s="141">
        <v>1</v>
      </c>
      <c r="F189" s="142"/>
      <c r="G189" s="143">
        <f t="shared" si="14"/>
        <v>0</v>
      </c>
      <c r="H189" s="120">
        <v>125.99</v>
      </c>
      <c r="I189" s="120">
        <f t="shared" si="15"/>
        <v>125.99</v>
      </c>
      <c r="J189" s="120">
        <v>124.01</v>
      </c>
      <c r="K189" s="120">
        <f t="shared" si="16"/>
        <v>124.01</v>
      </c>
      <c r="L189" s="120">
        <v>21</v>
      </c>
      <c r="M189" s="120">
        <f t="shared" si="17"/>
        <v>0</v>
      </c>
      <c r="N189" s="120">
        <v>4.2000000000000002E-4</v>
      </c>
      <c r="O189" s="120">
        <f t="shared" si="18"/>
        <v>0</v>
      </c>
      <c r="P189" s="120">
        <v>0</v>
      </c>
      <c r="Q189" s="120">
        <f t="shared" si="19"/>
        <v>0</v>
      </c>
      <c r="R189" s="120"/>
      <c r="S189" s="120" t="s">
        <v>127</v>
      </c>
      <c r="T189" s="120" t="s">
        <v>127</v>
      </c>
      <c r="U189" s="120">
        <v>0.246</v>
      </c>
      <c r="V189" s="120">
        <f t="shared" si="20"/>
        <v>0.25</v>
      </c>
      <c r="W189" s="120"/>
      <c r="X189" s="120" t="s">
        <v>128</v>
      </c>
      <c r="Y189" s="115"/>
      <c r="Z189" s="115"/>
      <c r="AA189" s="115"/>
      <c r="AB189" s="115"/>
      <c r="AC189" s="115"/>
      <c r="AD189" s="115"/>
      <c r="AE189" s="115"/>
      <c r="AF189" s="115"/>
      <c r="AG189" s="115" t="s">
        <v>129</v>
      </c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ht="22.5" outlineLevel="1" x14ac:dyDescent="0.2">
      <c r="A190" s="138">
        <v>73</v>
      </c>
      <c r="B190" s="139" t="s">
        <v>327</v>
      </c>
      <c r="C190" s="147" t="s">
        <v>328</v>
      </c>
      <c r="D190" s="140" t="s">
        <v>134</v>
      </c>
      <c r="E190" s="141">
        <v>1</v>
      </c>
      <c r="F190" s="142"/>
      <c r="G190" s="143">
        <f t="shared" si="14"/>
        <v>0</v>
      </c>
      <c r="H190" s="120">
        <v>435.99</v>
      </c>
      <c r="I190" s="120">
        <f t="shared" si="15"/>
        <v>435.99</v>
      </c>
      <c r="J190" s="120">
        <v>124.01</v>
      </c>
      <c r="K190" s="120">
        <f t="shared" si="16"/>
        <v>124.01</v>
      </c>
      <c r="L190" s="120">
        <v>21</v>
      </c>
      <c r="M190" s="120">
        <f t="shared" si="17"/>
        <v>0</v>
      </c>
      <c r="N190" s="120">
        <v>2.0000000000000001E-4</v>
      </c>
      <c r="O190" s="120">
        <f t="shared" si="18"/>
        <v>0</v>
      </c>
      <c r="P190" s="120">
        <v>0</v>
      </c>
      <c r="Q190" s="120">
        <f t="shared" si="19"/>
        <v>0</v>
      </c>
      <c r="R190" s="120"/>
      <c r="S190" s="120" t="s">
        <v>127</v>
      </c>
      <c r="T190" s="120" t="s">
        <v>127</v>
      </c>
      <c r="U190" s="120">
        <v>0.246</v>
      </c>
      <c r="V190" s="120">
        <f t="shared" si="20"/>
        <v>0.25</v>
      </c>
      <c r="W190" s="120"/>
      <c r="X190" s="120" t="s">
        <v>128</v>
      </c>
      <c r="Y190" s="115"/>
      <c r="Z190" s="115"/>
      <c r="AA190" s="115"/>
      <c r="AB190" s="115"/>
      <c r="AC190" s="115"/>
      <c r="AD190" s="115"/>
      <c r="AE190" s="115"/>
      <c r="AF190" s="115"/>
      <c r="AG190" s="115" t="s">
        <v>129</v>
      </c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ht="22.5" outlineLevel="1" x14ac:dyDescent="0.2">
      <c r="A191" s="138">
        <v>74</v>
      </c>
      <c r="B191" s="139" t="s">
        <v>329</v>
      </c>
      <c r="C191" s="147" t="s">
        <v>330</v>
      </c>
      <c r="D191" s="140" t="s">
        <v>134</v>
      </c>
      <c r="E191" s="141">
        <v>1</v>
      </c>
      <c r="F191" s="142"/>
      <c r="G191" s="143">
        <f t="shared" si="14"/>
        <v>0</v>
      </c>
      <c r="H191" s="120">
        <v>308.99</v>
      </c>
      <c r="I191" s="120">
        <f t="shared" si="15"/>
        <v>308.99</v>
      </c>
      <c r="J191" s="120">
        <v>124.01</v>
      </c>
      <c r="K191" s="120">
        <f t="shared" si="16"/>
        <v>124.01</v>
      </c>
      <c r="L191" s="120">
        <v>21</v>
      </c>
      <c r="M191" s="120">
        <f t="shared" si="17"/>
        <v>0</v>
      </c>
      <c r="N191" s="120">
        <v>9.0000000000000006E-5</v>
      </c>
      <c r="O191" s="120">
        <f t="shared" si="18"/>
        <v>0</v>
      </c>
      <c r="P191" s="120">
        <v>0</v>
      </c>
      <c r="Q191" s="120">
        <f t="shared" si="19"/>
        <v>0</v>
      </c>
      <c r="R191" s="120"/>
      <c r="S191" s="120" t="s">
        <v>127</v>
      </c>
      <c r="T191" s="120" t="s">
        <v>127</v>
      </c>
      <c r="U191" s="120">
        <v>0.246</v>
      </c>
      <c r="V191" s="120">
        <f t="shared" si="20"/>
        <v>0.25</v>
      </c>
      <c r="W191" s="120"/>
      <c r="X191" s="120" t="s">
        <v>128</v>
      </c>
      <c r="Y191" s="115"/>
      <c r="Z191" s="115"/>
      <c r="AA191" s="115"/>
      <c r="AB191" s="115"/>
      <c r="AC191" s="115"/>
      <c r="AD191" s="115"/>
      <c r="AE191" s="115"/>
      <c r="AF191" s="115"/>
      <c r="AG191" s="115" t="s">
        <v>129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outlineLevel="1" x14ac:dyDescent="0.2">
      <c r="A192" s="138">
        <v>75</v>
      </c>
      <c r="B192" s="139" t="s">
        <v>331</v>
      </c>
      <c r="C192" s="147" t="s">
        <v>332</v>
      </c>
      <c r="D192" s="140" t="s">
        <v>134</v>
      </c>
      <c r="E192" s="141">
        <v>1</v>
      </c>
      <c r="F192" s="142"/>
      <c r="G192" s="143">
        <f t="shared" si="14"/>
        <v>0</v>
      </c>
      <c r="H192" s="120">
        <v>358.49</v>
      </c>
      <c r="I192" s="120">
        <f t="shared" si="15"/>
        <v>358.49</v>
      </c>
      <c r="J192" s="120">
        <v>124.01</v>
      </c>
      <c r="K192" s="120">
        <f t="shared" si="16"/>
        <v>124.01</v>
      </c>
      <c r="L192" s="120">
        <v>21</v>
      </c>
      <c r="M192" s="120">
        <f t="shared" si="17"/>
        <v>0</v>
      </c>
      <c r="N192" s="120">
        <v>2.5999999999999998E-4</v>
      </c>
      <c r="O192" s="120">
        <f t="shared" si="18"/>
        <v>0</v>
      </c>
      <c r="P192" s="120">
        <v>0</v>
      </c>
      <c r="Q192" s="120">
        <f t="shared" si="19"/>
        <v>0</v>
      </c>
      <c r="R192" s="120"/>
      <c r="S192" s="120" t="s">
        <v>127</v>
      </c>
      <c r="T192" s="120" t="s">
        <v>127</v>
      </c>
      <c r="U192" s="120">
        <v>0.246</v>
      </c>
      <c r="V192" s="120">
        <f t="shared" si="20"/>
        <v>0.25</v>
      </c>
      <c r="W192" s="120"/>
      <c r="X192" s="120" t="s">
        <v>128</v>
      </c>
      <c r="Y192" s="115"/>
      <c r="Z192" s="115"/>
      <c r="AA192" s="115"/>
      <c r="AB192" s="115"/>
      <c r="AC192" s="115"/>
      <c r="AD192" s="115"/>
      <c r="AE192" s="115"/>
      <c r="AF192" s="115"/>
      <c r="AG192" s="115" t="s">
        <v>129</v>
      </c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outlineLevel="1" x14ac:dyDescent="0.2">
      <c r="A193" s="138">
        <v>76</v>
      </c>
      <c r="B193" s="139" t="s">
        <v>333</v>
      </c>
      <c r="C193" s="147" t="s">
        <v>334</v>
      </c>
      <c r="D193" s="140" t="s">
        <v>134</v>
      </c>
      <c r="E193" s="141">
        <v>1</v>
      </c>
      <c r="F193" s="142"/>
      <c r="G193" s="143">
        <f t="shared" si="14"/>
        <v>0</v>
      </c>
      <c r="H193" s="120">
        <v>243.49</v>
      </c>
      <c r="I193" s="120">
        <f t="shared" si="15"/>
        <v>243.49</v>
      </c>
      <c r="J193" s="120">
        <v>124.01</v>
      </c>
      <c r="K193" s="120">
        <f t="shared" si="16"/>
        <v>124.01</v>
      </c>
      <c r="L193" s="120">
        <v>21</v>
      </c>
      <c r="M193" s="120">
        <f t="shared" si="17"/>
        <v>0</v>
      </c>
      <c r="N193" s="120">
        <v>2.0000000000000001E-4</v>
      </c>
      <c r="O193" s="120">
        <f t="shared" si="18"/>
        <v>0</v>
      </c>
      <c r="P193" s="120">
        <v>0</v>
      </c>
      <c r="Q193" s="120">
        <f t="shared" si="19"/>
        <v>0</v>
      </c>
      <c r="R193" s="120"/>
      <c r="S193" s="120" t="s">
        <v>127</v>
      </c>
      <c r="T193" s="120" t="s">
        <v>127</v>
      </c>
      <c r="U193" s="120">
        <v>0.246</v>
      </c>
      <c r="V193" s="120">
        <f t="shared" si="20"/>
        <v>0.25</v>
      </c>
      <c r="W193" s="120"/>
      <c r="X193" s="120" t="s">
        <v>128</v>
      </c>
      <c r="Y193" s="115"/>
      <c r="Z193" s="115"/>
      <c r="AA193" s="115"/>
      <c r="AB193" s="115"/>
      <c r="AC193" s="115"/>
      <c r="AD193" s="115"/>
      <c r="AE193" s="115"/>
      <c r="AF193" s="115"/>
      <c r="AG193" s="115" t="s">
        <v>129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outlineLevel="1" x14ac:dyDescent="0.2">
      <c r="A194" s="138">
        <v>77</v>
      </c>
      <c r="B194" s="139" t="s">
        <v>335</v>
      </c>
      <c r="C194" s="147" t="s">
        <v>336</v>
      </c>
      <c r="D194" s="140" t="s">
        <v>134</v>
      </c>
      <c r="E194" s="141">
        <v>1</v>
      </c>
      <c r="F194" s="142"/>
      <c r="G194" s="143">
        <f t="shared" si="14"/>
        <v>0</v>
      </c>
      <c r="H194" s="120">
        <v>110.58</v>
      </c>
      <c r="I194" s="120">
        <f t="shared" si="15"/>
        <v>110.58</v>
      </c>
      <c r="J194" s="120">
        <v>52.42</v>
      </c>
      <c r="K194" s="120">
        <f t="shared" si="16"/>
        <v>52.42</v>
      </c>
      <c r="L194" s="120">
        <v>21</v>
      </c>
      <c r="M194" s="120">
        <f t="shared" si="17"/>
        <v>0</v>
      </c>
      <c r="N194" s="120">
        <v>2.0000000000000002E-5</v>
      </c>
      <c r="O194" s="120">
        <f t="shared" si="18"/>
        <v>0</v>
      </c>
      <c r="P194" s="120">
        <v>0</v>
      </c>
      <c r="Q194" s="120">
        <f t="shared" si="19"/>
        <v>0</v>
      </c>
      <c r="R194" s="120"/>
      <c r="S194" s="120" t="s">
        <v>127</v>
      </c>
      <c r="T194" s="120" t="s">
        <v>127</v>
      </c>
      <c r="U194" s="120">
        <v>0.104</v>
      </c>
      <c r="V194" s="120">
        <f t="shared" si="20"/>
        <v>0.1</v>
      </c>
      <c r="W194" s="120"/>
      <c r="X194" s="120" t="s">
        <v>128</v>
      </c>
      <c r="Y194" s="115"/>
      <c r="Z194" s="115"/>
      <c r="AA194" s="115"/>
      <c r="AB194" s="115"/>
      <c r="AC194" s="115"/>
      <c r="AD194" s="115"/>
      <c r="AE194" s="115"/>
      <c r="AF194" s="115"/>
      <c r="AG194" s="115" t="s">
        <v>129</v>
      </c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outlineLevel="1" x14ac:dyDescent="0.2">
      <c r="A195" s="138">
        <v>78</v>
      </c>
      <c r="B195" s="139" t="s">
        <v>337</v>
      </c>
      <c r="C195" s="147" t="s">
        <v>338</v>
      </c>
      <c r="D195" s="140" t="s">
        <v>134</v>
      </c>
      <c r="E195" s="141">
        <v>1</v>
      </c>
      <c r="F195" s="142"/>
      <c r="G195" s="143">
        <f t="shared" si="14"/>
        <v>0</v>
      </c>
      <c r="H195" s="120">
        <v>2306.71</v>
      </c>
      <c r="I195" s="120">
        <f t="shared" si="15"/>
        <v>2306.71</v>
      </c>
      <c r="J195" s="120">
        <v>318.29000000000002</v>
      </c>
      <c r="K195" s="120">
        <f t="shared" si="16"/>
        <v>318.29000000000002</v>
      </c>
      <c r="L195" s="120">
        <v>21</v>
      </c>
      <c r="M195" s="120">
        <f t="shared" si="17"/>
        <v>0</v>
      </c>
      <c r="N195" s="120">
        <v>4.453E-2</v>
      </c>
      <c r="O195" s="120">
        <f t="shared" si="18"/>
        <v>0.04</v>
      </c>
      <c r="P195" s="120">
        <v>4.2529999999999998E-2</v>
      </c>
      <c r="Q195" s="120">
        <f t="shared" si="19"/>
        <v>0.04</v>
      </c>
      <c r="R195" s="120"/>
      <c r="S195" s="120" t="s">
        <v>127</v>
      </c>
      <c r="T195" s="120" t="s">
        <v>141</v>
      </c>
      <c r="U195" s="120">
        <v>0.65400000000000003</v>
      </c>
      <c r="V195" s="120">
        <f t="shared" si="20"/>
        <v>0.65</v>
      </c>
      <c r="W195" s="120"/>
      <c r="X195" s="120" t="s">
        <v>128</v>
      </c>
      <c r="Y195" s="115"/>
      <c r="Z195" s="115"/>
      <c r="AA195" s="115"/>
      <c r="AB195" s="115"/>
      <c r="AC195" s="115"/>
      <c r="AD195" s="115"/>
      <c r="AE195" s="115"/>
      <c r="AF195" s="115"/>
      <c r="AG195" s="115" t="s">
        <v>129</v>
      </c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outlineLevel="1" x14ac:dyDescent="0.2">
      <c r="A196" s="138">
        <v>79</v>
      </c>
      <c r="B196" s="139" t="s">
        <v>279</v>
      </c>
      <c r="C196" s="147" t="s">
        <v>280</v>
      </c>
      <c r="D196" s="140" t="s">
        <v>134</v>
      </c>
      <c r="E196" s="141">
        <v>2</v>
      </c>
      <c r="F196" s="142"/>
      <c r="G196" s="143">
        <f t="shared" si="14"/>
        <v>0</v>
      </c>
      <c r="H196" s="120">
        <v>0</v>
      </c>
      <c r="I196" s="120">
        <f t="shared" si="15"/>
        <v>0</v>
      </c>
      <c r="J196" s="120">
        <v>246</v>
      </c>
      <c r="K196" s="120">
        <f t="shared" si="16"/>
        <v>492</v>
      </c>
      <c r="L196" s="120">
        <v>21</v>
      </c>
      <c r="M196" s="120">
        <f t="shared" si="17"/>
        <v>0</v>
      </c>
      <c r="N196" s="120">
        <v>0</v>
      </c>
      <c r="O196" s="120">
        <f t="shared" si="18"/>
        <v>0</v>
      </c>
      <c r="P196" s="120">
        <v>0</v>
      </c>
      <c r="Q196" s="120">
        <f t="shared" si="19"/>
        <v>0</v>
      </c>
      <c r="R196" s="120"/>
      <c r="S196" s="120" t="s">
        <v>127</v>
      </c>
      <c r="T196" s="120" t="s">
        <v>127</v>
      </c>
      <c r="U196" s="120">
        <v>0.45</v>
      </c>
      <c r="V196" s="120">
        <f t="shared" si="20"/>
        <v>0.9</v>
      </c>
      <c r="W196" s="120"/>
      <c r="X196" s="120" t="s">
        <v>128</v>
      </c>
      <c r="Y196" s="115"/>
      <c r="Z196" s="115"/>
      <c r="AA196" s="115"/>
      <c r="AB196" s="115"/>
      <c r="AC196" s="115"/>
      <c r="AD196" s="115"/>
      <c r="AE196" s="115"/>
      <c r="AF196" s="115"/>
      <c r="AG196" s="115" t="s">
        <v>129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outlineLevel="1" x14ac:dyDescent="0.2">
      <c r="A197" s="132">
        <v>80</v>
      </c>
      <c r="B197" s="133" t="s">
        <v>339</v>
      </c>
      <c r="C197" s="145" t="s">
        <v>340</v>
      </c>
      <c r="D197" s="134" t="s">
        <v>140</v>
      </c>
      <c r="E197" s="135">
        <v>0.24</v>
      </c>
      <c r="F197" s="136"/>
      <c r="G197" s="137">
        <f t="shared" si="14"/>
        <v>0</v>
      </c>
      <c r="H197" s="120">
        <v>30.35</v>
      </c>
      <c r="I197" s="120">
        <f t="shared" si="15"/>
        <v>7.28</v>
      </c>
      <c r="J197" s="120">
        <v>1075.6500000000001</v>
      </c>
      <c r="K197" s="120">
        <f t="shared" si="16"/>
        <v>258.16000000000003</v>
      </c>
      <c r="L197" s="120">
        <v>21</v>
      </c>
      <c r="M197" s="120">
        <f t="shared" si="17"/>
        <v>0</v>
      </c>
      <c r="N197" s="120">
        <v>8.0000000000000007E-5</v>
      </c>
      <c r="O197" s="120">
        <f t="shared" si="18"/>
        <v>0</v>
      </c>
      <c r="P197" s="120">
        <v>0</v>
      </c>
      <c r="Q197" s="120">
        <f t="shared" si="19"/>
        <v>0</v>
      </c>
      <c r="R197" s="120"/>
      <c r="S197" s="120" t="s">
        <v>127</v>
      </c>
      <c r="T197" s="120" t="s">
        <v>127</v>
      </c>
      <c r="U197" s="120">
        <v>2.1</v>
      </c>
      <c r="V197" s="120">
        <f t="shared" si="20"/>
        <v>0.5</v>
      </c>
      <c r="W197" s="120"/>
      <c r="X197" s="120" t="s">
        <v>128</v>
      </c>
      <c r="Y197" s="115"/>
      <c r="Z197" s="115"/>
      <c r="AA197" s="115"/>
      <c r="AB197" s="115"/>
      <c r="AC197" s="115"/>
      <c r="AD197" s="115"/>
      <c r="AE197" s="115"/>
      <c r="AF197" s="115"/>
      <c r="AG197" s="115" t="s">
        <v>129</v>
      </c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outlineLevel="1" x14ac:dyDescent="0.2">
      <c r="A198" s="118"/>
      <c r="B198" s="119"/>
      <c r="C198" s="146" t="s">
        <v>341</v>
      </c>
      <c r="D198" s="121"/>
      <c r="E198" s="122">
        <v>0.24</v>
      </c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5"/>
      <c r="Z198" s="115"/>
      <c r="AA198" s="115"/>
      <c r="AB198" s="115"/>
      <c r="AC198" s="115"/>
      <c r="AD198" s="115"/>
      <c r="AE198" s="115"/>
      <c r="AF198" s="115"/>
      <c r="AG198" s="115" t="s">
        <v>131</v>
      </c>
      <c r="AH198" s="115">
        <v>0</v>
      </c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ht="22.5" outlineLevel="1" x14ac:dyDescent="0.2">
      <c r="A199" s="138">
        <v>81</v>
      </c>
      <c r="B199" s="139" t="s">
        <v>342</v>
      </c>
      <c r="C199" s="147" t="s">
        <v>343</v>
      </c>
      <c r="D199" s="140" t="s">
        <v>302</v>
      </c>
      <c r="E199" s="141">
        <v>3</v>
      </c>
      <c r="F199" s="142"/>
      <c r="G199" s="143">
        <f t="shared" ref="G199:G205" si="21">ROUND(E199*F199,2)</f>
        <v>0</v>
      </c>
      <c r="H199" s="120">
        <v>4.6100000000000003</v>
      </c>
      <c r="I199" s="120">
        <f t="shared" ref="I199:I205" si="22">ROUND(E199*H199,2)</f>
        <v>13.83</v>
      </c>
      <c r="J199" s="120">
        <v>43.39</v>
      </c>
      <c r="K199" s="120">
        <f t="shared" ref="K199:K205" si="23">ROUND(E199*J199,2)</f>
        <v>130.16999999999999</v>
      </c>
      <c r="L199" s="120">
        <v>21</v>
      </c>
      <c r="M199" s="120">
        <f t="shared" ref="M199:M205" si="24">G199*(1+L199/100)</f>
        <v>0</v>
      </c>
      <c r="N199" s="120">
        <v>3.0000000000000001E-5</v>
      </c>
      <c r="O199" s="120">
        <f t="shared" ref="O199:O205" si="25">ROUND(E199*N199,2)</f>
        <v>0</v>
      </c>
      <c r="P199" s="120">
        <v>0</v>
      </c>
      <c r="Q199" s="120">
        <f t="shared" ref="Q199:Q205" si="26">ROUND(E199*P199,2)</f>
        <v>0</v>
      </c>
      <c r="R199" s="120"/>
      <c r="S199" s="120" t="s">
        <v>219</v>
      </c>
      <c r="T199" s="120" t="s">
        <v>220</v>
      </c>
      <c r="U199" s="120">
        <v>0.33</v>
      </c>
      <c r="V199" s="120">
        <f t="shared" ref="V199:V205" si="27">ROUND(E199*U199,2)</f>
        <v>0.99</v>
      </c>
      <c r="W199" s="120"/>
      <c r="X199" s="120" t="s">
        <v>128</v>
      </c>
      <c r="Y199" s="115"/>
      <c r="Z199" s="115"/>
      <c r="AA199" s="115"/>
      <c r="AB199" s="115"/>
      <c r="AC199" s="115"/>
      <c r="AD199" s="115"/>
      <c r="AE199" s="115"/>
      <c r="AF199" s="115"/>
      <c r="AG199" s="115" t="s">
        <v>129</v>
      </c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outlineLevel="1" x14ac:dyDescent="0.2">
      <c r="A200" s="138">
        <v>82</v>
      </c>
      <c r="B200" s="139" t="s">
        <v>344</v>
      </c>
      <c r="C200" s="147" t="s">
        <v>345</v>
      </c>
      <c r="D200" s="140" t="s">
        <v>134</v>
      </c>
      <c r="E200" s="141">
        <v>2</v>
      </c>
      <c r="F200" s="142"/>
      <c r="G200" s="143">
        <f t="shared" si="21"/>
        <v>0</v>
      </c>
      <c r="H200" s="120">
        <v>77</v>
      </c>
      <c r="I200" s="120">
        <f t="shared" si="22"/>
        <v>154</v>
      </c>
      <c r="J200" s="120">
        <v>0</v>
      </c>
      <c r="K200" s="120">
        <f t="shared" si="23"/>
        <v>0</v>
      </c>
      <c r="L200" s="120">
        <v>21</v>
      </c>
      <c r="M200" s="120">
        <f t="shared" si="24"/>
        <v>0</v>
      </c>
      <c r="N200" s="120">
        <v>8.9999999999999998E-4</v>
      </c>
      <c r="O200" s="120">
        <f t="shared" si="25"/>
        <v>0</v>
      </c>
      <c r="P200" s="120">
        <v>0</v>
      </c>
      <c r="Q200" s="120">
        <f t="shared" si="26"/>
        <v>0</v>
      </c>
      <c r="R200" s="120"/>
      <c r="S200" s="120" t="s">
        <v>219</v>
      </c>
      <c r="T200" s="120" t="s">
        <v>220</v>
      </c>
      <c r="U200" s="120">
        <v>0</v>
      </c>
      <c r="V200" s="120">
        <f t="shared" si="27"/>
        <v>0</v>
      </c>
      <c r="W200" s="120"/>
      <c r="X200" s="120" t="s">
        <v>160</v>
      </c>
      <c r="Y200" s="115"/>
      <c r="Z200" s="115"/>
      <c r="AA200" s="115"/>
      <c r="AB200" s="115"/>
      <c r="AC200" s="115"/>
      <c r="AD200" s="115"/>
      <c r="AE200" s="115"/>
      <c r="AF200" s="115"/>
      <c r="AG200" s="115" t="s">
        <v>161</v>
      </c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outlineLevel="1" x14ac:dyDescent="0.2">
      <c r="A201" s="138">
        <v>83</v>
      </c>
      <c r="B201" s="139" t="s">
        <v>346</v>
      </c>
      <c r="C201" s="147" t="s">
        <v>347</v>
      </c>
      <c r="D201" s="140" t="s">
        <v>134</v>
      </c>
      <c r="E201" s="141">
        <v>1</v>
      </c>
      <c r="F201" s="142"/>
      <c r="G201" s="143">
        <f t="shared" si="21"/>
        <v>0</v>
      </c>
      <c r="H201" s="120">
        <v>1670</v>
      </c>
      <c r="I201" s="120">
        <f t="shared" si="22"/>
        <v>1670</v>
      </c>
      <c r="J201" s="120">
        <v>0</v>
      </c>
      <c r="K201" s="120">
        <f t="shared" si="23"/>
        <v>0</v>
      </c>
      <c r="L201" s="120">
        <v>21</v>
      </c>
      <c r="M201" s="120">
        <f t="shared" si="24"/>
        <v>0</v>
      </c>
      <c r="N201" s="120">
        <v>8.0000000000000004E-4</v>
      </c>
      <c r="O201" s="120">
        <f t="shared" si="25"/>
        <v>0</v>
      </c>
      <c r="P201" s="120">
        <v>0</v>
      </c>
      <c r="Q201" s="120">
        <f t="shared" si="26"/>
        <v>0</v>
      </c>
      <c r="R201" s="120" t="s">
        <v>159</v>
      </c>
      <c r="S201" s="120" t="s">
        <v>127</v>
      </c>
      <c r="T201" s="120" t="s">
        <v>127</v>
      </c>
      <c r="U201" s="120">
        <v>0</v>
      </c>
      <c r="V201" s="120">
        <f t="shared" si="27"/>
        <v>0</v>
      </c>
      <c r="W201" s="120"/>
      <c r="X201" s="120" t="s">
        <v>160</v>
      </c>
      <c r="Y201" s="115"/>
      <c r="Z201" s="115"/>
      <c r="AA201" s="115"/>
      <c r="AB201" s="115"/>
      <c r="AC201" s="115"/>
      <c r="AD201" s="115"/>
      <c r="AE201" s="115"/>
      <c r="AF201" s="115"/>
      <c r="AG201" s="115" t="s">
        <v>161</v>
      </c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</row>
    <row r="202" spans="1:60" outlineLevel="1" x14ac:dyDescent="0.2">
      <c r="A202" s="138">
        <v>84</v>
      </c>
      <c r="B202" s="139" t="s">
        <v>348</v>
      </c>
      <c r="C202" s="147" t="s">
        <v>349</v>
      </c>
      <c r="D202" s="140" t="s">
        <v>134</v>
      </c>
      <c r="E202" s="141">
        <v>1</v>
      </c>
      <c r="F202" s="142"/>
      <c r="G202" s="143">
        <f t="shared" si="21"/>
        <v>0</v>
      </c>
      <c r="H202" s="120">
        <v>415</v>
      </c>
      <c r="I202" s="120">
        <f t="shared" si="22"/>
        <v>415</v>
      </c>
      <c r="J202" s="120">
        <v>0</v>
      </c>
      <c r="K202" s="120">
        <f t="shared" si="23"/>
        <v>0</v>
      </c>
      <c r="L202" s="120">
        <v>21</v>
      </c>
      <c r="M202" s="120">
        <f t="shared" si="24"/>
        <v>0</v>
      </c>
      <c r="N202" s="120">
        <v>2E-3</v>
      </c>
      <c r="O202" s="120">
        <f t="shared" si="25"/>
        <v>0</v>
      </c>
      <c r="P202" s="120">
        <v>0</v>
      </c>
      <c r="Q202" s="120">
        <f t="shared" si="26"/>
        <v>0</v>
      </c>
      <c r="R202" s="120"/>
      <c r="S202" s="120" t="s">
        <v>219</v>
      </c>
      <c r="T202" s="120" t="s">
        <v>220</v>
      </c>
      <c r="U202" s="120">
        <v>0</v>
      </c>
      <c r="V202" s="120">
        <f t="shared" si="27"/>
        <v>0</v>
      </c>
      <c r="W202" s="120"/>
      <c r="X202" s="120" t="s">
        <v>160</v>
      </c>
      <c r="Y202" s="115"/>
      <c r="Z202" s="115"/>
      <c r="AA202" s="115"/>
      <c r="AB202" s="115"/>
      <c r="AC202" s="115"/>
      <c r="AD202" s="115"/>
      <c r="AE202" s="115"/>
      <c r="AF202" s="115"/>
      <c r="AG202" s="115" t="s">
        <v>161</v>
      </c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outlineLevel="1" x14ac:dyDescent="0.2">
      <c r="A203" s="138">
        <v>85</v>
      </c>
      <c r="B203" s="139" t="s">
        <v>350</v>
      </c>
      <c r="C203" s="147" t="s">
        <v>351</v>
      </c>
      <c r="D203" s="140" t="s">
        <v>134</v>
      </c>
      <c r="E203" s="141">
        <v>1</v>
      </c>
      <c r="F203" s="142"/>
      <c r="G203" s="143">
        <f t="shared" si="21"/>
        <v>0</v>
      </c>
      <c r="H203" s="120">
        <v>6195</v>
      </c>
      <c r="I203" s="120">
        <f t="shared" si="22"/>
        <v>6195</v>
      </c>
      <c r="J203" s="120">
        <v>0</v>
      </c>
      <c r="K203" s="120">
        <f t="shared" si="23"/>
        <v>0</v>
      </c>
      <c r="L203" s="120">
        <v>21</v>
      </c>
      <c r="M203" s="120">
        <f t="shared" si="24"/>
        <v>0</v>
      </c>
      <c r="N203" s="120">
        <v>1.6E-2</v>
      </c>
      <c r="O203" s="120">
        <f t="shared" si="25"/>
        <v>0.02</v>
      </c>
      <c r="P203" s="120">
        <v>0</v>
      </c>
      <c r="Q203" s="120">
        <f t="shared" si="26"/>
        <v>0</v>
      </c>
      <c r="R203" s="120" t="s">
        <v>159</v>
      </c>
      <c r="S203" s="120" t="s">
        <v>127</v>
      </c>
      <c r="T203" s="120" t="s">
        <v>127</v>
      </c>
      <c r="U203" s="120">
        <v>0</v>
      </c>
      <c r="V203" s="120">
        <f t="shared" si="27"/>
        <v>0</v>
      </c>
      <c r="W203" s="120"/>
      <c r="X203" s="120" t="s">
        <v>160</v>
      </c>
      <c r="Y203" s="115"/>
      <c r="Z203" s="115"/>
      <c r="AA203" s="115"/>
      <c r="AB203" s="115"/>
      <c r="AC203" s="115"/>
      <c r="AD203" s="115"/>
      <c r="AE203" s="115"/>
      <c r="AF203" s="115"/>
      <c r="AG203" s="115" t="s">
        <v>161</v>
      </c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outlineLevel="1" x14ac:dyDescent="0.2">
      <c r="A204" s="138">
        <v>86</v>
      </c>
      <c r="B204" s="139" t="s">
        <v>352</v>
      </c>
      <c r="C204" s="147" t="s">
        <v>353</v>
      </c>
      <c r="D204" s="140" t="s">
        <v>354</v>
      </c>
      <c r="E204" s="141">
        <v>1</v>
      </c>
      <c r="F204" s="142"/>
      <c r="G204" s="143">
        <f t="shared" si="21"/>
        <v>0</v>
      </c>
      <c r="H204" s="120">
        <v>850</v>
      </c>
      <c r="I204" s="120">
        <f t="shared" si="22"/>
        <v>850</v>
      </c>
      <c r="J204" s="120">
        <v>0</v>
      </c>
      <c r="K204" s="120">
        <f t="shared" si="23"/>
        <v>0</v>
      </c>
      <c r="L204" s="120">
        <v>21</v>
      </c>
      <c r="M204" s="120">
        <f t="shared" si="24"/>
        <v>0</v>
      </c>
      <c r="N204" s="120">
        <v>0.01</v>
      </c>
      <c r="O204" s="120">
        <f t="shared" si="25"/>
        <v>0.01</v>
      </c>
      <c r="P204" s="120">
        <v>0</v>
      </c>
      <c r="Q204" s="120">
        <f t="shared" si="26"/>
        <v>0</v>
      </c>
      <c r="R204" s="120" t="s">
        <v>159</v>
      </c>
      <c r="S204" s="120" t="s">
        <v>127</v>
      </c>
      <c r="T204" s="120" t="s">
        <v>220</v>
      </c>
      <c r="U204" s="120">
        <v>0</v>
      </c>
      <c r="V204" s="120">
        <f t="shared" si="27"/>
        <v>0</v>
      </c>
      <c r="W204" s="120"/>
      <c r="X204" s="120" t="s">
        <v>160</v>
      </c>
      <c r="Y204" s="115"/>
      <c r="Z204" s="115"/>
      <c r="AA204" s="115"/>
      <c r="AB204" s="115"/>
      <c r="AC204" s="115"/>
      <c r="AD204" s="115"/>
      <c r="AE204" s="115"/>
      <c r="AF204" s="115"/>
      <c r="AG204" s="115" t="s">
        <v>161</v>
      </c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ht="22.5" outlineLevel="1" x14ac:dyDescent="0.2">
      <c r="A205" s="138">
        <v>87</v>
      </c>
      <c r="B205" s="139" t="s">
        <v>355</v>
      </c>
      <c r="C205" s="147" t="s">
        <v>356</v>
      </c>
      <c r="D205" s="140" t="s">
        <v>0</v>
      </c>
      <c r="E205" s="141">
        <v>251.92939999999999</v>
      </c>
      <c r="F205" s="142"/>
      <c r="G205" s="143">
        <f t="shared" si="21"/>
        <v>0</v>
      </c>
      <c r="H205" s="120">
        <v>0</v>
      </c>
      <c r="I205" s="120">
        <f t="shared" si="22"/>
        <v>0</v>
      </c>
      <c r="J205" s="120">
        <v>0.31</v>
      </c>
      <c r="K205" s="120">
        <f t="shared" si="23"/>
        <v>78.099999999999994</v>
      </c>
      <c r="L205" s="120">
        <v>21</v>
      </c>
      <c r="M205" s="120">
        <f t="shared" si="24"/>
        <v>0</v>
      </c>
      <c r="N205" s="120">
        <v>0</v>
      </c>
      <c r="O205" s="120">
        <f t="shared" si="25"/>
        <v>0</v>
      </c>
      <c r="P205" s="120">
        <v>0</v>
      </c>
      <c r="Q205" s="120">
        <f t="shared" si="26"/>
        <v>0</v>
      </c>
      <c r="R205" s="120"/>
      <c r="S205" s="120" t="s">
        <v>127</v>
      </c>
      <c r="T205" s="120" t="s">
        <v>141</v>
      </c>
      <c r="U205" s="120">
        <v>0</v>
      </c>
      <c r="V205" s="120">
        <f t="shared" si="27"/>
        <v>0</v>
      </c>
      <c r="W205" s="120"/>
      <c r="X205" s="120" t="s">
        <v>255</v>
      </c>
      <c r="Y205" s="115"/>
      <c r="Z205" s="115"/>
      <c r="AA205" s="115"/>
      <c r="AB205" s="115"/>
      <c r="AC205" s="115"/>
      <c r="AD205" s="115"/>
      <c r="AE205" s="115"/>
      <c r="AF205" s="115"/>
      <c r="AG205" s="115" t="s">
        <v>256</v>
      </c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x14ac:dyDescent="0.2">
      <c r="A206" s="126" t="s">
        <v>122</v>
      </c>
      <c r="B206" s="127" t="s">
        <v>74</v>
      </c>
      <c r="C206" s="144" t="s">
        <v>75</v>
      </c>
      <c r="D206" s="128"/>
      <c r="E206" s="129"/>
      <c r="F206" s="130"/>
      <c r="G206" s="131">
        <f>SUMIF(AG207:AG211,"&lt;&gt;NOR",G207:G211)</f>
        <v>0</v>
      </c>
      <c r="H206" s="125"/>
      <c r="I206" s="125">
        <f>SUM(I207:I211)</f>
        <v>623</v>
      </c>
      <c r="J206" s="125"/>
      <c r="K206" s="125">
        <f>SUM(K207:K211)</f>
        <v>927.33</v>
      </c>
      <c r="L206" s="125"/>
      <c r="M206" s="125">
        <f>SUM(M207:M211)</f>
        <v>0</v>
      </c>
      <c r="N206" s="125"/>
      <c r="O206" s="125">
        <f>SUM(O207:O211)</f>
        <v>0</v>
      </c>
      <c r="P206" s="125"/>
      <c r="Q206" s="125">
        <f>SUM(Q207:Q211)</f>
        <v>0</v>
      </c>
      <c r="R206" s="125"/>
      <c r="S206" s="125"/>
      <c r="T206" s="125"/>
      <c r="U206" s="125"/>
      <c r="V206" s="125">
        <f>SUM(V207:V211)</f>
        <v>2</v>
      </c>
      <c r="W206" s="125"/>
      <c r="X206" s="125"/>
      <c r="AG206" t="s">
        <v>123</v>
      </c>
    </row>
    <row r="207" spans="1:60" outlineLevel="1" x14ac:dyDescent="0.2">
      <c r="A207" s="138">
        <v>88</v>
      </c>
      <c r="B207" s="139" t="s">
        <v>357</v>
      </c>
      <c r="C207" s="147" t="s">
        <v>358</v>
      </c>
      <c r="D207" s="140" t="s">
        <v>134</v>
      </c>
      <c r="E207" s="141">
        <v>2</v>
      </c>
      <c r="F207" s="142"/>
      <c r="G207" s="143">
        <f>ROUND(E207*F207,2)</f>
        <v>0</v>
      </c>
      <c r="H207" s="120">
        <v>0</v>
      </c>
      <c r="I207" s="120">
        <f>ROUND(E207*H207,2)</f>
        <v>0</v>
      </c>
      <c r="J207" s="120">
        <v>344.5</v>
      </c>
      <c r="K207" s="120">
        <f>ROUND(E207*J207,2)</f>
        <v>689</v>
      </c>
      <c r="L207" s="120">
        <v>21</v>
      </c>
      <c r="M207" s="120">
        <f>G207*(1+L207/100)</f>
        <v>0</v>
      </c>
      <c r="N207" s="120">
        <v>0</v>
      </c>
      <c r="O207" s="120">
        <f>ROUND(E207*N207,2)</f>
        <v>0</v>
      </c>
      <c r="P207" s="120">
        <v>0</v>
      </c>
      <c r="Q207" s="120">
        <f>ROUND(E207*P207,2)</f>
        <v>0</v>
      </c>
      <c r="R207" s="120"/>
      <c r="S207" s="120" t="s">
        <v>127</v>
      </c>
      <c r="T207" s="120" t="s">
        <v>127</v>
      </c>
      <c r="U207" s="120">
        <v>0.75</v>
      </c>
      <c r="V207" s="120">
        <f>ROUND(E207*U207,2)</f>
        <v>1.5</v>
      </c>
      <c r="W207" s="120"/>
      <c r="X207" s="120" t="s">
        <v>128</v>
      </c>
      <c r="Y207" s="115"/>
      <c r="Z207" s="115"/>
      <c r="AA207" s="115"/>
      <c r="AB207" s="115"/>
      <c r="AC207" s="115"/>
      <c r="AD207" s="115"/>
      <c r="AE207" s="115"/>
      <c r="AF207" s="115"/>
      <c r="AG207" s="115" t="s">
        <v>129</v>
      </c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ht="22.5" outlineLevel="1" x14ac:dyDescent="0.2">
      <c r="A208" s="138">
        <v>89</v>
      </c>
      <c r="B208" s="139" t="s">
        <v>359</v>
      </c>
      <c r="C208" s="147" t="s">
        <v>360</v>
      </c>
      <c r="D208" s="140" t="s">
        <v>134</v>
      </c>
      <c r="E208" s="141">
        <v>1</v>
      </c>
      <c r="F208" s="142"/>
      <c r="G208" s="143">
        <f>ROUND(E208*F208,2)</f>
        <v>0</v>
      </c>
      <c r="H208" s="120">
        <v>0</v>
      </c>
      <c r="I208" s="120">
        <f>ROUND(E208*H208,2)</f>
        <v>0</v>
      </c>
      <c r="J208" s="120">
        <v>230</v>
      </c>
      <c r="K208" s="120">
        <f>ROUND(E208*J208,2)</f>
        <v>230</v>
      </c>
      <c r="L208" s="120">
        <v>21</v>
      </c>
      <c r="M208" s="120">
        <f>G208*(1+L208/100)</f>
        <v>0</v>
      </c>
      <c r="N208" s="120">
        <v>0</v>
      </c>
      <c r="O208" s="120">
        <f>ROUND(E208*N208,2)</f>
        <v>0</v>
      </c>
      <c r="P208" s="120">
        <v>0</v>
      </c>
      <c r="Q208" s="120">
        <f>ROUND(E208*P208,2)</f>
        <v>0</v>
      </c>
      <c r="R208" s="120"/>
      <c r="S208" s="120" t="s">
        <v>127</v>
      </c>
      <c r="T208" s="120" t="s">
        <v>127</v>
      </c>
      <c r="U208" s="120">
        <v>0.5</v>
      </c>
      <c r="V208" s="120">
        <f>ROUND(E208*U208,2)</f>
        <v>0.5</v>
      </c>
      <c r="W208" s="120"/>
      <c r="X208" s="120" t="s">
        <v>128</v>
      </c>
      <c r="Y208" s="115"/>
      <c r="Z208" s="115"/>
      <c r="AA208" s="115"/>
      <c r="AB208" s="115"/>
      <c r="AC208" s="115"/>
      <c r="AD208" s="115"/>
      <c r="AE208" s="115"/>
      <c r="AF208" s="115"/>
      <c r="AG208" s="115" t="s">
        <v>129</v>
      </c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</row>
    <row r="209" spans="1:60" outlineLevel="1" x14ac:dyDescent="0.2">
      <c r="A209" s="138">
        <v>90</v>
      </c>
      <c r="B209" s="139" t="s">
        <v>361</v>
      </c>
      <c r="C209" s="147" t="s">
        <v>362</v>
      </c>
      <c r="D209" s="140" t="s">
        <v>134</v>
      </c>
      <c r="E209" s="141">
        <v>1</v>
      </c>
      <c r="F209" s="142"/>
      <c r="G209" s="143">
        <f>ROUND(E209*F209,2)</f>
        <v>0</v>
      </c>
      <c r="H209" s="120">
        <v>544</v>
      </c>
      <c r="I209" s="120">
        <f>ROUND(E209*H209,2)</f>
        <v>544</v>
      </c>
      <c r="J209" s="120">
        <v>0</v>
      </c>
      <c r="K209" s="120">
        <f>ROUND(E209*J209,2)</f>
        <v>0</v>
      </c>
      <c r="L209" s="120">
        <v>21</v>
      </c>
      <c r="M209" s="120">
        <f>G209*(1+L209/100)</f>
        <v>0</v>
      </c>
      <c r="N209" s="120">
        <v>5.9000000000000003E-4</v>
      </c>
      <c r="O209" s="120">
        <f>ROUND(E209*N209,2)</f>
        <v>0</v>
      </c>
      <c r="P209" s="120">
        <v>0</v>
      </c>
      <c r="Q209" s="120">
        <f>ROUND(E209*P209,2)</f>
        <v>0</v>
      </c>
      <c r="R209" s="120" t="s">
        <v>159</v>
      </c>
      <c r="S209" s="120" t="s">
        <v>127</v>
      </c>
      <c r="T209" s="120" t="s">
        <v>127</v>
      </c>
      <c r="U209" s="120">
        <v>0</v>
      </c>
      <c r="V209" s="120">
        <f>ROUND(E209*U209,2)</f>
        <v>0</v>
      </c>
      <c r="W209" s="120"/>
      <c r="X209" s="120" t="s">
        <v>160</v>
      </c>
      <c r="Y209" s="115"/>
      <c r="Z209" s="115"/>
      <c r="AA209" s="115"/>
      <c r="AB209" s="115"/>
      <c r="AC209" s="115"/>
      <c r="AD209" s="115"/>
      <c r="AE209" s="115"/>
      <c r="AF209" s="115"/>
      <c r="AG209" s="115" t="s">
        <v>161</v>
      </c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</row>
    <row r="210" spans="1:60" outlineLevel="1" x14ac:dyDescent="0.2">
      <c r="A210" s="138">
        <v>91</v>
      </c>
      <c r="B210" s="139" t="s">
        <v>363</v>
      </c>
      <c r="C210" s="147" t="s">
        <v>364</v>
      </c>
      <c r="D210" s="140" t="s">
        <v>134</v>
      </c>
      <c r="E210" s="141">
        <v>2</v>
      </c>
      <c r="F210" s="142"/>
      <c r="G210" s="143">
        <f>ROUND(E210*F210,2)</f>
        <v>0</v>
      </c>
      <c r="H210" s="120">
        <v>39.5</v>
      </c>
      <c r="I210" s="120">
        <f>ROUND(E210*H210,2)</f>
        <v>79</v>
      </c>
      <c r="J210" s="120">
        <v>0</v>
      </c>
      <c r="K210" s="120">
        <f>ROUND(E210*J210,2)</f>
        <v>0</v>
      </c>
      <c r="L210" s="120">
        <v>21</v>
      </c>
      <c r="M210" s="120">
        <f>G210*(1+L210/100)</f>
        <v>0</v>
      </c>
      <c r="N210" s="120">
        <v>8.0000000000000007E-5</v>
      </c>
      <c r="O210" s="120">
        <f>ROUND(E210*N210,2)</f>
        <v>0</v>
      </c>
      <c r="P210" s="120">
        <v>0</v>
      </c>
      <c r="Q210" s="120">
        <f>ROUND(E210*P210,2)</f>
        <v>0</v>
      </c>
      <c r="R210" s="120" t="s">
        <v>159</v>
      </c>
      <c r="S210" s="120" t="s">
        <v>127</v>
      </c>
      <c r="T210" s="120" t="s">
        <v>127</v>
      </c>
      <c r="U210" s="120">
        <v>0</v>
      </c>
      <c r="V210" s="120">
        <f>ROUND(E210*U210,2)</f>
        <v>0</v>
      </c>
      <c r="W210" s="120"/>
      <c r="X210" s="120" t="s">
        <v>160</v>
      </c>
      <c r="Y210" s="115"/>
      <c r="Z210" s="115"/>
      <c r="AA210" s="115"/>
      <c r="AB210" s="115"/>
      <c r="AC210" s="115"/>
      <c r="AD210" s="115"/>
      <c r="AE210" s="115"/>
      <c r="AF210" s="115"/>
      <c r="AG210" s="115" t="s">
        <v>161</v>
      </c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outlineLevel="1" x14ac:dyDescent="0.2">
      <c r="A211" s="138">
        <v>92</v>
      </c>
      <c r="B211" s="139" t="s">
        <v>365</v>
      </c>
      <c r="C211" s="147" t="s">
        <v>366</v>
      </c>
      <c r="D211" s="140" t="s">
        <v>0</v>
      </c>
      <c r="E211" s="141">
        <v>15.42</v>
      </c>
      <c r="F211" s="142"/>
      <c r="G211" s="143">
        <f>ROUND(E211*F211,2)</f>
        <v>0</v>
      </c>
      <c r="H211" s="120">
        <v>0</v>
      </c>
      <c r="I211" s="120">
        <f>ROUND(E211*H211,2)</f>
        <v>0</v>
      </c>
      <c r="J211" s="120">
        <v>0.54</v>
      </c>
      <c r="K211" s="120">
        <f>ROUND(E211*J211,2)</f>
        <v>8.33</v>
      </c>
      <c r="L211" s="120">
        <v>21</v>
      </c>
      <c r="M211" s="120">
        <f>G211*(1+L211/100)</f>
        <v>0</v>
      </c>
      <c r="N211" s="120">
        <v>0</v>
      </c>
      <c r="O211" s="120">
        <f>ROUND(E211*N211,2)</f>
        <v>0</v>
      </c>
      <c r="P211" s="120">
        <v>0</v>
      </c>
      <c r="Q211" s="120">
        <f>ROUND(E211*P211,2)</f>
        <v>0</v>
      </c>
      <c r="R211" s="120"/>
      <c r="S211" s="120" t="s">
        <v>127</v>
      </c>
      <c r="T211" s="120" t="s">
        <v>127</v>
      </c>
      <c r="U211" s="120">
        <v>0</v>
      </c>
      <c r="V211" s="120">
        <f>ROUND(E211*U211,2)</f>
        <v>0</v>
      </c>
      <c r="W211" s="120"/>
      <c r="X211" s="120" t="s">
        <v>255</v>
      </c>
      <c r="Y211" s="115"/>
      <c r="Z211" s="115"/>
      <c r="AA211" s="115"/>
      <c r="AB211" s="115"/>
      <c r="AC211" s="115"/>
      <c r="AD211" s="115"/>
      <c r="AE211" s="115"/>
      <c r="AF211" s="115"/>
      <c r="AG211" s="115" t="s">
        <v>256</v>
      </c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x14ac:dyDescent="0.2">
      <c r="A212" s="126" t="s">
        <v>122</v>
      </c>
      <c r="B212" s="127" t="s">
        <v>76</v>
      </c>
      <c r="C212" s="144" t="s">
        <v>77</v>
      </c>
      <c r="D212" s="128"/>
      <c r="E212" s="129"/>
      <c r="F212" s="130"/>
      <c r="G212" s="131">
        <f>SUMIF(AG213:AG222,"&lt;&gt;NOR",G213:G222)</f>
        <v>0</v>
      </c>
      <c r="H212" s="125"/>
      <c r="I212" s="125">
        <f>SUM(I213:I222)</f>
        <v>8549</v>
      </c>
      <c r="J212" s="125"/>
      <c r="K212" s="125">
        <f>SUM(K213:K222)</f>
        <v>32315.68</v>
      </c>
      <c r="L212" s="125"/>
      <c r="M212" s="125">
        <f>SUM(M213:M222)</f>
        <v>0</v>
      </c>
      <c r="N212" s="125"/>
      <c r="O212" s="125">
        <f>SUM(O213:O222)</f>
        <v>7.0000000000000007E-2</v>
      </c>
      <c r="P212" s="125"/>
      <c r="Q212" s="125">
        <f>SUM(Q213:Q222)</f>
        <v>0.34</v>
      </c>
      <c r="R212" s="125"/>
      <c r="S212" s="125"/>
      <c r="T212" s="125"/>
      <c r="U212" s="125"/>
      <c r="V212" s="125">
        <f>SUM(V213:V222)</f>
        <v>7.7</v>
      </c>
      <c r="W212" s="125"/>
      <c r="X212" s="125"/>
      <c r="AG212" t="s">
        <v>123</v>
      </c>
    </row>
    <row r="213" spans="1:60" outlineLevel="1" x14ac:dyDescent="0.2">
      <c r="A213" s="138">
        <v>93</v>
      </c>
      <c r="B213" s="139" t="s">
        <v>367</v>
      </c>
      <c r="C213" s="147" t="s">
        <v>368</v>
      </c>
      <c r="D213" s="140" t="s">
        <v>134</v>
      </c>
      <c r="E213" s="141">
        <v>4</v>
      </c>
      <c r="F213" s="142"/>
      <c r="G213" s="143">
        <f t="shared" ref="G213:G222" si="28">ROUND(E213*F213,2)</f>
        <v>0</v>
      </c>
      <c r="H213" s="120">
        <v>0</v>
      </c>
      <c r="I213" s="120">
        <f t="shared" ref="I213:I222" si="29">ROUND(E213*H213,2)</f>
        <v>0</v>
      </c>
      <c r="J213" s="120">
        <v>739</v>
      </c>
      <c r="K213" s="120">
        <f t="shared" ref="K213:K222" si="30">ROUND(E213*J213,2)</f>
        <v>2956</v>
      </c>
      <c r="L213" s="120">
        <v>21</v>
      </c>
      <c r="M213" s="120">
        <f t="shared" ref="M213:M222" si="31">G213*(1+L213/100)</f>
        <v>0</v>
      </c>
      <c r="N213" s="120">
        <v>0</v>
      </c>
      <c r="O213" s="120">
        <f t="shared" ref="O213:O222" si="32">ROUND(E213*N213,2)</f>
        <v>0</v>
      </c>
      <c r="P213" s="120">
        <v>0</v>
      </c>
      <c r="Q213" s="120">
        <f t="shared" ref="Q213:Q222" si="33">ROUND(E213*P213,2)</f>
        <v>0</v>
      </c>
      <c r="R213" s="120"/>
      <c r="S213" s="120" t="s">
        <v>127</v>
      </c>
      <c r="T213" s="120" t="s">
        <v>220</v>
      </c>
      <c r="U213" s="120">
        <v>1.45</v>
      </c>
      <c r="V213" s="120">
        <f t="shared" ref="V213:V222" si="34">ROUND(E213*U213,2)</f>
        <v>5.8</v>
      </c>
      <c r="W213" s="120"/>
      <c r="X213" s="120" t="s">
        <v>128</v>
      </c>
      <c r="Y213" s="115"/>
      <c r="Z213" s="115"/>
      <c r="AA213" s="115"/>
      <c r="AB213" s="115"/>
      <c r="AC213" s="115"/>
      <c r="AD213" s="115"/>
      <c r="AE213" s="115"/>
      <c r="AF213" s="115"/>
      <c r="AG213" s="115" t="s">
        <v>129</v>
      </c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</row>
    <row r="214" spans="1:60" ht="22.5" outlineLevel="1" x14ac:dyDescent="0.2">
      <c r="A214" s="138">
        <v>94</v>
      </c>
      <c r="B214" s="139" t="s">
        <v>369</v>
      </c>
      <c r="C214" s="147" t="s">
        <v>613</v>
      </c>
      <c r="D214" s="140" t="s">
        <v>266</v>
      </c>
      <c r="E214" s="141">
        <v>1</v>
      </c>
      <c r="F214" s="142"/>
      <c r="G214" s="143">
        <f t="shared" si="28"/>
        <v>0</v>
      </c>
      <c r="H214" s="120">
        <v>0</v>
      </c>
      <c r="I214" s="120">
        <f t="shared" si="29"/>
        <v>0</v>
      </c>
      <c r="J214" s="120">
        <v>250</v>
      </c>
      <c r="K214" s="120">
        <f t="shared" si="30"/>
        <v>250</v>
      </c>
      <c r="L214" s="120">
        <v>21</v>
      </c>
      <c r="M214" s="120">
        <f t="shared" si="31"/>
        <v>0</v>
      </c>
      <c r="N214" s="120">
        <v>0</v>
      </c>
      <c r="O214" s="120">
        <f t="shared" si="32"/>
        <v>0</v>
      </c>
      <c r="P214" s="120">
        <v>0.17399999999999999</v>
      </c>
      <c r="Q214" s="120">
        <f t="shared" si="33"/>
        <v>0.17</v>
      </c>
      <c r="R214" s="120"/>
      <c r="S214" s="120" t="s">
        <v>127</v>
      </c>
      <c r="T214" s="120" t="s">
        <v>220</v>
      </c>
      <c r="U214" s="120">
        <v>0.95</v>
      </c>
      <c r="V214" s="120">
        <f t="shared" si="34"/>
        <v>0.95</v>
      </c>
      <c r="W214" s="120"/>
      <c r="X214" s="120" t="s">
        <v>128</v>
      </c>
      <c r="Y214" s="115"/>
      <c r="Z214" s="115"/>
      <c r="AA214" s="115"/>
      <c r="AB214" s="115"/>
      <c r="AC214" s="115"/>
      <c r="AD214" s="115"/>
      <c r="AE214" s="115"/>
      <c r="AF214" s="115"/>
      <c r="AG214" s="115" t="s">
        <v>129</v>
      </c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ht="45" outlineLevel="1" x14ac:dyDescent="0.2">
      <c r="A215" s="138">
        <v>95</v>
      </c>
      <c r="B215" s="139" t="s">
        <v>370</v>
      </c>
      <c r="C215" s="147" t="s">
        <v>371</v>
      </c>
      <c r="D215" s="140" t="s">
        <v>134</v>
      </c>
      <c r="E215" s="141">
        <v>1</v>
      </c>
      <c r="F215" s="142"/>
      <c r="G215" s="143">
        <f t="shared" si="28"/>
        <v>0</v>
      </c>
      <c r="H215" s="120">
        <v>0</v>
      </c>
      <c r="I215" s="120">
        <f t="shared" si="29"/>
        <v>0</v>
      </c>
      <c r="J215" s="120">
        <v>5279</v>
      </c>
      <c r="K215" s="120">
        <f t="shared" si="30"/>
        <v>5279</v>
      </c>
      <c r="L215" s="120">
        <v>21</v>
      </c>
      <c r="M215" s="120">
        <f t="shared" si="31"/>
        <v>0</v>
      </c>
      <c r="N215" s="120">
        <v>0</v>
      </c>
      <c r="O215" s="120">
        <f t="shared" si="32"/>
        <v>0</v>
      </c>
      <c r="P215" s="120">
        <v>0</v>
      </c>
      <c r="Q215" s="120">
        <f t="shared" si="33"/>
        <v>0</v>
      </c>
      <c r="R215" s="120"/>
      <c r="S215" s="120" t="s">
        <v>219</v>
      </c>
      <c r="T215" s="120" t="s">
        <v>220</v>
      </c>
      <c r="U215" s="120">
        <v>0</v>
      </c>
      <c r="V215" s="120">
        <f t="shared" si="34"/>
        <v>0</v>
      </c>
      <c r="W215" s="120"/>
      <c r="X215" s="120" t="s">
        <v>128</v>
      </c>
      <c r="Y215" s="115"/>
      <c r="Z215" s="115"/>
      <c r="AA215" s="115"/>
      <c r="AB215" s="115"/>
      <c r="AC215" s="115"/>
      <c r="AD215" s="115"/>
      <c r="AE215" s="115"/>
      <c r="AF215" s="115"/>
      <c r="AG215" s="115" t="s">
        <v>129</v>
      </c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ht="22.5" outlineLevel="1" x14ac:dyDescent="0.2">
      <c r="A216" s="138">
        <v>96</v>
      </c>
      <c r="B216" s="139" t="s">
        <v>372</v>
      </c>
      <c r="C216" s="147" t="s">
        <v>373</v>
      </c>
      <c r="D216" s="140" t="s">
        <v>266</v>
      </c>
      <c r="E216" s="141">
        <v>1</v>
      </c>
      <c r="F216" s="142"/>
      <c r="G216" s="143">
        <f t="shared" si="28"/>
        <v>0</v>
      </c>
      <c r="H216" s="120">
        <v>0</v>
      </c>
      <c r="I216" s="120">
        <f t="shared" si="29"/>
        <v>0</v>
      </c>
      <c r="J216" s="120">
        <v>6000</v>
      </c>
      <c r="K216" s="120">
        <f t="shared" si="30"/>
        <v>6000</v>
      </c>
      <c r="L216" s="120">
        <v>21</v>
      </c>
      <c r="M216" s="120">
        <f t="shared" si="31"/>
        <v>0</v>
      </c>
      <c r="N216" s="120">
        <v>0</v>
      </c>
      <c r="O216" s="120">
        <f t="shared" si="32"/>
        <v>0</v>
      </c>
      <c r="P216" s="120">
        <v>0</v>
      </c>
      <c r="Q216" s="120">
        <f t="shared" si="33"/>
        <v>0</v>
      </c>
      <c r="R216" s="120"/>
      <c r="S216" s="120" t="s">
        <v>219</v>
      </c>
      <c r="T216" s="120" t="s">
        <v>220</v>
      </c>
      <c r="U216" s="120">
        <v>0</v>
      </c>
      <c r="V216" s="120">
        <f t="shared" si="34"/>
        <v>0</v>
      </c>
      <c r="W216" s="120"/>
      <c r="X216" s="120" t="s">
        <v>128</v>
      </c>
      <c r="Y216" s="115"/>
      <c r="Z216" s="115"/>
      <c r="AA216" s="115"/>
      <c r="AB216" s="115"/>
      <c r="AC216" s="115"/>
      <c r="AD216" s="115"/>
      <c r="AE216" s="115"/>
      <c r="AF216" s="115"/>
      <c r="AG216" s="115" t="s">
        <v>129</v>
      </c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ht="33.75" outlineLevel="1" x14ac:dyDescent="0.2">
      <c r="A217" s="138">
        <v>97</v>
      </c>
      <c r="B217" s="139" t="s">
        <v>374</v>
      </c>
      <c r="C217" s="147" t="s">
        <v>375</v>
      </c>
      <c r="D217" s="140" t="s">
        <v>134</v>
      </c>
      <c r="E217" s="141">
        <v>1</v>
      </c>
      <c r="F217" s="142"/>
      <c r="G217" s="143">
        <f t="shared" si="28"/>
        <v>0</v>
      </c>
      <c r="H217" s="120">
        <v>0</v>
      </c>
      <c r="I217" s="120">
        <f t="shared" si="29"/>
        <v>0</v>
      </c>
      <c r="J217" s="120">
        <v>14500</v>
      </c>
      <c r="K217" s="120">
        <f t="shared" si="30"/>
        <v>14500</v>
      </c>
      <c r="L217" s="120">
        <v>21</v>
      </c>
      <c r="M217" s="120">
        <f t="shared" si="31"/>
        <v>0</v>
      </c>
      <c r="N217" s="120">
        <v>0</v>
      </c>
      <c r="O217" s="120">
        <f t="shared" si="32"/>
        <v>0</v>
      </c>
      <c r="P217" s="120">
        <v>0.17399999999999999</v>
      </c>
      <c r="Q217" s="120">
        <f t="shared" si="33"/>
        <v>0.17</v>
      </c>
      <c r="R217" s="120"/>
      <c r="S217" s="120" t="s">
        <v>219</v>
      </c>
      <c r="T217" s="120" t="s">
        <v>220</v>
      </c>
      <c r="U217" s="120">
        <v>0.95</v>
      </c>
      <c r="V217" s="120">
        <f t="shared" si="34"/>
        <v>0.95</v>
      </c>
      <c r="W217" s="120"/>
      <c r="X217" s="120" t="s">
        <v>128</v>
      </c>
      <c r="Y217" s="115"/>
      <c r="Z217" s="115"/>
      <c r="AA217" s="115"/>
      <c r="AB217" s="115"/>
      <c r="AC217" s="115"/>
      <c r="AD217" s="115"/>
      <c r="AE217" s="115"/>
      <c r="AF217" s="115"/>
      <c r="AG217" s="115" t="s">
        <v>129</v>
      </c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ht="22.5" outlineLevel="1" x14ac:dyDescent="0.2">
      <c r="A218" s="138">
        <v>98</v>
      </c>
      <c r="B218" s="139" t="s">
        <v>376</v>
      </c>
      <c r="C218" s="147" t="s">
        <v>377</v>
      </c>
      <c r="D218" s="140" t="s">
        <v>134</v>
      </c>
      <c r="E218" s="141">
        <v>2</v>
      </c>
      <c r="F218" s="142"/>
      <c r="G218" s="143">
        <f t="shared" si="28"/>
        <v>0</v>
      </c>
      <c r="H218" s="120">
        <v>1668</v>
      </c>
      <c r="I218" s="120">
        <f t="shared" si="29"/>
        <v>3336</v>
      </c>
      <c r="J218" s="120">
        <v>0</v>
      </c>
      <c r="K218" s="120">
        <f t="shared" si="30"/>
        <v>0</v>
      </c>
      <c r="L218" s="120">
        <v>21</v>
      </c>
      <c r="M218" s="120">
        <f t="shared" si="31"/>
        <v>0</v>
      </c>
      <c r="N218" s="120">
        <v>1.2999999999999999E-2</v>
      </c>
      <c r="O218" s="120">
        <f t="shared" si="32"/>
        <v>0.03</v>
      </c>
      <c r="P218" s="120">
        <v>0</v>
      </c>
      <c r="Q218" s="120">
        <f t="shared" si="33"/>
        <v>0</v>
      </c>
      <c r="R218" s="120" t="s">
        <v>159</v>
      </c>
      <c r="S218" s="120" t="s">
        <v>127</v>
      </c>
      <c r="T218" s="120" t="s">
        <v>220</v>
      </c>
      <c r="U218" s="120">
        <v>0</v>
      </c>
      <c r="V218" s="120">
        <f t="shared" si="34"/>
        <v>0</v>
      </c>
      <c r="W218" s="120"/>
      <c r="X218" s="120" t="s">
        <v>160</v>
      </c>
      <c r="Y218" s="115"/>
      <c r="Z218" s="115"/>
      <c r="AA218" s="115"/>
      <c r="AB218" s="115"/>
      <c r="AC218" s="115"/>
      <c r="AD218" s="115"/>
      <c r="AE218" s="115"/>
      <c r="AF218" s="115"/>
      <c r="AG218" s="115" t="s">
        <v>161</v>
      </c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ht="22.5" outlineLevel="1" x14ac:dyDescent="0.2">
      <c r="A219" s="138">
        <v>99</v>
      </c>
      <c r="B219" s="139" t="s">
        <v>378</v>
      </c>
      <c r="C219" s="147" t="s">
        <v>379</v>
      </c>
      <c r="D219" s="140" t="s">
        <v>134</v>
      </c>
      <c r="E219" s="141">
        <v>1</v>
      </c>
      <c r="F219" s="142"/>
      <c r="G219" s="143">
        <f t="shared" si="28"/>
        <v>0</v>
      </c>
      <c r="H219" s="120">
        <v>1963</v>
      </c>
      <c r="I219" s="120">
        <f t="shared" si="29"/>
        <v>1963</v>
      </c>
      <c r="J219" s="120">
        <v>0</v>
      </c>
      <c r="K219" s="120">
        <f t="shared" si="30"/>
        <v>0</v>
      </c>
      <c r="L219" s="120">
        <v>21</v>
      </c>
      <c r="M219" s="120">
        <f t="shared" si="31"/>
        <v>0</v>
      </c>
      <c r="N219" s="120">
        <v>0.02</v>
      </c>
      <c r="O219" s="120">
        <f t="shared" si="32"/>
        <v>0.02</v>
      </c>
      <c r="P219" s="120">
        <v>0</v>
      </c>
      <c r="Q219" s="120">
        <f t="shared" si="33"/>
        <v>0</v>
      </c>
      <c r="R219" s="120" t="s">
        <v>159</v>
      </c>
      <c r="S219" s="120" t="s">
        <v>127</v>
      </c>
      <c r="T219" s="120" t="s">
        <v>127</v>
      </c>
      <c r="U219" s="120">
        <v>0</v>
      </c>
      <c r="V219" s="120">
        <f t="shared" si="34"/>
        <v>0</v>
      </c>
      <c r="W219" s="120"/>
      <c r="X219" s="120" t="s">
        <v>160</v>
      </c>
      <c r="Y219" s="115"/>
      <c r="Z219" s="115"/>
      <c r="AA219" s="115"/>
      <c r="AB219" s="115"/>
      <c r="AC219" s="115"/>
      <c r="AD219" s="115"/>
      <c r="AE219" s="115"/>
      <c r="AF219" s="115"/>
      <c r="AG219" s="115" t="s">
        <v>161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ht="22.5" outlineLevel="1" x14ac:dyDescent="0.2">
      <c r="A220" s="138">
        <v>100</v>
      </c>
      <c r="B220" s="139" t="s">
        <v>380</v>
      </c>
      <c r="C220" s="147" t="s">
        <v>381</v>
      </c>
      <c r="D220" s="140" t="s">
        <v>134</v>
      </c>
      <c r="E220" s="141">
        <v>1</v>
      </c>
      <c r="F220" s="142"/>
      <c r="G220" s="143">
        <f t="shared" si="28"/>
        <v>0</v>
      </c>
      <c r="H220" s="120">
        <v>3250</v>
      </c>
      <c r="I220" s="120">
        <f t="shared" si="29"/>
        <v>3250</v>
      </c>
      <c r="J220" s="120">
        <v>0</v>
      </c>
      <c r="K220" s="120">
        <f t="shared" si="30"/>
        <v>0</v>
      </c>
      <c r="L220" s="120">
        <v>21</v>
      </c>
      <c r="M220" s="120">
        <f t="shared" si="31"/>
        <v>0</v>
      </c>
      <c r="N220" s="120">
        <v>0.02</v>
      </c>
      <c r="O220" s="120">
        <f t="shared" si="32"/>
        <v>0.02</v>
      </c>
      <c r="P220" s="120">
        <v>0</v>
      </c>
      <c r="Q220" s="120">
        <f t="shared" si="33"/>
        <v>0</v>
      </c>
      <c r="R220" s="120"/>
      <c r="S220" s="120" t="s">
        <v>219</v>
      </c>
      <c r="T220" s="120" t="s">
        <v>220</v>
      </c>
      <c r="U220" s="120">
        <v>0</v>
      </c>
      <c r="V220" s="120">
        <f t="shared" si="34"/>
        <v>0</v>
      </c>
      <c r="W220" s="120"/>
      <c r="X220" s="120" t="s">
        <v>160</v>
      </c>
      <c r="Y220" s="115"/>
      <c r="Z220" s="115"/>
      <c r="AA220" s="115"/>
      <c r="AB220" s="115"/>
      <c r="AC220" s="115"/>
      <c r="AD220" s="115"/>
      <c r="AE220" s="115"/>
      <c r="AF220" s="115"/>
      <c r="AG220" s="115" t="s">
        <v>161</v>
      </c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ht="22.5" outlineLevel="1" x14ac:dyDescent="0.2">
      <c r="A221" s="138">
        <v>101</v>
      </c>
      <c r="B221" s="139" t="s">
        <v>382</v>
      </c>
      <c r="C221" s="147" t="s">
        <v>383</v>
      </c>
      <c r="D221" s="140" t="s">
        <v>134</v>
      </c>
      <c r="E221" s="141">
        <v>1</v>
      </c>
      <c r="F221" s="142"/>
      <c r="G221" s="143">
        <f t="shared" si="28"/>
        <v>0</v>
      </c>
      <c r="H221" s="120">
        <v>0</v>
      </c>
      <c r="I221" s="120">
        <f t="shared" si="29"/>
        <v>0</v>
      </c>
      <c r="J221" s="120">
        <v>2500</v>
      </c>
      <c r="K221" s="120">
        <f t="shared" si="30"/>
        <v>2500</v>
      </c>
      <c r="L221" s="120">
        <v>21</v>
      </c>
      <c r="M221" s="120">
        <f t="shared" si="31"/>
        <v>0</v>
      </c>
      <c r="N221" s="120">
        <v>0</v>
      </c>
      <c r="O221" s="120">
        <f t="shared" si="32"/>
        <v>0</v>
      </c>
      <c r="P221" s="120">
        <v>0</v>
      </c>
      <c r="Q221" s="120">
        <f t="shared" si="33"/>
        <v>0</v>
      </c>
      <c r="R221" s="120"/>
      <c r="S221" s="120" t="s">
        <v>219</v>
      </c>
      <c r="T221" s="120" t="s">
        <v>220</v>
      </c>
      <c r="U221" s="120">
        <v>0</v>
      </c>
      <c r="V221" s="120">
        <f t="shared" si="34"/>
        <v>0</v>
      </c>
      <c r="W221" s="120"/>
      <c r="X221" s="120" t="s">
        <v>384</v>
      </c>
      <c r="Y221" s="115"/>
      <c r="Z221" s="115"/>
      <c r="AA221" s="115"/>
      <c r="AB221" s="115"/>
      <c r="AC221" s="115"/>
      <c r="AD221" s="115"/>
      <c r="AE221" s="115"/>
      <c r="AF221" s="115"/>
      <c r="AG221" s="115" t="s">
        <v>385</v>
      </c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outlineLevel="1" x14ac:dyDescent="0.2">
      <c r="A222" s="138">
        <v>102</v>
      </c>
      <c r="B222" s="139" t="s">
        <v>386</v>
      </c>
      <c r="C222" s="147" t="s">
        <v>387</v>
      </c>
      <c r="D222" s="140" t="s">
        <v>0</v>
      </c>
      <c r="E222" s="141">
        <v>415.34</v>
      </c>
      <c r="F222" s="142"/>
      <c r="G222" s="143">
        <f t="shared" si="28"/>
        <v>0</v>
      </c>
      <c r="H222" s="120">
        <v>0</v>
      </c>
      <c r="I222" s="120">
        <f t="shared" si="29"/>
        <v>0</v>
      </c>
      <c r="J222" s="120">
        <v>2</v>
      </c>
      <c r="K222" s="120">
        <f t="shared" si="30"/>
        <v>830.68</v>
      </c>
      <c r="L222" s="120">
        <v>21</v>
      </c>
      <c r="M222" s="120">
        <f t="shared" si="31"/>
        <v>0</v>
      </c>
      <c r="N222" s="120">
        <v>0</v>
      </c>
      <c r="O222" s="120">
        <f t="shared" si="32"/>
        <v>0</v>
      </c>
      <c r="P222" s="120">
        <v>0</v>
      </c>
      <c r="Q222" s="120">
        <f t="shared" si="33"/>
        <v>0</v>
      </c>
      <c r="R222" s="120"/>
      <c r="S222" s="120" t="s">
        <v>127</v>
      </c>
      <c r="T222" s="120" t="s">
        <v>220</v>
      </c>
      <c r="U222" s="120">
        <v>0</v>
      </c>
      <c r="V222" s="120">
        <f t="shared" si="34"/>
        <v>0</v>
      </c>
      <c r="W222" s="120"/>
      <c r="X222" s="120" t="s">
        <v>255</v>
      </c>
      <c r="Y222" s="115"/>
      <c r="Z222" s="115"/>
      <c r="AA222" s="115"/>
      <c r="AB222" s="115"/>
      <c r="AC222" s="115"/>
      <c r="AD222" s="115"/>
      <c r="AE222" s="115"/>
      <c r="AF222" s="115"/>
      <c r="AG222" s="115" t="s">
        <v>256</v>
      </c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x14ac:dyDescent="0.2">
      <c r="A223" s="126" t="s">
        <v>122</v>
      </c>
      <c r="B223" s="127" t="s">
        <v>78</v>
      </c>
      <c r="C223" s="144" t="s">
        <v>79</v>
      </c>
      <c r="D223" s="128"/>
      <c r="E223" s="129"/>
      <c r="F223" s="130"/>
      <c r="G223" s="131">
        <f>SUMIF(AG224:AG227,"&lt;&gt;NOR",G224:G227)</f>
        <v>0</v>
      </c>
      <c r="H223" s="125"/>
      <c r="I223" s="125">
        <f>SUM(I224:I227)</f>
        <v>0</v>
      </c>
      <c r="J223" s="125"/>
      <c r="K223" s="125">
        <f>SUM(K224:K227)</f>
        <v>3448.58</v>
      </c>
      <c r="L223" s="125"/>
      <c r="M223" s="125">
        <f>SUM(M224:M227)</f>
        <v>0</v>
      </c>
      <c r="N223" s="125"/>
      <c r="O223" s="125">
        <f>SUM(O224:O227)</f>
        <v>0</v>
      </c>
      <c r="P223" s="125"/>
      <c r="Q223" s="125">
        <f>SUM(Q224:Q227)</f>
        <v>0.45999999999999996</v>
      </c>
      <c r="R223" s="125"/>
      <c r="S223" s="125"/>
      <c r="T223" s="125"/>
      <c r="U223" s="125"/>
      <c r="V223" s="125">
        <f>SUM(V224:V227)</f>
        <v>0</v>
      </c>
      <c r="W223" s="125"/>
      <c r="X223" s="125"/>
      <c r="AG223" t="s">
        <v>123</v>
      </c>
    </row>
    <row r="224" spans="1:60" outlineLevel="1" x14ac:dyDescent="0.2">
      <c r="A224" s="132">
        <v>103</v>
      </c>
      <c r="B224" s="133" t="s">
        <v>388</v>
      </c>
      <c r="C224" s="145" t="s">
        <v>389</v>
      </c>
      <c r="D224" s="134" t="s">
        <v>140</v>
      </c>
      <c r="E224" s="135">
        <v>17.55</v>
      </c>
      <c r="F224" s="136"/>
      <c r="G224" s="137">
        <f>ROUND(E224*F224,2)</f>
        <v>0</v>
      </c>
      <c r="H224" s="120">
        <v>0</v>
      </c>
      <c r="I224" s="120">
        <f>ROUND(E224*H224,2)</f>
        <v>0</v>
      </c>
      <c r="J224" s="120">
        <v>65.5</v>
      </c>
      <c r="K224" s="120">
        <f>ROUND(E224*J224,2)</f>
        <v>1149.53</v>
      </c>
      <c r="L224" s="120">
        <v>21</v>
      </c>
      <c r="M224" s="120">
        <f>G224*(1+L224/100)</f>
        <v>0</v>
      </c>
      <c r="N224" s="120">
        <v>0</v>
      </c>
      <c r="O224" s="120">
        <f>ROUND(E224*N224,2)</f>
        <v>0</v>
      </c>
      <c r="P224" s="120">
        <v>2E-3</v>
      </c>
      <c r="Q224" s="120">
        <f>ROUND(E224*P224,2)</f>
        <v>0.04</v>
      </c>
      <c r="R224" s="120"/>
      <c r="S224" s="120" t="s">
        <v>127</v>
      </c>
      <c r="T224" s="120" t="s">
        <v>127</v>
      </c>
      <c r="U224" s="120">
        <v>0</v>
      </c>
      <c r="V224" s="120">
        <f>ROUND(E224*U224,2)</f>
        <v>0</v>
      </c>
      <c r="W224" s="120"/>
      <c r="X224" s="120" t="s">
        <v>384</v>
      </c>
      <c r="Y224" s="115"/>
      <c r="Z224" s="115"/>
      <c r="AA224" s="115"/>
      <c r="AB224" s="115"/>
      <c r="AC224" s="115"/>
      <c r="AD224" s="115"/>
      <c r="AE224" s="115"/>
      <c r="AF224" s="115"/>
      <c r="AG224" s="115" t="s">
        <v>385</v>
      </c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outlineLevel="1" x14ac:dyDescent="0.2">
      <c r="A225" s="118"/>
      <c r="B225" s="119"/>
      <c r="C225" s="146" t="s">
        <v>390</v>
      </c>
      <c r="D225" s="121"/>
      <c r="E225" s="122">
        <v>17.55</v>
      </c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15"/>
      <c r="Z225" s="115"/>
      <c r="AA225" s="115"/>
      <c r="AB225" s="115"/>
      <c r="AC225" s="115"/>
      <c r="AD225" s="115"/>
      <c r="AE225" s="115"/>
      <c r="AF225" s="115"/>
      <c r="AG225" s="115" t="s">
        <v>131</v>
      </c>
      <c r="AH225" s="115">
        <v>0</v>
      </c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outlineLevel="1" x14ac:dyDescent="0.2">
      <c r="A226" s="132">
        <v>104</v>
      </c>
      <c r="B226" s="133" t="s">
        <v>391</v>
      </c>
      <c r="C226" s="145" t="s">
        <v>392</v>
      </c>
      <c r="D226" s="134" t="s">
        <v>140</v>
      </c>
      <c r="E226" s="135">
        <v>35.1</v>
      </c>
      <c r="F226" s="136"/>
      <c r="G226" s="137">
        <f>ROUND(E226*F226,2)</f>
        <v>0</v>
      </c>
      <c r="H226" s="120">
        <v>0</v>
      </c>
      <c r="I226" s="120">
        <f>ROUND(E226*H226,2)</f>
        <v>0</v>
      </c>
      <c r="J226" s="120">
        <v>65.5</v>
      </c>
      <c r="K226" s="120">
        <f>ROUND(E226*J226,2)</f>
        <v>2299.0500000000002</v>
      </c>
      <c r="L226" s="120">
        <v>21</v>
      </c>
      <c r="M226" s="120">
        <f>G226*(1+L226/100)</f>
        <v>0</v>
      </c>
      <c r="N226" s="120">
        <v>0</v>
      </c>
      <c r="O226" s="120">
        <f>ROUND(E226*N226,2)</f>
        <v>0</v>
      </c>
      <c r="P226" s="120">
        <v>1.2E-2</v>
      </c>
      <c r="Q226" s="120">
        <f>ROUND(E226*P226,2)</f>
        <v>0.42</v>
      </c>
      <c r="R226" s="120"/>
      <c r="S226" s="120" t="s">
        <v>127</v>
      </c>
      <c r="T226" s="120" t="s">
        <v>127</v>
      </c>
      <c r="U226" s="120">
        <v>0</v>
      </c>
      <c r="V226" s="120">
        <f>ROUND(E226*U226,2)</f>
        <v>0</v>
      </c>
      <c r="W226" s="120"/>
      <c r="X226" s="120" t="s">
        <v>384</v>
      </c>
      <c r="Y226" s="115"/>
      <c r="Z226" s="115"/>
      <c r="AA226" s="115"/>
      <c r="AB226" s="115"/>
      <c r="AC226" s="115"/>
      <c r="AD226" s="115"/>
      <c r="AE226" s="115"/>
      <c r="AF226" s="115"/>
      <c r="AG226" s="115" t="s">
        <v>385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outlineLevel="1" x14ac:dyDescent="0.2">
      <c r="A227" s="118"/>
      <c r="B227" s="119"/>
      <c r="C227" s="146" t="s">
        <v>393</v>
      </c>
      <c r="D227" s="121"/>
      <c r="E227" s="122">
        <v>35.1</v>
      </c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15"/>
      <c r="Z227" s="115"/>
      <c r="AA227" s="115"/>
      <c r="AB227" s="115"/>
      <c r="AC227" s="115"/>
      <c r="AD227" s="115"/>
      <c r="AE227" s="115"/>
      <c r="AF227" s="115"/>
      <c r="AG227" s="115" t="s">
        <v>131</v>
      </c>
      <c r="AH227" s="115">
        <v>0</v>
      </c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x14ac:dyDescent="0.2">
      <c r="A228" s="126" t="s">
        <v>122</v>
      </c>
      <c r="B228" s="127" t="s">
        <v>80</v>
      </c>
      <c r="C228" s="144" t="s">
        <v>81</v>
      </c>
      <c r="D228" s="128"/>
      <c r="E228" s="129"/>
      <c r="F228" s="130"/>
      <c r="G228" s="131">
        <f>SUMIF(AG229:AG275,"&lt;&gt;NOR",G229:G275)</f>
        <v>0</v>
      </c>
      <c r="H228" s="125"/>
      <c r="I228" s="125">
        <f>SUM(I229:I275)</f>
        <v>16644.05</v>
      </c>
      <c r="J228" s="125"/>
      <c r="K228" s="125">
        <f>SUM(K229:K275)</f>
        <v>18006.88</v>
      </c>
      <c r="L228" s="125"/>
      <c r="M228" s="125">
        <f>SUM(M229:M275)</f>
        <v>0</v>
      </c>
      <c r="N228" s="125"/>
      <c r="O228" s="125">
        <f>SUM(O229:O275)</f>
        <v>0.12</v>
      </c>
      <c r="P228" s="125"/>
      <c r="Q228" s="125">
        <f>SUM(Q229:Q275)</f>
        <v>0</v>
      </c>
      <c r="R228" s="125"/>
      <c r="S228" s="125"/>
      <c r="T228" s="125"/>
      <c r="U228" s="125"/>
      <c r="V228" s="125">
        <f>SUM(V229:V275)</f>
        <v>31.180000000000003</v>
      </c>
      <c r="W228" s="125"/>
      <c r="X228" s="125"/>
      <c r="AG228" t="s">
        <v>123</v>
      </c>
    </row>
    <row r="229" spans="1:60" ht="22.5" outlineLevel="1" x14ac:dyDescent="0.2">
      <c r="A229" s="132">
        <v>105</v>
      </c>
      <c r="B229" s="133" t="s">
        <v>394</v>
      </c>
      <c r="C229" s="145" t="s">
        <v>395</v>
      </c>
      <c r="D229" s="134" t="s">
        <v>140</v>
      </c>
      <c r="E229" s="135">
        <v>17.599900000000002</v>
      </c>
      <c r="F229" s="136"/>
      <c r="G229" s="137">
        <f>ROUND(E229*F229,2)</f>
        <v>0</v>
      </c>
      <c r="H229" s="120">
        <v>0</v>
      </c>
      <c r="I229" s="120">
        <f>ROUND(E229*H229,2)</f>
        <v>0</v>
      </c>
      <c r="J229" s="120">
        <v>7.1</v>
      </c>
      <c r="K229" s="120">
        <f>ROUND(E229*J229,2)</f>
        <v>124.96</v>
      </c>
      <c r="L229" s="120">
        <v>21</v>
      </c>
      <c r="M229" s="120">
        <f>G229*(1+L229/100)</f>
        <v>0</v>
      </c>
      <c r="N229" s="120">
        <v>0</v>
      </c>
      <c r="O229" s="120">
        <f>ROUND(E229*N229,2)</f>
        <v>0</v>
      </c>
      <c r="P229" s="120">
        <v>0</v>
      </c>
      <c r="Q229" s="120">
        <f>ROUND(E229*P229,2)</f>
        <v>0</v>
      </c>
      <c r="R229" s="120"/>
      <c r="S229" s="120" t="s">
        <v>127</v>
      </c>
      <c r="T229" s="120" t="s">
        <v>127</v>
      </c>
      <c r="U229" s="120">
        <v>1.6E-2</v>
      </c>
      <c r="V229" s="120">
        <f>ROUND(E229*U229,2)</f>
        <v>0.28000000000000003</v>
      </c>
      <c r="W229" s="120"/>
      <c r="X229" s="120" t="s">
        <v>128</v>
      </c>
      <c r="Y229" s="115"/>
      <c r="Z229" s="115"/>
      <c r="AA229" s="115"/>
      <c r="AB229" s="115"/>
      <c r="AC229" s="115"/>
      <c r="AD229" s="115"/>
      <c r="AE229" s="115"/>
      <c r="AF229" s="115"/>
      <c r="AG229" s="115" t="s">
        <v>129</v>
      </c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outlineLevel="1" x14ac:dyDescent="0.2">
      <c r="A230" s="118"/>
      <c r="B230" s="119"/>
      <c r="C230" s="146" t="s">
        <v>178</v>
      </c>
      <c r="D230" s="121"/>
      <c r="E230" s="122">
        <v>9.3049999999999997</v>
      </c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15"/>
      <c r="Z230" s="115"/>
      <c r="AA230" s="115"/>
      <c r="AB230" s="115"/>
      <c r="AC230" s="115"/>
      <c r="AD230" s="115"/>
      <c r="AE230" s="115"/>
      <c r="AF230" s="115"/>
      <c r="AG230" s="115" t="s">
        <v>131</v>
      </c>
      <c r="AH230" s="115">
        <v>0</v>
      </c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</row>
    <row r="231" spans="1:60" outlineLevel="1" x14ac:dyDescent="0.2">
      <c r="A231" s="118"/>
      <c r="B231" s="119"/>
      <c r="C231" s="146" t="s">
        <v>154</v>
      </c>
      <c r="D231" s="121"/>
      <c r="E231" s="122">
        <v>5.1009000000000002</v>
      </c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15"/>
      <c r="Z231" s="115"/>
      <c r="AA231" s="115"/>
      <c r="AB231" s="115"/>
      <c r="AC231" s="115"/>
      <c r="AD231" s="115"/>
      <c r="AE231" s="115"/>
      <c r="AF231" s="115"/>
      <c r="AG231" s="115" t="s">
        <v>131</v>
      </c>
      <c r="AH231" s="115">
        <v>0</v>
      </c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</row>
    <row r="232" spans="1:60" outlineLevel="1" x14ac:dyDescent="0.2">
      <c r="A232" s="118"/>
      <c r="B232" s="119"/>
      <c r="C232" s="146" t="s">
        <v>211</v>
      </c>
      <c r="D232" s="121"/>
      <c r="E232" s="122">
        <v>2.2909999999999999</v>
      </c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15"/>
      <c r="Z232" s="115"/>
      <c r="AA232" s="115"/>
      <c r="AB232" s="115"/>
      <c r="AC232" s="115"/>
      <c r="AD232" s="115"/>
      <c r="AE232" s="115"/>
      <c r="AF232" s="115"/>
      <c r="AG232" s="115" t="s">
        <v>131</v>
      </c>
      <c r="AH232" s="115">
        <v>0</v>
      </c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</row>
    <row r="233" spans="1:60" outlineLevel="1" x14ac:dyDescent="0.2">
      <c r="A233" s="118"/>
      <c r="B233" s="119"/>
      <c r="C233" s="146" t="s">
        <v>156</v>
      </c>
      <c r="D233" s="121"/>
      <c r="E233" s="122">
        <v>0.90300000000000002</v>
      </c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15"/>
      <c r="Z233" s="115"/>
      <c r="AA233" s="115"/>
      <c r="AB233" s="115"/>
      <c r="AC233" s="115"/>
      <c r="AD233" s="115"/>
      <c r="AE233" s="115"/>
      <c r="AF233" s="115"/>
      <c r="AG233" s="115" t="s">
        <v>131</v>
      </c>
      <c r="AH233" s="115">
        <v>0</v>
      </c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</row>
    <row r="234" spans="1:60" outlineLevel="1" x14ac:dyDescent="0.2">
      <c r="A234" s="132">
        <v>106</v>
      </c>
      <c r="B234" s="133" t="s">
        <v>396</v>
      </c>
      <c r="C234" s="145" t="s">
        <v>397</v>
      </c>
      <c r="D234" s="134" t="s">
        <v>140</v>
      </c>
      <c r="E234" s="135">
        <v>17.599900000000002</v>
      </c>
      <c r="F234" s="136"/>
      <c r="G234" s="137">
        <f>ROUND(E234*F234,2)</f>
        <v>0</v>
      </c>
      <c r="H234" s="120">
        <v>24.89</v>
      </c>
      <c r="I234" s="120">
        <f>ROUND(E234*H234,2)</f>
        <v>438.06</v>
      </c>
      <c r="J234" s="120">
        <v>25.21</v>
      </c>
      <c r="K234" s="120">
        <f>ROUND(E234*J234,2)</f>
        <v>443.69</v>
      </c>
      <c r="L234" s="120">
        <v>21</v>
      </c>
      <c r="M234" s="120">
        <f>G234*(1+L234/100)</f>
        <v>0</v>
      </c>
      <c r="N234" s="120">
        <v>2.1000000000000001E-4</v>
      </c>
      <c r="O234" s="120">
        <f>ROUND(E234*N234,2)</f>
        <v>0</v>
      </c>
      <c r="P234" s="120">
        <v>0</v>
      </c>
      <c r="Q234" s="120">
        <f>ROUND(E234*P234,2)</f>
        <v>0</v>
      </c>
      <c r="R234" s="120"/>
      <c r="S234" s="120" t="s">
        <v>127</v>
      </c>
      <c r="T234" s="120" t="s">
        <v>127</v>
      </c>
      <c r="U234" s="120">
        <v>0.05</v>
      </c>
      <c r="V234" s="120">
        <f>ROUND(E234*U234,2)</f>
        <v>0.88</v>
      </c>
      <c r="W234" s="120"/>
      <c r="X234" s="120" t="s">
        <v>128</v>
      </c>
      <c r="Y234" s="115"/>
      <c r="Z234" s="115"/>
      <c r="AA234" s="115"/>
      <c r="AB234" s="115"/>
      <c r="AC234" s="115"/>
      <c r="AD234" s="115"/>
      <c r="AE234" s="115"/>
      <c r="AF234" s="115"/>
      <c r="AG234" s="115" t="s">
        <v>129</v>
      </c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</row>
    <row r="235" spans="1:60" outlineLevel="1" x14ac:dyDescent="0.2">
      <c r="A235" s="118"/>
      <c r="B235" s="119"/>
      <c r="C235" s="146" t="s">
        <v>178</v>
      </c>
      <c r="D235" s="121"/>
      <c r="E235" s="122">
        <v>9.3049999999999997</v>
      </c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15"/>
      <c r="Z235" s="115"/>
      <c r="AA235" s="115"/>
      <c r="AB235" s="115"/>
      <c r="AC235" s="115"/>
      <c r="AD235" s="115"/>
      <c r="AE235" s="115"/>
      <c r="AF235" s="115"/>
      <c r="AG235" s="115" t="s">
        <v>131</v>
      </c>
      <c r="AH235" s="115">
        <v>0</v>
      </c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outlineLevel="1" x14ac:dyDescent="0.2">
      <c r="A236" s="118"/>
      <c r="B236" s="119"/>
      <c r="C236" s="146" t="s">
        <v>154</v>
      </c>
      <c r="D236" s="121"/>
      <c r="E236" s="122">
        <v>5.1009000000000002</v>
      </c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15"/>
      <c r="Z236" s="115"/>
      <c r="AA236" s="115"/>
      <c r="AB236" s="115"/>
      <c r="AC236" s="115"/>
      <c r="AD236" s="115"/>
      <c r="AE236" s="115"/>
      <c r="AF236" s="115"/>
      <c r="AG236" s="115" t="s">
        <v>131</v>
      </c>
      <c r="AH236" s="115">
        <v>0</v>
      </c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</row>
    <row r="237" spans="1:60" outlineLevel="1" x14ac:dyDescent="0.2">
      <c r="A237" s="118"/>
      <c r="B237" s="119"/>
      <c r="C237" s="146" t="s">
        <v>211</v>
      </c>
      <c r="D237" s="121"/>
      <c r="E237" s="122">
        <v>2.2909999999999999</v>
      </c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15"/>
      <c r="Z237" s="115"/>
      <c r="AA237" s="115"/>
      <c r="AB237" s="115"/>
      <c r="AC237" s="115"/>
      <c r="AD237" s="115"/>
      <c r="AE237" s="115"/>
      <c r="AF237" s="115"/>
      <c r="AG237" s="115" t="s">
        <v>131</v>
      </c>
      <c r="AH237" s="115">
        <v>0</v>
      </c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</row>
    <row r="238" spans="1:60" outlineLevel="1" x14ac:dyDescent="0.2">
      <c r="A238" s="118"/>
      <c r="B238" s="119"/>
      <c r="C238" s="146" t="s">
        <v>156</v>
      </c>
      <c r="D238" s="121"/>
      <c r="E238" s="122">
        <v>0.90300000000000002</v>
      </c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15"/>
      <c r="Z238" s="115"/>
      <c r="AA238" s="115"/>
      <c r="AB238" s="115"/>
      <c r="AC238" s="115"/>
      <c r="AD238" s="115"/>
      <c r="AE238" s="115"/>
      <c r="AF238" s="115"/>
      <c r="AG238" s="115" t="s">
        <v>131</v>
      </c>
      <c r="AH238" s="115">
        <v>0</v>
      </c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outlineLevel="1" x14ac:dyDescent="0.2">
      <c r="A239" s="132">
        <v>107</v>
      </c>
      <c r="B239" s="133" t="s">
        <v>398</v>
      </c>
      <c r="C239" s="145" t="s">
        <v>399</v>
      </c>
      <c r="D239" s="134" t="s">
        <v>145</v>
      </c>
      <c r="E239" s="135">
        <v>24.32</v>
      </c>
      <c r="F239" s="136"/>
      <c r="G239" s="137">
        <f>ROUND(E239*F239,2)</f>
        <v>0</v>
      </c>
      <c r="H239" s="120">
        <v>9.8800000000000008</v>
      </c>
      <c r="I239" s="120">
        <f>ROUND(E239*H239,2)</f>
        <v>240.28</v>
      </c>
      <c r="J239" s="120">
        <v>116.12</v>
      </c>
      <c r="K239" s="120">
        <f>ROUND(E239*J239,2)</f>
        <v>2824.04</v>
      </c>
      <c r="L239" s="120">
        <v>21</v>
      </c>
      <c r="M239" s="120">
        <f>G239*(1+L239/100)</f>
        <v>0</v>
      </c>
      <c r="N239" s="120">
        <v>3.2000000000000003E-4</v>
      </c>
      <c r="O239" s="120">
        <f>ROUND(E239*N239,2)</f>
        <v>0.01</v>
      </c>
      <c r="P239" s="120">
        <v>0</v>
      </c>
      <c r="Q239" s="120">
        <f>ROUND(E239*P239,2)</f>
        <v>0</v>
      </c>
      <c r="R239" s="120"/>
      <c r="S239" s="120" t="s">
        <v>127</v>
      </c>
      <c r="T239" s="120" t="s">
        <v>141</v>
      </c>
      <c r="U239" s="120">
        <v>0.23599999999999999</v>
      </c>
      <c r="V239" s="120">
        <f>ROUND(E239*U239,2)</f>
        <v>5.74</v>
      </c>
      <c r="W239" s="120"/>
      <c r="X239" s="120" t="s">
        <v>128</v>
      </c>
      <c r="Y239" s="115"/>
      <c r="Z239" s="115"/>
      <c r="AA239" s="115"/>
      <c r="AB239" s="115"/>
      <c r="AC239" s="115"/>
      <c r="AD239" s="115"/>
      <c r="AE239" s="115"/>
      <c r="AF239" s="115"/>
      <c r="AG239" s="115" t="s">
        <v>129</v>
      </c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outlineLevel="1" x14ac:dyDescent="0.2">
      <c r="A240" s="118"/>
      <c r="B240" s="119"/>
      <c r="C240" s="146" t="s">
        <v>229</v>
      </c>
      <c r="D240" s="121"/>
      <c r="E240" s="122">
        <v>13.72</v>
      </c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15"/>
      <c r="Z240" s="115"/>
      <c r="AA240" s="115"/>
      <c r="AB240" s="115"/>
      <c r="AC240" s="115"/>
      <c r="AD240" s="115"/>
      <c r="AE240" s="115"/>
      <c r="AF240" s="115"/>
      <c r="AG240" s="115" t="s">
        <v>131</v>
      </c>
      <c r="AH240" s="115">
        <v>0</v>
      </c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</row>
    <row r="241" spans="1:60" outlineLevel="1" x14ac:dyDescent="0.2">
      <c r="A241" s="118"/>
      <c r="B241" s="119"/>
      <c r="C241" s="146" t="s">
        <v>400</v>
      </c>
      <c r="D241" s="121"/>
      <c r="E241" s="122">
        <v>7.38</v>
      </c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15"/>
      <c r="Z241" s="115"/>
      <c r="AA241" s="115"/>
      <c r="AB241" s="115"/>
      <c r="AC241" s="115"/>
      <c r="AD241" s="115"/>
      <c r="AE241" s="115"/>
      <c r="AF241" s="115"/>
      <c r="AG241" s="115" t="s">
        <v>131</v>
      </c>
      <c r="AH241" s="115">
        <v>0</v>
      </c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</row>
    <row r="242" spans="1:60" outlineLevel="1" x14ac:dyDescent="0.2">
      <c r="A242" s="118"/>
      <c r="B242" s="119"/>
      <c r="C242" s="146" t="s">
        <v>231</v>
      </c>
      <c r="D242" s="121"/>
      <c r="E242" s="122">
        <v>3.22</v>
      </c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15"/>
      <c r="Z242" s="115"/>
      <c r="AA242" s="115"/>
      <c r="AB242" s="115"/>
      <c r="AC242" s="115"/>
      <c r="AD242" s="115"/>
      <c r="AE242" s="115"/>
      <c r="AF242" s="115"/>
      <c r="AG242" s="115" t="s">
        <v>131</v>
      </c>
      <c r="AH242" s="115">
        <v>0</v>
      </c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outlineLevel="1" x14ac:dyDescent="0.2">
      <c r="A243" s="132">
        <v>108</v>
      </c>
      <c r="B243" s="133" t="s">
        <v>401</v>
      </c>
      <c r="C243" s="145" t="s">
        <v>402</v>
      </c>
      <c r="D243" s="134" t="s">
        <v>145</v>
      </c>
      <c r="E243" s="135">
        <v>24.32</v>
      </c>
      <c r="F243" s="136"/>
      <c r="G243" s="137">
        <f>ROUND(E243*F243,2)</f>
        <v>0</v>
      </c>
      <c r="H243" s="120">
        <v>5.42</v>
      </c>
      <c r="I243" s="120">
        <f>ROUND(E243*H243,2)</f>
        <v>131.81</v>
      </c>
      <c r="J243" s="120">
        <v>86.78</v>
      </c>
      <c r="K243" s="120">
        <f>ROUND(E243*J243,2)</f>
        <v>2110.4899999999998</v>
      </c>
      <c r="L243" s="120">
        <v>21</v>
      </c>
      <c r="M243" s="120">
        <f>G243*(1+L243/100)</f>
        <v>0</v>
      </c>
      <c r="N243" s="120">
        <v>0</v>
      </c>
      <c r="O243" s="120">
        <f>ROUND(E243*N243,2)</f>
        <v>0</v>
      </c>
      <c r="P243" s="120">
        <v>0</v>
      </c>
      <c r="Q243" s="120">
        <f>ROUND(E243*P243,2)</f>
        <v>0</v>
      </c>
      <c r="R243" s="120"/>
      <c r="S243" s="120" t="s">
        <v>127</v>
      </c>
      <c r="T243" s="120" t="s">
        <v>141</v>
      </c>
      <c r="U243" s="120">
        <v>0.154</v>
      </c>
      <c r="V243" s="120">
        <f>ROUND(E243*U243,2)</f>
        <v>3.75</v>
      </c>
      <c r="W243" s="120"/>
      <c r="X243" s="120" t="s">
        <v>128</v>
      </c>
      <c r="Y243" s="115"/>
      <c r="Z243" s="115"/>
      <c r="AA243" s="115"/>
      <c r="AB243" s="115"/>
      <c r="AC243" s="115"/>
      <c r="AD243" s="115"/>
      <c r="AE243" s="115"/>
      <c r="AF243" s="115"/>
      <c r="AG243" s="115" t="s">
        <v>129</v>
      </c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outlineLevel="1" x14ac:dyDescent="0.2">
      <c r="A244" s="118"/>
      <c r="B244" s="119"/>
      <c r="C244" s="146" t="s">
        <v>229</v>
      </c>
      <c r="D244" s="121"/>
      <c r="E244" s="122">
        <v>13.72</v>
      </c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15"/>
      <c r="Z244" s="115"/>
      <c r="AA244" s="115"/>
      <c r="AB244" s="115"/>
      <c r="AC244" s="115"/>
      <c r="AD244" s="115"/>
      <c r="AE244" s="115"/>
      <c r="AF244" s="115"/>
      <c r="AG244" s="115" t="s">
        <v>131</v>
      </c>
      <c r="AH244" s="115">
        <v>0</v>
      </c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outlineLevel="1" x14ac:dyDescent="0.2">
      <c r="A245" s="118"/>
      <c r="B245" s="119"/>
      <c r="C245" s="146" t="s">
        <v>400</v>
      </c>
      <c r="D245" s="121"/>
      <c r="E245" s="122">
        <v>7.38</v>
      </c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15"/>
      <c r="Z245" s="115"/>
      <c r="AA245" s="115"/>
      <c r="AB245" s="115"/>
      <c r="AC245" s="115"/>
      <c r="AD245" s="115"/>
      <c r="AE245" s="115"/>
      <c r="AF245" s="115"/>
      <c r="AG245" s="115" t="s">
        <v>131</v>
      </c>
      <c r="AH245" s="115">
        <v>0</v>
      </c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</row>
    <row r="246" spans="1:60" outlineLevel="1" x14ac:dyDescent="0.2">
      <c r="A246" s="118"/>
      <c r="B246" s="119"/>
      <c r="C246" s="146" t="s">
        <v>231</v>
      </c>
      <c r="D246" s="121"/>
      <c r="E246" s="122">
        <v>3.22</v>
      </c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15"/>
      <c r="Z246" s="115"/>
      <c r="AA246" s="115"/>
      <c r="AB246" s="115"/>
      <c r="AC246" s="115"/>
      <c r="AD246" s="115"/>
      <c r="AE246" s="115"/>
      <c r="AF246" s="115"/>
      <c r="AG246" s="115" t="s">
        <v>131</v>
      </c>
      <c r="AH246" s="115">
        <v>0</v>
      </c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outlineLevel="1" x14ac:dyDescent="0.2">
      <c r="A247" s="132">
        <v>109</v>
      </c>
      <c r="B247" s="133" t="s">
        <v>403</v>
      </c>
      <c r="C247" s="145" t="s">
        <v>404</v>
      </c>
      <c r="D247" s="134" t="s">
        <v>140</v>
      </c>
      <c r="E247" s="135">
        <v>17.599900000000002</v>
      </c>
      <c r="F247" s="136"/>
      <c r="G247" s="137">
        <f>ROUND(E247*F247,2)</f>
        <v>0</v>
      </c>
      <c r="H247" s="120">
        <v>137.32</v>
      </c>
      <c r="I247" s="120">
        <f>ROUND(E247*H247,2)</f>
        <v>2416.8200000000002</v>
      </c>
      <c r="J247" s="120">
        <v>524.67999999999995</v>
      </c>
      <c r="K247" s="120">
        <f>ROUND(E247*J247,2)</f>
        <v>9234.32</v>
      </c>
      <c r="L247" s="120">
        <v>21</v>
      </c>
      <c r="M247" s="120">
        <f>G247*(1+L247/100)</f>
        <v>0</v>
      </c>
      <c r="N247" s="120">
        <v>5.1500000000000001E-3</v>
      </c>
      <c r="O247" s="120">
        <f>ROUND(E247*N247,2)</f>
        <v>0.09</v>
      </c>
      <c r="P247" s="120">
        <v>0</v>
      </c>
      <c r="Q247" s="120">
        <f>ROUND(E247*P247,2)</f>
        <v>0</v>
      </c>
      <c r="R247" s="120"/>
      <c r="S247" s="120" t="s">
        <v>127</v>
      </c>
      <c r="T247" s="120" t="s">
        <v>127</v>
      </c>
      <c r="U247" s="120">
        <v>1.04</v>
      </c>
      <c r="V247" s="120">
        <f>ROUND(E247*U247,2)</f>
        <v>18.3</v>
      </c>
      <c r="W247" s="120"/>
      <c r="X247" s="120" t="s">
        <v>128</v>
      </c>
      <c r="Y247" s="115"/>
      <c r="Z247" s="115"/>
      <c r="AA247" s="115"/>
      <c r="AB247" s="115"/>
      <c r="AC247" s="115"/>
      <c r="AD247" s="115"/>
      <c r="AE247" s="115"/>
      <c r="AF247" s="115"/>
      <c r="AG247" s="115" t="s">
        <v>129</v>
      </c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outlineLevel="1" x14ac:dyDescent="0.2">
      <c r="A248" s="118"/>
      <c r="B248" s="119"/>
      <c r="C248" s="146" t="s">
        <v>178</v>
      </c>
      <c r="D248" s="121"/>
      <c r="E248" s="122">
        <v>9.3049999999999997</v>
      </c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15"/>
      <c r="Z248" s="115"/>
      <c r="AA248" s="115"/>
      <c r="AB248" s="115"/>
      <c r="AC248" s="115"/>
      <c r="AD248" s="115"/>
      <c r="AE248" s="115"/>
      <c r="AF248" s="115"/>
      <c r="AG248" s="115" t="s">
        <v>131</v>
      </c>
      <c r="AH248" s="115">
        <v>0</v>
      </c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</row>
    <row r="249" spans="1:60" outlineLevel="1" x14ac:dyDescent="0.2">
      <c r="A249" s="118"/>
      <c r="B249" s="119"/>
      <c r="C249" s="146" t="s">
        <v>154</v>
      </c>
      <c r="D249" s="121"/>
      <c r="E249" s="122">
        <v>5.1009000000000002</v>
      </c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15"/>
      <c r="Z249" s="115"/>
      <c r="AA249" s="115"/>
      <c r="AB249" s="115"/>
      <c r="AC249" s="115"/>
      <c r="AD249" s="115"/>
      <c r="AE249" s="115"/>
      <c r="AF249" s="115"/>
      <c r="AG249" s="115" t="s">
        <v>131</v>
      </c>
      <c r="AH249" s="115">
        <v>0</v>
      </c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</row>
    <row r="250" spans="1:60" outlineLevel="1" x14ac:dyDescent="0.2">
      <c r="A250" s="118"/>
      <c r="B250" s="119"/>
      <c r="C250" s="146" t="s">
        <v>211</v>
      </c>
      <c r="D250" s="121"/>
      <c r="E250" s="122">
        <v>2.2909999999999999</v>
      </c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15"/>
      <c r="Z250" s="115"/>
      <c r="AA250" s="115"/>
      <c r="AB250" s="115"/>
      <c r="AC250" s="115"/>
      <c r="AD250" s="115"/>
      <c r="AE250" s="115"/>
      <c r="AF250" s="115"/>
      <c r="AG250" s="115" t="s">
        <v>131</v>
      </c>
      <c r="AH250" s="115">
        <v>0</v>
      </c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</row>
    <row r="251" spans="1:60" outlineLevel="1" x14ac:dyDescent="0.2">
      <c r="A251" s="118"/>
      <c r="B251" s="119"/>
      <c r="C251" s="146" t="s">
        <v>156</v>
      </c>
      <c r="D251" s="121"/>
      <c r="E251" s="122">
        <v>0.90300000000000002</v>
      </c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15"/>
      <c r="Z251" s="115"/>
      <c r="AA251" s="115"/>
      <c r="AB251" s="115"/>
      <c r="AC251" s="115"/>
      <c r="AD251" s="115"/>
      <c r="AE251" s="115"/>
      <c r="AF251" s="115"/>
      <c r="AG251" s="115" t="s">
        <v>131</v>
      </c>
      <c r="AH251" s="115">
        <v>0</v>
      </c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outlineLevel="1" x14ac:dyDescent="0.2">
      <c r="A252" s="132">
        <v>110</v>
      </c>
      <c r="B252" s="133" t="s">
        <v>405</v>
      </c>
      <c r="C252" s="145" t="s">
        <v>406</v>
      </c>
      <c r="D252" s="134" t="s">
        <v>145</v>
      </c>
      <c r="E252" s="135">
        <v>24.32</v>
      </c>
      <c r="F252" s="136"/>
      <c r="G252" s="137">
        <f>ROUND(E252*F252,2)</f>
        <v>0</v>
      </c>
      <c r="H252" s="120">
        <v>21.81</v>
      </c>
      <c r="I252" s="120">
        <f>ROUND(E252*H252,2)</f>
        <v>530.41999999999996</v>
      </c>
      <c r="J252" s="120">
        <v>35.29</v>
      </c>
      <c r="K252" s="120">
        <f>ROUND(E252*J252,2)</f>
        <v>858.25</v>
      </c>
      <c r="L252" s="120">
        <v>21</v>
      </c>
      <c r="M252" s="120">
        <f>G252*(1+L252/100)</f>
        <v>0</v>
      </c>
      <c r="N252" s="120">
        <v>4.0000000000000003E-5</v>
      </c>
      <c r="O252" s="120">
        <f>ROUND(E252*N252,2)</f>
        <v>0</v>
      </c>
      <c r="P252" s="120">
        <v>0</v>
      </c>
      <c r="Q252" s="120">
        <f>ROUND(E252*P252,2)</f>
        <v>0</v>
      </c>
      <c r="R252" s="120"/>
      <c r="S252" s="120" t="s">
        <v>127</v>
      </c>
      <c r="T252" s="120" t="s">
        <v>127</v>
      </c>
      <c r="U252" s="120">
        <v>7.0000000000000007E-2</v>
      </c>
      <c r="V252" s="120">
        <f>ROUND(E252*U252,2)</f>
        <v>1.7</v>
      </c>
      <c r="W252" s="120"/>
      <c r="X252" s="120" t="s">
        <v>128</v>
      </c>
      <c r="Y252" s="115"/>
      <c r="Z252" s="115"/>
      <c r="AA252" s="115"/>
      <c r="AB252" s="115"/>
      <c r="AC252" s="115"/>
      <c r="AD252" s="115"/>
      <c r="AE252" s="115"/>
      <c r="AF252" s="115"/>
      <c r="AG252" s="115" t="s">
        <v>129</v>
      </c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</row>
    <row r="253" spans="1:60" outlineLevel="1" x14ac:dyDescent="0.2">
      <c r="A253" s="118"/>
      <c r="B253" s="119"/>
      <c r="C253" s="146" t="s">
        <v>229</v>
      </c>
      <c r="D253" s="121"/>
      <c r="E253" s="122">
        <v>13.72</v>
      </c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15"/>
      <c r="Z253" s="115"/>
      <c r="AA253" s="115"/>
      <c r="AB253" s="115"/>
      <c r="AC253" s="115"/>
      <c r="AD253" s="115"/>
      <c r="AE253" s="115"/>
      <c r="AF253" s="115"/>
      <c r="AG253" s="115" t="s">
        <v>131</v>
      </c>
      <c r="AH253" s="115">
        <v>0</v>
      </c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</row>
    <row r="254" spans="1:60" outlineLevel="1" x14ac:dyDescent="0.2">
      <c r="A254" s="118"/>
      <c r="B254" s="119"/>
      <c r="C254" s="146" t="s">
        <v>400</v>
      </c>
      <c r="D254" s="121"/>
      <c r="E254" s="122">
        <v>7.38</v>
      </c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15"/>
      <c r="Z254" s="115"/>
      <c r="AA254" s="115"/>
      <c r="AB254" s="115"/>
      <c r="AC254" s="115"/>
      <c r="AD254" s="115"/>
      <c r="AE254" s="115"/>
      <c r="AF254" s="115"/>
      <c r="AG254" s="115" t="s">
        <v>131</v>
      </c>
      <c r="AH254" s="115">
        <v>0</v>
      </c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</row>
    <row r="255" spans="1:60" outlineLevel="1" x14ac:dyDescent="0.2">
      <c r="A255" s="118"/>
      <c r="B255" s="119"/>
      <c r="C255" s="146" t="s">
        <v>231</v>
      </c>
      <c r="D255" s="121"/>
      <c r="E255" s="122">
        <v>3.22</v>
      </c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15"/>
      <c r="Z255" s="115"/>
      <c r="AA255" s="115"/>
      <c r="AB255" s="115"/>
      <c r="AC255" s="115"/>
      <c r="AD255" s="115"/>
      <c r="AE255" s="115"/>
      <c r="AF255" s="115"/>
      <c r="AG255" s="115" t="s">
        <v>131</v>
      </c>
      <c r="AH255" s="115">
        <v>0</v>
      </c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</row>
    <row r="256" spans="1:60" outlineLevel="1" x14ac:dyDescent="0.2">
      <c r="A256" s="132">
        <v>111</v>
      </c>
      <c r="B256" s="133" t="s">
        <v>407</v>
      </c>
      <c r="C256" s="145" t="s">
        <v>408</v>
      </c>
      <c r="D256" s="134" t="s">
        <v>140</v>
      </c>
      <c r="E256" s="135">
        <v>17.599900000000002</v>
      </c>
      <c r="F256" s="136"/>
      <c r="G256" s="137">
        <f>ROUND(E256*F256,2)</f>
        <v>0</v>
      </c>
      <c r="H256" s="120">
        <v>0</v>
      </c>
      <c r="I256" s="120">
        <f>ROUND(E256*H256,2)</f>
        <v>0</v>
      </c>
      <c r="J256" s="120">
        <v>15.1</v>
      </c>
      <c r="K256" s="120">
        <f>ROUND(E256*J256,2)</f>
        <v>265.76</v>
      </c>
      <c r="L256" s="120">
        <v>21</v>
      </c>
      <c r="M256" s="120">
        <f>G256*(1+L256/100)</f>
        <v>0</v>
      </c>
      <c r="N256" s="120">
        <v>0</v>
      </c>
      <c r="O256" s="120">
        <f>ROUND(E256*N256,2)</f>
        <v>0</v>
      </c>
      <c r="P256" s="120">
        <v>0</v>
      </c>
      <c r="Q256" s="120">
        <f>ROUND(E256*P256,2)</f>
        <v>0</v>
      </c>
      <c r="R256" s="120"/>
      <c r="S256" s="120" t="s">
        <v>127</v>
      </c>
      <c r="T256" s="120" t="s">
        <v>127</v>
      </c>
      <c r="U256" s="120">
        <v>0.03</v>
      </c>
      <c r="V256" s="120">
        <f>ROUND(E256*U256,2)</f>
        <v>0.53</v>
      </c>
      <c r="W256" s="120"/>
      <c r="X256" s="120" t="s">
        <v>128</v>
      </c>
      <c r="Y256" s="115"/>
      <c r="Z256" s="115"/>
      <c r="AA256" s="115"/>
      <c r="AB256" s="115"/>
      <c r="AC256" s="115"/>
      <c r="AD256" s="115"/>
      <c r="AE256" s="115"/>
      <c r="AF256" s="115"/>
      <c r="AG256" s="115" t="s">
        <v>129</v>
      </c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</row>
    <row r="257" spans="1:60" outlineLevel="1" x14ac:dyDescent="0.2">
      <c r="A257" s="118"/>
      <c r="B257" s="119"/>
      <c r="C257" s="146" t="s">
        <v>178</v>
      </c>
      <c r="D257" s="121"/>
      <c r="E257" s="122">
        <v>9.3049999999999997</v>
      </c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15"/>
      <c r="Z257" s="115"/>
      <c r="AA257" s="115"/>
      <c r="AB257" s="115"/>
      <c r="AC257" s="115"/>
      <c r="AD257" s="115"/>
      <c r="AE257" s="115"/>
      <c r="AF257" s="115"/>
      <c r="AG257" s="115" t="s">
        <v>131</v>
      </c>
      <c r="AH257" s="115">
        <v>0</v>
      </c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</row>
    <row r="258" spans="1:60" outlineLevel="1" x14ac:dyDescent="0.2">
      <c r="A258" s="118"/>
      <c r="B258" s="119"/>
      <c r="C258" s="146" t="s">
        <v>154</v>
      </c>
      <c r="D258" s="121"/>
      <c r="E258" s="122">
        <v>5.1009000000000002</v>
      </c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15"/>
      <c r="Z258" s="115"/>
      <c r="AA258" s="115"/>
      <c r="AB258" s="115"/>
      <c r="AC258" s="115"/>
      <c r="AD258" s="115"/>
      <c r="AE258" s="115"/>
      <c r="AF258" s="115"/>
      <c r="AG258" s="115" t="s">
        <v>131</v>
      </c>
      <c r="AH258" s="115">
        <v>0</v>
      </c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</row>
    <row r="259" spans="1:60" outlineLevel="1" x14ac:dyDescent="0.2">
      <c r="A259" s="118"/>
      <c r="B259" s="119"/>
      <c r="C259" s="146" t="s">
        <v>211</v>
      </c>
      <c r="D259" s="121"/>
      <c r="E259" s="122">
        <v>2.2909999999999999</v>
      </c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15"/>
      <c r="Z259" s="115"/>
      <c r="AA259" s="115"/>
      <c r="AB259" s="115"/>
      <c r="AC259" s="115"/>
      <c r="AD259" s="115"/>
      <c r="AE259" s="115"/>
      <c r="AF259" s="115"/>
      <c r="AG259" s="115" t="s">
        <v>131</v>
      </c>
      <c r="AH259" s="115">
        <v>0</v>
      </c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</row>
    <row r="260" spans="1:60" outlineLevel="1" x14ac:dyDescent="0.2">
      <c r="A260" s="118"/>
      <c r="B260" s="119"/>
      <c r="C260" s="146" t="s">
        <v>156</v>
      </c>
      <c r="D260" s="121"/>
      <c r="E260" s="122">
        <v>0.90300000000000002</v>
      </c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15"/>
      <c r="Z260" s="115"/>
      <c r="AA260" s="115"/>
      <c r="AB260" s="115"/>
      <c r="AC260" s="115"/>
      <c r="AD260" s="115"/>
      <c r="AE260" s="115"/>
      <c r="AF260" s="115"/>
      <c r="AG260" s="115" t="s">
        <v>131</v>
      </c>
      <c r="AH260" s="115">
        <v>0</v>
      </c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</row>
    <row r="261" spans="1:60" outlineLevel="1" x14ac:dyDescent="0.2">
      <c r="A261" s="132">
        <v>112</v>
      </c>
      <c r="B261" s="133" t="s">
        <v>409</v>
      </c>
      <c r="C261" s="145" t="s">
        <v>410</v>
      </c>
      <c r="D261" s="134" t="s">
        <v>140</v>
      </c>
      <c r="E261" s="135">
        <v>17.599900000000002</v>
      </c>
      <c r="F261" s="136"/>
      <c r="G261" s="137">
        <f>ROUND(E261*F261,2)</f>
        <v>0</v>
      </c>
      <c r="H261" s="120">
        <v>12.3</v>
      </c>
      <c r="I261" s="120">
        <f>ROUND(E261*H261,2)</f>
        <v>216.48</v>
      </c>
      <c r="J261" s="120">
        <v>0</v>
      </c>
      <c r="K261" s="120">
        <f>ROUND(E261*J261,2)</f>
        <v>0</v>
      </c>
      <c r="L261" s="120">
        <v>21</v>
      </c>
      <c r="M261" s="120">
        <f>G261*(1+L261/100)</f>
        <v>0</v>
      </c>
      <c r="N261" s="120">
        <v>1.1999999999999999E-3</v>
      </c>
      <c r="O261" s="120">
        <f>ROUND(E261*N261,2)</f>
        <v>0.02</v>
      </c>
      <c r="P261" s="120">
        <v>0</v>
      </c>
      <c r="Q261" s="120">
        <f>ROUND(E261*P261,2)</f>
        <v>0</v>
      </c>
      <c r="R261" s="120"/>
      <c r="S261" s="120" t="s">
        <v>127</v>
      </c>
      <c r="T261" s="120" t="s">
        <v>127</v>
      </c>
      <c r="U261" s="120">
        <v>0</v>
      </c>
      <c r="V261" s="120">
        <f>ROUND(E261*U261,2)</f>
        <v>0</v>
      </c>
      <c r="W261" s="120"/>
      <c r="X261" s="120" t="s">
        <v>128</v>
      </c>
      <c r="Y261" s="115"/>
      <c r="Z261" s="115"/>
      <c r="AA261" s="115"/>
      <c r="AB261" s="115"/>
      <c r="AC261" s="115"/>
      <c r="AD261" s="115"/>
      <c r="AE261" s="115"/>
      <c r="AF261" s="115"/>
      <c r="AG261" s="115" t="s">
        <v>129</v>
      </c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</row>
    <row r="262" spans="1:60" outlineLevel="1" x14ac:dyDescent="0.2">
      <c r="A262" s="118"/>
      <c r="B262" s="119"/>
      <c r="C262" s="146" t="s">
        <v>178</v>
      </c>
      <c r="D262" s="121"/>
      <c r="E262" s="122">
        <v>9.3049999999999997</v>
      </c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15"/>
      <c r="Z262" s="115"/>
      <c r="AA262" s="115"/>
      <c r="AB262" s="115"/>
      <c r="AC262" s="115"/>
      <c r="AD262" s="115"/>
      <c r="AE262" s="115"/>
      <c r="AF262" s="115"/>
      <c r="AG262" s="115" t="s">
        <v>131</v>
      </c>
      <c r="AH262" s="115">
        <v>0</v>
      </c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</row>
    <row r="263" spans="1:60" outlineLevel="1" x14ac:dyDescent="0.2">
      <c r="A263" s="118"/>
      <c r="B263" s="119"/>
      <c r="C263" s="146" t="s">
        <v>154</v>
      </c>
      <c r="D263" s="121"/>
      <c r="E263" s="122">
        <v>5.1009000000000002</v>
      </c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15"/>
      <c r="Z263" s="115"/>
      <c r="AA263" s="115"/>
      <c r="AB263" s="115"/>
      <c r="AC263" s="115"/>
      <c r="AD263" s="115"/>
      <c r="AE263" s="115"/>
      <c r="AF263" s="115"/>
      <c r="AG263" s="115" t="s">
        <v>131</v>
      </c>
      <c r="AH263" s="115">
        <v>0</v>
      </c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</row>
    <row r="264" spans="1:60" outlineLevel="1" x14ac:dyDescent="0.2">
      <c r="A264" s="118"/>
      <c r="B264" s="119"/>
      <c r="C264" s="146" t="s">
        <v>211</v>
      </c>
      <c r="D264" s="121"/>
      <c r="E264" s="122">
        <v>2.2909999999999999</v>
      </c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15"/>
      <c r="Z264" s="115"/>
      <c r="AA264" s="115"/>
      <c r="AB264" s="115"/>
      <c r="AC264" s="115"/>
      <c r="AD264" s="115"/>
      <c r="AE264" s="115"/>
      <c r="AF264" s="115"/>
      <c r="AG264" s="115" t="s">
        <v>131</v>
      </c>
      <c r="AH264" s="115">
        <v>0</v>
      </c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</row>
    <row r="265" spans="1:60" outlineLevel="1" x14ac:dyDescent="0.2">
      <c r="A265" s="118"/>
      <c r="B265" s="119"/>
      <c r="C265" s="146" t="s">
        <v>156</v>
      </c>
      <c r="D265" s="121"/>
      <c r="E265" s="122">
        <v>0.90300000000000002</v>
      </c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15"/>
      <c r="Z265" s="115"/>
      <c r="AA265" s="115"/>
      <c r="AB265" s="115"/>
      <c r="AC265" s="115"/>
      <c r="AD265" s="115"/>
      <c r="AE265" s="115"/>
      <c r="AF265" s="115"/>
      <c r="AG265" s="115" t="s">
        <v>131</v>
      </c>
      <c r="AH265" s="115">
        <v>0</v>
      </c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</row>
    <row r="266" spans="1:60" ht="22.5" outlineLevel="1" x14ac:dyDescent="0.2">
      <c r="A266" s="132">
        <v>113</v>
      </c>
      <c r="B266" s="133" t="s">
        <v>411</v>
      </c>
      <c r="C266" s="145" t="s">
        <v>614</v>
      </c>
      <c r="D266" s="134" t="s">
        <v>140</v>
      </c>
      <c r="E266" s="135">
        <v>23.03669</v>
      </c>
      <c r="F266" s="136"/>
      <c r="G266" s="137">
        <f>ROUND(E266*F266,2)</f>
        <v>0</v>
      </c>
      <c r="H266" s="120">
        <v>550</v>
      </c>
      <c r="I266" s="120">
        <f>ROUND(E266*H266,2)</f>
        <v>12670.18</v>
      </c>
      <c r="J266" s="120">
        <v>0</v>
      </c>
      <c r="K266" s="120">
        <f>ROUND(E266*J266,2)</f>
        <v>0</v>
      </c>
      <c r="L266" s="120">
        <v>21</v>
      </c>
      <c r="M266" s="120">
        <f>G266*(1+L266/100)</f>
        <v>0</v>
      </c>
      <c r="N266" s="120">
        <v>0</v>
      </c>
      <c r="O266" s="120">
        <f>ROUND(E266*N266,2)</f>
        <v>0</v>
      </c>
      <c r="P266" s="120">
        <v>0</v>
      </c>
      <c r="Q266" s="120">
        <f>ROUND(E266*P266,2)</f>
        <v>0</v>
      </c>
      <c r="R266" s="120"/>
      <c r="S266" s="120" t="s">
        <v>219</v>
      </c>
      <c r="T266" s="120" t="s">
        <v>220</v>
      </c>
      <c r="U266" s="120">
        <v>0</v>
      </c>
      <c r="V266" s="120">
        <f>ROUND(E266*U266,2)</f>
        <v>0</v>
      </c>
      <c r="W266" s="120"/>
      <c r="X266" s="120" t="s">
        <v>160</v>
      </c>
      <c r="Y266" s="115"/>
      <c r="Z266" s="115"/>
      <c r="AA266" s="115"/>
      <c r="AB266" s="115"/>
      <c r="AC266" s="115"/>
      <c r="AD266" s="115"/>
      <c r="AE266" s="115"/>
      <c r="AF266" s="115"/>
      <c r="AG266" s="115" t="s">
        <v>161</v>
      </c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</row>
    <row r="267" spans="1:60" outlineLevel="1" x14ac:dyDescent="0.2">
      <c r="A267" s="118"/>
      <c r="B267" s="119"/>
      <c r="C267" s="148" t="s">
        <v>412</v>
      </c>
      <c r="D267" s="123"/>
      <c r="E267" s="124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15"/>
      <c r="Z267" s="115"/>
      <c r="AA267" s="115"/>
      <c r="AB267" s="115"/>
      <c r="AC267" s="115"/>
      <c r="AD267" s="115"/>
      <c r="AE267" s="115"/>
      <c r="AF267" s="115"/>
      <c r="AG267" s="115" t="s">
        <v>131</v>
      </c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</row>
    <row r="268" spans="1:60" outlineLevel="1" x14ac:dyDescent="0.2">
      <c r="A268" s="118"/>
      <c r="B268" s="119"/>
      <c r="C268" s="149" t="s">
        <v>413</v>
      </c>
      <c r="D268" s="123"/>
      <c r="E268" s="124">
        <v>9.3049999999999997</v>
      </c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15"/>
      <c r="Z268" s="115"/>
      <c r="AA268" s="115"/>
      <c r="AB268" s="115"/>
      <c r="AC268" s="115"/>
      <c r="AD268" s="115"/>
      <c r="AE268" s="115"/>
      <c r="AF268" s="115"/>
      <c r="AG268" s="115" t="s">
        <v>131</v>
      </c>
      <c r="AH268" s="115">
        <v>2</v>
      </c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</row>
    <row r="269" spans="1:60" outlineLevel="1" x14ac:dyDescent="0.2">
      <c r="A269" s="118"/>
      <c r="B269" s="119"/>
      <c r="C269" s="149" t="s">
        <v>414</v>
      </c>
      <c r="D269" s="123"/>
      <c r="E269" s="124">
        <v>5.1009000000000002</v>
      </c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15"/>
      <c r="Z269" s="115"/>
      <c r="AA269" s="115"/>
      <c r="AB269" s="115"/>
      <c r="AC269" s="115"/>
      <c r="AD269" s="115"/>
      <c r="AE269" s="115"/>
      <c r="AF269" s="115"/>
      <c r="AG269" s="115" t="s">
        <v>131</v>
      </c>
      <c r="AH269" s="115">
        <v>2</v>
      </c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</row>
    <row r="270" spans="1:60" outlineLevel="1" x14ac:dyDescent="0.2">
      <c r="A270" s="118"/>
      <c r="B270" s="119"/>
      <c r="C270" s="149" t="s">
        <v>415</v>
      </c>
      <c r="D270" s="123"/>
      <c r="E270" s="124">
        <v>2.2909999999999999</v>
      </c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15"/>
      <c r="Z270" s="115"/>
      <c r="AA270" s="115"/>
      <c r="AB270" s="115"/>
      <c r="AC270" s="115"/>
      <c r="AD270" s="115"/>
      <c r="AE270" s="115"/>
      <c r="AF270" s="115"/>
      <c r="AG270" s="115" t="s">
        <v>131</v>
      </c>
      <c r="AH270" s="115">
        <v>2</v>
      </c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</row>
    <row r="271" spans="1:60" outlineLevel="1" x14ac:dyDescent="0.2">
      <c r="A271" s="118"/>
      <c r="B271" s="119"/>
      <c r="C271" s="149" t="s">
        <v>416</v>
      </c>
      <c r="D271" s="123"/>
      <c r="E271" s="124">
        <v>0.90300000000000002</v>
      </c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15"/>
      <c r="Z271" s="115"/>
      <c r="AA271" s="115"/>
      <c r="AB271" s="115"/>
      <c r="AC271" s="115"/>
      <c r="AD271" s="115"/>
      <c r="AE271" s="115"/>
      <c r="AF271" s="115"/>
      <c r="AG271" s="115" t="s">
        <v>131</v>
      </c>
      <c r="AH271" s="115">
        <v>2</v>
      </c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</row>
    <row r="272" spans="1:60" outlineLevel="1" x14ac:dyDescent="0.2">
      <c r="A272" s="118"/>
      <c r="B272" s="119"/>
      <c r="C272" s="149" t="s">
        <v>417</v>
      </c>
      <c r="D272" s="123"/>
      <c r="E272" s="124">
        <v>2.4319999999999999</v>
      </c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15"/>
      <c r="Z272" s="115"/>
      <c r="AA272" s="115"/>
      <c r="AB272" s="115"/>
      <c r="AC272" s="115"/>
      <c r="AD272" s="115"/>
      <c r="AE272" s="115"/>
      <c r="AF272" s="115"/>
      <c r="AG272" s="115" t="s">
        <v>131</v>
      </c>
      <c r="AH272" s="115">
        <v>2</v>
      </c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</row>
    <row r="273" spans="1:60" outlineLevel="1" x14ac:dyDescent="0.2">
      <c r="A273" s="118"/>
      <c r="B273" s="119"/>
      <c r="C273" s="148" t="s">
        <v>418</v>
      </c>
      <c r="D273" s="123"/>
      <c r="E273" s="124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15"/>
      <c r="Z273" s="115"/>
      <c r="AA273" s="115"/>
      <c r="AB273" s="115"/>
      <c r="AC273" s="115"/>
      <c r="AD273" s="115"/>
      <c r="AE273" s="115"/>
      <c r="AF273" s="115"/>
      <c r="AG273" s="115" t="s">
        <v>131</v>
      </c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</row>
    <row r="274" spans="1:60" outlineLevel="1" x14ac:dyDescent="0.2">
      <c r="A274" s="118"/>
      <c r="B274" s="119"/>
      <c r="C274" s="146" t="s">
        <v>419</v>
      </c>
      <c r="D274" s="121"/>
      <c r="E274" s="122">
        <v>23.03669</v>
      </c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15"/>
      <c r="Z274" s="115"/>
      <c r="AA274" s="115"/>
      <c r="AB274" s="115"/>
      <c r="AC274" s="115"/>
      <c r="AD274" s="115"/>
      <c r="AE274" s="115"/>
      <c r="AF274" s="115"/>
      <c r="AG274" s="115" t="s">
        <v>131</v>
      </c>
      <c r="AH274" s="115">
        <v>0</v>
      </c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</row>
    <row r="275" spans="1:60" outlineLevel="1" x14ac:dyDescent="0.2">
      <c r="A275" s="138">
        <v>114</v>
      </c>
      <c r="B275" s="139" t="s">
        <v>420</v>
      </c>
      <c r="C275" s="147" t="s">
        <v>421</v>
      </c>
      <c r="D275" s="140" t="s">
        <v>0</v>
      </c>
      <c r="E275" s="141">
        <v>325.05549999999999</v>
      </c>
      <c r="F275" s="142"/>
      <c r="G275" s="143">
        <f>ROUND(E275*F275,2)</f>
        <v>0</v>
      </c>
      <c r="H275" s="120">
        <v>0</v>
      </c>
      <c r="I275" s="120">
        <f>ROUND(E275*H275,2)</f>
        <v>0</v>
      </c>
      <c r="J275" s="120">
        <v>6.6</v>
      </c>
      <c r="K275" s="120">
        <f>ROUND(E275*J275,2)</f>
        <v>2145.37</v>
      </c>
      <c r="L275" s="120">
        <v>21</v>
      </c>
      <c r="M275" s="120">
        <f>G275*(1+L275/100)</f>
        <v>0</v>
      </c>
      <c r="N275" s="120">
        <v>0</v>
      </c>
      <c r="O275" s="120">
        <f>ROUND(E275*N275,2)</f>
        <v>0</v>
      </c>
      <c r="P275" s="120">
        <v>0</v>
      </c>
      <c r="Q275" s="120">
        <f>ROUND(E275*P275,2)</f>
        <v>0</v>
      </c>
      <c r="R275" s="120"/>
      <c r="S275" s="120" t="s">
        <v>127</v>
      </c>
      <c r="T275" s="120" t="s">
        <v>141</v>
      </c>
      <c r="U275" s="120">
        <v>0</v>
      </c>
      <c r="V275" s="120">
        <f>ROUND(E275*U275,2)</f>
        <v>0</v>
      </c>
      <c r="W275" s="120"/>
      <c r="X275" s="120" t="s">
        <v>255</v>
      </c>
      <c r="Y275" s="115"/>
      <c r="Z275" s="115"/>
      <c r="AA275" s="115"/>
      <c r="AB275" s="115"/>
      <c r="AC275" s="115"/>
      <c r="AD275" s="115"/>
      <c r="AE275" s="115"/>
      <c r="AF275" s="115"/>
      <c r="AG275" s="115" t="s">
        <v>256</v>
      </c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</row>
    <row r="276" spans="1:60" x14ac:dyDescent="0.2">
      <c r="A276" s="126" t="s">
        <v>122</v>
      </c>
      <c r="B276" s="127" t="s">
        <v>82</v>
      </c>
      <c r="C276" s="144" t="s">
        <v>83</v>
      </c>
      <c r="D276" s="128"/>
      <c r="E276" s="129"/>
      <c r="F276" s="130"/>
      <c r="G276" s="131">
        <f>SUMIF(AG277:AG283,"&lt;&gt;NOR",G277:G283)</f>
        <v>0</v>
      </c>
      <c r="H276" s="125"/>
      <c r="I276" s="125">
        <f>SUM(I277:I283)</f>
        <v>131.5</v>
      </c>
      <c r="J276" s="125"/>
      <c r="K276" s="125">
        <f>SUM(K277:K283)</f>
        <v>1526.8700000000001</v>
      </c>
      <c r="L276" s="125"/>
      <c r="M276" s="125">
        <f>SUM(M277:M283)</f>
        <v>0</v>
      </c>
      <c r="N276" s="125"/>
      <c r="O276" s="125">
        <f>SUM(O277:O283)</f>
        <v>0</v>
      </c>
      <c r="P276" s="125"/>
      <c r="Q276" s="125">
        <f>SUM(Q277:Q283)</f>
        <v>0.01</v>
      </c>
      <c r="R276" s="125"/>
      <c r="S276" s="125"/>
      <c r="T276" s="125"/>
      <c r="U276" s="125"/>
      <c r="V276" s="125">
        <f>SUM(V277:V283)</f>
        <v>3.79</v>
      </c>
      <c r="W276" s="125"/>
      <c r="X276" s="125"/>
      <c r="AG276" t="s">
        <v>123</v>
      </c>
    </row>
    <row r="277" spans="1:60" outlineLevel="1" x14ac:dyDescent="0.2">
      <c r="A277" s="132">
        <v>115</v>
      </c>
      <c r="B277" s="133" t="s">
        <v>422</v>
      </c>
      <c r="C277" s="145" t="s">
        <v>423</v>
      </c>
      <c r="D277" s="134" t="s">
        <v>140</v>
      </c>
      <c r="E277" s="135">
        <v>14.405900000000001</v>
      </c>
      <c r="F277" s="136"/>
      <c r="G277" s="137">
        <f>ROUND(E277*F277,2)</f>
        <v>0</v>
      </c>
      <c r="H277" s="120">
        <v>0</v>
      </c>
      <c r="I277" s="120">
        <f>ROUND(E277*H277,2)</f>
        <v>0</v>
      </c>
      <c r="J277" s="120">
        <v>101</v>
      </c>
      <c r="K277" s="120">
        <f>ROUND(E277*J277,2)</f>
        <v>1455</v>
      </c>
      <c r="L277" s="120">
        <v>21</v>
      </c>
      <c r="M277" s="120">
        <f>G277*(1+L277/100)</f>
        <v>0</v>
      </c>
      <c r="N277" s="120">
        <v>0</v>
      </c>
      <c r="O277" s="120">
        <f>ROUND(E277*N277,2)</f>
        <v>0</v>
      </c>
      <c r="P277" s="120">
        <v>1E-3</v>
      </c>
      <c r="Q277" s="120">
        <f>ROUND(E277*P277,2)</f>
        <v>0.01</v>
      </c>
      <c r="R277" s="120"/>
      <c r="S277" s="120" t="s">
        <v>127</v>
      </c>
      <c r="T277" s="120" t="s">
        <v>127</v>
      </c>
      <c r="U277" s="120">
        <v>0.255</v>
      </c>
      <c r="V277" s="120">
        <f>ROUND(E277*U277,2)</f>
        <v>3.67</v>
      </c>
      <c r="W277" s="120"/>
      <c r="X277" s="120" t="s">
        <v>128</v>
      </c>
      <c r="Y277" s="115"/>
      <c r="Z277" s="115"/>
      <c r="AA277" s="115"/>
      <c r="AB277" s="115"/>
      <c r="AC277" s="115"/>
      <c r="AD277" s="115"/>
      <c r="AE277" s="115"/>
      <c r="AF277" s="115"/>
      <c r="AG277" s="115" t="s">
        <v>129</v>
      </c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</row>
    <row r="278" spans="1:60" outlineLevel="1" x14ac:dyDescent="0.2">
      <c r="A278" s="118"/>
      <c r="B278" s="119"/>
      <c r="C278" s="146" t="s">
        <v>178</v>
      </c>
      <c r="D278" s="121"/>
      <c r="E278" s="122">
        <v>9.3049999999999997</v>
      </c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15"/>
      <c r="Z278" s="115"/>
      <c r="AA278" s="115"/>
      <c r="AB278" s="115"/>
      <c r="AC278" s="115"/>
      <c r="AD278" s="115"/>
      <c r="AE278" s="115"/>
      <c r="AF278" s="115"/>
      <c r="AG278" s="115" t="s">
        <v>131</v>
      </c>
      <c r="AH278" s="115">
        <v>0</v>
      </c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</row>
    <row r="279" spans="1:60" outlineLevel="1" x14ac:dyDescent="0.2">
      <c r="A279" s="118"/>
      <c r="B279" s="119"/>
      <c r="C279" s="146" t="s">
        <v>154</v>
      </c>
      <c r="D279" s="121"/>
      <c r="E279" s="122">
        <v>5.1009000000000002</v>
      </c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15"/>
      <c r="Z279" s="115"/>
      <c r="AA279" s="115"/>
      <c r="AB279" s="115"/>
      <c r="AC279" s="115"/>
      <c r="AD279" s="115"/>
      <c r="AE279" s="115"/>
      <c r="AF279" s="115"/>
      <c r="AG279" s="115" t="s">
        <v>131</v>
      </c>
      <c r="AH279" s="115">
        <v>0</v>
      </c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</row>
    <row r="280" spans="1:60" outlineLevel="1" x14ac:dyDescent="0.2">
      <c r="A280" s="132">
        <v>116</v>
      </c>
      <c r="B280" s="133" t="s">
        <v>424</v>
      </c>
      <c r="C280" s="145" t="s">
        <v>425</v>
      </c>
      <c r="D280" s="134" t="s">
        <v>145</v>
      </c>
      <c r="E280" s="135">
        <v>0.8</v>
      </c>
      <c r="F280" s="136"/>
      <c r="G280" s="137">
        <f>ROUND(E280*F280,2)</f>
        <v>0</v>
      </c>
      <c r="H280" s="120">
        <v>0</v>
      </c>
      <c r="I280" s="120">
        <f>ROUND(E280*H280,2)</f>
        <v>0</v>
      </c>
      <c r="J280" s="120">
        <v>74</v>
      </c>
      <c r="K280" s="120">
        <f>ROUND(E280*J280,2)</f>
        <v>59.2</v>
      </c>
      <c r="L280" s="120">
        <v>21</v>
      </c>
      <c r="M280" s="120">
        <f>G280*(1+L280/100)</f>
        <v>0</v>
      </c>
      <c r="N280" s="120">
        <v>0</v>
      </c>
      <c r="O280" s="120">
        <f>ROUND(E280*N280,2)</f>
        <v>0</v>
      </c>
      <c r="P280" s="120">
        <v>0</v>
      </c>
      <c r="Q280" s="120">
        <f>ROUND(E280*P280,2)</f>
        <v>0</v>
      </c>
      <c r="R280" s="120"/>
      <c r="S280" s="120" t="s">
        <v>127</v>
      </c>
      <c r="T280" s="120" t="s">
        <v>141</v>
      </c>
      <c r="U280" s="120">
        <v>0.152</v>
      </c>
      <c r="V280" s="120">
        <f>ROUND(E280*U280,2)</f>
        <v>0.12</v>
      </c>
      <c r="W280" s="120"/>
      <c r="X280" s="120" t="s">
        <v>128</v>
      </c>
      <c r="Y280" s="115"/>
      <c r="Z280" s="115"/>
      <c r="AA280" s="115"/>
      <c r="AB280" s="115"/>
      <c r="AC280" s="115"/>
      <c r="AD280" s="115"/>
      <c r="AE280" s="115"/>
      <c r="AF280" s="115"/>
      <c r="AG280" s="115" t="s">
        <v>129</v>
      </c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</row>
    <row r="281" spans="1:60" outlineLevel="1" x14ac:dyDescent="0.2">
      <c r="A281" s="118"/>
      <c r="B281" s="119"/>
      <c r="C281" s="146" t="s">
        <v>426</v>
      </c>
      <c r="D281" s="121"/>
      <c r="E281" s="122">
        <v>0.8</v>
      </c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15"/>
      <c r="Z281" s="115"/>
      <c r="AA281" s="115"/>
      <c r="AB281" s="115"/>
      <c r="AC281" s="115"/>
      <c r="AD281" s="115"/>
      <c r="AE281" s="115"/>
      <c r="AF281" s="115"/>
      <c r="AG281" s="115" t="s">
        <v>131</v>
      </c>
      <c r="AH281" s="115">
        <v>0</v>
      </c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</row>
    <row r="282" spans="1:60" ht="22.5" outlineLevel="1" x14ac:dyDescent="0.2">
      <c r="A282" s="138">
        <v>117</v>
      </c>
      <c r="B282" s="139" t="s">
        <v>427</v>
      </c>
      <c r="C282" s="147" t="s">
        <v>428</v>
      </c>
      <c r="D282" s="140" t="s">
        <v>134</v>
      </c>
      <c r="E282" s="141">
        <v>1</v>
      </c>
      <c r="F282" s="142"/>
      <c r="G282" s="143">
        <f>ROUND(E282*F282,2)</f>
        <v>0</v>
      </c>
      <c r="H282" s="120">
        <v>131.5</v>
      </c>
      <c r="I282" s="120">
        <f>ROUND(E282*H282,2)</f>
        <v>131.5</v>
      </c>
      <c r="J282" s="120">
        <v>0</v>
      </c>
      <c r="K282" s="120">
        <f>ROUND(E282*J282,2)</f>
        <v>0</v>
      </c>
      <c r="L282" s="120">
        <v>21</v>
      </c>
      <c r="M282" s="120">
        <f>G282*(1+L282/100)</f>
        <v>0</v>
      </c>
      <c r="N282" s="120">
        <v>1.3999999999999999E-4</v>
      </c>
      <c r="O282" s="120">
        <f>ROUND(E282*N282,2)</f>
        <v>0</v>
      </c>
      <c r="P282" s="120">
        <v>0</v>
      </c>
      <c r="Q282" s="120">
        <f>ROUND(E282*P282,2)</f>
        <v>0</v>
      </c>
      <c r="R282" s="120" t="s">
        <v>159</v>
      </c>
      <c r="S282" s="120" t="s">
        <v>127</v>
      </c>
      <c r="T282" s="120" t="s">
        <v>127</v>
      </c>
      <c r="U282" s="120">
        <v>0</v>
      </c>
      <c r="V282" s="120">
        <f>ROUND(E282*U282,2)</f>
        <v>0</v>
      </c>
      <c r="W282" s="120"/>
      <c r="X282" s="120" t="s">
        <v>160</v>
      </c>
      <c r="Y282" s="115"/>
      <c r="Z282" s="115"/>
      <c r="AA282" s="115"/>
      <c r="AB282" s="115"/>
      <c r="AC282" s="115"/>
      <c r="AD282" s="115"/>
      <c r="AE282" s="115"/>
      <c r="AF282" s="115"/>
      <c r="AG282" s="115" t="s">
        <v>161</v>
      </c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</row>
    <row r="283" spans="1:60" outlineLevel="1" x14ac:dyDescent="0.2">
      <c r="A283" s="138">
        <v>118</v>
      </c>
      <c r="B283" s="139" t="s">
        <v>429</v>
      </c>
      <c r="C283" s="147" t="s">
        <v>430</v>
      </c>
      <c r="D283" s="140" t="s">
        <v>0</v>
      </c>
      <c r="E283" s="141">
        <v>16.457000000000001</v>
      </c>
      <c r="F283" s="142"/>
      <c r="G283" s="143">
        <f>ROUND(E283*F283,2)</f>
        <v>0</v>
      </c>
      <c r="H283" s="120">
        <v>0</v>
      </c>
      <c r="I283" s="120">
        <f>ROUND(E283*H283,2)</f>
        <v>0</v>
      </c>
      <c r="J283" s="120">
        <v>0.77</v>
      </c>
      <c r="K283" s="120">
        <f>ROUND(E283*J283,2)</f>
        <v>12.67</v>
      </c>
      <c r="L283" s="120">
        <v>21</v>
      </c>
      <c r="M283" s="120">
        <f>G283*(1+L283/100)</f>
        <v>0</v>
      </c>
      <c r="N283" s="120">
        <v>0</v>
      </c>
      <c r="O283" s="120">
        <f>ROUND(E283*N283,2)</f>
        <v>0</v>
      </c>
      <c r="P283" s="120">
        <v>0</v>
      </c>
      <c r="Q283" s="120">
        <f>ROUND(E283*P283,2)</f>
        <v>0</v>
      </c>
      <c r="R283" s="120"/>
      <c r="S283" s="120" t="s">
        <v>127</v>
      </c>
      <c r="T283" s="120" t="s">
        <v>141</v>
      </c>
      <c r="U283" s="120">
        <v>0</v>
      </c>
      <c r="V283" s="120">
        <f>ROUND(E283*U283,2)</f>
        <v>0</v>
      </c>
      <c r="W283" s="120"/>
      <c r="X283" s="120" t="s">
        <v>255</v>
      </c>
      <c r="Y283" s="115"/>
      <c r="Z283" s="115"/>
      <c r="AA283" s="115"/>
      <c r="AB283" s="115"/>
      <c r="AC283" s="115"/>
      <c r="AD283" s="115"/>
      <c r="AE283" s="115"/>
      <c r="AF283" s="115"/>
      <c r="AG283" s="115" t="s">
        <v>256</v>
      </c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</row>
    <row r="284" spans="1:60" x14ac:dyDescent="0.2">
      <c r="A284" s="126" t="s">
        <v>122</v>
      </c>
      <c r="B284" s="127" t="s">
        <v>84</v>
      </c>
      <c r="C284" s="144" t="s">
        <v>85</v>
      </c>
      <c r="D284" s="128"/>
      <c r="E284" s="129"/>
      <c r="F284" s="130"/>
      <c r="G284" s="131">
        <f>SUMIF(AG285:AG308,"&lt;&gt;NOR",G285:G308)</f>
        <v>0</v>
      </c>
      <c r="H284" s="125"/>
      <c r="I284" s="125">
        <f>SUM(I285:I308)</f>
        <v>9464.4700000000012</v>
      </c>
      <c r="J284" s="125"/>
      <c r="K284" s="125">
        <f>SUM(K285:K308)</f>
        <v>11429.880000000001</v>
      </c>
      <c r="L284" s="125"/>
      <c r="M284" s="125">
        <f>SUM(M285:M308)</f>
        <v>0</v>
      </c>
      <c r="N284" s="125"/>
      <c r="O284" s="125">
        <f>SUM(O285:O308)</f>
        <v>0.09</v>
      </c>
      <c r="P284" s="125"/>
      <c r="Q284" s="125">
        <f>SUM(Q285:Q308)</f>
        <v>0</v>
      </c>
      <c r="R284" s="125"/>
      <c r="S284" s="125"/>
      <c r="T284" s="125"/>
      <c r="U284" s="125"/>
      <c r="V284" s="125">
        <f>SUM(V285:V308)</f>
        <v>21.18</v>
      </c>
      <c r="W284" s="125"/>
      <c r="X284" s="125"/>
      <c r="AG284" t="s">
        <v>123</v>
      </c>
    </row>
    <row r="285" spans="1:60" outlineLevel="1" x14ac:dyDescent="0.2">
      <c r="A285" s="132">
        <v>119</v>
      </c>
      <c r="B285" s="133" t="s">
        <v>431</v>
      </c>
      <c r="C285" s="145" t="s">
        <v>432</v>
      </c>
      <c r="D285" s="134" t="s">
        <v>140</v>
      </c>
      <c r="E285" s="135">
        <v>14.268000000000001</v>
      </c>
      <c r="F285" s="136"/>
      <c r="G285" s="137">
        <f>ROUND(E285*F285,2)</f>
        <v>0</v>
      </c>
      <c r="H285" s="120">
        <v>24.89</v>
      </c>
      <c r="I285" s="120">
        <f>ROUND(E285*H285,2)</f>
        <v>355.13</v>
      </c>
      <c r="J285" s="120">
        <v>25.21</v>
      </c>
      <c r="K285" s="120">
        <f>ROUND(E285*J285,2)</f>
        <v>359.7</v>
      </c>
      <c r="L285" s="120">
        <v>21</v>
      </c>
      <c r="M285" s="120">
        <f>G285*(1+L285/100)</f>
        <v>0</v>
      </c>
      <c r="N285" s="120">
        <v>2.1000000000000001E-4</v>
      </c>
      <c r="O285" s="120">
        <f>ROUND(E285*N285,2)</f>
        <v>0</v>
      </c>
      <c r="P285" s="120">
        <v>0</v>
      </c>
      <c r="Q285" s="120">
        <f>ROUND(E285*P285,2)</f>
        <v>0</v>
      </c>
      <c r="R285" s="120"/>
      <c r="S285" s="120" t="s">
        <v>127</v>
      </c>
      <c r="T285" s="120" t="s">
        <v>127</v>
      </c>
      <c r="U285" s="120">
        <v>0.05</v>
      </c>
      <c r="V285" s="120">
        <f>ROUND(E285*U285,2)</f>
        <v>0.71</v>
      </c>
      <c r="W285" s="120"/>
      <c r="X285" s="120" t="s">
        <v>128</v>
      </c>
      <c r="Y285" s="115"/>
      <c r="Z285" s="115"/>
      <c r="AA285" s="115"/>
      <c r="AB285" s="115"/>
      <c r="AC285" s="115"/>
      <c r="AD285" s="115"/>
      <c r="AE285" s="115"/>
      <c r="AF285" s="115"/>
      <c r="AG285" s="115" t="s">
        <v>129</v>
      </c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</row>
    <row r="286" spans="1:60" outlineLevel="1" x14ac:dyDescent="0.2">
      <c r="A286" s="118"/>
      <c r="B286" s="119"/>
      <c r="C286" s="146" t="s">
        <v>433</v>
      </c>
      <c r="D286" s="121"/>
      <c r="E286" s="122">
        <v>12.12</v>
      </c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15"/>
      <c r="Z286" s="115"/>
      <c r="AA286" s="115"/>
      <c r="AB286" s="115"/>
      <c r="AC286" s="115"/>
      <c r="AD286" s="115"/>
      <c r="AE286" s="115"/>
      <c r="AF286" s="115"/>
      <c r="AG286" s="115" t="s">
        <v>131</v>
      </c>
      <c r="AH286" s="115">
        <v>0</v>
      </c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</row>
    <row r="287" spans="1:60" outlineLevel="1" x14ac:dyDescent="0.2">
      <c r="A287" s="118"/>
      <c r="B287" s="119"/>
      <c r="C287" s="146" t="s">
        <v>187</v>
      </c>
      <c r="D287" s="121"/>
      <c r="E287" s="122">
        <v>-1.1819999999999999</v>
      </c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15"/>
      <c r="Z287" s="115"/>
      <c r="AA287" s="115"/>
      <c r="AB287" s="115"/>
      <c r="AC287" s="115"/>
      <c r="AD287" s="115"/>
      <c r="AE287" s="115"/>
      <c r="AF287" s="115"/>
      <c r="AG287" s="115" t="s">
        <v>131</v>
      </c>
      <c r="AH287" s="115">
        <v>0</v>
      </c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</row>
    <row r="288" spans="1:60" outlineLevel="1" x14ac:dyDescent="0.2">
      <c r="A288" s="118"/>
      <c r="B288" s="119"/>
      <c r="C288" s="146" t="s">
        <v>434</v>
      </c>
      <c r="D288" s="121"/>
      <c r="E288" s="122">
        <v>3.33</v>
      </c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15"/>
      <c r="Z288" s="115"/>
      <c r="AA288" s="115"/>
      <c r="AB288" s="115"/>
      <c r="AC288" s="115"/>
      <c r="AD288" s="115"/>
      <c r="AE288" s="115"/>
      <c r="AF288" s="115"/>
      <c r="AG288" s="115" t="s">
        <v>131</v>
      </c>
      <c r="AH288" s="115">
        <v>0</v>
      </c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</row>
    <row r="289" spans="1:60" outlineLevel="1" x14ac:dyDescent="0.2">
      <c r="A289" s="132">
        <v>120</v>
      </c>
      <c r="B289" s="133" t="s">
        <v>435</v>
      </c>
      <c r="C289" s="145" t="s">
        <v>436</v>
      </c>
      <c r="D289" s="134" t="s">
        <v>140</v>
      </c>
      <c r="E289" s="135">
        <v>14.268000000000001</v>
      </c>
      <c r="F289" s="136"/>
      <c r="G289" s="137">
        <f>ROUND(E289*F289,2)</f>
        <v>0</v>
      </c>
      <c r="H289" s="120">
        <v>0</v>
      </c>
      <c r="I289" s="120">
        <f>ROUND(E289*H289,2)</f>
        <v>0</v>
      </c>
      <c r="J289" s="120">
        <v>49.1</v>
      </c>
      <c r="K289" s="120">
        <f>ROUND(E289*J289,2)</f>
        <v>700.56</v>
      </c>
      <c r="L289" s="120">
        <v>21</v>
      </c>
      <c r="M289" s="120">
        <f>G289*(1+L289/100)</f>
        <v>0</v>
      </c>
      <c r="N289" s="120">
        <v>0</v>
      </c>
      <c r="O289" s="120">
        <f>ROUND(E289*N289,2)</f>
        <v>0</v>
      </c>
      <c r="P289" s="120">
        <v>0</v>
      </c>
      <c r="Q289" s="120">
        <f>ROUND(E289*P289,2)</f>
        <v>0</v>
      </c>
      <c r="R289" s="120"/>
      <c r="S289" s="120" t="s">
        <v>127</v>
      </c>
      <c r="T289" s="120" t="s">
        <v>141</v>
      </c>
      <c r="U289" s="120">
        <v>0.1</v>
      </c>
      <c r="V289" s="120">
        <f>ROUND(E289*U289,2)</f>
        <v>1.43</v>
      </c>
      <c r="W289" s="120"/>
      <c r="X289" s="120" t="s">
        <v>128</v>
      </c>
      <c r="Y289" s="115"/>
      <c r="Z289" s="115"/>
      <c r="AA289" s="115"/>
      <c r="AB289" s="115"/>
      <c r="AC289" s="115"/>
      <c r="AD289" s="115"/>
      <c r="AE289" s="115"/>
      <c r="AF289" s="115"/>
      <c r="AG289" s="115" t="s">
        <v>129</v>
      </c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</row>
    <row r="290" spans="1:60" outlineLevel="1" x14ac:dyDescent="0.2">
      <c r="A290" s="118"/>
      <c r="B290" s="119"/>
      <c r="C290" s="146" t="s">
        <v>433</v>
      </c>
      <c r="D290" s="121"/>
      <c r="E290" s="122">
        <v>12.12</v>
      </c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15"/>
      <c r="Z290" s="115"/>
      <c r="AA290" s="115"/>
      <c r="AB290" s="115"/>
      <c r="AC290" s="115"/>
      <c r="AD290" s="115"/>
      <c r="AE290" s="115"/>
      <c r="AF290" s="115"/>
      <c r="AG290" s="115" t="s">
        <v>131</v>
      </c>
      <c r="AH290" s="115">
        <v>0</v>
      </c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</row>
    <row r="291" spans="1:60" outlineLevel="1" x14ac:dyDescent="0.2">
      <c r="A291" s="118"/>
      <c r="B291" s="119"/>
      <c r="C291" s="146" t="s">
        <v>187</v>
      </c>
      <c r="D291" s="121"/>
      <c r="E291" s="122">
        <v>-1.1819999999999999</v>
      </c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15"/>
      <c r="Z291" s="115"/>
      <c r="AA291" s="115"/>
      <c r="AB291" s="115"/>
      <c r="AC291" s="115"/>
      <c r="AD291" s="115"/>
      <c r="AE291" s="115"/>
      <c r="AF291" s="115"/>
      <c r="AG291" s="115" t="s">
        <v>131</v>
      </c>
      <c r="AH291" s="115">
        <v>0</v>
      </c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</row>
    <row r="292" spans="1:60" outlineLevel="1" x14ac:dyDescent="0.2">
      <c r="A292" s="118"/>
      <c r="B292" s="119"/>
      <c r="C292" s="146" t="s">
        <v>434</v>
      </c>
      <c r="D292" s="121"/>
      <c r="E292" s="122">
        <v>3.33</v>
      </c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15"/>
      <c r="Z292" s="115"/>
      <c r="AA292" s="115"/>
      <c r="AB292" s="115"/>
      <c r="AC292" s="115"/>
      <c r="AD292" s="115"/>
      <c r="AE292" s="115"/>
      <c r="AF292" s="115"/>
      <c r="AG292" s="115" t="s">
        <v>131</v>
      </c>
      <c r="AH292" s="115">
        <v>0</v>
      </c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</row>
    <row r="293" spans="1:60" outlineLevel="1" x14ac:dyDescent="0.2">
      <c r="A293" s="132">
        <v>121</v>
      </c>
      <c r="B293" s="133" t="s">
        <v>437</v>
      </c>
      <c r="C293" s="145" t="s">
        <v>438</v>
      </c>
      <c r="D293" s="134" t="s">
        <v>140</v>
      </c>
      <c r="E293" s="135">
        <v>14.268000000000001</v>
      </c>
      <c r="F293" s="136"/>
      <c r="G293" s="137">
        <f>ROUND(E293*F293,2)</f>
        <v>0</v>
      </c>
      <c r="H293" s="120">
        <v>142.66</v>
      </c>
      <c r="I293" s="120">
        <f>ROUND(E293*H293,2)</f>
        <v>2035.47</v>
      </c>
      <c r="J293" s="120">
        <v>653.34</v>
      </c>
      <c r="K293" s="120">
        <f>ROUND(E293*J293,2)</f>
        <v>9321.86</v>
      </c>
      <c r="L293" s="120">
        <v>21</v>
      </c>
      <c r="M293" s="120">
        <f>G293*(1+L293/100)</f>
        <v>0</v>
      </c>
      <c r="N293" s="120">
        <v>5.3499999999999997E-3</v>
      </c>
      <c r="O293" s="120">
        <f>ROUND(E293*N293,2)</f>
        <v>0.08</v>
      </c>
      <c r="P293" s="120">
        <v>0</v>
      </c>
      <c r="Q293" s="120">
        <f>ROUND(E293*P293,2)</f>
        <v>0</v>
      </c>
      <c r="R293" s="120"/>
      <c r="S293" s="120" t="s">
        <v>127</v>
      </c>
      <c r="T293" s="120" t="s">
        <v>127</v>
      </c>
      <c r="U293" s="120">
        <v>1.288</v>
      </c>
      <c r="V293" s="120">
        <f>ROUND(E293*U293,2)</f>
        <v>18.38</v>
      </c>
      <c r="W293" s="120"/>
      <c r="X293" s="120" t="s">
        <v>128</v>
      </c>
      <c r="Y293" s="115"/>
      <c r="Z293" s="115"/>
      <c r="AA293" s="115"/>
      <c r="AB293" s="115"/>
      <c r="AC293" s="115"/>
      <c r="AD293" s="115"/>
      <c r="AE293" s="115"/>
      <c r="AF293" s="115"/>
      <c r="AG293" s="115" t="s">
        <v>129</v>
      </c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</row>
    <row r="294" spans="1:60" outlineLevel="1" x14ac:dyDescent="0.2">
      <c r="A294" s="118"/>
      <c r="B294" s="119"/>
      <c r="C294" s="146" t="s">
        <v>433</v>
      </c>
      <c r="D294" s="121"/>
      <c r="E294" s="122">
        <v>12.12</v>
      </c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15"/>
      <c r="Z294" s="115"/>
      <c r="AA294" s="115"/>
      <c r="AB294" s="115"/>
      <c r="AC294" s="115"/>
      <c r="AD294" s="115"/>
      <c r="AE294" s="115"/>
      <c r="AF294" s="115"/>
      <c r="AG294" s="115" t="s">
        <v>131</v>
      </c>
      <c r="AH294" s="115">
        <v>0</v>
      </c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</row>
    <row r="295" spans="1:60" outlineLevel="1" x14ac:dyDescent="0.2">
      <c r="A295" s="118"/>
      <c r="B295" s="119"/>
      <c r="C295" s="146" t="s">
        <v>187</v>
      </c>
      <c r="D295" s="121"/>
      <c r="E295" s="122">
        <v>-1.1819999999999999</v>
      </c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15"/>
      <c r="Z295" s="115"/>
      <c r="AA295" s="115"/>
      <c r="AB295" s="115"/>
      <c r="AC295" s="115"/>
      <c r="AD295" s="115"/>
      <c r="AE295" s="115"/>
      <c r="AF295" s="115"/>
      <c r="AG295" s="115" t="s">
        <v>131</v>
      </c>
      <c r="AH295" s="115">
        <v>0</v>
      </c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</row>
    <row r="296" spans="1:60" outlineLevel="1" x14ac:dyDescent="0.2">
      <c r="A296" s="118"/>
      <c r="B296" s="119"/>
      <c r="C296" s="146" t="s">
        <v>434</v>
      </c>
      <c r="D296" s="121"/>
      <c r="E296" s="122">
        <v>3.33</v>
      </c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15"/>
      <c r="Z296" s="115"/>
      <c r="AA296" s="115"/>
      <c r="AB296" s="115"/>
      <c r="AC296" s="115"/>
      <c r="AD296" s="115"/>
      <c r="AE296" s="115"/>
      <c r="AF296" s="115"/>
      <c r="AG296" s="115" t="s">
        <v>131</v>
      </c>
      <c r="AH296" s="115">
        <v>0</v>
      </c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</row>
    <row r="297" spans="1:60" outlineLevel="1" x14ac:dyDescent="0.2">
      <c r="A297" s="132">
        <v>122</v>
      </c>
      <c r="B297" s="133" t="s">
        <v>439</v>
      </c>
      <c r="C297" s="145" t="s">
        <v>440</v>
      </c>
      <c r="D297" s="134" t="s">
        <v>140</v>
      </c>
      <c r="E297" s="135">
        <v>14.268000000000001</v>
      </c>
      <c r="F297" s="136"/>
      <c r="G297" s="137">
        <f>ROUND(E297*F297,2)</f>
        <v>0</v>
      </c>
      <c r="H297" s="120">
        <v>9.1999999999999993</v>
      </c>
      <c r="I297" s="120">
        <f>ROUND(E297*H297,2)</f>
        <v>131.27000000000001</v>
      </c>
      <c r="J297" s="120">
        <v>0</v>
      </c>
      <c r="K297" s="120">
        <f>ROUND(E297*J297,2)</f>
        <v>0</v>
      </c>
      <c r="L297" s="120">
        <v>21</v>
      </c>
      <c r="M297" s="120">
        <f>G297*(1+L297/100)</f>
        <v>0</v>
      </c>
      <c r="N297" s="120">
        <v>8.9999999999999998E-4</v>
      </c>
      <c r="O297" s="120">
        <f>ROUND(E297*N297,2)</f>
        <v>0.01</v>
      </c>
      <c r="P297" s="120">
        <v>0</v>
      </c>
      <c r="Q297" s="120">
        <f>ROUND(E297*P297,2)</f>
        <v>0</v>
      </c>
      <c r="R297" s="120"/>
      <c r="S297" s="120" t="s">
        <v>127</v>
      </c>
      <c r="T297" s="120" t="s">
        <v>127</v>
      </c>
      <c r="U297" s="120">
        <v>0</v>
      </c>
      <c r="V297" s="120">
        <f>ROUND(E297*U297,2)</f>
        <v>0</v>
      </c>
      <c r="W297" s="120"/>
      <c r="X297" s="120" t="s">
        <v>128</v>
      </c>
      <c r="Y297" s="115"/>
      <c r="Z297" s="115"/>
      <c r="AA297" s="115"/>
      <c r="AB297" s="115"/>
      <c r="AC297" s="115"/>
      <c r="AD297" s="115"/>
      <c r="AE297" s="115"/>
      <c r="AF297" s="115"/>
      <c r="AG297" s="115" t="s">
        <v>129</v>
      </c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</row>
    <row r="298" spans="1:60" outlineLevel="1" x14ac:dyDescent="0.2">
      <c r="A298" s="118"/>
      <c r="B298" s="119"/>
      <c r="C298" s="146" t="s">
        <v>433</v>
      </c>
      <c r="D298" s="121"/>
      <c r="E298" s="122">
        <v>12.12</v>
      </c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15"/>
      <c r="Z298" s="115"/>
      <c r="AA298" s="115"/>
      <c r="AB298" s="115"/>
      <c r="AC298" s="115"/>
      <c r="AD298" s="115"/>
      <c r="AE298" s="115"/>
      <c r="AF298" s="115"/>
      <c r="AG298" s="115" t="s">
        <v>131</v>
      </c>
      <c r="AH298" s="115">
        <v>0</v>
      </c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</row>
    <row r="299" spans="1:60" outlineLevel="1" x14ac:dyDescent="0.2">
      <c r="A299" s="118"/>
      <c r="B299" s="119"/>
      <c r="C299" s="146" t="s">
        <v>187</v>
      </c>
      <c r="D299" s="121"/>
      <c r="E299" s="122">
        <v>-1.1819999999999999</v>
      </c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15"/>
      <c r="Z299" s="115"/>
      <c r="AA299" s="115"/>
      <c r="AB299" s="115"/>
      <c r="AC299" s="115"/>
      <c r="AD299" s="115"/>
      <c r="AE299" s="115"/>
      <c r="AF299" s="115"/>
      <c r="AG299" s="115" t="s">
        <v>131</v>
      </c>
      <c r="AH299" s="115">
        <v>0</v>
      </c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</row>
    <row r="300" spans="1:60" outlineLevel="1" x14ac:dyDescent="0.2">
      <c r="A300" s="118"/>
      <c r="B300" s="119"/>
      <c r="C300" s="146" t="s">
        <v>434</v>
      </c>
      <c r="D300" s="121"/>
      <c r="E300" s="122">
        <v>3.33</v>
      </c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15"/>
      <c r="Z300" s="115"/>
      <c r="AA300" s="115"/>
      <c r="AB300" s="115"/>
      <c r="AC300" s="115"/>
      <c r="AD300" s="115"/>
      <c r="AE300" s="115"/>
      <c r="AF300" s="115"/>
      <c r="AG300" s="115" t="s">
        <v>131</v>
      </c>
      <c r="AH300" s="115">
        <v>0</v>
      </c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</row>
    <row r="301" spans="1:60" ht="22.5" outlineLevel="1" x14ac:dyDescent="0.2">
      <c r="A301" s="132">
        <v>123</v>
      </c>
      <c r="B301" s="133" t="s">
        <v>441</v>
      </c>
      <c r="C301" s="145" t="s">
        <v>442</v>
      </c>
      <c r="D301" s="134" t="s">
        <v>145</v>
      </c>
      <c r="E301" s="135">
        <v>5.5</v>
      </c>
      <c r="F301" s="136"/>
      <c r="G301" s="137">
        <f>ROUND(E301*F301,2)</f>
        <v>0</v>
      </c>
      <c r="H301" s="120">
        <v>0</v>
      </c>
      <c r="I301" s="120">
        <f>ROUND(E301*H301,2)</f>
        <v>0</v>
      </c>
      <c r="J301" s="120">
        <v>60.5</v>
      </c>
      <c r="K301" s="120">
        <f>ROUND(E301*J301,2)</f>
        <v>332.75</v>
      </c>
      <c r="L301" s="120">
        <v>21</v>
      </c>
      <c r="M301" s="120">
        <f>G301*(1+L301/100)</f>
        <v>0</v>
      </c>
      <c r="N301" s="120">
        <v>0</v>
      </c>
      <c r="O301" s="120">
        <f>ROUND(E301*N301,2)</f>
        <v>0</v>
      </c>
      <c r="P301" s="120">
        <v>0</v>
      </c>
      <c r="Q301" s="120">
        <f>ROUND(E301*P301,2)</f>
        <v>0</v>
      </c>
      <c r="R301" s="120"/>
      <c r="S301" s="120" t="s">
        <v>127</v>
      </c>
      <c r="T301" s="120" t="s">
        <v>127</v>
      </c>
      <c r="U301" s="120">
        <v>0.12</v>
      </c>
      <c r="V301" s="120">
        <f>ROUND(E301*U301,2)</f>
        <v>0.66</v>
      </c>
      <c r="W301" s="120"/>
      <c r="X301" s="120" t="s">
        <v>128</v>
      </c>
      <c r="Y301" s="115"/>
      <c r="Z301" s="115"/>
      <c r="AA301" s="115"/>
      <c r="AB301" s="115"/>
      <c r="AC301" s="115"/>
      <c r="AD301" s="115"/>
      <c r="AE301" s="115"/>
      <c r="AF301" s="115"/>
      <c r="AG301" s="115" t="s">
        <v>129</v>
      </c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</row>
    <row r="302" spans="1:60" outlineLevel="1" x14ac:dyDescent="0.2">
      <c r="A302" s="118"/>
      <c r="B302" s="119"/>
      <c r="C302" s="146" t="s">
        <v>615</v>
      </c>
      <c r="D302" s="121"/>
      <c r="E302" s="122">
        <v>5.5</v>
      </c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15"/>
      <c r="Z302" s="115"/>
      <c r="AA302" s="115"/>
      <c r="AB302" s="115"/>
      <c r="AC302" s="115"/>
      <c r="AD302" s="115"/>
      <c r="AE302" s="115"/>
      <c r="AF302" s="115"/>
      <c r="AG302" s="115" t="s">
        <v>131</v>
      </c>
      <c r="AH302" s="115">
        <v>0</v>
      </c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</row>
    <row r="303" spans="1:60" ht="22.5" outlineLevel="1" x14ac:dyDescent="0.2">
      <c r="A303" s="132">
        <v>124</v>
      </c>
      <c r="B303" s="133" t="s">
        <v>443</v>
      </c>
      <c r="C303" s="145" t="s">
        <v>444</v>
      </c>
      <c r="D303" s="134" t="s">
        <v>140</v>
      </c>
      <c r="E303" s="135">
        <v>14.268000000000001</v>
      </c>
      <c r="F303" s="136"/>
      <c r="G303" s="137">
        <f>ROUND(E303*F303,2)</f>
        <v>0</v>
      </c>
      <c r="H303" s="120">
        <v>450</v>
      </c>
      <c r="I303" s="120">
        <f>ROUND(E303*H303,2)</f>
        <v>6420.6</v>
      </c>
      <c r="J303" s="120">
        <v>0</v>
      </c>
      <c r="K303" s="120">
        <f>ROUND(E303*J303,2)</f>
        <v>0</v>
      </c>
      <c r="L303" s="120">
        <v>21</v>
      </c>
      <c r="M303" s="120">
        <f>G303*(1+L303/100)</f>
        <v>0</v>
      </c>
      <c r="N303" s="120">
        <v>0</v>
      </c>
      <c r="O303" s="120">
        <f>ROUND(E303*N303,2)</f>
        <v>0</v>
      </c>
      <c r="P303" s="120">
        <v>0</v>
      </c>
      <c r="Q303" s="120">
        <f>ROUND(E303*P303,2)</f>
        <v>0</v>
      </c>
      <c r="R303" s="120"/>
      <c r="S303" s="120" t="s">
        <v>219</v>
      </c>
      <c r="T303" s="120" t="s">
        <v>220</v>
      </c>
      <c r="U303" s="120">
        <v>0</v>
      </c>
      <c r="V303" s="120">
        <f>ROUND(E303*U303,2)</f>
        <v>0</v>
      </c>
      <c r="W303" s="120"/>
      <c r="X303" s="120" t="s">
        <v>384</v>
      </c>
      <c r="Y303" s="115"/>
      <c r="Z303" s="115"/>
      <c r="AA303" s="115"/>
      <c r="AB303" s="115"/>
      <c r="AC303" s="115"/>
      <c r="AD303" s="115"/>
      <c r="AE303" s="115"/>
      <c r="AF303" s="115"/>
      <c r="AG303" s="115" t="s">
        <v>445</v>
      </c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</row>
    <row r="304" spans="1:60" outlineLevel="1" x14ac:dyDescent="0.2">
      <c r="A304" s="118"/>
      <c r="B304" s="119"/>
      <c r="C304" s="146" t="s">
        <v>433</v>
      </c>
      <c r="D304" s="121"/>
      <c r="E304" s="122">
        <v>12.12</v>
      </c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15"/>
      <c r="Z304" s="115"/>
      <c r="AA304" s="115"/>
      <c r="AB304" s="115"/>
      <c r="AC304" s="115"/>
      <c r="AD304" s="115"/>
      <c r="AE304" s="115"/>
      <c r="AF304" s="115"/>
      <c r="AG304" s="115" t="s">
        <v>131</v>
      </c>
      <c r="AH304" s="115">
        <v>0</v>
      </c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</row>
    <row r="305" spans="1:60" outlineLevel="1" x14ac:dyDescent="0.2">
      <c r="A305" s="118"/>
      <c r="B305" s="119"/>
      <c r="C305" s="146" t="s">
        <v>187</v>
      </c>
      <c r="D305" s="121"/>
      <c r="E305" s="122">
        <v>-1.1819999999999999</v>
      </c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15"/>
      <c r="Z305" s="115"/>
      <c r="AA305" s="115"/>
      <c r="AB305" s="115"/>
      <c r="AC305" s="115"/>
      <c r="AD305" s="115"/>
      <c r="AE305" s="115"/>
      <c r="AF305" s="115"/>
      <c r="AG305" s="115" t="s">
        <v>131</v>
      </c>
      <c r="AH305" s="115">
        <v>0</v>
      </c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</row>
    <row r="306" spans="1:60" outlineLevel="1" x14ac:dyDescent="0.2">
      <c r="A306" s="118"/>
      <c r="B306" s="119"/>
      <c r="C306" s="146" t="s">
        <v>434</v>
      </c>
      <c r="D306" s="121"/>
      <c r="E306" s="122">
        <v>3.33</v>
      </c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15"/>
      <c r="Z306" s="115"/>
      <c r="AA306" s="115"/>
      <c r="AB306" s="115"/>
      <c r="AC306" s="115"/>
      <c r="AD306" s="115"/>
      <c r="AE306" s="115"/>
      <c r="AF306" s="115"/>
      <c r="AG306" s="115" t="s">
        <v>131</v>
      </c>
      <c r="AH306" s="115">
        <v>0</v>
      </c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</row>
    <row r="307" spans="1:60" outlineLevel="1" x14ac:dyDescent="0.2">
      <c r="A307" s="138">
        <v>125</v>
      </c>
      <c r="B307" s="139" t="s">
        <v>446</v>
      </c>
      <c r="C307" s="147" t="s">
        <v>447</v>
      </c>
      <c r="D307" s="140" t="s">
        <v>145</v>
      </c>
      <c r="E307" s="141">
        <v>6</v>
      </c>
      <c r="F307" s="142"/>
      <c r="G307" s="143">
        <f>ROUND(E307*F307,2)</f>
        <v>0</v>
      </c>
      <c r="H307" s="120">
        <v>87</v>
      </c>
      <c r="I307" s="120">
        <f>ROUND(E307*H307,2)</f>
        <v>522</v>
      </c>
      <c r="J307" s="120">
        <v>0</v>
      </c>
      <c r="K307" s="120">
        <f>ROUND(E307*J307,2)</f>
        <v>0</v>
      </c>
      <c r="L307" s="120">
        <v>21</v>
      </c>
      <c r="M307" s="120">
        <f>G307*(1+L307/100)</f>
        <v>0</v>
      </c>
      <c r="N307" s="120">
        <v>2.2000000000000001E-4</v>
      </c>
      <c r="O307" s="120">
        <f>ROUND(E307*N307,2)</f>
        <v>0</v>
      </c>
      <c r="P307" s="120">
        <v>0</v>
      </c>
      <c r="Q307" s="120">
        <f>ROUND(E307*P307,2)</f>
        <v>0</v>
      </c>
      <c r="R307" s="120"/>
      <c r="S307" s="120" t="s">
        <v>219</v>
      </c>
      <c r="T307" s="120" t="s">
        <v>220</v>
      </c>
      <c r="U307" s="120">
        <v>0</v>
      </c>
      <c r="V307" s="120">
        <f>ROUND(E307*U307,2)</f>
        <v>0</v>
      </c>
      <c r="W307" s="120"/>
      <c r="X307" s="120" t="s">
        <v>384</v>
      </c>
      <c r="Y307" s="115"/>
      <c r="Z307" s="115"/>
      <c r="AA307" s="115"/>
      <c r="AB307" s="115"/>
      <c r="AC307" s="115"/>
      <c r="AD307" s="115"/>
      <c r="AE307" s="115"/>
      <c r="AF307" s="115"/>
      <c r="AG307" s="115" t="s">
        <v>445</v>
      </c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</row>
    <row r="308" spans="1:60" outlineLevel="1" x14ac:dyDescent="0.2">
      <c r="A308" s="138">
        <v>126</v>
      </c>
      <c r="B308" s="139" t="s">
        <v>448</v>
      </c>
      <c r="C308" s="147" t="s">
        <v>449</v>
      </c>
      <c r="D308" s="140" t="s">
        <v>0</v>
      </c>
      <c r="E308" s="141">
        <v>195.89340000000001</v>
      </c>
      <c r="F308" s="142"/>
      <c r="G308" s="143">
        <f>ROUND(E308*F308,2)</f>
        <v>0</v>
      </c>
      <c r="H308" s="120">
        <v>0</v>
      </c>
      <c r="I308" s="120">
        <f>ROUND(E308*H308,2)</f>
        <v>0</v>
      </c>
      <c r="J308" s="120">
        <v>3.65</v>
      </c>
      <c r="K308" s="120">
        <f>ROUND(E308*J308,2)</f>
        <v>715.01</v>
      </c>
      <c r="L308" s="120">
        <v>21</v>
      </c>
      <c r="M308" s="120">
        <f>G308*(1+L308/100)</f>
        <v>0</v>
      </c>
      <c r="N308" s="120">
        <v>0</v>
      </c>
      <c r="O308" s="120">
        <f>ROUND(E308*N308,2)</f>
        <v>0</v>
      </c>
      <c r="P308" s="120">
        <v>0</v>
      </c>
      <c r="Q308" s="120">
        <f>ROUND(E308*P308,2)</f>
        <v>0</v>
      </c>
      <c r="R308" s="120"/>
      <c r="S308" s="120" t="s">
        <v>127</v>
      </c>
      <c r="T308" s="120" t="s">
        <v>141</v>
      </c>
      <c r="U308" s="120">
        <v>0</v>
      </c>
      <c r="V308" s="120">
        <f>ROUND(E308*U308,2)</f>
        <v>0</v>
      </c>
      <c r="W308" s="120"/>
      <c r="X308" s="120" t="s">
        <v>255</v>
      </c>
      <c r="Y308" s="115"/>
      <c r="Z308" s="115"/>
      <c r="AA308" s="115"/>
      <c r="AB308" s="115"/>
      <c r="AC308" s="115"/>
      <c r="AD308" s="115"/>
      <c r="AE308" s="115"/>
      <c r="AF308" s="115"/>
      <c r="AG308" s="115" t="s">
        <v>256</v>
      </c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</row>
    <row r="309" spans="1:60" x14ac:dyDescent="0.2">
      <c r="A309" s="126" t="s">
        <v>122</v>
      </c>
      <c r="B309" s="127" t="s">
        <v>86</v>
      </c>
      <c r="C309" s="144" t="s">
        <v>87</v>
      </c>
      <c r="D309" s="128"/>
      <c r="E309" s="129"/>
      <c r="F309" s="130"/>
      <c r="G309" s="131">
        <f>SUMIF(AG310:AG318,"&lt;&gt;NOR",G310:G318)</f>
        <v>0</v>
      </c>
      <c r="H309" s="125"/>
      <c r="I309" s="125">
        <f>SUM(I310:I318)</f>
        <v>1098.47</v>
      </c>
      <c r="J309" s="125"/>
      <c r="K309" s="125">
        <f>SUM(K310:K318)</f>
        <v>2946.81</v>
      </c>
      <c r="L309" s="125"/>
      <c r="M309" s="125">
        <f>SUM(M310:M318)</f>
        <v>0</v>
      </c>
      <c r="N309" s="125"/>
      <c r="O309" s="125">
        <f>SUM(O310:O318)</f>
        <v>0</v>
      </c>
      <c r="P309" s="125"/>
      <c r="Q309" s="125">
        <f>SUM(Q310:Q318)</f>
        <v>0</v>
      </c>
      <c r="R309" s="125"/>
      <c r="S309" s="125"/>
      <c r="T309" s="125"/>
      <c r="U309" s="125"/>
      <c r="V309" s="125">
        <f>SUM(V310:V318)</f>
        <v>6.04</v>
      </c>
      <c r="W309" s="125"/>
      <c r="X309" s="125"/>
      <c r="AG309" t="s">
        <v>123</v>
      </c>
    </row>
    <row r="310" spans="1:60" outlineLevel="1" x14ac:dyDescent="0.2">
      <c r="A310" s="132">
        <v>127</v>
      </c>
      <c r="B310" s="133" t="s">
        <v>450</v>
      </c>
      <c r="C310" s="145" t="s">
        <v>451</v>
      </c>
      <c r="D310" s="134" t="s">
        <v>140</v>
      </c>
      <c r="E310" s="135">
        <v>6.24</v>
      </c>
      <c r="F310" s="136"/>
      <c r="G310" s="137">
        <f>ROUND(E310*F310,2)</f>
        <v>0</v>
      </c>
      <c r="H310" s="120">
        <v>70.86</v>
      </c>
      <c r="I310" s="120">
        <f>ROUND(E310*H310,2)</f>
        <v>442.17</v>
      </c>
      <c r="J310" s="120">
        <v>67.64</v>
      </c>
      <c r="K310" s="120">
        <f>ROUND(E310*J310,2)</f>
        <v>422.07</v>
      </c>
      <c r="L310" s="120">
        <v>21</v>
      </c>
      <c r="M310" s="120">
        <f>G310*(1+L310/100)</f>
        <v>0</v>
      </c>
      <c r="N310" s="120">
        <v>3.6999999999999999E-4</v>
      </c>
      <c r="O310" s="120">
        <f>ROUND(E310*N310,2)</f>
        <v>0</v>
      </c>
      <c r="P310" s="120">
        <v>0</v>
      </c>
      <c r="Q310" s="120">
        <f>ROUND(E310*P310,2)</f>
        <v>0</v>
      </c>
      <c r="R310" s="120"/>
      <c r="S310" s="120" t="s">
        <v>127</v>
      </c>
      <c r="T310" s="120" t="s">
        <v>141</v>
      </c>
      <c r="U310" s="120">
        <v>0.13900000000000001</v>
      </c>
      <c r="V310" s="120">
        <f>ROUND(E310*U310,2)</f>
        <v>0.87</v>
      </c>
      <c r="W310" s="120"/>
      <c r="X310" s="120" t="s">
        <v>128</v>
      </c>
      <c r="Y310" s="115"/>
      <c r="Z310" s="115"/>
      <c r="AA310" s="115"/>
      <c r="AB310" s="115"/>
      <c r="AC310" s="115"/>
      <c r="AD310" s="115"/>
      <c r="AE310" s="115"/>
      <c r="AF310" s="115"/>
      <c r="AG310" s="115" t="s">
        <v>129</v>
      </c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</row>
    <row r="311" spans="1:60" ht="22.5" outlineLevel="1" x14ac:dyDescent="0.2">
      <c r="A311" s="118"/>
      <c r="B311" s="119"/>
      <c r="C311" s="146" t="s">
        <v>452</v>
      </c>
      <c r="D311" s="121"/>
      <c r="E311" s="122">
        <v>6.24</v>
      </c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15"/>
      <c r="Z311" s="115"/>
      <c r="AA311" s="115"/>
      <c r="AB311" s="115"/>
      <c r="AC311" s="115"/>
      <c r="AD311" s="115"/>
      <c r="AE311" s="115"/>
      <c r="AF311" s="115"/>
      <c r="AG311" s="115" t="s">
        <v>131</v>
      </c>
      <c r="AH311" s="115">
        <v>0</v>
      </c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</row>
    <row r="312" spans="1:60" outlineLevel="1" x14ac:dyDescent="0.2">
      <c r="A312" s="132">
        <v>128</v>
      </c>
      <c r="B312" s="133" t="s">
        <v>453</v>
      </c>
      <c r="C312" s="145" t="s">
        <v>454</v>
      </c>
      <c r="D312" s="134" t="s">
        <v>145</v>
      </c>
      <c r="E312" s="135">
        <v>22.2</v>
      </c>
      <c r="F312" s="136"/>
      <c r="G312" s="137">
        <f>ROUND(E312*F312,2)</f>
        <v>0</v>
      </c>
      <c r="H312" s="120">
        <v>16.11</v>
      </c>
      <c r="I312" s="120">
        <f>ROUND(E312*H312,2)</f>
        <v>357.64</v>
      </c>
      <c r="J312" s="120">
        <v>58.49</v>
      </c>
      <c r="K312" s="120">
        <f>ROUND(E312*J312,2)</f>
        <v>1298.48</v>
      </c>
      <c r="L312" s="120">
        <v>21</v>
      </c>
      <c r="M312" s="120">
        <f>G312*(1+L312/100)</f>
        <v>0</v>
      </c>
      <c r="N312" s="120">
        <v>9.0000000000000006E-5</v>
      </c>
      <c r="O312" s="120">
        <f>ROUND(E312*N312,2)</f>
        <v>0</v>
      </c>
      <c r="P312" s="120">
        <v>0</v>
      </c>
      <c r="Q312" s="120">
        <f>ROUND(E312*P312,2)</f>
        <v>0</v>
      </c>
      <c r="R312" s="120"/>
      <c r="S312" s="120" t="s">
        <v>127</v>
      </c>
      <c r="T312" s="120" t="s">
        <v>127</v>
      </c>
      <c r="U312" s="120">
        <v>0.11600000000000001</v>
      </c>
      <c r="V312" s="120">
        <f>ROUND(E312*U312,2)</f>
        <v>2.58</v>
      </c>
      <c r="W312" s="120"/>
      <c r="X312" s="120" t="s">
        <v>128</v>
      </c>
      <c r="Y312" s="115"/>
      <c r="Z312" s="115"/>
      <c r="AA312" s="115"/>
      <c r="AB312" s="115"/>
      <c r="AC312" s="115"/>
      <c r="AD312" s="115"/>
      <c r="AE312" s="115"/>
      <c r="AF312" s="115"/>
      <c r="AG312" s="115" t="s">
        <v>129</v>
      </c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</row>
    <row r="313" spans="1:60" outlineLevel="1" x14ac:dyDescent="0.2">
      <c r="A313" s="118"/>
      <c r="B313" s="119"/>
      <c r="C313" s="146" t="s">
        <v>616</v>
      </c>
      <c r="D313" s="121"/>
      <c r="E313" s="122">
        <v>16.2</v>
      </c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15"/>
      <c r="Z313" s="115"/>
      <c r="AA313" s="115"/>
      <c r="AB313" s="115"/>
      <c r="AC313" s="115"/>
      <c r="AD313" s="115"/>
      <c r="AE313" s="115"/>
      <c r="AF313" s="115"/>
      <c r="AG313" s="115" t="s">
        <v>131</v>
      </c>
      <c r="AH313" s="115">
        <v>0</v>
      </c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</row>
    <row r="314" spans="1:60" outlineLevel="1" x14ac:dyDescent="0.2">
      <c r="A314" s="118"/>
      <c r="B314" s="119"/>
      <c r="C314" s="146" t="s">
        <v>455</v>
      </c>
      <c r="D314" s="121"/>
      <c r="E314" s="122">
        <v>6</v>
      </c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15"/>
      <c r="Z314" s="115"/>
      <c r="AA314" s="115"/>
      <c r="AB314" s="115"/>
      <c r="AC314" s="115"/>
      <c r="AD314" s="115"/>
      <c r="AE314" s="115"/>
      <c r="AF314" s="115"/>
      <c r="AG314" s="115" t="s">
        <v>131</v>
      </c>
      <c r="AH314" s="115">
        <v>0</v>
      </c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</row>
    <row r="315" spans="1:60" outlineLevel="1" x14ac:dyDescent="0.2">
      <c r="A315" s="132">
        <v>129</v>
      </c>
      <c r="B315" s="133" t="s">
        <v>456</v>
      </c>
      <c r="C315" s="145" t="s">
        <v>457</v>
      </c>
      <c r="D315" s="134" t="s">
        <v>140</v>
      </c>
      <c r="E315" s="135">
        <v>6.2625000000000002</v>
      </c>
      <c r="F315" s="136"/>
      <c r="G315" s="137">
        <f>ROUND(E315*F315,2)</f>
        <v>0</v>
      </c>
      <c r="H315" s="120">
        <v>47.69</v>
      </c>
      <c r="I315" s="120">
        <f>ROUND(E315*H315,2)</f>
        <v>298.66000000000003</v>
      </c>
      <c r="J315" s="120">
        <v>195.81</v>
      </c>
      <c r="K315" s="120">
        <f>ROUND(E315*J315,2)</f>
        <v>1226.26</v>
      </c>
      <c r="L315" s="120">
        <v>21</v>
      </c>
      <c r="M315" s="120">
        <f>G315*(1+L315/100)</f>
        <v>0</v>
      </c>
      <c r="N315" s="120">
        <v>3.6000000000000002E-4</v>
      </c>
      <c r="O315" s="120">
        <f>ROUND(E315*N315,2)</f>
        <v>0</v>
      </c>
      <c r="P315" s="120">
        <v>0</v>
      </c>
      <c r="Q315" s="120">
        <f>ROUND(E315*P315,2)</f>
        <v>0</v>
      </c>
      <c r="R315" s="120"/>
      <c r="S315" s="120" t="s">
        <v>219</v>
      </c>
      <c r="T315" s="120" t="s">
        <v>220</v>
      </c>
      <c r="U315" s="120">
        <v>0.41299999999999998</v>
      </c>
      <c r="V315" s="120">
        <f>ROUND(E315*U315,2)</f>
        <v>2.59</v>
      </c>
      <c r="W315" s="120"/>
      <c r="X315" s="120" t="s">
        <v>128</v>
      </c>
      <c r="Y315" s="115"/>
      <c r="Z315" s="115"/>
      <c r="AA315" s="115"/>
      <c r="AB315" s="115"/>
      <c r="AC315" s="115"/>
      <c r="AD315" s="115"/>
      <c r="AE315" s="115"/>
      <c r="AF315" s="115"/>
      <c r="AG315" s="115" t="s">
        <v>129</v>
      </c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</row>
    <row r="316" spans="1:60" outlineLevel="1" x14ac:dyDescent="0.2">
      <c r="A316" s="118"/>
      <c r="B316" s="119"/>
      <c r="C316" s="146" t="s">
        <v>458</v>
      </c>
      <c r="D316" s="121"/>
      <c r="E316" s="122">
        <v>2.4</v>
      </c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15"/>
      <c r="Z316" s="115"/>
      <c r="AA316" s="115"/>
      <c r="AB316" s="115"/>
      <c r="AC316" s="115"/>
      <c r="AD316" s="115"/>
      <c r="AE316" s="115"/>
      <c r="AF316" s="115"/>
      <c r="AG316" s="115" t="s">
        <v>131</v>
      </c>
      <c r="AH316" s="115">
        <v>0</v>
      </c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</row>
    <row r="317" spans="1:60" outlineLevel="1" x14ac:dyDescent="0.2">
      <c r="A317" s="118"/>
      <c r="B317" s="119"/>
      <c r="C317" s="146" t="s">
        <v>459</v>
      </c>
      <c r="D317" s="121"/>
      <c r="E317" s="122">
        <v>2.5</v>
      </c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15"/>
      <c r="Z317" s="115"/>
      <c r="AA317" s="115"/>
      <c r="AB317" s="115"/>
      <c r="AC317" s="115"/>
      <c r="AD317" s="115"/>
      <c r="AE317" s="115"/>
      <c r="AF317" s="115"/>
      <c r="AG317" s="115" t="s">
        <v>131</v>
      </c>
      <c r="AH317" s="115">
        <v>0</v>
      </c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</row>
    <row r="318" spans="1:60" outlineLevel="1" x14ac:dyDescent="0.2">
      <c r="A318" s="118"/>
      <c r="B318" s="119"/>
      <c r="C318" s="146" t="s">
        <v>460</v>
      </c>
      <c r="D318" s="121"/>
      <c r="E318" s="122">
        <v>1.3625</v>
      </c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15"/>
      <c r="Z318" s="115"/>
      <c r="AA318" s="115"/>
      <c r="AB318" s="115"/>
      <c r="AC318" s="115"/>
      <c r="AD318" s="115"/>
      <c r="AE318" s="115"/>
      <c r="AF318" s="115"/>
      <c r="AG318" s="115" t="s">
        <v>131</v>
      </c>
      <c r="AH318" s="115">
        <v>0</v>
      </c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</row>
    <row r="319" spans="1:60" x14ac:dyDescent="0.2">
      <c r="A319" s="126" t="s">
        <v>122</v>
      </c>
      <c r="B319" s="127" t="s">
        <v>88</v>
      </c>
      <c r="C319" s="144" t="s">
        <v>89</v>
      </c>
      <c r="D319" s="128"/>
      <c r="E319" s="129"/>
      <c r="F319" s="130"/>
      <c r="G319" s="131">
        <f>SUMIF(AG320:AG413,"&lt;&gt;NOR",G320:G413)</f>
        <v>0</v>
      </c>
      <c r="H319" s="125"/>
      <c r="I319" s="125">
        <f>SUM(I320:I413)</f>
        <v>2469.2299999999996</v>
      </c>
      <c r="J319" s="125"/>
      <c r="K319" s="125">
        <f>SUM(K320:K413)</f>
        <v>25902.450000000004</v>
      </c>
      <c r="L319" s="125"/>
      <c r="M319" s="125">
        <f>SUM(M320:M413)</f>
        <v>0</v>
      </c>
      <c r="N319" s="125"/>
      <c r="O319" s="125">
        <f>SUM(O320:O413)</f>
        <v>0.06</v>
      </c>
      <c r="P319" s="125"/>
      <c r="Q319" s="125">
        <f>SUM(Q320:Q413)</f>
        <v>0</v>
      </c>
      <c r="R319" s="125"/>
      <c r="S319" s="125"/>
      <c r="T319" s="125"/>
      <c r="U319" s="125"/>
      <c r="V319" s="125">
        <f>SUM(V320:V413)</f>
        <v>49.629999999999995</v>
      </c>
      <c r="W319" s="125"/>
      <c r="X319" s="125"/>
      <c r="AG319" t="s">
        <v>123</v>
      </c>
    </row>
    <row r="320" spans="1:60" outlineLevel="1" x14ac:dyDescent="0.2">
      <c r="A320" s="132">
        <v>130</v>
      </c>
      <c r="B320" s="133" t="s">
        <v>461</v>
      </c>
      <c r="C320" s="145" t="s">
        <v>462</v>
      </c>
      <c r="D320" s="134" t="s">
        <v>140</v>
      </c>
      <c r="E320" s="135">
        <v>161.90289999999999</v>
      </c>
      <c r="F320" s="136"/>
      <c r="G320" s="137">
        <f>ROUND(E320*F320,2)</f>
        <v>0</v>
      </c>
      <c r="H320" s="120">
        <v>0.1</v>
      </c>
      <c r="I320" s="120">
        <f>ROUND(E320*H320,2)</f>
        <v>16.190000000000001</v>
      </c>
      <c r="J320" s="120">
        <v>34</v>
      </c>
      <c r="K320" s="120">
        <f>ROUND(E320*J320,2)</f>
        <v>5504.7</v>
      </c>
      <c r="L320" s="120">
        <v>21</v>
      </c>
      <c r="M320" s="120">
        <f>G320*(1+L320/100)</f>
        <v>0</v>
      </c>
      <c r="N320" s="120">
        <v>0</v>
      </c>
      <c r="O320" s="120">
        <f>ROUND(E320*N320,2)</f>
        <v>0</v>
      </c>
      <c r="P320" s="120">
        <v>0</v>
      </c>
      <c r="Q320" s="120">
        <f>ROUND(E320*P320,2)</f>
        <v>0</v>
      </c>
      <c r="R320" s="120"/>
      <c r="S320" s="120" t="s">
        <v>127</v>
      </c>
      <c r="T320" s="120" t="s">
        <v>127</v>
      </c>
      <c r="U320" s="120">
        <v>6.9709999999999994E-2</v>
      </c>
      <c r="V320" s="120">
        <f>ROUND(E320*U320,2)</f>
        <v>11.29</v>
      </c>
      <c r="W320" s="120"/>
      <c r="X320" s="120" t="s">
        <v>128</v>
      </c>
      <c r="Y320" s="115"/>
      <c r="Z320" s="115"/>
      <c r="AA320" s="115"/>
      <c r="AB320" s="115"/>
      <c r="AC320" s="115"/>
      <c r="AD320" s="115"/>
      <c r="AE320" s="115"/>
      <c r="AF320" s="115"/>
      <c r="AG320" s="115" t="s">
        <v>129</v>
      </c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</row>
    <row r="321" spans="1:60" outlineLevel="1" x14ac:dyDescent="0.2">
      <c r="A321" s="118"/>
      <c r="B321" s="119"/>
      <c r="C321" s="146" t="s">
        <v>463</v>
      </c>
      <c r="D321" s="121"/>
      <c r="E321" s="122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15"/>
      <c r="Z321" s="115"/>
      <c r="AA321" s="115"/>
      <c r="AB321" s="115"/>
      <c r="AC321" s="115"/>
      <c r="AD321" s="115"/>
      <c r="AE321" s="115"/>
      <c r="AF321" s="115"/>
      <c r="AG321" s="115" t="s">
        <v>131</v>
      </c>
      <c r="AH321" s="115">
        <v>0</v>
      </c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</row>
    <row r="322" spans="1:60" outlineLevel="1" x14ac:dyDescent="0.2">
      <c r="A322" s="118"/>
      <c r="B322" s="119"/>
      <c r="C322" s="146" t="s">
        <v>178</v>
      </c>
      <c r="D322" s="121"/>
      <c r="E322" s="122">
        <v>9.3049999999999997</v>
      </c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15"/>
      <c r="Z322" s="115"/>
      <c r="AA322" s="115"/>
      <c r="AB322" s="115"/>
      <c r="AC322" s="115"/>
      <c r="AD322" s="115"/>
      <c r="AE322" s="115"/>
      <c r="AF322" s="115"/>
      <c r="AG322" s="115" t="s">
        <v>131</v>
      </c>
      <c r="AH322" s="115">
        <v>0</v>
      </c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</row>
    <row r="323" spans="1:60" outlineLevel="1" x14ac:dyDescent="0.2">
      <c r="A323" s="118"/>
      <c r="B323" s="119"/>
      <c r="C323" s="146" t="s">
        <v>179</v>
      </c>
      <c r="D323" s="121"/>
      <c r="E323" s="122">
        <v>16.760400000000001</v>
      </c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15"/>
      <c r="Z323" s="115"/>
      <c r="AA323" s="115"/>
      <c r="AB323" s="115"/>
      <c r="AC323" s="115"/>
      <c r="AD323" s="115"/>
      <c r="AE323" s="115"/>
      <c r="AF323" s="115"/>
      <c r="AG323" s="115" t="s">
        <v>131</v>
      </c>
      <c r="AH323" s="115">
        <v>0</v>
      </c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</row>
    <row r="324" spans="1:60" outlineLevel="1" x14ac:dyDescent="0.2">
      <c r="A324" s="118"/>
      <c r="B324" s="119"/>
      <c r="C324" s="146" t="s">
        <v>180</v>
      </c>
      <c r="D324" s="121"/>
      <c r="E324" s="122">
        <v>10.188499999999999</v>
      </c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15"/>
      <c r="Z324" s="115"/>
      <c r="AA324" s="115"/>
      <c r="AB324" s="115"/>
      <c r="AC324" s="115"/>
      <c r="AD324" s="115"/>
      <c r="AE324" s="115"/>
      <c r="AF324" s="115"/>
      <c r="AG324" s="115" t="s">
        <v>131</v>
      </c>
      <c r="AH324" s="115">
        <v>0</v>
      </c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</row>
    <row r="325" spans="1:60" outlineLevel="1" x14ac:dyDescent="0.2">
      <c r="A325" s="118"/>
      <c r="B325" s="119"/>
      <c r="C325" s="146" t="s">
        <v>464</v>
      </c>
      <c r="D325" s="121"/>
      <c r="E325" s="122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15"/>
      <c r="Z325" s="115"/>
      <c r="AA325" s="115"/>
      <c r="AB325" s="115"/>
      <c r="AC325" s="115"/>
      <c r="AD325" s="115"/>
      <c r="AE325" s="115"/>
      <c r="AF325" s="115"/>
      <c r="AG325" s="115" t="s">
        <v>131</v>
      </c>
      <c r="AH325" s="115">
        <v>0</v>
      </c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</row>
    <row r="326" spans="1:60" outlineLevel="1" x14ac:dyDescent="0.2">
      <c r="A326" s="118"/>
      <c r="B326" s="119"/>
      <c r="C326" s="146" t="s">
        <v>185</v>
      </c>
      <c r="D326" s="121"/>
      <c r="E326" s="122">
        <v>28.268999999999998</v>
      </c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15"/>
      <c r="Z326" s="115"/>
      <c r="AA326" s="115"/>
      <c r="AB326" s="115"/>
      <c r="AC326" s="115"/>
      <c r="AD326" s="115"/>
      <c r="AE326" s="115"/>
      <c r="AF326" s="115"/>
      <c r="AG326" s="115" t="s">
        <v>131</v>
      </c>
      <c r="AH326" s="115">
        <v>0</v>
      </c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</row>
    <row r="327" spans="1:60" outlineLevel="1" x14ac:dyDescent="0.2">
      <c r="A327" s="118"/>
      <c r="B327" s="119"/>
      <c r="C327" s="146" t="s">
        <v>186</v>
      </c>
      <c r="D327" s="121"/>
      <c r="E327" s="122">
        <v>-2.25</v>
      </c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15"/>
      <c r="Z327" s="115"/>
      <c r="AA327" s="115"/>
      <c r="AB327" s="115"/>
      <c r="AC327" s="115"/>
      <c r="AD327" s="115"/>
      <c r="AE327" s="115"/>
      <c r="AF327" s="115"/>
      <c r="AG327" s="115" t="s">
        <v>131</v>
      </c>
      <c r="AH327" s="115">
        <v>0</v>
      </c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</row>
    <row r="328" spans="1:60" outlineLevel="1" x14ac:dyDescent="0.2">
      <c r="A328" s="118"/>
      <c r="B328" s="119"/>
      <c r="C328" s="146" t="s">
        <v>187</v>
      </c>
      <c r="D328" s="121"/>
      <c r="E328" s="122">
        <v>-1.1819999999999999</v>
      </c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15"/>
      <c r="Z328" s="115"/>
      <c r="AA328" s="115"/>
      <c r="AB328" s="115"/>
      <c r="AC328" s="115"/>
      <c r="AD328" s="115"/>
      <c r="AE328" s="115"/>
      <c r="AF328" s="115"/>
      <c r="AG328" s="115" t="s">
        <v>131</v>
      </c>
      <c r="AH328" s="115">
        <v>0</v>
      </c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</row>
    <row r="329" spans="1:60" outlineLevel="1" x14ac:dyDescent="0.2">
      <c r="A329" s="118"/>
      <c r="B329" s="119"/>
      <c r="C329" s="146" t="s">
        <v>188</v>
      </c>
      <c r="D329" s="121"/>
      <c r="E329" s="122">
        <v>26.675999999999998</v>
      </c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15"/>
      <c r="Z329" s="115"/>
      <c r="AA329" s="115"/>
      <c r="AB329" s="115"/>
      <c r="AC329" s="115"/>
      <c r="AD329" s="115"/>
      <c r="AE329" s="115"/>
      <c r="AF329" s="115"/>
      <c r="AG329" s="115" t="s">
        <v>131</v>
      </c>
      <c r="AH329" s="115">
        <v>0</v>
      </c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</row>
    <row r="330" spans="1:60" outlineLevel="1" x14ac:dyDescent="0.2">
      <c r="A330" s="118"/>
      <c r="B330" s="119"/>
      <c r="C330" s="146" t="s">
        <v>189</v>
      </c>
      <c r="D330" s="121"/>
      <c r="E330" s="122">
        <v>-2.3639999999999999</v>
      </c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15"/>
      <c r="Z330" s="115"/>
      <c r="AA330" s="115"/>
      <c r="AB330" s="115"/>
      <c r="AC330" s="115"/>
      <c r="AD330" s="115"/>
      <c r="AE330" s="115"/>
      <c r="AF330" s="115"/>
      <c r="AG330" s="115" t="s">
        <v>131</v>
      </c>
      <c r="AH330" s="115">
        <v>0</v>
      </c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</row>
    <row r="331" spans="1:60" outlineLevel="1" x14ac:dyDescent="0.2">
      <c r="A331" s="118"/>
      <c r="B331" s="119"/>
      <c r="C331" s="146" t="s">
        <v>190</v>
      </c>
      <c r="D331" s="121"/>
      <c r="E331" s="122">
        <v>-3.1520000000000001</v>
      </c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15"/>
      <c r="Z331" s="115"/>
      <c r="AA331" s="115"/>
      <c r="AB331" s="115"/>
      <c r="AC331" s="115"/>
      <c r="AD331" s="115"/>
      <c r="AE331" s="115"/>
      <c r="AF331" s="115"/>
      <c r="AG331" s="115" t="s">
        <v>131</v>
      </c>
      <c r="AH331" s="115">
        <v>0</v>
      </c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</row>
    <row r="332" spans="1:60" outlineLevel="1" x14ac:dyDescent="0.2">
      <c r="A332" s="118"/>
      <c r="B332" s="119"/>
      <c r="C332" s="146" t="s">
        <v>191</v>
      </c>
      <c r="D332" s="121"/>
      <c r="E332" s="122">
        <v>1.1060000000000001</v>
      </c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15"/>
      <c r="Z332" s="115"/>
      <c r="AA332" s="115"/>
      <c r="AB332" s="115"/>
      <c r="AC332" s="115"/>
      <c r="AD332" s="115"/>
      <c r="AE332" s="115"/>
      <c r="AF332" s="115"/>
      <c r="AG332" s="115" t="s">
        <v>131</v>
      </c>
      <c r="AH332" s="115">
        <v>0</v>
      </c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</row>
    <row r="333" spans="1:60" outlineLevel="1" x14ac:dyDescent="0.2">
      <c r="A333" s="118"/>
      <c r="B333" s="119"/>
      <c r="C333" s="146" t="s">
        <v>192</v>
      </c>
      <c r="D333" s="121"/>
      <c r="E333" s="122">
        <v>5.157</v>
      </c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15"/>
      <c r="Z333" s="115"/>
      <c r="AA333" s="115"/>
      <c r="AB333" s="115"/>
      <c r="AC333" s="115"/>
      <c r="AD333" s="115"/>
      <c r="AE333" s="115"/>
      <c r="AF333" s="115"/>
      <c r="AG333" s="115" t="s">
        <v>131</v>
      </c>
      <c r="AH333" s="115">
        <v>0</v>
      </c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</row>
    <row r="334" spans="1:60" outlineLevel="1" x14ac:dyDescent="0.2">
      <c r="A334" s="118"/>
      <c r="B334" s="119"/>
      <c r="C334" s="146" t="s">
        <v>193</v>
      </c>
      <c r="D334" s="121"/>
      <c r="E334" s="122">
        <v>44.658000000000001</v>
      </c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15"/>
      <c r="Z334" s="115"/>
      <c r="AA334" s="115"/>
      <c r="AB334" s="115"/>
      <c r="AC334" s="115"/>
      <c r="AD334" s="115"/>
      <c r="AE334" s="115"/>
      <c r="AF334" s="115"/>
      <c r="AG334" s="115" t="s">
        <v>131</v>
      </c>
      <c r="AH334" s="115">
        <v>0</v>
      </c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</row>
    <row r="335" spans="1:60" outlineLevel="1" x14ac:dyDescent="0.2">
      <c r="A335" s="118"/>
      <c r="B335" s="119"/>
      <c r="C335" s="146" t="s">
        <v>194</v>
      </c>
      <c r="D335" s="121"/>
      <c r="E335" s="122">
        <v>1.8240000000000001</v>
      </c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15"/>
      <c r="Z335" s="115"/>
      <c r="AA335" s="115"/>
      <c r="AB335" s="115"/>
      <c r="AC335" s="115"/>
      <c r="AD335" s="115"/>
      <c r="AE335" s="115"/>
      <c r="AF335" s="115"/>
      <c r="AG335" s="115" t="s">
        <v>131</v>
      </c>
      <c r="AH335" s="115">
        <v>0</v>
      </c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</row>
    <row r="336" spans="1:60" outlineLevel="1" x14ac:dyDescent="0.2">
      <c r="A336" s="118"/>
      <c r="B336" s="119"/>
      <c r="C336" s="146" t="s">
        <v>195</v>
      </c>
      <c r="D336" s="121"/>
      <c r="E336" s="122">
        <v>-1.5760000000000001</v>
      </c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15"/>
      <c r="Z336" s="115"/>
      <c r="AA336" s="115"/>
      <c r="AB336" s="115"/>
      <c r="AC336" s="115"/>
      <c r="AD336" s="115"/>
      <c r="AE336" s="115"/>
      <c r="AF336" s="115"/>
      <c r="AG336" s="115" t="s">
        <v>131</v>
      </c>
      <c r="AH336" s="115">
        <v>0</v>
      </c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</row>
    <row r="337" spans="1:60" outlineLevel="1" x14ac:dyDescent="0.2">
      <c r="A337" s="118"/>
      <c r="B337" s="119"/>
      <c r="C337" s="146" t="s">
        <v>196</v>
      </c>
      <c r="D337" s="121"/>
      <c r="E337" s="122">
        <v>-2.4624999999999999</v>
      </c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15"/>
      <c r="Z337" s="115"/>
      <c r="AA337" s="115"/>
      <c r="AB337" s="115"/>
      <c r="AC337" s="115"/>
      <c r="AD337" s="115"/>
      <c r="AE337" s="115"/>
      <c r="AF337" s="115"/>
      <c r="AG337" s="115" t="s">
        <v>131</v>
      </c>
      <c r="AH337" s="115">
        <v>0</v>
      </c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</row>
    <row r="338" spans="1:60" outlineLevel="1" x14ac:dyDescent="0.2">
      <c r="A338" s="118"/>
      <c r="B338" s="119"/>
      <c r="C338" s="146" t="s">
        <v>186</v>
      </c>
      <c r="D338" s="121"/>
      <c r="E338" s="122">
        <v>-2.25</v>
      </c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15"/>
      <c r="Z338" s="115"/>
      <c r="AA338" s="115"/>
      <c r="AB338" s="115"/>
      <c r="AC338" s="115"/>
      <c r="AD338" s="115"/>
      <c r="AE338" s="115"/>
      <c r="AF338" s="115"/>
      <c r="AG338" s="115" t="s">
        <v>131</v>
      </c>
      <c r="AH338" s="115">
        <v>0</v>
      </c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</row>
    <row r="339" spans="1:60" outlineLevel="1" x14ac:dyDescent="0.2">
      <c r="A339" s="118"/>
      <c r="B339" s="119"/>
      <c r="C339" s="146" t="s">
        <v>197</v>
      </c>
      <c r="D339" s="121"/>
      <c r="E339" s="122">
        <v>37.908000000000001</v>
      </c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15"/>
      <c r="Z339" s="115"/>
      <c r="AA339" s="115"/>
      <c r="AB339" s="115"/>
      <c r="AC339" s="115"/>
      <c r="AD339" s="115"/>
      <c r="AE339" s="115"/>
      <c r="AF339" s="115"/>
      <c r="AG339" s="115" t="s">
        <v>131</v>
      </c>
      <c r="AH339" s="115">
        <v>0</v>
      </c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</row>
    <row r="340" spans="1:60" outlineLevel="1" x14ac:dyDescent="0.2">
      <c r="A340" s="118"/>
      <c r="B340" s="119"/>
      <c r="C340" s="146" t="s">
        <v>186</v>
      </c>
      <c r="D340" s="121"/>
      <c r="E340" s="122">
        <v>-2.25</v>
      </c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15"/>
      <c r="Z340" s="115"/>
      <c r="AA340" s="115"/>
      <c r="AB340" s="115"/>
      <c r="AC340" s="115"/>
      <c r="AD340" s="115"/>
      <c r="AE340" s="115"/>
      <c r="AF340" s="115"/>
      <c r="AG340" s="115" t="s">
        <v>131</v>
      </c>
      <c r="AH340" s="115">
        <v>0</v>
      </c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</row>
    <row r="341" spans="1:60" outlineLevel="1" x14ac:dyDescent="0.2">
      <c r="A341" s="118"/>
      <c r="B341" s="119"/>
      <c r="C341" s="146" t="s">
        <v>196</v>
      </c>
      <c r="D341" s="121"/>
      <c r="E341" s="122">
        <v>-2.4624999999999999</v>
      </c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15"/>
      <c r="Z341" s="115"/>
      <c r="AA341" s="115"/>
      <c r="AB341" s="115"/>
      <c r="AC341" s="115"/>
      <c r="AD341" s="115"/>
      <c r="AE341" s="115"/>
      <c r="AF341" s="115"/>
      <c r="AG341" s="115" t="s">
        <v>131</v>
      </c>
      <c r="AH341" s="115">
        <v>0</v>
      </c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</row>
    <row r="342" spans="1:60" outlineLevel="1" x14ac:dyDescent="0.2">
      <c r="A342" s="132">
        <v>131</v>
      </c>
      <c r="B342" s="133" t="s">
        <v>465</v>
      </c>
      <c r="C342" s="145" t="s">
        <v>466</v>
      </c>
      <c r="D342" s="134" t="s">
        <v>140</v>
      </c>
      <c r="E342" s="135">
        <v>161.90289999999999</v>
      </c>
      <c r="F342" s="136"/>
      <c r="G342" s="137">
        <f>ROUND(E342*F342,2)</f>
        <v>0</v>
      </c>
      <c r="H342" s="120">
        <v>0.09</v>
      </c>
      <c r="I342" s="120">
        <f>ROUND(E342*H342,2)</f>
        <v>14.57</v>
      </c>
      <c r="J342" s="120">
        <v>20.309999999999999</v>
      </c>
      <c r="K342" s="120">
        <f>ROUND(E342*J342,2)</f>
        <v>3288.25</v>
      </c>
      <c r="L342" s="120">
        <v>21</v>
      </c>
      <c r="M342" s="120">
        <f>G342*(1+L342/100)</f>
        <v>0</v>
      </c>
      <c r="N342" s="120">
        <v>0</v>
      </c>
      <c r="O342" s="120">
        <f>ROUND(E342*N342,2)</f>
        <v>0</v>
      </c>
      <c r="P342" s="120">
        <v>0</v>
      </c>
      <c r="Q342" s="120">
        <f>ROUND(E342*P342,2)</f>
        <v>0</v>
      </c>
      <c r="R342" s="120"/>
      <c r="S342" s="120" t="s">
        <v>127</v>
      </c>
      <c r="T342" s="120" t="s">
        <v>141</v>
      </c>
      <c r="U342" s="120">
        <v>4.3220000000000001E-2</v>
      </c>
      <c r="V342" s="120">
        <f>ROUND(E342*U342,2)</f>
        <v>7</v>
      </c>
      <c r="W342" s="120"/>
      <c r="X342" s="120" t="s">
        <v>128</v>
      </c>
      <c r="Y342" s="115"/>
      <c r="Z342" s="115"/>
      <c r="AA342" s="115"/>
      <c r="AB342" s="115"/>
      <c r="AC342" s="115"/>
      <c r="AD342" s="115"/>
      <c r="AE342" s="115"/>
      <c r="AF342" s="115"/>
      <c r="AG342" s="115" t="s">
        <v>129</v>
      </c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</row>
    <row r="343" spans="1:60" outlineLevel="1" x14ac:dyDescent="0.2">
      <c r="A343" s="118"/>
      <c r="B343" s="119"/>
      <c r="C343" s="146" t="s">
        <v>463</v>
      </c>
      <c r="D343" s="121"/>
      <c r="E343" s="122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15"/>
      <c r="Z343" s="115"/>
      <c r="AA343" s="115"/>
      <c r="AB343" s="115"/>
      <c r="AC343" s="115"/>
      <c r="AD343" s="115"/>
      <c r="AE343" s="115"/>
      <c r="AF343" s="115"/>
      <c r="AG343" s="115" t="s">
        <v>131</v>
      </c>
      <c r="AH343" s="115">
        <v>0</v>
      </c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</row>
    <row r="344" spans="1:60" outlineLevel="1" x14ac:dyDescent="0.2">
      <c r="A344" s="118"/>
      <c r="B344" s="119"/>
      <c r="C344" s="146" t="s">
        <v>178</v>
      </c>
      <c r="D344" s="121"/>
      <c r="E344" s="122">
        <v>9.3049999999999997</v>
      </c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15"/>
      <c r="Z344" s="115"/>
      <c r="AA344" s="115"/>
      <c r="AB344" s="115"/>
      <c r="AC344" s="115"/>
      <c r="AD344" s="115"/>
      <c r="AE344" s="115"/>
      <c r="AF344" s="115"/>
      <c r="AG344" s="115" t="s">
        <v>131</v>
      </c>
      <c r="AH344" s="115">
        <v>0</v>
      </c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</row>
    <row r="345" spans="1:60" outlineLevel="1" x14ac:dyDescent="0.2">
      <c r="A345" s="118"/>
      <c r="B345" s="119"/>
      <c r="C345" s="146" t="s">
        <v>179</v>
      </c>
      <c r="D345" s="121"/>
      <c r="E345" s="122">
        <v>16.760400000000001</v>
      </c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15"/>
      <c r="Z345" s="115"/>
      <c r="AA345" s="115"/>
      <c r="AB345" s="115"/>
      <c r="AC345" s="115"/>
      <c r="AD345" s="115"/>
      <c r="AE345" s="115"/>
      <c r="AF345" s="115"/>
      <c r="AG345" s="115" t="s">
        <v>131</v>
      </c>
      <c r="AH345" s="115">
        <v>0</v>
      </c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</row>
    <row r="346" spans="1:60" outlineLevel="1" x14ac:dyDescent="0.2">
      <c r="A346" s="118"/>
      <c r="B346" s="119"/>
      <c r="C346" s="146" t="s">
        <v>180</v>
      </c>
      <c r="D346" s="121"/>
      <c r="E346" s="122">
        <v>10.188499999999999</v>
      </c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15"/>
      <c r="Z346" s="115"/>
      <c r="AA346" s="115"/>
      <c r="AB346" s="115"/>
      <c r="AC346" s="115"/>
      <c r="AD346" s="115"/>
      <c r="AE346" s="115"/>
      <c r="AF346" s="115"/>
      <c r="AG346" s="115" t="s">
        <v>131</v>
      </c>
      <c r="AH346" s="115">
        <v>0</v>
      </c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</row>
    <row r="347" spans="1:60" outlineLevel="1" x14ac:dyDescent="0.2">
      <c r="A347" s="118"/>
      <c r="B347" s="119"/>
      <c r="C347" s="146" t="s">
        <v>464</v>
      </c>
      <c r="D347" s="121"/>
      <c r="E347" s="122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15"/>
      <c r="Z347" s="115"/>
      <c r="AA347" s="115"/>
      <c r="AB347" s="115"/>
      <c r="AC347" s="115"/>
      <c r="AD347" s="115"/>
      <c r="AE347" s="115"/>
      <c r="AF347" s="115"/>
      <c r="AG347" s="115" t="s">
        <v>131</v>
      </c>
      <c r="AH347" s="115">
        <v>0</v>
      </c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</row>
    <row r="348" spans="1:60" outlineLevel="1" x14ac:dyDescent="0.2">
      <c r="A348" s="118"/>
      <c r="B348" s="119"/>
      <c r="C348" s="146" t="s">
        <v>185</v>
      </c>
      <c r="D348" s="121"/>
      <c r="E348" s="122">
        <v>28.268999999999998</v>
      </c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15"/>
      <c r="Z348" s="115"/>
      <c r="AA348" s="115"/>
      <c r="AB348" s="115"/>
      <c r="AC348" s="115"/>
      <c r="AD348" s="115"/>
      <c r="AE348" s="115"/>
      <c r="AF348" s="115"/>
      <c r="AG348" s="115" t="s">
        <v>131</v>
      </c>
      <c r="AH348" s="115">
        <v>0</v>
      </c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</row>
    <row r="349" spans="1:60" outlineLevel="1" x14ac:dyDescent="0.2">
      <c r="A349" s="118"/>
      <c r="B349" s="119"/>
      <c r="C349" s="146" t="s">
        <v>186</v>
      </c>
      <c r="D349" s="121"/>
      <c r="E349" s="122">
        <v>-2.25</v>
      </c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15"/>
      <c r="Z349" s="115"/>
      <c r="AA349" s="115"/>
      <c r="AB349" s="115"/>
      <c r="AC349" s="115"/>
      <c r="AD349" s="115"/>
      <c r="AE349" s="115"/>
      <c r="AF349" s="115"/>
      <c r="AG349" s="115" t="s">
        <v>131</v>
      </c>
      <c r="AH349" s="115">
        <v>0</v>
      </c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</row>
    <row r="350" spans="1:60" outlineLevel="1" x14ac:dyDescent="0.2">
      <c r="A350" s="118"/>
      <c r="B350" s="119"/>
      <c r="C350" s="146" t="s">
        <v>187</v>
      </c>
      <c r="D350" s="121"/>
      <c r="E350" s="122">
        <v>-1.1819999999999999</v>
      </c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15"/>
      <c r="Z350" s="115"/>
      <c r="AA350" s="115"/>
      <c r="AB350" s="115"/>
      <c r="AC350" s="115"/>
      <c r="AD350" s="115"/>
      <c r="AE350" s="115"/>
      <c r="AF350" s="115"/>
      <c r="AG350" s="115" t="s">
        <v>131</v>
      </c>
      <c r="AH350" s="115">
        <v>0</v>
      </c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</row>
    <row r="351" spans="1:60" outlineLevel="1" x14ac:dyDescent="0.2">
      <c r="A351" s="118"/>
      <c r="B351" s="119"/>
      <c r="C351" s="146" t="s">
        <v>188</v>
      </c>
      <c r="D351" s="121"/>
      <c r="E351" s="122">
        <v>26.675999999999998</v>
      </c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15"/>
      <c r="Z351" s="115"/>
      <c r="AA351" s="115"/>
      <c r="AB351" s="115"/>
      <c r="AC351" s="115"/>
      <c r="AD351" s="115"/>
      <c r="AE351" s="115"/>
      <c r="AF351" s="115"/>
      <c r="AG351" s="115" t="s">
        <v>131</v>
      </c>
      <c r="AH351" s="115">
        <v>0</v>
      </c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</row>
    <row r="352" spans="1:60" outlineLevel="1" x14ac:dyDescent="0.2">
      <c r="A352" s="118"/>
      <c r="B352" s="119"/>
      <c r="C352" s="146" t="s">
        <v>189</v>
      </c>
      <c r="D352" s="121"/>
      <c r="E352" s="122">
        <v>-2.3639999999999999</v>
      </c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15"/>
      <c r="Z352" s="115"/>
      <c r="AA352" s="115"/>
      <c r="AB352" s="115"/>
      <c r="AC352" s="115"/>
      <c r="AD352" s="115"/>
      <c r="AE352" s="115"/>
      <c r="AF352" s="115"/>
      <c r="AG352" s="115" t="s">
        <v>131</v>
      </c>
      <c r="AH352" s="115">
        <v>0</v>
      </c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</row>
    <row r="353" spans="1:60" outlineLevel="1" x14ac:dyDescent="0.2">
      <c r="A353" s="118"/>
      <c r="B353" s="119"/>
      <c r="C353" s="146" t="s">
        <v>190</v>
      </c>
      <c r="D353" s="121"/>
      <c r="E353" s="122">
        <v>-3.1520000000000001</v>
      </c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15"/>
      <c r="Z353" s="115"/>
      <c r="AA353" s="115"/>
      <c r="AB353" s="115"/>
      <c r="AC353" s="115"/>
      <c r="AD353" s="115"/>
      <c r="AE353" s="115"/>
      <c r="AF353" s="115"/>
      <c r="AG353" s="115" t="s">
        <v>131</v>
      </c>
      <c r="AH353" s="115">
        <v>0</v>
      </c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</row>
    <row r="354" spans="1:60" outlineLevel="1" x14ac:dyDescent="0.2">
      <c r="A354" s="118"/>
      <c r="B354" s="119"/>
      <c r="C354" s="146" t="s">
        <v>191</v>
      </c>
      <c r="D354" s="121"/>
      <c r="E354" s="122">
        <v>1.1060000000000001</v>
      </c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15"/>
      <c r="Z354" s="115"/>
      <c r="AA354" s="115"/>
      <c r="AB354" s="115"/>
      <c r="AC354" s="115"/>
      <c r="AD354" s="115"/>
      <c r="AE354" s="115"/>
      <c r="AF354" s="115"/>
      <c r="AG354" s="115" t="s">
        <v>131</v>
      </c>
      <c r="AH354" s="115">
        <v>0</v>
      </c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</row>
    <row r="355" spans="1:60" outlineLevel="1" x14ac:dyDescent="0.2">
      <c r="A355" s="118"/>
      <c r="B355" s="119"/>
      <c r="C355" s="146" t="s">
        <v>192</v>
      </c>
      <c r="D355" s="121"/>
      <c r="E355" s="122">
        <v>5.157</v>
      </c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15"/>
      <c r="Z355" s="115"/>
      <c r="AA355" s="115"/>
      <c r="AB355" s="115"/>
      <c r="AC355" s="115"/>
      <c r="AD355" s="115"/>
      <c r="AE355" s="115"/>
      <c r="AF355" s="115"/>
      <c r="AG355" s="115" t="s">
        <v>131</v>
      </c>
      <c r="AH355" s="115">
        <v>0</v>
      </c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</row>
    <row r="356" spans="1:60" outlineLevel="1" x14ac:dyDescent="0.2">
      <c r="A356" s="118"/>
      <c r="B356" s="119"/>
      <c r="C356" s="146" t="s">
        <v>193</v>
      </c>
      <c r="D356" s="121"/>
      <c r="E356" s="122">
        <v>44.658000000000001</v>
      </c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15"/>
      <c r="Z356" s="115"/>
      <c r="AA356" s="115"/>
      <c r="AB356" s="115"/>
      <c r="AC356" s="115"/>
      <c r="AD356" s="115"/>
      <c r="AE356" s="115"/>
      <c r="AF356" s="115"/>
      <c r="AG356" s="115" t="s">
        <v>131</v>
      </c>
      <c r="AH356" s="115">
        <v>0</v>
      </c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</row>
    <row r="357" spans="1:60" outlineLevel="1" x14ac:dyDescent="0.2">
      <c r="A357" s="118"/>
      <c r="B357" s="119"/>
      <c r="C357" s="146" t="s">
        <v>194</v>
      </c>
      <c r="D357" s="121"/>
      <c r="E357" s="122">
        <v>1.8240000000000001</v>
      </c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15"/>
      <c r="Z357" s="115"/>
      <c r="AA357" s="115"/>
      <c r="AB357" s="115"/>
      <c r="AC357" s="115"/>
      <c r="AD357" s="115"/>
      <c r="AE357" s="115"/>
      <c r="AF357" s="115"/>
      <c r="AG357" s="115" t="s">
        <v>131</v>
      </c>
      <c r="AH357" s="115">
        <v>0</v>
      </c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</row>
    <row r="358" spans="1:60" outlineLevel="1" x14ac:dyDescent="0.2">
      <c r="A358" s="118"/>
      <c r="B358" s="119"/>
      <c r="C358" s="146" t="s">
        <v>195</v>
      </c>
      <c r="D358" s="121"/>
      <c r="E358" s="122">
        <v>-1.5760000000000001</v>
      </c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15"/>
      <c r="Z358" s="115"/>
      <c r="AA358" s="115"/>
      <c r="AB358" s="115"/>
      <c r="AC358" s="115"/>
      <c r="AD358" s="115"/>
      <c r="AE358" s="115"/>
      <c r="AF358" s="115"/>
      <c r="AG358" s="115" t="s">
        <v>131</v>
      </c>
      <c r="AH358" s="115">
        <v>0</v>
      </c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</row>
    <row r="359" spans="1:60" outlineLevel="1" x14ac:dyDescent="0.2">
      <c r="A359" s="118"/>
      <c r="B359" s="119"/>
      <c r="C359" s="146" t="s">
        <v>196</v>
      </c>
      <c r="D359" s="121"/>
      <c r="E359" s="122">
        <v>-2.4624999999999999</v>
      </c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15"/>
      <c r="Z359" s="115"/>
      <c r="AA359" s="115"/>
      <c r="AB359" s="115"/>
      <c r="AC359" s="115"/>
      <c r="AD359" s="115"/>
      <c r="AE359" s="115"/>
      <c r="AF359" s="115"/>
      <c r="AG359" s="115" t="s">
        <v>131</v>
      </c>
      <c r="AH359" s="115">
        <v>0</v>
      </c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</row>
    <row r="360" spans="1:60" outlineLevel="1" x14ac:dyDescent="0.2">
      <c r="A360" s="118"/>
      <c r="B360" s="119"/>
      <c r="C360" s="146" t="s">
        <v>186</v>
      </c>
      <c r="D360" s="121"/>
      <c r="E360" s="122">
        <v>-2.25</v>
      </c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15"/>
      <c r="Z360" s="115"/>
      <c r="AA360" s="115"/>
      <c r="AB360" s="115"/>
      <c r="AC360" s="115"/>
      <c r="AD360" s="115"/>
      <c r="AE360" s="115"/>
      <c r="AF360" s="115"/>
      <c r="AG360" s="115" t="s">
        <v>131</v>
      </c>
      <c r="AH360" s="115">
        <v>0</v>
      </c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</row>
    <row r="361" spans="1:60" outlineLevel="1" x14ac:dyDescent="0.2">
      <c r="A361" s="118"/>
      <c r="B361" s="119"/>
      <c r="C361" s="146" t="s">
        <v>197</v>
      </c>
      <c r="D361" s="121"/>
      <c r="E361" s="122">
        <v>37.908000000000001</v>
      </c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15"/>
      <c r="Z361" s="115"/>
      <c r="AA361" s="115"/>
      <c r="AB361" s="115"/>
      <c r="AC361" s="115"/>
      <c r="AD361" s="115"/>
      <c r="AE361" s="115"/>
      <c r="AF361" s="115"/>
      <c r="AG361" s="115" t="s">
        <v>131</v>
      </c>
      <c r="AH361" s="115">
        <v>0</v>
      </c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</row>
    <row r="362" spans="1:60" outlineLevel="1" x14ac:dyDescent="0.2">
      <c r="A362" s="118"/>
      <c r="B362" s="119"/>
      <c r="C362" s="146" t="s">
        <v>186</v>
      </c>
      <c r="D362" s="121"/>
      <c r="E362" s="122">
        <v>-2.25</v>
      </c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15"/>
      <c r="Z362" s="115"/>
      <c r="AA362" s="115"/>
      <c r="AB362" s="115"/>
      <c r="AC362" s="115"/>
      <c r="AD362" s="115"/>
      <c r="AE362" s="115"/>
      <c r="AF362" s="115"/>
      <c r="AG362" s="115" t="s">
        <v>131</v>
      </c>
      <c r="AH362" s="115">
        <v>0</v>
      </c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</row>
    <row r="363" spans="1:60" outlineLevel="1" x14ac:dyDescent="0.2">
      <c r="A363" s="118"/>
      <c r="B363" s="119"/>
      <c r="C363" s="146" t="s">
        <v>196</v>
      </c>
      <c r="D363" s="121"/>
      <c r="E363" s="122">
        <v>-2.4624999999999999</v>
      </c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15"/>
      <c r="Z363" s="115"/>
      <c r="AA363" s="115"/>
      <c r="AB363" s="115"/>
      <c r="AC363" s="115"/>
      <c r="AD363" s="115"/>
      <c r="AE363" s="115"/>
      <c r="AF363" s="115"/>
      <c r="AG363" s="115" t="s">
        <v>131</v>
      </c>
      <c r="AH363" s="115">
        <v>0</v>
      </c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</row>
    <row r="364" spans="1:60" outlineLevel="1" x14ac:dyDescent="0.2">
      <c r="A364" s="132">
        <v>132</v>
      </c>
      <c r="B364" s="133" t="s">
        <v>467</v>
      </c>
      <c r="C364" s="145" t="s">
        <v>468</v>
      </c>
      <c r="D364" s="134" t="s">
        <v>140</v>
      </c>
      <c r="E364" s="135">
        <v>209.6448</v>
      </c>
      <c r="F364" s="136"/>
      <c r="G364" s="137">
        <f>ROUND(E364*F364,2)</f>
        <v>0</v>
      </c>
      <c r="H364" s="120">
        <v>4.16</v>
      </c>
      <c r="I364" s="120">
        <f>ROUND(E364*H364,2)</f>
        <v>872.12</v>
      </c>
      <c r="J364" s="120">
        <v>15.84</v>
      </c>
      <c r="K364" s="120">
        <f>ROUND(E364*J364,2)</f>
        <v>3320.77</v>
      </c>
      <c r="L364" s="120">
        <v>21</v>
      </c>
      <c r="M364" s="120">
        <f>G364*(1+L364/100)</f>
        <v>0</v>
      </c>
      <c r="N364" s="120">
        <v>6.9999999999999994E-5</v>
      </c>
      <c r="O364" s="120">
        <f>ROUND(E364*N364,2)</f>
        <v>0.01</v>
      </c>
      <c r="P364" s="120">
        <v>0</v>
      </c>
      <c r="Q364" s="120">
        <f>ROUND(E364*P364,2)</f>
        <v>0</v>
      </c>
      <c r="R364" s="120"/>
      <c r="S364" s="120" t="s">
        <v>127</v>
      </c>
      <c r="T364" s="120" t="s">
        <v>141</v>
      </c>
      <c r="U364" s="120">
        <v>3.2480000000000002E-2</v>
      </c>
      <c r="V364" s="120">
        <f>ROUND(E364*U364,2)</f>
        <v>6.81</v>
      </c>
      <c r="W364" s="120"/>
      <c r="X364" s="120" t="s">
        <v>128</v>
      </c>
      <c r="Y364" s="115"/>
      <c r="Z364" s="115"/>
      <c r="AA364" s="115"/>
      <c r="AB364" s="115"/>
      <c r="AC364" s="115"/>
      <c r="AD364" s="115"/>
      <c r="AE364" s="115"/>
      <c r="AF364" s="115"/>
      <c r="AG364" s="115" t="s">
        <v>129</v>
      </c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</row>
    <row r="365" spans="1:60" outlineLevel="1" x14ac:dyDescent="0.2">
      <c r="A365" s="118"/>
      <c r="B365" s="119"/>
      <c r="C365" s="146" t="s">
        <v>463</v>
      </c>
      <c r="D365" s="121"/>
      <c r="E365" s="122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15"/>
      <c r="Z365" s="115"/>
      <c r="AA365" s="115"/>
      <c r="AB365" s="115"/>
      <c r="AC365" s="115"/>
      <c r="AD365" s="115"/>
      <c r="AE365" s="115"/>
      <c r="AF365" s="115"/>
      <c r="AG365" s="115" t="s">
        <v>131</v>
      </c>
      <c r="AH365" s="115">
        <v>0</v>
      </c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</row>
    <row r="366" spans="1:60" outlineLevel="1" x14ac:dyDescent="0.2">
      <c r="A366" s="118"/>
      <c r="B366" s="119"/>
      <c r="C366" s="146" t="s">
        <v>178</v>
      </c>
      <c r="D366" s="121"/>
      <c r="E366" s="122">
        <v>9.3049999999999997</v>
      </c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15"/>
      <c r="Z366" s="115"/>
      <c r="AA366" s="115"/>
      <c r="AB366" s="115"/>
      <c r="AC366" s="115"/>
      <c r="AD366" s="115"/>
      <c r="AE366" s="115"/>
      <c r="AF366" s="115"/>
      <c r="AG366" s="115" t="s">
        <v>131</v>
      </c>
      <c r="AH366" s="115">
        <v>0</v>
      </c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</row>
    <row r="367" spans="1:60" outlineLevel="1" x14ac:dyDescent="0.2">
      <c r="A367" s="118"/>
      <c r="B367" s="119"/>
      <c r="C367" s="146" t="s">
        <v>179</v>
      </c>
      <c r="D367" s="121"/>
      <c r="E367" s="122">
        <v>16.760400000000001</v>
      </c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15"/>
      <c r="Z367" s="115"/>
      <c r="AA367" s="115"/>
      <c r="AB367" s="115"/>
      <c r="AC367" s="115"/>
      <c r="AD367" s="115"/>
      <c r="AE367" s="115"/>
      <c r="AF367" s="115"/>
      <c r="AG367" s="115" t="s">
        <v>131</v>
      </c>
      <c r="AH367" s="115">
        <v>0</v>
      </c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</row>
    <row r="368" spans="1:60" outlineLevel="1" x14ac:dyDescent="0.2">
      <c r="A368" s="118"/>
      <c r="B368" s="119"/>
      <c r="C368" s="146" t="s">
        <v>180</v>
      </c>
      <c r="D368" s="121"/>
      <c r="E368" s="122">
        <v>10.188499999999999</v>
      </c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15"/>
      <c r="Z368" s="115"/>
      <c r="AA368" s="115"/>
      <c r="AB368" s="115"/>
      <c r="AC368" s="115"/>
      <c r="AD368" s="115"/>
      <c r="AE368" s="115"/>
      <c r="AF368" s="115"/>
      <c r="AG368" s="115" t="s">
        <v>131</v>
      </c>
      <c r="AH368" s="115">
        <v>0</v>
      </c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</row>
    <row r="369" spans="1:60" outlineLevel="1" x14ac:dyDescent="0.2">
      <c r="A369" s="118"/>
      <c r="B369" s="119"/>
      <c r="C369" s="146" t="s">
        <v>617</v>
      </c>
      <c r="D369" s="121"/>
      <c r="E369" s="122">
        <v>8.2949000000000002</v>
      </c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</row>
    <row r="370" spans="1:60" outlineLevel="1" x14ac:dyDescent="0.2">
      <c r="A370" s="118"/>
      <c r="B370" s="119"/>
      <c r="C370" s="146" t="s">
        <v>464</v>
      </c>
      <c r="D370" s="121"/>
      <c r="E370" s="122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15"/>
      <c r="Z370" s="115"/>
      <c r="AA370" s="115"/>
      <c r="AB370" s="115"/>
      <c r="AC370" s="115"/>
      <c r="AD370" s="115"/>
      <c r="AE370" s="115"/>
      <c r="AF370" s="115"/>
      <c r="AG370" s="115" t="s">
        <v>131</v>
      </c>
      <c r="AH370" s="115">
        <v>0</v>
      </c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</row>
    <row r="371" spans="1:60" outlineLevel="1" x14ac:dyDescent="0.2">
      <c r="A371" s="118"/>
      <c r="B371" s="119"/>
      <c r="C371" s="146" t="s">
        <v>469</v>
      </c>
      <c r="D371" s="121"/>
      <c r="E371" s="122">
        <v>39.473999999999997</v>
      </c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15"/>
      <c r="Z371" s="115"/>
      <c r="AA371" s="115"/>
      <c r="AB371" s="115"/>
      <c r="AC371" s="115"/>
      <c r="AD371" s="115"/>
      <c r="AE371" s="115"/>
      <c r="AF371" s="115"/>
      <c r="AG371" s="115" t="s">
        <v>131</v>
      </c>
      <c r="AH371" s="115">
        <v>0</v>
      </c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</row>
    <row r="372" spans="1:60" outlineLevel="1" x14ac:dyDescent="0.2">
      <c r="A372" s="118"/>
      <c r="B372" s="119"/>
      <c r="C372" s="146" t="s">
        <v>188</v>
      </c>
      <c r="D372" s="121"/>
      <c r="E372" s="122">
        <v>26.675999999999998</v>
      </c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15"/>
      <c r="Z372" s="115"/>
      <c r="AA372" s="115"/>
      <c r="AB372" s="115"/>
      <c r="AC372" s="115"/>
      <c r="AD372" s="115"/>
      <c r="AE372" s="115"/>
      <c r="AF372" s="115"/>
      <c r="AG372" s="115" t="s">
        <v>131</v>
      </c>
      <c r="AH372" s="115">
        <v>0</v>
      </c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</row>
    <row r="373" spans="1:60" outlineLevel="1" x14ac:dyDescent="0.2">
      <c r="A373" s="118"/>
      <c r="B373" s="119"/>
      <c r="C373" s="146" t="s">
        <v>470</v>
      </c>
      <c r="D373" s="121"/>
      <c r="E373" s="122">
        <v>4.242</v>
      </c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15"/>
      <c r="Z373" s="115"/>
      <c r="AA373" s="115"/>
      <c r="AB373" s="115"/>
      <c r="AC373" s="115"/>
      <c r="AD373" s="115"/>
      <c r="AE373" s="115"/>
      <c r="AF373" s="115"/>
      <c r="AG373" s="115" t="s">
        <v>131</v>
      </c>
      <c r="AH373" s="115">
        <v>0</v>
      </c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</row>
    <row r="374" spans="1:60" outlineLevel="1" x14ac:dyDescent="0.2">
      <c r="A374" s="118"/>
      <c r="B374" s="119"/>
      <c r="C374" s="146" t="s">
        <v>471</v>
      </c>
      <c r="D374" s="121"/>
      <c r="E374" s="122">
        <v>10.314</v>
      </c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15"/>
      <c r="Z374" s="115"/>
      <c r="AA374" s="115"/>
      <c r="AB374" s="115"/>
      <c r="AC374" s="115"/>
      <c r="AD374" s="115"/>
      <c r="AE374" s="115"/>
      <c r="AF374" s="115"/>
      <c r="AG374" s="115" t="s">
        <v>131</v>
      </c>
      <c r="AH374" s="115">
        <v>0</v>
      </c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</row>
    <row r="375" spans="1:60" outlineLevel="1" x14ac:dyDescent="0.2">
      <c r="A375" s="118"/>
      <c r="B375" s="119"/>
      <c r="C375" s="146" t="s">
        <v>193</v>
      </c>
      <c r="D375" s="121"/>
      <c r="E375" s="122">
        <v>44.658000000000001</v>
      </c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15"/>
      <c r="Z375" s="115"/>
      <c r="AA375" s="115"/>
      <c r="AB375" s="115"/>
      <c r="AC375" s="115"/>
      <c r="AD375" s="115"/>
      <c r="AE375" s="115"/>
      <c r="AF375" s="115"/>
      <c r="AG375" s="115" t="s">
        <v>131</v>
      </c>
      <c r="AH375" s="115">
        <v>0</v>
      </c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</row>
    <row r="376" spans="1:60" outlineLevel="1" x14ac:dyDescent="0.2">
      <c r="A376" s="118"/>
      <c r="B376" s="119"/>
      <c r="C376" s="146" t="s">
        <v>194</v>
      </c>
      <c r="D376" s="121"/>
      <c r="E376" s="122">
        <v>1.8240000000000001</v>
      </c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15"/>
      <c r="Z376" s="115"/>
      <c r="AA376" s="115"/>
      <c r="AB376" s="115"/>
      <c r="AC376" s="115"/>
      <c r="AD376" s="115"/>
      <c r="AE376" s="115"/>
      <c r="AF376" s="115"/>
      <c r="AG376" s="115" t="s">
        <v>131</v>
      </c>
      <c r="AH376" s="115">
        <v>0</v>
      </c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</row>
    <row r="377" spans="1:60" outlineLevel="1" x14ac:dyDescent="0.2">
      <c r="A377" s="118"/>
      <c r="B377" s="119"/>
      <c r="C377" s="146" t="s">
        <v>197</v>
      </c>
      <c r="D377" s="121"/>
      <c r="E377" s="122">
        <v>37.908000000000001</v>
      </c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15"/>
      <c r="Z377" s="115"/>
      <c r="AA377" s="115"/>
      <c r="AB377" s="115"/>
      <c r="AC377" s="115"/>
      <c r="AD377" s="115"/>
      <c r="AE377" s="115"/>
      <c r="AF377" s="115"/>
      <c r="AG377" s="115" t="s">
        <v>131</v>
      </c>
      <c r="AH377" s="115">
        <v>0</v>
      </c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</row>
    <row r="378" spans="1:60" outlineLevel="1" x14ac:dyDescent="0.2">
      <c r="A378" s="132">
        <v>133</v>
      </c>
      <c r="B378" s="133" t="s">
        <v>472</v>
      </c>
      <c r="C378" s="145" t="s">
        <v>473</v>
      </c>
      <c r="D378" s="134" t="s">
        <v>140</v>
      </c>
      <c r="E378" s="135">
        <v>209.6448</v>
      </c>
      <c r="F378" s="136"/>
      <c r="G378" s="137">
        <f>ROUND(E378*F378,2)</f>
        <v>0</v>
      </c>
      <c r="H378" s="120">
        <v>3.79</v>
      </c>
      <c r="I378" s="120">
        <f>ROUND(E378*H378,2)</f>
        <v>794.55</v>
      </c>
      <c r="J378" s="120">
        <v>49.61</v>
      </c>
      <c r="K378" s="120">
        <f>ROUND(E378*J378,2)</f>
        <v>10400.48</v>
      </c>
      <c r="L378" s="120">
        <v>21</v>
      </c>
      <c r="M378" s="120">
        <f>G378*(1+L378/100)</f>
        <v>0</v>
      </c>
      <c r="N378" s="120">
        <v>1.3999999999999999E-4</v>
      </c>
      <c r="O378" s="120">
        <f>ROUND(E378*N378,2)</f>
        <v>0.03</v>
      </c>
      <c r="P378" s="120">
        <v>0</v>
      </c>
      <c r="Q378" s="120">
        <f>ROUND(E378*P378,2)</f>
        <v>0</v>
      </c>
      <c r="R378" s="120"/>
      <c r="S378" s="120" t="s">
        <v>127</v>
      </c>
      <c r="T378" s="120" t="s">
        <v>141</v>
      </c>
      <c r="U378" s="120">
        <v>0.10191</v>
      </c>
      <c r="V378" s="120">
        <f>ROUND(E378*U378,2)</f>
        <v>21.36</v>
      </c>
      <c r="W378" s="120"/>
      <c r="X378" s="120" t="s">
        <v>128</v>
      </c>
      <c r="Y378" s="115"/>
      <c r="Z378" s="115"/>
      <c r="AA378" s="115"/>
      <c r="AB378" s="115"/>
      <c r="AC378" s="115"/>
      <c r="AD378" s="115"/>
      <c r="AE378" s="115"/>
      <c r="AF378" s="115"/>
      <c r="AG378" s="115" t="s">
        <v>129</v>
      </c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</row>
    <row r="379" spans="1:60" outlineLevel="1" x14ac:dyDescent="0.2">
      <c r="A379" s="118"/>
      <c r="B379" s="119"/>
      <c r="C379" s="146" t="s">
        <v>463</v>
      </c>
      <c r="D379" s="121"/>
      <c r="E379" s="122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15"/>
      <c r="Z379" s="115"/>
      <c r="AA379" s="115"/>
      <c r="AB379" s="115"/>
      <c r="AC379" s="115"/>
      <c r="AD379" s="115"/>
      <c r="AE379" s="115"/>
      <c r="AF379" s="115"/>
      <c r="AG379" s="115" t="s">
        <v>131</v>
      </c>
      <c r="AH379" s="115">
        <v>0</v>
      </c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</row>
    <row r="380" spans="1:60" outlineLevel="1" x14ac:dyDescent="0.2">
      <c r="A380" s="118"/>
      <c r="B380" s="119"/>
      <c r="C380" s="146" t="s">
        <v>178</v>
      </c>
      <c r="D380" s="121"/>
      <c r="E380" s="122">
        <v>9.3049999999999997</v>
      </c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15"/>
      <c r="Z380" s="115"/>
      <c r="AA380" s="115"/>
      <c r="AB380" s="115"/>
      <c r="AC380" s="115"/>
      <c r="AD380" s="115"/>
      <c r="AE380" s="115"/>
      <c r="AF380" s="115"/>
      <c r="AG380" s="115" t="s">
        <v>131</v>
      </c>
      <c r="AH380" s="115">
        <v>0</v>
      </c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</row>
    <row r="381" spans="1:60" outlineLevel="1" x14ac:dyDescent="0.2">
      <c r="A381" s="118"/>
      <c r="B381" s="119"/>
      <c r="C381" s="146" t="s">
        <v>179</v>
      </c>
      <c r="D381" s="121"/>
      <c r="E381" s="122">
        <v>16.760400000000001</v>
      </c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15"/>
      <c r="Z381" s="115"/>
      <c r="AA381" s="115"/>
      <c r="AB381" s="115"/>
      <c r="AC381" s="115"/>
      <c r="AD381" s="115"/>
      <c r="AE381" s="115"/>
      <c r="AF381" s="115"/>
      <c r="AG381" s="115" t="s">
        <v>131</v>
      </c>
      <c r="AH381" s="115">
        <v>0</v>
      </c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</row>
    <row r="382" spans="1:60" outlineLevel="1" x14ac:dyDescent="0.2">
      <c r="A382" s="118"/>
      <c r="B382" s="119"/>
      <c r="C382" s="146" t="s">
        <v>180</v>
      </c>
      <c r="D382" s="121"/>
      <c r="E382" s="122">
        <v>10.188499999999999</v>
      </c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15"/>
      <c r="Z382" s="115"/>
      <c r="AA382" s="115"/>
      <c r="AB382" s="115"/>
      <c r="AC382" s="115"/>
      <c r="AD382" s="115"/>
      <c r="AE382" s="115"/>
      <c r="AF382" s="115"/>
      <c r="AG382" s="115" t="s">
        <v>131</v>
      </c>
      <c r="AH382" s="115">
        <v>0</v>
      </c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</row>
    <row r="383" spans="1:60" outlineLevel="1" x14ac:dyDescent="0.2">
      <c r="A383" s="118"/>
      <c r="B383" s="119"/>
      <c r="C383" s="146" t="s">
        <v>617</v>
      </c>
      <c r="D383" s="121"/>
      <c r="E383" s="122">
        <v>8.2949000000000002</v>
      </c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</row>
    <row r="384" spans="1:60" outlineLevel="1" x14ac:dyDescent="0.2">
      <c r="A384" s="118"/>
      <c r="B384" s="119"/>
      <c r="C384" s="146" t="s">
        <v>464</v>
      </c>
      <c r="D384" s="121"/>
      <c r="E384" s="122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15"/>
      <c r="Z384" s="115"/>
      <c r="AA384" s="115"/>
      <c r="AB384" s="115"/>
      <c r="AC384" s="115"/>
      <c r="AD384" s="115"/>
      <c r="AE384" s="115"/>
      <c r="AF384" s="115"/>
      <c r="AG384" s="115" t="s">
        <v>131</v>
      </c>
      <c r="AH384" s="115">
        <v>0</v>
      </c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</row>
    <row r="385" spans="1:60" outlineLevel="1" x14ac:dyDescent="0.2">
      <c r="A385" s="118"/>
      <c r="B385" s="119"/>
      <c r="C385" s="146" t="s">
        <v>469</v>
      </c>
      <c r="D385" s="121"/>
      <c r="E385" s="122">
        <v>39.473999999999997</v>
      </c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15"/>
      <c r="Z385" s="115"/>
      <c r="AA385" s="115"/>
      <c r="AB385" s="115"/>
      <c r="AC385" s="115"/>
      <c r="AD385" s="115"/>
      <c r="AE385" s="115"/>
      <c r="AF385" s="115"/>
      <c r="AG385" s="115" t="s">
        <v>131</v>
      </c>
      <c r="AH385" s="115">
        <v>0</v>
      </c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</row>
    <row r="386" spans="1:60" outlineLevel="1" x14ac:dyDescent="0.2">
      <c r="A386" s="118"/>
      <c r="B386" s="119"/>
      <c r="C386" s="146" t="s">
        <v>188</v>
      </c>
      <c r="D386" s="121"/>
      <c r="E386" s="122">
        <v>26.675999999999998</v>
      </c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15"/>
      <c r="Z386" s="115"/>
      <c r="AA386" s="115"/>
      <c r="AB386" s="115"/>
      <c r="AC386" s="115"/>
      <c r="AD386" s="115"/>
      <c r="AE386" s="115"/>
      <c r="AF386" s="115"/>
      <c r="AG386" s="115" t="s">
        <v>131</v>
      </c>
      <c r="AH386" s="115">
        <v>0</v>
      </c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</row>
    <row r="387" spans="1:60" outlineLevel="1" x14ac:dyDescent="0.2">
      <c r="A387" s="118"/>
      <c r="B387" s="119"/>
      <c r="C387" s="146" t="s">
        <v>470</v>
      </c>
      <c r="D387" s="121"/>
      <c r="E387" s="122">
        <v>4.242</v>
      </c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15"/>
      <c r="Z387" s="115"/>
      <c r="AA387" s="115"/>
      <c r="AB387" s="115"/>
      <c r="AC387" s="115"/>
      <c r="AD387" s="115"/>
      <c r="AE387" s="115"/>
      <c r="AF387" s="115"/>
      <c r="AG387" s="115" t="s">
        <v>131</v>
      </c>
      <c r="AH387" s="115">
        <v>0</v>
      </c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</row>
    <row r="388" spans="1:60" outlineLevel="1" x14ac:dyDescent="0.2">
      <c r="A388" s="118"/>
      <c r="B388" s="119"/>
      <c r="C388" s="146" t="s">
        <v>471</v>
      </c>
      <c r="D388" s="121"/>
      <c r="E388" s="122">
        <v>10.314</v>
      </c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15"/>
      <c r="Z388" s="115"/>
      <c r="AA388" s="115"/>
      <c r="AB388" s="115"/>
      <c r="AC388" s="115"/>
      <c r="AD388" s="115"/>
      <c r="AE388" s="115"/>
      <c r="AF388" s="115"/>
      <c r="AG388" s="115" t="s">
        <v>131</v>
      </c>
      <c r="AH388" s="115">
        <v>0</v>
      </c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</row>
    <row r="389" spans="1:60" outlineLevel="1" x14ac:dyDescent="0.2">
      <c r="A389" s="118"/>
      <c r="B389" s="119"/>
      <c r="C389" s="146" t="s">
        <v>193</v>
      </c>
      <c r="D389" s="121"/>
      <c r="E389" s="122">
        <v>44.658000000000001</v>
      </c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15"/>
      <c r="Z389" s="115"/>
      <c r="AA389" s="115"/>
      <c r="AB389" s="115"/>
      <c r="AC389" s="115"/>
      <c r="AD389" s="115"/>
      <c r="AE389" s="115"/>
      <c r="AF389" s="115"/>
      <c r="AG389" s="115" t="s">
        <v>131</v>
      </c>
      <c r="AH389" s="115">
        <v>0</v>
      </c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</row>
    <row r="390" spans="1:60" outlineLevel="1" x14ac:dyDescent="0.2">
      <c r="A390" s="118"/>
      <c r="B390" s="119"/>
      <c r="C390" s="146" t="s">
        <v>194</v>
      </c>
      <c r="D390" s="121"/>
      <c r="E390" s="122">
        <v>1.8240000000000001</v>
      </c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15"/>
      <c r="Z390" s="115"/>
      <c r="AA390" s="115"/>
      <c r="AB390" s="115"/>
      <c r="AC390" s="115"/>
      <c r="AD390" s="115"/>
      <c r="AE390" s="115"/>
      <c r="AF390" s="115"/>
      <c r="AG390" s="115" t="s">
        <v>131</v>
      </c>
      <c r="AH390" s="115">
        <v>0</v>
      </c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</row>
    <row r="391" spans="1:60" outlineLevel="1" x14ac:dyDescent="0.2">
      <c r="A391" s="118"/>
      <c r="B391" s="119"/>
      <c r="C391" s="146" t="s">
        <v>197</v>
      </c>
      <c r="D391" s="121"/>
      <c r="E391" s="122">
        <v>37.908000000000001</v>
      </c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15"/>
      <c r="Z391" s="115"/>
      <c r="AA391" s="115"/>
      <c r="AB391" s="115"/>
      <c r="AC391" s="115"/>
      <c r="AD391" s="115"/>
      <c r="AE391" s="115"/>
      <c r="AF391" s="115"/>
      <c r="AG391" s="115" t="s">
        <v>131</v>
      </c>
      <c r="AH391" s="115">
        <v>0</v>
      </c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</row>
    <row r="392" spans="1:60" outlineLevel="1" x14ac:dyDescent="0.2">
      <c r="A392" s="138">
        <v>134</v>
      </c>
      <c r="B392" s="139" t="s">
        <v>474</v>
      </c>
      <c r="C392" s="147" t="s">
        <v>475</v>
      </c>
      <c r="D392" s="140" t="s">
        <v>134</v>
      </c>
      <c r="E392" s="141">
        <v>15</v>
      </c>
      <c r="F392" s="142"/>
      <c r="G392" s="143">
        <f>ROUND(E392*F392,2)</f>
        <v>0</v>
      </c>
      <c r="H392" s="120">
        <v>13.94</v>
      </c>
      <c r="I392" s="120">
        <f>ROUND(E392*H392,2)</f>
        <v>209.1</v>
      </c>
      <c r="J392" s="120">
        <v>37.06</v>
      </c>
      <c r="K392" s="120">
        <f>ROUND(E392*J392,2)</f>
        <v>555.9</v>
      </c>
      <c r="L392" s="120">
        <v>21</v>
      </c>
      <c r="M392" s="120">
        <f>G392*(1+L392/100)</f>
        <v>0</v>
      </c>
      <c r="N392" s="120">
        <v>1.6000000000000001E-4</v>
      </c>
      <c r="O392" s="120">
        <f>ROUND(E392*N392,2)</f>
        <v>0</v>
      </c>
      <c r="P392" s="120">
        <v>0</v>
      </c>
      <c r="Q392" s="120">
        <f>ROUND(E392*P392,2)</f>
        <v>0</v>
      </c>
      <c r="R392" s="120"/>
      <c r="S392" s="120" t="s">
        <v>127</v>
      </c>
      <c r="T392" s="120" t="s">
        <v>127</v>
      </c>
      <c r="U392" s="120">
        <v>7.5999999999999998E-2</v>
      </c>
      <c r="V392" s="120">
        <f>ROUND(E392*U392,2)</f>
        <v>1.1399999999999999</v>
      </c>
      <c r="W392" s="120"/>
      <c r="X392" s="120" t="s">
        <v>128</v>
      </c>
      <c r="Y392" s="115"/>
      <c r="Z392" s="115"/>
      <c r="AA392" s="115"/>
      <c r="AB392" s="115"/>
      <c r="AC392" s="115"/>
      <c r="AD392" s="115"/>
      <c r="AE392" s="115"/>
      <c r="AF392" s="115"/>
      <c r="AG392" s="115" t="s">
        <v>129</v>
      </c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</row>
    <row r="393" spans="1:60" outlineLevel="1" x14ac:dyDescent="0.2">
      <c r="A393" s="132">
        <v>135</v>
      </c>
      <c r="B393" s="133" t="s">
        <v>476</v>
      </c>
      <c r="C393" s="145" t="s">
        <v>477</v>
      </c>
      <c r="D393" s="134" t="s">
        <v>140</v>
      </c>
      <c r="E393" s="135">
        <v>201.34989999999999</v>
      </c>
      <c r="F393" s="136"/>
      <c r="G393" s="137">
        <f>ROUND(E393*F393,2)</f>
        <v>0</v>
      </c>
      <c r="H393" s="120">
        <v>0</v>
      </c>
      <c r="I393" s="120">
        <f>ROUND(E393*H393,2)</f>
        <v>0</v>
      </c>
      <c r="J393" s="120">
        <v>3.3</v>
      </c>
      <c r="K393" s="120">
        <f>ROUND(E393*J393,2)</f>
        <v>664.45</v>
      </c>
      <c r="L393" s="120">
        <v>21</v>
      </c>
      <c r="M393" s="120">
        <f>G393*(1+L393/100)</f>
        <v>0</v>
      </c>
      <c r="N393" s="120">
        <v>0</v>
      </c>
      <c r="O393" s="120">
        <f>ROUND(E393*N393,2)</f>
        <v>0</v>
      </c>
      <c r="P393" s="120">
        <v>0</v>
      </c>
      <c r="Q393" s="120">
        <f>ROUND(E393*P393,2)</f>
        <v>0</v>
      </c>
      <c r="R393" s="120"/>
      <c r="S393" s="120" t="s">
        <v>127</v>
      </c>
      <c r="T393" s="120" t="s">
        <v>141</v>
      </c>
      <c r="U393" s="120">
        <v>7.0000000000000001E-3</v>
      </c>
      <c r="V393" s="120">
        <f>ROUND(E393*U393,2)</f>
        <v>1.41</v>
      </c>
      <c r="W393" s="120"/>
      <c r="X393" s="120" t="s">
        <v>128</v>
      </c>
      <c r="Y393" s="115"/>
      <c r="Z393" s="115"/>
      <c r="AA393" s="115"/>
      <c r="AB393" s="115"/>
      <c r="AC393" s="115"/>
      <c r="AD393" s="115"/>
      <c r="AE393" s="115"/>
      <c r="AF393" s="115"/>
      <c r="AG393" s="115" t="s">
        <v>129</v>
      </c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</row>
    <row r="394" spans="1:60" outlineLevel="1" x14ac:dyDescent="0.2">
      <c r="A394" s="118"/>
      <c r="B394" s="119"/>
      <c r="C394" s="146" t="s">
        <v>463</v>
      </c>
      <c r="D394" s="121"/>
      <c r="E394" s="122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15"/>
      <c r="Z394" s="115"/>
      <c r="AA394" s="115"/>
      <c r="AB394" s="115"/>
      <c r="AC394" s="115"/>
      <c r="AD394" s="115"/>
      <c r="AE394" s="115"/>
      <c r="AF394" s="115"/>
      <c r="AG394" s="115" t="s">
        <v>131</v>
      </c>
      <c r="AH394" s="115">
        <v>0</v>
      </c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</row>
    <row r="395" spans="1:60" outlineLevel="1" x14ac:dyDescent="0.2">
      <c r="A395" s="118"/>
      <c r="B395" s="119"/>
      <c r="C395" s="146" t="s">
        <v>178</v>
      </c>
      <c r="D395" s="121"/>
      <c r="E395" s="122">
        <v>9.3049999999999997</v>
      </c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15"/>
      <c r="Z395" s="115"/>
      <c r="AA395" s="115"/>
      <c r="AB395" s="115"/>
      <c r="AC395" s="115"/>
      <c r="AD395" s="115"/>
      <c r="AE395" s="115"/>
      <c r="AF395" s="115"/>
      <c r="AG395" s="115" t="s">
        <v>131</v>
      </c>
      <c r="AH395" s="115">
        <v>0</v>
      </c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</row>
    <row r="396" spans="1:60" outlineLevel="1" x14ac:dyDescent="0.2">
      <c r="A396" s="118"/>
      <c r="B396" s="119"/>
      <c r="C396" s="146" t="s">
        <v>179</v>
      </c>
      <c r="D396" s="121"/>
      <c r="E396" s="122">
        <v>16.760400000000001</v>
      </c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15"/>
      <c r="Z396" s="115"/>
      <c r="AA396" s="115"/>
      <c r="AB396" s="115"/>
      <c r="AC396" s="115"/>
      <c r="AD396" s="115"/>
      <c r="AE396" s="115"/>
      <c r="AF396" s="115"/>
      <c r="AG396" s="115" t="s">
        <v>131</v>
      </c>
      <c r="AH396" s="115">
        <v>0</v>
      </c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</row>
    <row r="397" spans="1:60" outlineLevel="1" x14ac:dyDescent="0.2">
      <c r="A397" s="118"/>
      <c r="B397" s="119"/>
      <c r="C397" s="146" t="s">
        <v>180</v>
      </c>
      <c r="D397" s="121"/>
      <c r="E397" s="122">
        <v>10.188499999999999</v>
      </c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15"/>
      <c r="Z397" s="115"/>
      <c r="AA397" s="115"/>
      <c r="AB397" s="115"/>
      <c r="AC397" s="115"/>
      <c r="AD397" s="115"/>
      <c r="AE397" s="115"/>
      <c r="AF397" s="115"/>
      <c r="AG397" s="115" t="s">
        <v>131</v>
      </c>
      <c r="AH397" s="115">
        <v>0</v>
      </c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</row>
    <row r="398" spans="1:60" outlineLevel="1" x14ac:dyDescent="0.2">
      <c r="A398" s="118"/>
      <c r="B398" s="119"/>
      <c r="C398" s="146" t="s">
        <v>464</v>
      </c>
      <c r="D398" s="121"/>
      <c r="E398" s="122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15"/>
      <c r="Z398" s="115"/>
      <c r="AA398" s="115"/>
      <c r="AB398" s="115"/>
      <c r="AC398" s="115"/>
      <c r="AD398" s="115"/>
      <c r="AE398" s="115"/>
      <c r="AF398" s="115"/>
      <c r="AG398" s="115" t="s">
        <v>131</v>
      </c>
      <c r="AH398" s="115">
        <v>0</v>
      </c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</row>
    <row r="399" spans="1:60" outlineLevel="1" x14ac:dyDescent="0.2">
      <c r="A399" s="118"/>
      <c r="B399" s="119"/>
      <c r="C399" s="146" t="s">
        <v>469</v>
      </c>
      <c r="D399" s="121"/>
      <c r="E399" s="122">
        <v>39.473999999999997</v>
      </c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15"/>
      <c r="Z399" s="115"/>
      <c r="AA399" s="115"/>
      <c r="AB399" s="115"/>
      <c r="AC399" s="115"/>
      <c r="AD399" s="115"/>
      <c r="AE399" s="115"/>
      <c r="AF399" s="115"/>
      <c r="AG399" s="115" t="s">
        <v>131</v>
      </c>
      <c r="AH399" s="115">
        <v>0</v>
      </c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</row>
    <row r="400" spans="1:60" outlineLevel="1" x14ac:dyDescent="0.2">
      <c r="A400" s="118"/>
      <c r="B400" s="119"/>
      <c r="C400" s="146" t="s">
        <v>188</v>
      </c>
      <c r="D400" s="121"/>
      <c r="E400" s="122">
        <v>26.675999999999998</v>
      </c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15"/>
      <c r="Z400" s="115"/>
      <c r="AA400" s="115"/>
      <c r="AB400" s="115"/>
      <c r="AC400" s="115"/>
      <c r="AD400" s="115"/>
      <c r="AE400" s="115"/>
      <c r="AF400" s="115"/>
      <c r="AG400" s="115" t="s">
        <v>131</v>
      </c>
      <c r="AH400" s="115">
        <v>0</v>
      </c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</row>
    <row r="401" spans="1:60" outlineLevel="1" x14ac:dyDescent="0.2">
      <c r="A401" s="118"/>
      <c r="B401" s="119"/>
      <c r="C401" s="146" t="s">
        <v>470</v>
      </c>
      <c r="D401" s="121"/>
      <c r="E401" s="122">
        <v>4.242</v>
      </c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15"/>
      <c r="Z401" s="115"/>
      <c r="AA401" s="115"/>
      <c r="AB401" s="115"/>
      <c r="AC401" s="115"/>
      <c r="AD401" s="115"/>
      <c r="AE401" s="115"/>
      <c r="AF401" s="115"/>
      <c r="AG401" s="115" t="s">
        <v>131</v>
      </c>
      <c r="AH401" s="115">
        <v>0</v>
      </c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</row>
    <row r="402" spans="1:60" outlineLevel="1" x14ac:dyDescent="0.2">
      <c r="A402" s="118"/>
      <c r="B402" s="119"/>
      <c r="C402" s="146" t="s">
        <v>471</v>
      </c>
      <c r="D402" s="121"/>
      <c r="E402" s="122">
        <v>10.314</v>
      </c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15"/>
      <c r="Z402" s="115"/>
      <c r="AA402" s="115"/>
      <c r="AB402" s="115"/>
      <c r="AC402" s="115"/>
      <c r="AD402" s="115"/>
      <c r="AE402" s="115"/>
      <c r="AF402" s="115"/>
      <c r="AG402" s="115" t="s">
        <v>131</v>
      </c>
      <c r="AH402" s="115">
        <v>0</v>
      </c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</row>
    <row r="403" spans="1:60" outlineLevel="1" x14ac:dyDescent="0.2">
      <c r="A403" s="118"/>
      <c r="B403" s="119"/>
      <c r="C403" s="146" t="s">
        <v>193</v>
      </c>
      <c r="D403" s="121"/>
      <c r="E403" s="122">
        <v>44.658000000000001</v>
      </c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15"/>
      <c r="Z403" s="115"/>
      <c r="AA403" s="115"/>
      <c r="AB403" s="115"/>
      <c r="AC403" s="115"/>
      <c r="AD403" s="115"/>
      <c r="AE403" s="115"/>
      <c r="AF403" s="115"/>
      <c r="AG403" s="115" t="s">
        <v>131</v>
      </c>
      <c r="AH403" s="115">
        <v>0</v>
      </c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</row>
    <row r="404" spans="1:60" outlineLevel="1" x14ac:dyDescent="0.2">
      <c r="A404" s="118"/>
      <c r="B404" s="119"/>
      <c r="C404" s="146" t="s">
        <v>194</v>
      </c>
      <c r="D404" s="121"/>
      <c r="E404" s="122">
        <v>1.8240000000000001</v>
      </c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15"/>
      <c r="Z404" s="115"/>
      <c r="AA404" s="115"/>
      <c r="AB404" s="115"/>
      <c r="AC404" s="115"/>
      <c r="AD404" s="115"/>
      <c r="AE404" s="115"/>
      <c r="AF404" s="115"/>
      <c r="AG404" s="115" t="s">
        <v>131</v>
      </c>
      <c r="AH404" s="115">
        <v>0</v>
      </c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</row>
    <row r="405" spans="1:60" outlineLevel="1" x14ac:dyDescent="0.2">
      <c r="A405" s="118"/>
      <c r="B405" s="119"/>
      <c r="C405" s="146" t="s">
        <v>197</v>
      </c>
      <c r="D405" s="121"/>
      <c r="E405" s="122">
        <v>37.908000000000001</v>
      </c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15"/>
      <c r="Z405" s="115"/>
      <c r="AA405" s="115"/>
      <c r="AB405" s="115"/>
      <c r="AC405" s="115"/>
      <c r="AD405" s="115"/>
      <c r="AE405" s="115"/>
      <c r="AF405" s="115"/>
      <c r="AG405" s="115" t="s">
        <v>131</v>
      </c>
      <c r="AH405" s="115">
        <v>0</v>
      </c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</row>
    <row r="406" spans="1:60" outlineLevel="1" x14ac:dyDescent="0.2">
      <c r="A406" s="132">
        <v>136</v>
      </c>
      <c r="B406" s="133" t="s">
        <v>478</v>
      </c>
      <c r="C406" s="145" t="s">
        <v>479</v>
      </c>
      <c r="D406" s="134" t="s">
        <v>140</v>
      </c>
      <c r="E406" s="135">
        <v>44.5488</v>
      </c>
      <c r="F406" s="136"/>
      <c r="G406" s="137">
        <f>ROUND(E406*F406,2)</f>
        <v>0</v>
      </c>
      <c r="H406" s="120">
        <v>9.81</v>
      </c>
      <c r="I406" s="120">
        <f>ROUND(E406*H406,2)</f>
        <v>437.02</v>
      </c>
      <c r="J406" s="120">
        <v>6.59</v>
      </c>
      <c r="K406" s="120">
        <f>ROUND(E406*J406,2)</f>
        <v>293.58</v>
      </c>
      <c r="L406" s="120">
        <v>21</v>
      </c>
      <c r="M406" s="120">
        <f>G406*(1+L406/100)</f>
        <v>0</v>
      </c>
      <c r="N406" s="120">
        <v>3.5E-4</v>
      </c>
      <c r="O406" s="120">
        <f>ROUND(E406*N406,2)</f>
        <v>0.02</v>
      </c>
      <c r="P406" s="120">
        <v>0</v>
      </c>
      <c r="Q406" s="120">
        <f>ROUND(E406*P406,2)</f>
        <v>0</v>
      </c>
      <c r="R406" s="120"/>
      <c r="S406" s="120" t="s">
        <v>127</v>
      </c>
      <c r="T406" s="120" t="s">
        <v>127</v>
      </c>
      <c r="U406" s="120">
        <v>1.35E-2</v>
      </c>
      <c r="V406" s="120">
        <f>ROUND(E406*U406,2)</f>
        <v>0.6</v>
      </c>
      <c r="W406" s="120"/>
      <c r="X406" s="120" t="s">
        <v>128</v>
      </c>
      <c r="Y406" s="115"/>
      <c r="Z406" s="115"/>
      <c r="AA406" s="115"/>
      <c r="AB406" s="115"/>
      <c r="AC406" s="115"/>
      <c r="AD406" s="115"/>
      <c r="AE406" s="115"/>
      <c r="AF406" s="115"/>
      <c r="AG406" s="115" t="s">
        <v>129</v>
      </c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</row>
    <row r="407" spans="1:60" outlineLevel="1" x14ac:dyDescent="0.2">
      <c r="A407" s="118"/>
      <c r="B407" s="119"/>
      <c r="C407" s="146" t="s">
        <v>178</v>
      </c>
      <c r="D407" s="121"/>
      <c r="E407" s="122">
        <v>9.3049999999999997</v>
      </c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15"/>
      <c r="Z407" s="115"/>
      <c r="AA407" s="115"/>
      <c r="AB407" s="115"/>
      <c r="AC407" s="115"/>
      <c r="AD407" s="115"/>
      <c r="AE407" s="115"/>
      <c r="AF407" s="115"/>
      <c r="AG407" s="115" t="s">
        <v>131</v>
      </c>
      <c r="AH407" s="115">
        <v>0</v>
      </c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</row>
    <row r="408" spans="1:60" outlineLevel="1" x14ac:dyDescent="0.2">
      <c r="A408" s="118"/>
      <c r="B408" s="119"/>
      <c r="C408" s="146" t="s">
        <v>154</v>
      </c>
      <c r="D408" s="121"/>
      <c r="E408" s="122">
        <v>5.1009000000000002</v>
      </c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15"/>
      <c r="Z408" s="115"/>
      <c r="AA408" s="115"/>
      <c r="AB408" s="115"/>
      <c r="AC408" s="115"/>
      <c r="AD408" s="115"/>
      <c r="AE408" s="115"/>
      <c r="AF408" s="115"/>
      <c r="AG408" s="115" t="s">
        <v>131</v>
      </c>
      <c r="AH408" s="115">
        <v>0</v>
      </c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</row>
    <row r="409" spans="1:60" outlineLevel="1" x14ac:dyDescent="0.2">
      <c r="A409" s="118"/>
      <c r="B409" s="119"/>
      <c r="C409" s="146" t="s">
        <v>211</v>
      </c>
      <c r="D409" s="121"/>
      <c r="E409" s="122">
        <v>2.2909999999999999</v>
      </c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15"/>
      <c r="Z409" s="115"/>
      <c r="AA409" s="115"/>
      <c r="AB409" s="115"/>
      <c r="AC409" s="115"/>
      <c r="AD409" s="115"/>
      <c r="AE409" s="115"/>
      <c r="AF409" s="115"/>
      <c r="AG409" s="115" t="s">
        <v>131</v>
      </c>
      <c r="AH409" s="115">
        <v>0</v>
      </c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</row>
    <row r="410" spans="1:60" outlineLevel="1" x14ac:dyDescent="0.2">
      <c r="A410" s="118"/>
      <c r="B410" s="119"/>
      <c r="C410" s="146" t="s">
        <v>156</v>
      </c>
      <c r="D410" s="121"/>
      <c r="E410" s="122">
        <v>0.90300000000000002</v>
      </c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15"/>
      <c r="Z410" s="115"/>
      <c r="AA410" s="115"/>
      <c r="AB410" s="115"/>
      <c r="AC410" s="115"/>
      <c r="AD410" s="115"/>
      <c r="AE410" s="115"/>
      <c r="AF410" s="115"/>
      <c r="AG410" s="115" t="s">
        <v>131</v>
      </c>
      <c r="AH410" s="115">
        <v>0</v>
      </c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</row>
    <row r="411" spans="1:60" outlineLevel="1" x14ac:dyDescent="0.2">
      <c r="A411" s="118"/>
      <c r="B411" s="119"/>
      <c r="C411" s="146" t="s">
        <v>214</v>
      </c>
      <c r="D411" s="121"/>
      <c r="E411" s="122">
        <v>16.760400000000001</v>
      </c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15"/>
      <c r="Z411" s="115"/>
      <c r="AA411" s="115"/>
      <c r="AB411" s="115"/>
      <c r="AC411" s="115"/>
      <c r="AD411" s="115"/>
      <c r="AE411" s="115"/>
      <c r="AF411" s="115"/>
      <c r="AG411" s="115" t="s">
        <v>131</v>
      </c>
      <c r="AH411" s="115">
        <v>0</v>
      </c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</row>
    <row r="412" spans="1:60" outlineLevel="1" x14ac:dyDescent="0.2">
      <c r="A412" s="118"/>
      <c r="B412" s="119"/>
      <c r="C412" s="146" t="s">
        <v>215</v>
      </c>
      <c r="D412" s="121"/>
      <c r="E412" s="122">
        <v>10.188499999999999</v>
      </c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15"/>
      <c r="Z412" s="115"/>
      <c r="AA412" s="115"/>
      <c r="AB412" s="115"/>
      <c r="AC412" s="115"/>
      <c r="AD412" s="115"/>
      <c r="AE412" s="115"/>
      <c r="AF412" s="115"/>
      <c r="AG412" s="115" t="s">
        <v>131</v>
      </c>
      <c r="AH412" s="115">
        <v>0</v>
      </c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</row>
    <row r="413" spans="1:60" ht="22.5" outlineLevel="1" x14ac:dyDescent="0.2">
      <c r="A413" s="138">
        <v>137</v>
      </c>
      <c r="B413" s="139" t="s">
        <v>480</v>
      </c>
      <c r="C413" s="147" t="s">
        <v>481</v>
      </c>
      <c r="D413" s="140" t="s">
        <v>266</v>
      </c>
      <c r="E413" s="141">
        <v>1</v>
      </c>
      <c r="F413" s="142"/>
      <c r="G413" s="143">
        <f>ROUND(E413*F413,2)</f>
        <v>0</v>
      </c>
      <c r="H413" s="120">
        <v>125.68</v>
      </c>
      <c r="I413" s="120">
        <f>ROUND(E413*H413,2)</f>
        <v>125.68</v>
      </c>
      <c r="J413" s="120">
        <v>1874.32</v>
      </c>
      <c r="K413" s="120">
        <f>ROUND(E413*J413,2)</f>
        <v>1874.32</v>
      </c>
      <c r="L413" s="120">
        <v>21</v>
      </c>
      <c r="M413" s="120">
        <f>G413*(1+L413/100)</f>
        <v>0</v>
      </c>
      <c r="N413" s="120">
        <v>1.0000000000000001E-5</v>
      </c>
      <c r="O413" s="120">
        <f>ROUND(E413*N413,2)</f>
        <v>0</v>
      </c>
      <c r="P413" s="120">
        <v>0</v>
      </c>
      <c r="Q413" s="120">
        <f>ROUND(E413*P413,2)</f>
        <v>0</v>
      </c>
      <c r="R413" s="120"/>
      <c r="S413" s="120" t="s">
        <v>219</v>
      </c>
      <c r="T413" s="120" t="s">
        <v>220</v>
      </c>
      <c r="U413" s="120">
        <v>1.6E-2</v>
      </c>
      <c r="V413" s="120">
        <f>ROUND(E413*U413,2)</f>
        <v>0.02</v>
      </c>
      <c r="W413" s="120"/>
      <c r="X413" s="120" t="s">
        <v>128</v>
      </c>
      <c r="Y413" s="115"/>
      <c r="Z413" s="115"/>
      <c r="AA413" s="115"/>
      <c r="AB413" s="115"/>
      <c r="AC413" s="115"/>
      <c r="AD413" s="115"/>
      <c r="AE413" s="115"/>
      <c r="AF413" s="115"/>
      <c r="AG413" s="115" t="s">
        <v>129</v>
      </c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</row>
    <row r="414" spans="1:60" x14ac:dyDescent="0.2">
      <c r="A414" s="126" t="s">
        <v>122</v>
      </c>
      <c r="B414" s="127" t="s">
        <v>90</v>
      </c>
      <c r="C414" s="144" t="s">
        <v>91</v>
      </c>
      <c r="D414" s="128"/>
      <c r="E414" s="129"/>
      <c r="F414" s="130"/>
      <c r="G414" s="131">
        <f>SUMIF(AG415:AG450,"&lt;&gt;NOR",G415:G450)</f>
        <v>0</v>
      </c>
      <c r="H414" s="125"/>
      <c r="I414" s="125">
        <f>SUM(I415:I450)</f>
        <v>21953.1</v>
      </c>
      <c r="J414" s="125"/>
      <c r="K414" s="125">
        <f>SUM(K415:K450)</f>
        <v>34354.899999999994</v>
      </c>
      <c r="L414" s="125"/>
      <c r="M414" s="125">
        <f>SUM(M415:M450)</f>
        <v>0</v>
      </c>
      <c r="N414" s="125"/>
      <c r="O414" s="125">
        <f>SUM(O415:O450)</f>
        <v>30.09</v>
      </c>
      <c r="P414" s="125"/>
      <c r="Q414" s="125">
        <f>SUM(Q415:Q450)</f>
        <v>0</v>
      </c>
      <c r="R414" s="125"/>
      <c r="S414" s="125"/>
      <c r="T414" s="125"/>
      <c r="U414" s="125"/>
      <c r="V414" s="125">
        <f>SUM(V415:V450)</f>
        <v>35.800000000000004</v>
      </c>
      <c r="W414" s="125"/>
      <c r="X414" s="125"/>
      <c r="AG414" t="s">
        <v>123</v>
      </c>
    </row>
    <row r="415" spans="1:60" outlineLevel="1" x14ac:dyDescent="0.2">
      <c r="A415" s="138">
        <v>138</v>
      </c>
      <c r="B415" s="139" t="s">
        <v>482</v>
      </c>
      <c r="C415" s="147" t="s">
        <v>483</v>
      </c>
      <c r="D415" s="140" t="s">
        <v>134</v>
      </c>
      <c r="E415" s="141">
        <v>8</v>
      </c>
      <c r="F415" s="142"/>
      <c r="G415" s="143">
        <f t="shared" ref="G415:G450" si="35">ROUND(E415*F415,2)</f>
        <v>0</v>
      </c>
      <c r="H415" s="120">
        <v>0</v>
      </c>
      <c r="I415" s="120">
        <f t="shared" ref="I415:I450" si="36">ROUND(E415*H415,2)</f>
        <v>0</v>
      </c>
      <c r="J415" s="120">
        <v>28</v>
      </c>
      <c r="K415" s="120">
        <f t="shared" ref="K415:K450" si="37">ROUND(E415*J415,2)</f>
        <v>224</v>
      </c>
      <c r="L415" s="120">
        <v>21</v>
      </c>
      <c r="M415" s="120">
        <f t="shared" ref="M415:M450" si="38">G415*(1+L415/100)</f>
        <v>0</v>
      </c>
      <c r="N415" s="120">
        <v>0</v>
      </c>
      <c r="O415" s="120">
        <f t="shared" ref="O415:O450" si="39">ROUND(E415*N415,2)</f>
        <v>0</v>
      </c>
      <c r="P415" s="120">
        <v>0</v>
      </c>
      <c r="Q415" s="120">
        <f t="shared" ref="Q415:Q450" si="40">ROUND(E415*P415,2)</f>
        <v>0</v>
      </c>
      <c r="R415" s="120"/>
      <c r="S415" s="120" t="s">
        <v>127</v>
      </c>
      <c r="T415" s="120" t="s">
        <v>220</v>
      </c>
      <c r="U415" s="120">
        <v>5.0500000000000003E-2</v>
      </c>
      <c r="V415" s="120">
        <f t="shared" ref="V415:V450" si="41">ROUND(E415*U415,2)</f>
        <v>0.4</v>
      </c>
      <c r="W415" s="120"/>
      <c r="X415" s="120" t="s">
        <v>128</v>
      </c>
      <c r="Y415" s="115"/>
      <c r="Z415" s="115"/>
      <c r="AA415" s="115"/>
      <c r="AB415" s="115"/>
      <c r="AC415" s="115"/>
      <c r="AD415" s="115"/>
      <c r="AE415" s="115"/>
      <c r="AF415" s="115"/>
      <c r="AG415" s="115" t="s">
        <v>129</v>
      </c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</row>
    <row r="416" spans="1:60" outlineLevel="1" x14ac:dyDescent="0.2">
      <c r="A416" s="138">
        <v>139</v>
      </c>
      <c r="B416" s="139" t="s">
        <v>484</v>
      </c>
      <c r="C416" s="147" t="s">
        <v>485</v>
      </c>
      <c r="D416" s="140" t="s">
        <v>134</v>
      </c>
      <c r="E416" s="141">
        <v>2</v>
      </c>
      <c r="F416" s="142"/>
      <c r="G416" s="143">
        <f t="shared" si="35"/>
        <v>0</v>
      </c>
      <c r="H416" s="120">
        <v>0</v>
      </c>
      <c r="I416" s="120">
        <f t="shared" si="36"/>
        <v>0</v>
      </c>
      <c r="J416" s="120">
        <v>33</v>
      </c>
      <c r="K416" s="120">
        <f t="shared" si="37"/>
        <v>66</v>
      </c>
      <c r="L416" s="120">
        <v>21</v>
      </c>
      <c r="M416" s="120">
        <f t="shared" si="38"/>
        <v>0</v>
      </c>
      <c r="N416" s="120">
        <v>0</v>
      </c>
      <c r="O416" s="120">
        <f t="shared" si="39"/>
        <v>0</v>
      </c>
      <c r="P416" s="120">
        <v>0</v>
      </c>
      <c r="Q416" s="120">
        <f t="shared" si="40"/>
        <v>0</v>
      </c>
      <c r="R416" s="120"/>
      <c r="S416" s="120" t="s">
        <v>127</v>
      </c>
      <c r="T416" s="120" t="s">
        <v>220</v>
      </c>
      <c r="U416" s="120">
        <v>0.06</v>
      </c>
      <c r="V416" s="120">
        <f t="shared" si="41"/>
        <v>0.12</v>
      </c>
      <c r="W416" s="120"/>
      <c r="X416" s="120" t="s">
        <v>128</v>
      </c>
      <c r="Y416" s="115"/>
      <c r="Z416" s="115"/>
      <c r="AA416" s="115"/>
      <c r="AB416" s="115"/>
      <c r="AC416" s="115"/>
      <c r="AD416" s="115"/>
      <c r="AE416" s="115"/>
      <c r="AF416" s="115"/>
      <c r="AG416" s="115" t="s">
        <v>129</v>
      </c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</row>
    <row r="417" spans="1:60" outlineLevel="1" x14ac:dyDescent="0.2">
      <c r="A417" s="138">
        <v>140</v>
      </c>
      <c r="B417" s="139" t="s">
        <v>486</v>
      </c>
      <c r="C417" s="147" t="s">
        <v>487</v>
      </c>
      <c r="D417" s="140" t="s">
        <v>134</v>
      </c>
      <c r="E417" s="141">
        <v>8</v>
      </c>
      <c r="F417" s="142"/>
      <c r="G417" s="143">
        <f t="shared" si="35"/>
        <v>0</v>
      </c>
      <c r="H417" s="120">
        <v>0</v>
      </c>
      <c r="I417" s="120">
        <f t="shared" si="36"/>
        <v>0</v>
      </c>
      <c r="J417" s="120">
        <v>167</v>
      </c>
      <c r="K417" s="120">
        <f t="shared" si="37"/>
        <v>1336</v>
      </c>
      <c r="L417" s="120">
        <v>21</v>
      </c>
      <c r="M417" s="120">
        <f t="shared" si="38"/>
        <v>0</v>
      </c>
      <c r="N417" s="120">
        <v>0</v>
      </c>
      <c r="O417" s="120">
        <f t="shared" si="39"/>
        <v>0</v>
      </c>
      <c r="P417" s="120">
        <v>0</v>
      </c>
      <c r="Q417" s="120">
        <f t="shared" si="40"/>
        <v>0</v>
      </c>
      <c r="R417" s="120"/>
      <c r="S417" s="120" t="s">
        <v>127</v>
      </c>
      <c r="T417" s="120" t="s">
        <v>220</v>
      </c>
      <c r="U417" s="120">
        <v>0.30567</v>
      </c>
      <c r="V417" s="120">
        <f t="shared" si="41"/>
        <v>2.4500000000000002</v>
      </c>
      <c r="W417" s="120"/>
      <c r="X417" s="120" t="s">
        <v>128</v>
      </c>
      <c r="Y417" s="115"/>
      <c r="Z417" s="115"/>
      <c r="AA417" s="115"/>
      <c r="AB417" s="115"/>
      <c r="AC417" s="115"/>
      <c r="AD417" s="115"/>
      <c r="AE417" s="115"/>
      <c r="AF417" s="115"/>
      <c r="AG417" s="115" t="s">
        <v>129</v>
      </c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</row>
    <row r="418" spans="1:60" ht="33.75" outlineLevel="1" x14ac:dyDescent="0.2">
      <c r="A418" s="138">
        <v>141</v>
      </c>
      <c r="B418" s="139" t="s">
        <v>488</v>
      </c>
      <c r="C418" s="147" t="s">
        <v>489</v>
      </c>
      <c r="D418" s="140" t="s">
        <v>134</v>
      </c>
      <c r="E418" s="141">
        <v>13</v>
      </c>
      <c r="F418" s="142"/>
      <c r="G418" s="143">
        <f t="shared" si="35"/>
        <v>0</v>
      </c>
      <c r="H418" s="120">
        <v>256.45</v>
      </c>
      <c r="I418" s="120">
        <f t="shared" si="36"/>
        <v>3333.85</v>
      </c>
      <c r="J418" s="120">
        <v>151.55000000000001</v>
      </c>
      <c r="K418" s="120">
        <f t="shared" si="37"/>
        <v>1970.15</v>
      </c>
      <c r="L418" s="120">
        <v>21</v>
      </c>
      <c r="M418" s="120">
        <f t="shared" si="38"/>
        <v>0</v>
      </c>
      <c r="N418" s="120">
        <v>1E-4</v>
      </c>
      <c r="O418" s="120">
        <f t="shared" si="39"/>
        <v>0</v>
      </c>
      <c r="P418" s="120">
        <v>0</v>
      </c>
      <c r="Q418" s="120">
        <f t="shared" si="40"/>
        <v>0</v>
      </c>
      <c r="R418" s="120"/>
      <c r="S418" s="120" t="s">
        <v>127</v>
      </c>
      <c r="T418" s="120" t="s">
        <v>220</v>
      </c>
      <c r="U418" s="120">
        <v>0.249</v>
      </c>
      <c r="V418" s="120">
        <f t="shared" si="41"/>
        <v>3.24</v>
      </c>
      <c r="W418" s="120"/>
      <c r="X418" s="120" t="s">
        <v>128</v>
      </c>
      <c r="Y418" s="115"/>
      <c r="Z418" s="115"/>
      <c r="AA418" s="115"/>
      <c r="AB418" s="115"/>
      <c r="AC418" s="115"/>
      <c r="AD418" s="115"/>
      <c r="AE418" s="115"/>
      <c r="AF418" s="115"/>
      <c r="AG418" s="115" t="s">
        <v>129</v>
      </c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</row>
    <row r="419" spans="1:60" outlineLevel="1" x14ac:dyDescent="0.2">
      <c r="A419" s="138">
        <v>142</v>
      </c>
      <c r="B419" s="139" t="s">
        <v>490</v>
      </c>
      <c r="C419" s="147" t="s">
        <v>491</v>
      </c>
      <c r="D419" s="140" t="s">
        <v>134</v>
      </c>
      <c r="E419" s="141">
        <v>10</v>
      </c>
      <c r="F419" s="142"/>
      <c r="G419" s="143">
        <f t="shared" si="35"/>
        <v>0</v>
      </c>
      <c r="H419" s="120">
        <v>0</v>
      </c>
      <c r="I419" s="120">
        <f t="shared" si="36"/>
        <v>0</v>
      </c>
      <c r="J419" s="120">
        <v>186</v>
      </c>
      <c r="K419" s="120">
        <f t="shared" si="37"/>
        <v>1860</v>
      </c>
      <c r="L419" s="120">
        <v>21</v>
      </c>
      <c r="M419" s="120">
        <f t="shared" si="38"/>
        <v>0</v>
      </c>
      <c r="N419" s="120">
        <v>0</v>
      </c>
      <c r="O419" s="120">
        <f t="shared" si="39"/>
        <v>0</v>
      </c>
      <c r="P419" s="120">
        <v>0</v>
      </c>
      <c r="Q419" s="120">
        <f t="shared" si="40"/>
        <v>0</v>
      </c>
      <c r="R419" s="120"/>
      <c r="S419" s="120" t="s">
        <v>127</v>
      </c>
      <c r="T419" s="120" t="s">
        <v>220</v>
      </c>
      <c r="U419" s="120">
        <v>0.34</v>
      </c>
      <c r="V419" s="120">
        <f t="shared" si="41"/>
        <v>3.4</v>
      </c>
      <c r="W419" s="120"/>
      <c r="X419" s="120" t="s">
        <v>128</v>
      </c>
      <c r="Y419" s="115"/>
      <c r="Z419" s="115"/>
      <c r="AA419" s="115"/>
      <c r="AB419" s="115"/>
      <c r="AC419" s="115"/>
      <c r="AD419" s="115"/>
      <c r="AE419" s="115"/>
      <c r="AF419" s="115"/>
      <c r="AG419" s="115" t="s">
        <v>129</v>
      </c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</row>
    <row r="420" spans="1:60" outlineLevel="1" x14ac:dyDescent="0.2">
      <c r="A420" s="138">
        <v>143</v>
      </c>
      <c r="B420" s="139" t="s">
        <v>492</v>
      </c>
      <c r="C420" s="147" t="s">
        <v>493</v>
      </c>
      <c r="D420" s="140" t="s">
        <v>134</v>
      </c>
      <c r="E420" s="141">
        <v>1</v>
      </c>
      <c r="F420" s="142"/>
      <c r="G420" s="143">
        <f t="shared" si="35"/>
        <v>0</v>
      </c>
      <c r="H420" s="120">
        <v>0</v>
      </c>
      <c r="I420" s="120">
        <f t="shared" si="36"/>
        <v>0</v>
      </c>
      <c r="J420" s="120">
        <v>223.5</v>
      </c>
      <c r="K420" s="120">
        <f t="shared" si="37"/>
        <v>223.5</v>
      </c>
      <c r="L420" s="120">
        <v>21</v>
      </c>
      <c r="M420" s="120">
        <f t="shared" si="38"/>
        <v>0</v>
      </c>
      <c r="N420" s="120">
        <v>0</v>
      </c>
      <c r="O420" s="120">
        <f t="shared" si="39"/>
        <v>0</v>
      </c>
      <c r="P420" s="120">
        <v>0</v>
      </c>
      <c r="Q420" s="120">
        <f t="shared" si="40"/>
        <v>0</v>
      </c>
      <c r="R420" s="120"/>
      <c r="S420" s="120" t="s">
        <v>127</v>
      </c>
      <c r="T420" s="120" t="s">
        <v>127</v>
      </c>
      <c r="U420" s="120">
        <v>0.45350000000000001</v>
      </c>
      <c r="V420" s="120">
        <f t="shared" si="41"/>
        <v>0.45</v>
      </c>
      <c r="W420" s="120"/>
      <c r="X420" s="120" t="s">
        <v>128</v>
      </c>
      <c r="Y420" s="115"/>
      <c r="Z420" s="115"/>
      <c r="AA420" s="115"/>
      <c r="AB420" s="115"/>
      <c r="AC420" s="115"/>
      <c r="AD420" s="115"/>
      <c r="AE420" s="115"/>
      <c r="AF420" s="115"/>
      <c r="AG420" s="115" t="s">
        <v>129</v>
      </c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</row>
    <row r="421" spans="1:60" outlineLevel="1" x14ac:dyDescent="0.2">
      <c r="A421" s="138">
        <v>144</v>
      </c>
      <c r="B421" s="139" t="s">
        <v>494</v>
      </c>
      <c r="C421" s="147" t="s">
        <v>495</v>
      </c>
      <c r="D421" s="140" t="s">
        <v>134</v>
      </c>
      <c r="E421" s="141">
        <v>1</v>
      </c>
      <c r="F421" s="142"/>
      <c r="G421" s="143">
        <f t="shared" si="35"/>
        <v>0</v>
      </c>
      <c r="H421" s="120">
        <v>0</v>
      </c>
      <c r="I421" s="120">
        <f t="shared" si="36"/>
        <v>0</v>
      </c>
      <c r="J421" s="120">
        <v>198</v>
      </c>
      <c r="K421" s="120">
        <f t="shared" si="37"/>
        <v>198</v>
      </c>
      <c r="L421" s="120">
        <v>21</v>
      </c>
      <c r="M421" s="120">
        <f t="shared" si="38"/>
        <v>0</v>
      </c>
      <c r="N421" s="120">
        <v>0</v>
      </c>
      <c r="O421" s="120">
        <f t="shared" si="39"/>
        <v>0</v>
      </c>
      <c r="P421" s="120">
        <v>0</v>
      </c>
      <c r="Q421" s="120">
        <f t="shared" si="40"/>
        <v>0</v>
      </c>
      <c r="R421" s="120"/>
      <c r="S421" s="120" t="s">
        <v>127</v>
      </c>
      <c r="T421" s="120" t="s">
        <v>220</v>
      </c>
      <c r="U421" s="120">
        <v>0.36199999999999999</v>
      </c>
      <c r="V421" s="120">
        <f t="shared" si="41"/>
        <v>0.36</v>
      </c>
      <c r="W421" s="120"/>
      <c r="X421" s="120" t="s">
        <v>128</v>
      </c>
      <c r="Y421" s="115"/>
      <c r="Z421" s="115"/>
      <c r="AA421" s="115"/>
      <c r="AB421" s="115"/>
      <c r="AC421" s="115"/>
      <c r="AD421" s="115"/>
      <c r="AE421" s="115"/>
      <c r="AF421" s="115"/>
      <c r="AG421" s="115" t="s">
        <v>129</v>
      </c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</row>
    <row r="422" spans="1:60" outlineLevel="1" x14ac:dyDescent="0.2">
      <c r="A422" s="138">
        <v>145</v>
      </c>
      <c r="B422" s="139" t="s">
        <v>496</v>
      </c>
      <c r="C422" s="147" t="s">
        <v>497</v>
      </c>
      <c r="D422" s="140" t="s">
        <v>134</v>
      </c>
      <c r="E422" s="141">
        <v>7</v>
      </c>
      <c r="F422" s="142"/>
      <c r="G422" s="143">
        <f t="shared" si="35"/>
        <v>0</v>
      </c>
      <c r="H422" s="120">
        <v>0</v>
      </c>
      <c r="I422" s="120">
        <f t="shared" si="36"/>
        <v>0</v>
      </c>
      <c r="J422" s="120">
        <v>212</v>
      </c>
      <c r="K422" s="120">
        <f t="shared" si="37"/>
        <v>1484</v>
      </c>
      <c r="L422" s="120">
        <v>21</v>
      </c>
      <c r="M422" s="120">
        <f t="shared" si="38"/>
        <v>0</v>
      </c>
      <c r="N422" s="120">
        <v>0</v>
      </c>
      <c r="O422" s="120">
        <f t="shared" si="39"/>
        <v>0</v>
      </c>
      <c r="P422" s="120">
        <v>0</v>
      </c>
      <c r="Q422" s="120">
        <f t="shared" si="40"/>
        <v>0</v>
      </c>
      <c r="R422" s="120"/>
      <c r="S422" s="120" t="s">
        <v>127</v>
      </c>
      <c r="T422" s="120" t="s">
        <v>127</v>
      </c>
      <c r="U422" s="120">
        <v>0.43</v>
      </c>
      <c r="V422" s="120">
        <f t="shared" si="41"/>
        <v>3.01</v>
      </c>
      <c r="W422" s="120"/>
      <c r="X422" s="120" t="s">
        <v>128</v>
      </c>
      <c r="Y422" s="115"/>
      <c r="Z422" s="115"/>
      <c r="AA422" s="115"/>
      <c r="AB422" s="115"/>
      <c r="AC422" s="115"/>
      <c r="AD422" s="115"/>
      <c r="AE422" s="115"/>
      <c r="AF422" s="115"/>
      <c r="AG422" s="115" t="s">
        <v>129</v>
      </c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</row>
    <row r="423" spans="1:60" outlineLevel="1" x14ac:dyDescent="0.2">
      <c r="A423" s="138">
        <v>146</v>
      </c>
      <c r="B423" s="139" t="s">
        <v>498</v>
      </c>
      <c r="C423" s="147" t="s">
        <v>499</v>
      </c>
      <c r="D423" s="140" t="s">
        <v>134</v>
      </c>
      <c r="E423" s="141">
        <v>1</v>
      </c>
      <c r="F423" s="142"/>
      <c r="G423" s="143">
        <f t="shared" si="35"/>
        <v>0</v>
      </c>
      <c r="H423" s="120">
        <v>0</v>
      </c>
      <c r="I423" s="120">
        <f t="shared" si="36"/>
        <v>0</v>
      </c>
      <c r="J423" s="120">
        <v>187.5</v>
      </c>
      <c r="K423" s="120">
        <f t="shared" si="37"/>
        <v>187.5</v>
      </c>
      <c r="L423" s="120">
        <v>21</v>
      </c>
      <c r="M423" s="120">
        <f t="shared" si="38"/>
        <v>0</v>
      </c>
      <c r="N423" s="120">
        <v>0</v>
      </c>
      <c r="O423" s="120">
        <f t="shared" si="39"/>
        <v>0</v>
      </c>
      <c r="P423" s="120">
        <v>0</v>
      </c>
      <c r="Q423" s="120">
        <f t="shared" si="40"/>
        <v>0</v>
      </c>
      <c r="R423" s="120"/>
      <c r="S423" s="120" t="s">
        <v>127</v>
      </c>
      <c r="T423" s="120" t="s">
        <v>127</v>
      </c>
      <c r="U423" s="120">
        <v>0.38</v>
      </c>
      <c r="V423" s="120">
        <f t="shared" si="41"/>
        <v>0.38</v>
      </c>
      <c r="W423" s="120"/>
      <c r="X423" s="120" t="s">
        <v>128</v>
      </c>
      <c r="Y423" s="115"/>
      <c r="Z423" s="115"/>
      <c r="AA423" s="115"/>
      <c r="AB423" s="115"/>
      <c r="AC423" s="115"/>
      <c r="AD423" s="115"/>
      <c r="AE423" s="115"/>
      <c r="AF423" s="115"/>
      <c r="AG423" s="115" t="s">
        <v>129</v>
      </c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</row>
    <row r="424" spans="1:60" outlineLevel="1" x14ac:dyDescent="0.2">
      <c r="A424" s="138">
        <v>147</v>
      </c>
      <c r="B424" s="139" t="s">
        <v>500</v>
      </c>
      <c r="C424" s="147" t="s">
        <v>501</v>
      </c>
      <c r="D424" s="140" t="s">
        <v>145</v>
      </c>
      <c r="E424" s="141">
        <v>15</v>
      </c>
      <c r="F424" s="142"/>
      <c r="G424" s="143">
        <f t="shared" si="35"/>
        <v>0</v>
      </c>
      <c r="H424" s="120">
        <v>0</v>
      </c>
      <c r="I424" s="120">
        <f t="shared" si="36"/>
        <v>0</v>
      </c>
      <c r="J424" s="120">
        <v>35</v>
      </c>
      <c r="K424" s="120">
        <f t="shared" si="37"/>
        <v>525</v>
      </c>
      <c r="L424" s="120">
        <v>21</v>
      </c>
      <c r="M424" s="120">
        <f t="shared" si="38"/>
        <v>0</v>
      </c>
      <c r="N424" s="120">
        <v>0</v>
      </c>
      <c r="O424" s="120">
        <f t="shared" si="39"/>
        <v>0</v>
      </c>
      <c r="P424" s="120">
        <v>0</v>
      </c>
      <c r="Q424" s="120">
        <f t="shared" si="40"/>
        <v>0</v>
      </c>
      <c r="R424" s="120"/>
      <c r="S424" s="120" t="s">
        <v>127</v>
      </c>
      <c r="T424" s="120" t="s">
        <v>220</v>
      </c>
      <c r="U424" s="120">
        <v>6.4149999999999999E-2</v>
      </c>
      <c r="V424" s="120">
        <f t="shared" si="41"/>
        <v>0.96</v>
      </c>
      <c r="W424" s="120"/>
      <c r="X424" s="120" t="s">
        <v>128</v>
      </c>
      <c r="Y424" s="115"/>
      <c r="Z424" s="115"/>
      <c r="AA424" s="115"/>
      <c r="AB424" s="115"/>
      <c r="AC424" s="115"/>
      <c r="AD424" s="115"/>
      <c r="AE424" s="115"/>
      <c r="AF424" s="115"/>
      <c r="AG424" s="115" t="s">
        <v>129</v>
      </c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</row>
    <row r="425" spans="1:60" outlineLevel="1" x14ac:dyDescent="0.2">
      <c r="A425" s="138">
        <v>148</v>
      </c>
      <c r="B425" s="139" t="s">
        <v>502</v>
      </c>
      <c r="C425" s="147" t="s">
        <v>503</v>
      </c>
      <c r="D425" s="140" t="s">
        <v>145</v>
      </c>
      <c r="E425" s="141">
        <v>0.5</v>
      </c>
      <c r="F425" s="142"/>
      <c r="G425" s="143">
        <f t="shared" si="35"/>
        <v>0</v>
      </c>
      <c r="H425" s="120">
        <v>0</v>
      </c>
      <c r="I425" s="120">
        <f t="shared" si="36"/>
        <v>0</v>
      </c>
      <c r="J425" s="120">
        <v>81</v>
      </c>
      <c r="K425" s="120">
        <f t="shared" si="37"/>
        <v>40.5</v>
      </c>
      <c r="L425" s="120">
        <v>21</v>
      </c>
      <c r="M425" s="120">
        <f t="shared" si="38"/>
        <v>0</v>
      </c>
      <c r="N425" s="120">
        <v>0</v>
      </c>
      <c r="O425" s="120">
        <f t="shared" si="39"/>
        <v>0</v>
      </c>
      <c r="P425" s="120">
        <v>0</v>
      </c>
      <c r="Q425" s="120">
        <f t="shared" si="40"/>
        <v>0</v>
      </c>
      <c r="R425" s="120"/>
      <c r="S425" s="120" t="s">
        <v>127</v>
      </c>
      <c r="T425" s="120" t="s">
        <v>220</v>
      </c>
      <c r="U425" s="120">
        <v>0.14868000000000001</v>
      </c>
      <c r="V425" s="120">
        <f t="shared" si="41"/>
        <v>7.0000000000000007E-2</v>
      </c>
      <c r="W425" s="120"/>
      <c r="X425" s="120" t="s">
        <v>128</v>
      </c>
      <c r="Y425" s="115"/>
      <c r="Z425" s="115"/>
      <c r="AA425" s="115"/>
      <c r="AB425" s="115"/>
      <c r="AC425" s="115"/>
      <c r="AD425" s="115"/>
      <c r="AE425" s="115"/>
      <c r="AF425" s="115"/>
      <c r="AG425" s="115" t="s">
        <v>129</v>
      </c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</row>
    <row r="426" spans="1:60" ht="22.5" outlineLevel="1" x14ac:dyDescent="0.2">
      <c r="A426" s="138">
        <v>149</v>
      </c>
      <c r="B426" s="139" t="s">
        <v>504</v>
      </c>
      <c r="C426" s="147" t="s">
        <v>505</v>
      </c>
      <c r="D426" s="140" t="s">
        <v>145</v>
      </c>
      <c r="E426" s="141">
        <v>120</v>
      </c>
      <c r="F426" s="142"/>
      <c r="G426" s="143">
        <f t="shared" si="35"/>
        <v>0</v>
      </c>
      <c r="H426" s="120">
        <v>15.04</v>
      </c>
      <c r="I426" s="120">
        <f t="shared" si="36"/>
        <v>1804.8</v>
      </c>
      <c r="J426" s="120">
        <v>39.96</v>
      </c>
      <c r="K426" s="120">
        <f t="shared" si="37"/>
        <v>4795.2</v>
      </c>
      <c r="L426" s="120">
        <v>21</v>
      </c>
      <c r="M426" s="120">
        <f t="shared" si="38"/>
        <v>0</v>
      </c>
      <c r="N426" s="120">
        <v>1.6000000000000001E-4</v>
      </c>
      <c r="O426" s="120">
        <f t="shared" si="39"/>
        <v>0.02</v>
      </c>
      <c r="P426" s="120">
        <v>0</v>
      </c>
      <c r="Q426" s="120">
        <f t="shared" si="40"/>
        <v>0</v>
      </c>
      <c r="R426" s="120"/>
      <c r="S426" s="120" t="s">
        <v>127</v>
      </c>
      <c r="T426" s="120" t="s">
        <v>220</v>
      </c>
      <c r="U426" s="120">
        <v>7.0000000000000007E-2</v>
      </c>
      <c r="V426" s="120">
        <f t="shared" si="41"/>
        <v>8.4</v>
      </c>
      <c r="W426" s="120"/>
      <c r="X426" s="120" t="s">
        <v>128</v>
      </c>
      <c r="Y426" s="115"/>
      <c r="Z426" s="115"/>
      <c r="AA426" s="115"/>
      <c r="AB426" s="115"/>
      <c r="AC426" s="115"/>
      <c r="AD426" s="115"/>
      <c r="AE426" s="115"/>
      <c r="AF426" s="115"/>
      <c r="AG426" s="115" t="s">
        <v>129</v>
      </c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</row>
    <row r="427" spans="1:60" ht="22.5" outlineLevel="1" x14ac:dyDescent="0.2">
      <c r="A427" s="138">
        <v>150</v>
      </c>
      <c r="B427" s="139" t="s">
        <v>506</v>
      </c>
      <c r="C427" s="147" t="s">
        <v>507</v>
      </c>
      <c r="D427" s="140" t="s">
        <v>145</v>
      </c>
      <c r="E427" s="141">
        <v>65</v>
      </c>
      <c r="F427" s="142"/>
      <c r="G427" s="143">
        <f t="shared" si="35"/>
        <v>0</v>
      </c>
      <c r="H427" s="120">
        <v>24.99</v>
      </c>
      <c r="I427" s="120">
        <f t="shared" si="36"/>
        <v>1624.35</v>
      </c>
      <c r="J427" s="120">
        <v>41.01</v>
      </c>
      <c r="K427" s="120">
        <f t="shared" si="37"/>
        <v>2665.65</v>
      </c>
      <c r="L427" s="120">
        <v>21</v>
      </c>
      <c r="M427" s="120">
        <f t="shared" si="38"/>
        <v>0</v>
      </c>
      <c r="N427" s="120">
        <v>2.1000000000000001E-4</v>
      </c>
      <c r="O427" s="120">
        <f t="shared" si="39"/>
        <v>0.01</v>
      </c>
      <c r="P427" s="120">
        <v>0</v>
      </c>
      <c r="Q427" s="120">
        <f t="shared" si="40"/>
        <v>0</v>
      </c>
      <c r="R427" s="120"/>
      <c r="S427" s="120" t="s">
        <v>127</v>
      </c>
      <c r="T427" s="120" t="s">
        <v>220</v>
      </c>
      <c r="U427" s="120">
        <v>7.0000000000000007E-2</v>
      </c>
      <c r="V427" s="120">
        <f t="shared" si="41"/>
        <v>4.55</v>
      </c>
      <c r="W427" s="120"/>
      <c r="X427" s="120" t="s">
        <v>128</v>
      </c>
      <c r="Y427" s="115"/>
      <c r="Z427" s="115"/>
      <c r="AA427" s="115"/>
      <c r="AB427" s="115"/>
      <c r="AC427" s="115"/>
      <c r="AD427" s="115"/>
      <c r="AE427" s="115"/>
      <c r="AF427" s="115"/>
      <c r="AG427" s="115" t="s">
        <v>129</v>
      </c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</row>
    <row r="428" spans="1:60" ht="22.5" outlineLevel="1" x14ac:dyDescent="0.2">
      <c r="A428" s="138">
        <v>151</v>
      </c>
      <c r="B428" s="139" t="s">
        <v>508</v>
      </c>
      <c r="C428" s="147" t="s">
        <v>509</v>
      </c>
      <c r="D428" s="140" t="s">
        <v>145</v>
      </c>
      <c r="E428" s="141">
        <v>10</v>
      </c>
      <c r="F428" s="142"/>
      <c r="G428" s="143">
        <f t="shared" si="35"/>
        <v>0</v>
      </c>
      <c r="H428" s="120">
        <v>45.56</v>
      </c>
      <c r="I428" s="120">
        <f t="shared" si="36"/>
        <v>455.6</v>
      </c>
      <c r="J428" s="120">
        <v>35.74</v>
      </c>
      <c r="K428" s="120">
        <f t="shared" si="37"/>
        <v>357.4</v>
      </c>
      <c r="L428" s="120">
        <v>21</v>
      </c>
      <c r="M428" s="120">
        <f t="shared" si="38"/>
        <v>0</v>
      </c>
      <c r="N428" s="120">
        <v>3.2000000000000003E-4</v>
      </c>
      <c r="O428" s="120">
        <f t="shared" si="39"/>
        <v>0</v>
      </c>
      <c r="P428" s="120">
        <v>0</v>
      </c>
      <c r="Q428" s="120">
        <f t="shared" si="40"/>
        <v>0</v>
      </c>
      <c r="R428" s="120"/>
      <c r="S428" s="120" t="s">
        <v>127</v>
      </c>
      <c r="T428" s="120" t="s">
        <v>127</v>
      </c>
      <c r="U428" s="120">
        <v>7.2459999999999997E-2</v>
      </c>
      <c r="V428" s="120">
        <f t="shared" si="41"/>
        <v>0.72</v>
      </c>
      <c r="W428" s="120"/>
      <c r="X428" s="120" t="s">
        <v>128</v>
      </c>
      <c r="Y428" s="115"/>
      <c r="Z428" s="115"/>
      <c r="AA428" s="115"/>
      <c r="AB428" s="115"/>
      <c r="AC428" s="115"/>
      <c r="AD428" s="115"/>
      <c r="AE428" s="115"/>
      <c r="AF428" s="115"/>
      <c r="AG428" s="115" t="s">
        <v>129</v>
      </c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</row>
    <row r="429" spans="1:60" outlineLevel="1" x14ac:dyDescent="0.2">
      <c r="A429" s="138">
        <v>152</v>
      </c>
      <c r="B429" s="139" t="s">
        <v>510</v>
      </c>
      <c r="C429" s="147" t="s">
        <v>511</v>
      </c>
      <c r="D429" s="140" t="s">
        <v>134</v>
      </c>
      <c r="E429" s="141">
        <v>21</v>
      </c>
      <c r="F429" s="142"/>
      <c r="G429" s="143">
        <f t="shared" si="35"/>
        <v>0</v>
      </c>
      <c r="H429" s="120">
        <v>0</v>
      </c>
      <c r="I429" s="120">
        <f t="shared" si="36"/>
        <v>0</v>
      </c>
      <c r="J429" s="120">
        <v>181</v>
      </c>
      <c r="K429" s="120">
        <f t="shared" si="37"/>
        <v>3801</v>
      </c>
      <c r="L429" s="120">
        <v>21</v>
      </c>
      <c r="M429" s="120">
        <f t="shared" si="38"/>
        <v>0</v>
      </c>
      <c r="N429" s="120">
        <v>0</v>
      </c>
      <c r="O429" s="120">
        <f t="shared" si="39"/>
        <v>0</v>
      </c>
      <c r="P429" s="120">
        <v>0</v>
      </c>
      <c r="Q429" s="120">
        <f t="shared" si="40"/>
        <v>0</v>
      </c>
      <c r="R429" s="120"/>
      <c r="S429" s="120" t="s">
        <v>127</v>
      </c>
      <c r="T429" s="120" t="s">
        <v>220</v>
      </c>
      <c r="U429" s="120">
        <v>0.33050000000000002</v>
      </c>
      <c r="V429" s="120">
        <f t="shared" si="41"/>
        <v>6.94</v>
      </c>
      <c r="W429" s="120"/>
      <c r="X429" s="120" t="s">
        <v>128</v>
      </c>
      <c r="Y429" s="115"/>
      <c r="Z429" s="115"/>
      <c r="AA429" s="115"/>
      <c r="AB429" s="115"/>
      <c r="AC429" s="115"/>
      <c r="AD429" s="115"/>
      <c r="AE429" s="115"/>
      <c r="AF429" s="115"/>
      <c r="AG429" s="115" t="s">
        <v>129</v>
      </c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</row>
    <row r="430" spans="1:60" outlineLevel="1" x14ac:dyDescent="0.2">
      <c r="A430" s="138">
        <v>153</v>
      </c>
      <c r="B430" s="139" t="s">
        <v>512</v>
      </c>
      <c r="C430" s="147" t="s">
        <v>513</v>
      </c>
      <c r="D430" s="140" t="s">
        <v>134</v>
      </c>
      <c r="E430" s="141">
        <v>1</v>
      </c>
      <c r="F430" s="142"/>
      <c r="G430" s="143">
        <f t="shared" si="35"/>
        <v>0</v>
      </c>
      <c r="H430" s="120">
        <v>0</v>
      </c>
      <c r="I430" s="120">
        <f t="shared" si="36"/>
        <v>0</v>
      </c>
      <c r="J430" s="120">
        <v>191</v>
      </c>
      <c r="K430" s="120">
        <f t="shared" si="37"/>
        <v>191</v>
      </c>
      <c r="L430" s="120">
        <v>21</v>
      </c>
      <c r="M430" s="120">
        <f t="shared" si="38"/>
        <v>0</v>
      </c>
      <c r="N430" s="120">
        <v>0</v>
      </c>
      <c r="O430" s="120">
        <f t="shared" si="39"/>
        <v>0</v>
      </c>
      <c r="P430" s="120">
        <v>0</v>
      </c>
      <c r="Q430" s="120">
        <f t="shared" si="40"/>
        <v>0</v>
      </c>
      <c r="R430" s="120"/>
      <c r="S430" s="120" t="s">
        <v>127</v>
      </c>
      <c r="T430" s="120" t="s">
        <v>220</v>
      </c>
      <c r="U430" s="120">
        <v>0.35</v>
      </c>
      <c r="V430" s="120">
        <f t="shared" si="41"/>
        <v>0.35</v>
      </c>
      <c r="W430" s="120"/>
      <c r="X430" s="120" t="s">
        <v>128</v>
      </c>
      <c r="Y430" s="115"/>
      <c r="Z430" s="115"/>
      <c r="AA430" s="115"/>
      <c r="AB430" s="115"/>
      <c r="AC430" s="115"/>
      <c r="AD430" s="115"/>
      <c r="AE430" s="115"/>
      <c r="AF430" s="115"/>
      <c r="AG430" s="115" t="s">
        <v>129</v>
      </c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</row>
    <row r="431" spans="1:60" outlineLevel="1" x14ac:dyDescent="0.2">
      <c r="A431" s="138">
        <v>154</v>
      </c>
      <c r="B431" s="139" t="s">
        <v>514</v>
      </c>
      <c r="C431" s="147" t="s">
        <v>515</v>
      </c>
      <c r="D431" s="140" t="s">
        <v>218</v>
      </c>
      <c r="E431" s="141">
        <v>10</v>
      </c>
      <c r="F431" s="142"/>
      <c r="G431" s="143">
        <f t="shared" si="35"/>
        <v>0</v>
      </c>
      <c r="H431" s="120">
        <v>0</v>
      </c>
      <c r="I431" s="120">
        <f t="shared" si="36"/>
        <v>0</v>
      </c>
      <c r="J431" s="120">
        <v>518</v>
      </c>
      <c r="K431" s="120">
        <f t="shared" si="37"/>
        <v>5180</v>
      </c>
      <c r="L431" s="120">
        <v>21</v>
      </c>
      <c r="M431" s="120">
        <f t="shared" si="38"/>
        <v>0</v>
      </c>
      <c r="N431" s="120">
        <v>0</v>
      </c>
      <c r="O431" s="120">
        <f t="shared" si="39"/>
        <v>0</v>
      </c>
      <c r="P431" s="120">
        <v>0</v>
      </c>
      <c r="Q431" s="120">
        <f t="shared" si="40"/>
        <v>0</v>
      </c>
      <c r="R431" s="120"/>
      <c r="S431" s="120" t="s">
        <v>219</v>
      </c>
      <c r="T431" s="120" t="s">
        <v>220</v>
      </c>
      <c r="U431" s="120">
        <v>0</v>
      </c>
      <c r="V431" s="120">
        <f t="shared" si="41"/>
        <v>0</v>
      </c>
      <c r="W431" s="120"/>
      <c r="X431" s="120" t="s">
        <v>128</v>
      </c>
      <c r="Y431" s="115"/>
      <c r="Z431" s="115"/>
      <c r="AA431" s="115"/>
      <c r="AB431" s="115"/>
      <c r="AC431" s="115"/>
      <c r="AD431" s="115"/>
      <c r="AE431" s="115"/>
      <c r="AF431" s="115"/>
      <c r="AG431" s="115" t="s">
        <v>129</v>
      </c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</row>
    <row r="432" spans="1:60" outlineLevel="1" x14ac:dyDescent="0.2">
      <c r="A432" s="138">
        <v>155</v>
      </c>
      <c r="B432" s="139" t="s">
        <v>516</v>
      </c>
      <c r="C432" s="147" t="s">
        <v>517</v>
      </c>
      <c r="D432" s="140" t="s">
        <v>218</v>
      </c>
      <c r="E432" s="141">
        <v>10</v>
      </c>
      <c r="F432" s="142"/>
      <c r="G432" s="143">
        <f t="shared" si="35"/>
        <v>0</v>
      </c>
      <c r="H432" s="120">
        <v>0</v>
      </c>
      <c r="I432" s="120">
        <f t="shared" si="36"/>
        <v>0</v>
      </c>
      <c r="J432" s="120">
        <v>350</v>
      </c>
      <c r="K432" s="120">
        <f t="shared" si="37"/>
        <v>3500</v>
      </c>
      <c r="L432" s="120">
        <v>21</v>
      </c>
      <c r="M432" s="120">
        <f t="shared" si="38"/>
        <v>0</v>
      </c>
      <c r="N432" s="120">
        <v>0</v>
      </c>
      <c r="O432" s="120">
        <f t="shared" si="39"/>
        <v>0</v>
      </c>
      <c r="P432" s="120">
        <v>0</v>
      </c>
      <c r="Q432" s="120">
        <f t="shared" si="40"/>
        <v>0</v>
      </c>
      <c r="R432" s="120"/>
      <c r="S432" s="120" t="s">
        <v>219</v>
      </c>
      <c r="T432" s="120" t="s">
        <v>220</v>
      </c>
      <c r="U432" s="120">
        <v>0</v>
      </c>
      <c r="V432" s="120">
        <f t="shared" si="41"/>
        <v>0</v>
      </c>
      <c r="W432" s="120"/>
      <c r="X432" s="120" t="s">
        <v>128</v>
      </c>
      <c r="Y432" s="115"/>
      <c r="Z432" s="115"/>
      <c r="AA432" s="115"/>
      <c r="AB432" s="115"/>
      <c r="AC432" s="115"/>
      <c r="AD432" s="115"/>
      <c r="AE432" s="115"/>
      <c r="AF432" s="115"/>
      <c r="AG432" s="115" t="s">
        <v>129</v>
      </c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</row>
    <row r="433" spans="1:60" outlineLevel="1" x14ac:dyDescent="0.2">
      <c r="A433" s="138">
        <v>156</v>
      </c>
      <c r="B433" s="139" t="s">
        <v>518</v>
      </c>
      <c r="C433" s="147" t="s">
        <v>519</v>
      </c>
      <c r="D433" s="140" t="s">
        <v>266</v>
      </c>
      <c r="E433" s="141">
        <v>1</v>
      </c>
      <c r="F433" s="142"/>
      <c r="G433" s="143">
        <f t="shared" si="35"/>
        <v>0</v>
      </c>
      <c r="H433" s="120">
        <v>0</v>
      </c>
      <c r="I433" s="120">
        <f t="shared" si="36"/>
        <v>0</v>
      </c>
      <c r="J433" s="120">
        <v>5750</v>
      </c>
      <c r="K433" s="120">
        <f t="shared" si="37"/>
        <v>5750</v>
      </c>
      <c r="L433" s="120">
        <v>21</v>
      </c>
      <c r="M433" s="120">
        <f t="shared" si="38"/>
        <v>0</v>
      </c>
      <c r="N433" s="120">
        <v>0</v>
      </c>
      <c r="O433" s="120">
        <f t="shared" si="39"/>
        <v>0</v>
      </c>
      <c r="P433" s="120">
        <v>0</v>
      </c>
      <c r="Q433" s="120">
        <f t="shared" si="40"/>
        <v>0</v>
      </c>
      <c r="R433" s="120"/>
      <c r="S433" s="120" t="s">
        <v>219</v>
      </c>
      <c r="T433" s="120" t="s">
        <v>220</v>
      </c>
      <c r="U433" s="120">
        <v>0</v>
      </c>
      <c r="V433" s="120">
        <f t="shared" si="41"/>
        <v>0</v>
      </c>
      <c r="W433" s="120"/>
      <c r="X433" s="120" t="s">
        <v>128</v>
      </c>
      <c r="Y433" s="115"/>
      <c r="Z433" s="115"/>
      <c r="AA433" s="115"/>
      <c r="AB433" s="115"/>
      <c r="AC433" s="115"/>
      <c r="AD433" s="115"/>
      <c r="AE433" s="115"/>
      <c r="AF433" s="115"/>
      <c r="AG433" s="115" t="s">
        <v>129</v>
      </c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</row>
    <row r="434" spans="1:60" outlineLevel="1" x14ac:dyDescent="0.2">
      <c r="A434" s="138">
        <v>157</v>
      </c>
      <c r="B434" s="139" t="s">
        <v>520</v>
      </c>
      <c r="C434" s="147" t="s">
        <v>521</v>
      </c>
      <c r="D434" s="140" t="s">
        <v>134</v>
      </c>
      <c r="E434" s="141">
        <v>1</v>
      </c>
      <c r="F434" s="142"/>
      <c r="G434" s="143">
        <f t="shared" si="35"/>
        <v>0</v>
      </c>
      <c r="H434" s="120">
        <v>782</v>
      </c>
      <c r="I434" s="120">
        <f t="shared" si="36"/>
        <v>782</v>
      </c>
      <c r="J434" s="120">
        <v>0</v>
      </c>
      <c r="K434" s="120">
        <f t="shared" si="37"/>
        <v>0</v>
      </c>
      <c r="L434" s="120">
        <v>21</v>
      </c>
      <c r="M434" s="120">
        <f t="shared" si="38"/>
        <v>0</v>
      </c>
      <c r="N434" s="120">
        <v>2.63E-2</v>
      </c>
      <c r="O434" s="120">
        <f t="shared" si="39"/>
        <v>0.03</v>
      </c>
      <c r="P434" s="120">
        <v>0</v>
      </c>
      <c r="Q434" s="120">
        <f t="shared" si="40"/>
        <v>0</v>
      </c>
      <c r="R434" s="120"/>
      <c r="S434" s="120" t="s">
        <v>219</v>
      </c>
      <c r="T434" s="120" t="s">
        <v>220</v>
      </c>
      <c r="U434" s="120">
        <v>0</v>
      </c>
      <c r="V434" s="120">
        <f t="shared" si="41"/>
        <v>0</v>
      </c>
      <c r="W434" s="120"/>
      <c r="X434" s="120" t="s">
        <v>384</v>
      </c>
      <c r="Y434" s="115"/>
      <c r="Z434" s="115"/>
      <c r="AA434" s="115"/>
      <c r="AB434" s="115"/>
      <c r="AC434" s="115"/>
      <c r="AD434" s="115"/>
      <c r="AE434" s="115"/>
      <c r="AF434" s="115"/>
      <c r="AG434" s="115" t="s">
        <v>445</v>
      </c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</row>
    <row r="435" spans="1:60" outlineLevel="1" x14ac:dyDescent="0.2">
      <c r="A435" s="138">
        <v>158</v>
      </c>
      <c r="B435" s="139" t="s">
        <v>522</v>
      </c>
      <c r="C435" s="147" t="s">
        <v>523</v>
      </c>
      <c r="D435" s="140" t="s">
        <v>145</v>
      </c>
      <c r="E435" s="141">
        <v>15</v>
      </c>
      <c r="F435" s="142"/>
      <c r="G435" s="143">
        <f t="shared" si="35"/>
        <v>0</v>
      </c>
      <c r="H435" s="120">
        <v>16</v>
      </c>
      <c r="I435" s="120">
        <f t="shared" si="36"/>
        <v>240</v>
      </c>
      <c r="J435" s="120">
        <v>0</v>
      </c>
      <c r="K435" s="120">
        <f t="shared" si="37"/>
        <v>0</v>
      </c>
      <c r="L435" s="120">
        <v>21</v>
      </c>
      <c r="M435" s="120">
        <f t="shared" si="38"/>
        <v>0</v>
      </c>
      <c r="N435" s="120">
        <v>8.0000000000000007E-5</v>
      </c>
      <c r="O435" s="120">
        <f t="shared" si="39"/>
        <v>0</v>
      </c>
      <c r="P435" s="120">
        <v>0</v>
      </c>
      <c r="Q435" s="120">
        <f t="shared" si="40"/>
        <v>0</v>
      </c>
      <c r="R435" s="120" t="s">
        <v>159</v>
      </c>
      <c r="S435" s="120" t="s">
        <v>127</v>
      </c>
      <c r="T435" s="120" t="s">
        <v>220</v>
      </c>
      <c r="U435" s="120">
        <v>0</v>
      </c>
      <c r="V435" s="120">
        <f t="shared" si="41"/>
        <v>0</v>
      </c>
      <c r="W435" s="120"/>
      <c r="X435" s="120" t="s">
        <v>160</v>
      </c>
      <c r="Y435" s="115"/>
      <c r="Z435" s="115"/>
      <c r="AA435" s="115"/>
      <c r="AB435" s="115"/>
      <c r="AC435" s="115"/>
      <c r="AD435" s="115"/>
      <c r="AE435" s="115"/>
      <c r="AF435" s="115"/>
      <c r="AG435" s="115" t="s">
        <v>161</v>
      </c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</row>
    <row r="436" spans="1:60" outlineLevel="1" x14ac:dyDescent="0.2">
      <c r="A436" s="138">
        <v>159</v>
      </c>
      <c r="B436" s="139" t="s">
        <v>524</v>
      </c>
      <c r="C436" s="147" t="s">
        <v>525</v>
      </c>
      <c r="D436" s="140" t="s">
        <v>145</v>
      </c>
      <c r="E436" s="141">
        <v>0.5</v>
      </c>
      <c r="F436" s="142"/>
      <c r="G436" s="143">
        <f t="shared" si="35"/>
        <v>0</v>
      </c>
      <c r="H436" s="120">
        <v>17</v>
      </c>
      <c r="I436" s="120">
        <f t="shared" si="36"/>
        <v>8.5</v>
      </c>
      <c r="J436" s="120">
        <v>0</v>
      </c>
      <c r="K436" s="120">
        <f t="shared" si="37"/>
        <v>0</v>
      </c>
      <c r="L436" s="120">
        <v>21</v>
      </c>
      <c r="M436" s="120">
        <f t="shared" si="38"/>
        <v>0</v>
      </c>
      <c r="N436" s="120">
        <v>6.0000000000000002E-5</v>
      </c>
      <c r="O436" s="120">
        <f t="shared" si="39"/>
        <v>0</v>
      </c>
      <c r="P436" s="120">
        <v>0</v>
      </c>
      <c r="Q436" s="120">
        <f t="shared" si="40"/>
        <v>0</v>
      </c>
      <c r="R436" s="120" t="s">
        <v>159</v>
      </c>
      <c r="S436" s="120" t="s">
        <v>127</v>
      </c>
      <c r="T436" s="120" t="s">
        <v>220</v>
      </c>
      <c r="U436" s="120">
        <v>0</v>
      </c>
      <c r="V436" s="120">
        <f t="shared" si="41"/>
        <v>0</v>
      </c>
      <c r="W436" s="120"/>
      <c r="X436" s="120" t="s">
        <v>160</v>
      </c>
      <c r="Y436" s="115"/>
      <c r="Z436" s="115"/>
      <c r="AA436" s="115"/>
      <c r="AB436" s="115"/>
      <c r="AC436" s="115"/>
      <c r="AD436" s="115"/>
      <c r="AE436" s="115"/>
      <c r="AF436" s="115"/>
      <c r="AG436" s="115" t="s">
        <v>161</v>
      </c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</row>
    <row r="437" spans="1:60" ht="22.5" outlineLevel="1" x14ac:dyDescent="0.2">
      <c r="A437" s="138">
        <v>160</v>
      </c>
      <c r="B437" s="139" t="s">
        <v>526</v>
      </c>
      <c r="C437" s="147" t="s">
        <v>527</v>
      </c>
      <c r="D437" s="140" t="s">
        <v>134</v>
      </c>
      <c r="E437" s="141">
        <v>8</v>
      </c>
      <c r="F437" s="142"/>
      <c r="G437" s="143">
        <f t="shared" si="35"/>
        <v>0</v>
      </c>
      <c r="H437" s="120">
        <v>152</v>
      </c>
      <c r="I437" s="120">
        <f t="shared" si="36"/>
        <v>1216</v>
      </c>
      <c r="J437" s="120">
        <v>0</v>
      </c>
      <c r="K437" s="120">
        <f t="shared" si="37"/>
        <v>0</v>
      </c>
      <c r="L437" s="120">
        <v>21</v>
      </c>
      <c r="M437" s="120">
        <f t="shared" si="38"/>
        <v>0</v>
      </c>
      <c r="N437" s="120">
        <v>1.0000000000000001E-5</v>
      </c>
      <c r="O437" s="120">
        <f t="shared" si="39"/>
        <v>0</v>
      </c>
      <c r="P437" s="120">
        <v>0</v>
      </c>
      <c r="Q437" s="120">
        <f t="shared" si="40"/>
        <v>0</v>
      </c>
      <c r="R437" s="120" t="s">
        <v>159</v>
      </c>
      <c r="S437" s="120" t="s">
        <v>127</v>
      </c>
      <c r="T437" s="120" t="s">
        <v>220</v>
      </c>
      <c r="U437" s="120">
        <v>0</v>
      </c>
      <c r="V437" s="120">
        <f t="shared" si="41"/>
        <v>0</v>
      </c>
      <c r="W437" s="120"/>
      <c r="X437" s="120" t="s">
        <v>160</v>
      </c>
      <c r="Y437" s="115"/>
      <c r="Z437" s="115"/>
      <c r="AA437" s="115"/>
      <c r="AB437" s="115"/>
      <c r="AC437" s="115"/>
      <c r="AD437" s="115"/>
      <c r="AE437" s="115"/>
      <c r="AF437" s="115"/>
      <c r="AG437" s="115" t="s">
        <v>161</v>
      </c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</row>
    <row r="438" spans="1:60" outlineLevel="1" x14ac:dyDescent="0.2">
      <c r="A438" s="138">
        <v>161</v>
      </c>
      <c r="B438" s="139" t="s">
        <v>528</v>
      </c>
      <c r="C438" s="147" t="s">
        <v>529</v>
      </c>
      <c r="D438" s="140" t="s">
        <v>134</v>
      </c>
      <c r="E438" s="141">
        <v>1</v>
      </c>
      <c r="F438" s="142"/>
      <c r="G438" s="143">
        <f t="shared" si="35"/>
        <v>0</v>
      </c>
      <c r="H438" s="120">
        <v>557</v>
      </c>
      <c r="I438" s="120">
        <f t="shared" si="36"/>
        <v>557</v>
      </c>
      <c r="J438" s="120">
        <v>0</v>
      </c>
      <c r="K438" s="120">
        <f t="shared" si="37"/>
        <v>0</v>
      </c>
      <c r="L438" s="120">
        <v>21</v>
      </c>
      <c r="M438" s="120">
        <f t="shared" si="38"/>
        <v>0</v>
      </c>
      <c r="N438" s="120">
        <v>2.4000000000000001E-4</v>
      </c>
      <c r="O438" s="120">
        <f t="shared" si="39"/>
        <v>0</v>
      </c>
      <c r="P438" s="120">
        <v>0</v>
      </c>
      <c r="Q438" s="120">
        <f t="shared" si="40"/>
        <v>0</v>
      </c>
      <c r="R438" s="120" t="s">
        <v>159</v>
      </c>
      <c r="S438" s="120" t="s">
        <v>127</v>
      </c>
      <c r="T438" s="120" t="s">
        <v>127</v>
      </c>
      <c r="U438" s="120">
        <v>0</v>
      </c>
      <c r="V438" s="120">
        <f t="shared" si="41"/>
        <v>0</v>
      </c>
      <c r="W438" s="120"/>
      <c r="X438" s="120" t="s">
        <v>160</v>
      </c>
      <c r="Y438" s="115"/>
      <c r="Z438" s="115"/>
      <c r="AA438" s="115"/>
      <c r="AB438" s="115"/>
      <c r="AC438" s="115"/>
      <c r="AD438" s="115"/>
      <c r="AE438" s="115"/>
      <c r="AF438" s="115"/>
      <c r="AG438" s="115" t="s">
        <v>161</v>
      </c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</row>
    <row r="439" spans="1:60" outlineLevel="1" x14ac:dyDescent="0.2">
      <c r="A439" s="138">
        <v>162</v>
      </c>
      <c r="B439" s="139" t="s">
        <v>530</v>
      </c>
      <c r="C439" s="147" t="s">
        <v>531</v>
      </c>
      <c r="D439" s="140" t="s">
        <v>134</v>
      </c>
      <c r="E439" s="141">
        <v>1</v>
      </c>
      <c r="F439" s="142"/>
      <c r="G439" s="143">
        <f t="shared" si="35"/>
        <v>0</v>
      </c>
      <c r="H439" s="120">
        <v>865</v>
      </c>
      <c r="I439" s="120">
        <f t="shared" si="36"/>
        <v>865</v>
      </c>
      <c r="J439" s="120">
        <v>0</v>
      </c>
      <c r="K439" s="120">
        <f t="shared" si="37"/>
        <v>0</v>
      </c>
      <c r="L439" s="120">
        <v>21</v>
      </c>
      <c r="M439" s="120">
        <f t="shared" si="38"/>
        <v>0</v>
      </c>
      <c r="N439" s="120">
        <v>3.8999999999999999E-4</v>
      </c>
      <c r="O439" s="120">
        <f t="shared" si="39"/>
        <v>0</v>
      </c>
      <c r="P439" s="120">
        <v>0</v>
      </c>
      <c r="Q439" s="120">
        <f t="shared" si="40"/>
        <v>0</v>
      </c>
      <c r="R439" s="120" t="s">
        <v>159</v>
      </c>
      <c r="S439" s="120" t="s">
        <v>127</v>
      </c>
      <c r="T439" s="120" t="s">
        <v>220</v>
      </c>
      <c r="U439" s="120">
        <v>0</v>
      </c>
      <c r="V439" s="120">
        <f t="shared" si="41"/>
        <v>0</v>
      </c>
      <c r="W439" s="120"/>
      <c r="X439" s="120" t="s">
        <v>160</v>
      </c>
      <c r="Y439" s="115"/>
      <c r="Z439" s="115"/>
      <c r="AA439" s="115"/>
      <c r="AB439" s="115"/>
      <c r="AC439" s="115"/>
      <c r="AD439" s="115"/>
      <c r="AE439" s="115"/>
      <c r="AF439" s="115"/>
      <c r="AG439" s="115" t="s">
        <v>161</v>
      </c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</row>
    <row r="440" spans="1:60" outlineLevel="1" x14ac:dyDescent="0.2">
      <c r="A440" s="138">
        <v>163</v>
      </c>
      <c r="B440" s="139" t="s">
        <v>532</v>
      </c>
      <c r="C440" s="147" t="s">
        <v>533</v>
      </c>
      <c r="D440" s="140" t="s">
        <v>134</v>
      </c>
      <c r="E440" s="141">
        <v>8</v>
      </c>
      <c r="F440" s="142"/>
      <c r="G440" s="143">
        <f t="shared" si="35"/>
        <v>0</v>
      </c>
      <c r="H440" s="120">
        <v>54</v>
      </c>
      <c r="I440" s="120">
        <f t="shared" si="36"/>
        <v>432</v>
      </c>
      <c r="J440" s="120">
        <v>0</v>
      </c>
      <c r="K440" s="120">
        <f t="shared" si="37"/>
        <v>0</v>
      </c>
      <c r="L440" s="120">
        <v>21</v>
      </c>
      <c r="M440" s="120">
        <f t="shared" si="38"/>
        <v>0</v>
      </c>
      <c r="N440" s="120">
        <v>1.0000000000000001E-5</v>
      </c>
      <c r="O440" s="120">
        <f t="shared" si="39"/>
        <v>0</v>
      </c>
      <c r="P440" s="120">
        <v>0</v>
      </c>
      <c r="Q440" s="120">
        <f t="shared" si="40"/>
        <v>0</v>
      </c>
      <c r="R440" s="120" t="s">
        <v>159</v>
      </c>
      <c r="S440" s="120" t="s">
        <v>127</v>
      </c>
      <c r="T440" s="120" t="s">
        <v>220</v>
      </c>
      <c r="U440" s="120">
        <v>0</v>
      </c>
      <c r="V440" s="120">
        <f t="shared" si="41"/>
        <v>0</v>
      </c>
      <c r="W440" s="120"/>
      <c r="X440" s="120" t="s">
        <v>160</v>
      </c>
      <c r="Y440" s="115"/>
      <c r="Z440" s="115"/>
      <c r="AA440" s="115"/>
      <c r="AB440" s="115"/>
      <c r="AC440" s="115"/>
      <c r="AD440" s="115"/>
      <c r="AE440" s="115"/>
      <c r="AF440" s="115"/>
      <c r="AG440" s="115" t="s">
        <v>161</v>
      </c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</row>
    <row r="441" spans="1:60" outlineLevel="1" x14ac:dyDescent="0.2">
      <c r="A441" s="138">
        <v>164</v>
      </c>
      <c r="B441" s="139" t="s">
        <v>534</v>
      </c>
      <c r="C441" s="147" t="s">
        <v>535</v>
      </c>
      <c r="D441" s="140" t="s">
        <v>134</v>
      </c>
      <c r="E441" s="141">
        <v>8</v>
      </c>
      <c r="F441" s="142"/>
      <c r="G441" s="143">
        <f t="shared" si="35"/>
        <v>0</v>
      </c>
      <c r="H441" s="120">
        <v>34</v>
      </c>
      <c r="I441" s="120">
        <f t="shared" si="36"/>
        <v>272</v>
      </c>
      <c r="J441" s="120">
        <v>0</v>
      </c>
      <c r="K441" s="120">
        <f t="shared" si="37"/>
        <v>0</v>
      </c>
      <c r="L441" s="120">
        <v>21</v>
      </c>
      <c r="M441" s="120">
        <f t="shared" si="38"/>
        <v>0</v>
      </c>
      <c r="N441" s="120">
        <v>5.0000000000000002E-5</v>
      </c>
      <c r="O441" s="120">
        <f t="shared" si="39"/>
        <v>0</v>
      </c>
      <c r="P441" s="120">
        <v>0</v>
      </c>
      <c r="Q441" s="120">
        <f t="shared" si="40"/>
        <v>0</v>
      </c>
      <c r="R441" s="120" t="s">
        <v>159</v>
      </c>
      <c r="S441" s="120" t="s">
        <v>127</v>
      </c>
      <c r="T441" s="120" t="s">
        <v>220</v>
      </c>
      <c r="U441" s="120">
        <v>0</v>
      </c>
      <c r="V441" s="120">
        <f t="shared" si="41"/>
        <v>0</v>
      </c>
      <c r="W441" s="120"/>
      <c r="X441" s="120" t="s">
        <v>160</v>
      </c>
      <c r="Y441" s="115"/>
      <c r="Z441" s="115"/>
      <c r="AA441" s="115"/>
      <c r="AB441" s="115"/>
      <c r="AC441" s="115"/>
      <c r="AD441" s="115"/>
      <c r="AE441" s="115"/>
      <c r="AF441" s="115"/>
      <c r="AG441" s="115" t="s">
        <v>161</v>
      </c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</row>
    <row r="442" spans="1:60" outlineLevel="1" x14ac:dyDescent="0.2">
      <c r="A442" s="138">
        <v>165</v>
      </c>
      <c r="B442" s="139" t="s">
        <v>536</v>
      </c>
      <c r="C442" s="147" t="s">
        <v>537</v>
      </c>
      <c r="D442" s="140" t="s">
        <v>134</v>
      </c>
      <c r="E442" s="141">
        <v>1</v>
      </c>
      <c r="F442" s="142"/>
      <c r="G442" s="143">
        <f t="shared" si="35"/>
        <v>0</v>
      </c>
      <c r="H442" s="120">
        <v>45</v>
      </c>
      <c r="I442" s="120">
        <f t="shared" si="36"/>
        <v>45</v>
      </c>
      <c r="J442" s="120">
        <v>0</v>
      </c>
      <c r="K442" s="120">
        <f t="shared" si="37"/>
        <v>0</v>
      </c>
      <c r="L442" s="120">
        <v>21</v>
      </c>
      <c r="M442" s="120">
        <f t="shared" si="38"/>
        <v>0</v>
      </c>
      <c r="N442" s="120">
        <v>0</v>
      </c>
      <c r="O442" s="120">
        <f t="shared" si="39"/>
        <v>0</v>
      </c>
      <c r="P442" s="120">
        <v>0</v>
      </c>
      <c r="Q442" s="120">
        <f t="shared" si="40"/>
        <v>0</v>
      </c>
      <c r="R442" s="120" t="s">
        <v>159</v>
      </c>
      <c r="S442" s="120" t="s">
        <v>127</v>
      </c>
      <c r="T442" s="120" t="s">
        <v>220</v>
      </c>
      <c r="U442" s="120">
        <v>0</v>
      </c>
      <c r="V442" s="120">
        <f t="shared" si="41"/>
        <v>0</v>
      </c>
      <c r="W442" s="120"/>
      <c r="X442" s="120" t="s">
        <v>160</v>
      </c>
      <c r="Y442" s="115"/>
      <c r="Z442" s="115"/>
      <c r="AA442" s="115"/>
      <c r="AB442" s="115"/>
      <c r="AC442" s="115"/>
      <c r="AD442" s="115"/>
      <c r="AE442" s="115"/>
      <c r="AF442" s="115"/>
      <c r="AG442" s="115" t="s">
        <v>161</v>
      </c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</row>
    <row r="443" spans="1:60" outlineLevel="1" x14ac:dyDescent="0.2">
      <c r="A443" s="138">
        <v>166</v>
      </c>
      <c r="B443" s="139" t="s">
        <v>538</v>
      </c>
      <c r="C443" s="147" t="s">
        <v>539</v>
      </c>
      <c r="D443" s="140" t="s">
        <v>134</v>
      </c>
      <c r="E443" s="141">
        <v>21</v>
      </c>
      <c r="F443" s="142"/>
      <c r="G443" s="143">
        <f t="shared" si="35"/>
        <v>0</v>
      </c>
      <c r="H443" s="120">
        <v>14</v>
      </c>
      <c r="I443" s="120">
        <f t="shared" si="36"/>
        <v>294</v>
      </c>
      <c r="J443" s="120">
        <v>0</v>
      </c>
      <c r="K443" s="120">
        <f t="shared" si="37"/>
        <v>0</v>
      </c>
      <c r="L443" s="120">
        <v>21</v>
      </c>
      <c r="M443" s="120">
        <f t="shared" si="38"/>
        <v>0</v>
      </c>
      <c r="N443" s="120">
        <v>4.0000000000000003E-5</v>
      </c>
      <c r="O443" s="120">
        <f t="shared" si="39"/>
        <v>0</v>
      </c>
      <c r="P443" s="120">
        <v>0</v>
      </c>
      <c r="Q443" s="120">
        <f t="shared" si="40"/>
        <v>0</v>
      </c>
      <c r="R443" s="120" t="s">
        <v>159</v>
      </c>
      <c r="S443" s="120" t="s">
        <v>127</v>
      </c>
      <c r="T443" s="120" t="s">
        <v>220</v>
      </c>
      <c r="U443" s="120">
        <v>0</v>
      </c>
      <c r="V443" s="120">
        <f t="shared" si="41"/>
        <v>0</v>
      </c>
      <c r="W443" s="120"/>
      <c r="X443" s="120" t="s">
        <v>160</v>
      </c>
      <c r="Y443" s="115"/>
      <c r="Z443" s="115"/>
      <c r="AA443" s="115"/>
      <c r="AB443" s="115"/>
      <c r="AC443" s="115"/>
      <c r="AD443" s="115"/>
      <c r="AE443" s="115"/>
      <c r="AF443" s="115"/>
      <c r="AG443" s="115" t="s">
        <v>161</v>
      </c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</row>
    <row r="444" spans="1:60" outlineLevel="1" x14ac:dyDescent="0.2">
      <c r="A444" s="138">
        <v>167</v>
      </c>
      <c r="B444" s="139" t="s">
        <v>540</v>
      </c>
      <c r="C444" s="147" t="s">
        <v>541</v>
      </c>
      <c r="D444" s="140" t="s">
        <v>134</v>
      </c>
      <c r="E444" s="141">
        <v>7</v>
      </c>
      <c r="F444" s="142"/>
      <c r="G444" s="143">
        <f t="shared" si="35"/>
        <v>0</v>
      </c>
      <c r="H444" s="120">
        <v>850</v>
      </c>
      <c r="I444" s="120">
        <f t="shared" si="36"/>
        <v>5950</v>
      </c>
      <c r="J444" s="120">
        <v>0</v>
      </c>
      <c r="K444" s="120">
        <f t="shared" si="37"/>
        <v>0</v>
      </c>
      <c r="L444" s="120">
        <v>21</v>
      </c>
      <c r="M444" s="120">
        <f t="shared" si="38"/>
        <v>0</v>
      </c>
      <c r="N444" s="120">
        <v>4.0000000000000001E-3</v>
      </c>
      <c r="O444" s="120">
        <f t="shared" si="39"/>
        <v>0.03</v>
      </c>
      <c r="P444" s="120">
        <v>0</v>
      </c>
      <c r="Q444" s="120">
        <f t="shared" si="40"/>
        <v>0</v>
      </c>
      <c r="R444" s="120" t="s">
        <v>159</v>
      </c>
      <c r="S444" s="120" t="s">
        <v>127</v>
      </c>
      <c r="T444" s="120" t="s">
        <v>220</v>
      </c>
      <c r="U444" s="120">
        <v>0</v>
      </c>
      <c r="V444" s="120">
        <f t="shared" si="41"/>
        <v>0</v>
      </c>
      <c r="W444" s="120"/>
      <c r="X444" s="120" t="s">
        <v>160</v>
      </c>
      <c r="Y444" s="115"/>
      <c r="Z444" s="115"/>
      <c r="AA444" s="115"/>
      <c r="AB444" s="115"/>
      <c r="AC444" s="115"/>
      <c r="AD444" s="115"/>
      <c r="AE444" s="115"/>
      <c r="AF444" s="115"/>
      <c r="AG444" s="115" t="s">
        <v>161</v>
      </c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</row>
    <row r="445" spans="1:60" outlineLevel="1" x14ac:dyDescent="0.2">
      <c r="A445" s="138">
        <v>168</v>
      </c>
      <c r="B445" s="139" t="s">
        <v>542</v>
      </c>
      <c r="C445" s="147" t="s">
        <v>543</v>
      </c>
      <c r="D445" s="140" t="s">
        <v>134</v>
      </c>
      <c r="E445" s="141">
        <v>1</v>
      </c>
      <c r="F445" s="142"/>
      <c r="G445" s="143">
        <f t="shared" si="35"/>
        <v>0</v>
      </c>
      <c r="H445" s="120">
        <v>856</v>
      </c>
      <c r="I445" s="120">
        <f t="shared" si="36"/>
        <v>856</v>
      </c>
      <c r="J445" s="120">
        <v>0</v>
      </c>
      <c r="K445" s="120">
        <f t="shared" si="37"/>
        <v>0</v>
      </c>
      <c r="L445" s="120">
        <v>21</v>
      </c>
      <c r="M445" s="120">
        <f t="shared" si="38"/>
        <v>0</v>
      </c>
      <c r="N445" s="120">
        <v>4.8999999999999998E-3</v>
      </c>
      <c r="O445" s="120">
        <f t="shared" si="39"/>
        <v>0</v>
      </c>
      <c r="P445" s="120">
        <v>0</v>
      </c>
      <c r="Q445" s="120">
        <f t="shared" si="40"/>
        <v>0</v>
      </c>
      <c r="R445" s="120" t="s">
        <v>159</v>
      </c>
      <c r="S445" s="120" t="s">
        <v>127</v>
      </c>
      <c r="T445" s="120" t="s">
        <v>220</v>
      </c>
      <c r="U445" s="120">
        <v>0</v>
      </c>
      <c r="V445" s="120">
        <f t="shared" si="41"/>
        <v>0</v>
      </c>
      <c r="W445" s="120"/>
      <c r="X445" s="120" t="s">
        <v>160</v>
      </c>
      <c r="Y445" s="115"/>
      <c r="Z445" s="115"/>
      <c r="AA445" s="115"/>
      <c r="AB445" s="115"/>
      <c r="AC445" s="115"/>
      <c r="AD445" s="115"/>
      <c r="AE445" s="115"/>
      <c r="AF445" s="115"/>
      <c r="AG445" s="115" t="s">
        <v>161</v>
      </c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</row>
    <row r="446" spans="1:60" outlineLevel="1" x14ac:dyDescent="0.2">
      <c r="A446" s="138">
        <v>169</v>
      </c>
      <c r="B446" s="139" t="s">
        <v>544</v>
      </c>
      <c r="C446" s="147" t="s">
        <v>545</v>
      </c>
      <c r="D446" s="140" t="s">
        <v>134</v>
      </c>
      <c r="E446" s="141">
        <v>2</v>
      </c>
      <c r="F446" s="142"/>
      <c r="G446" s="143">
        <f t="shared" si="35"/>
        <v>0</v>
      </c>
      <c r="H446" s="120">
        <v>187</v>
      </c>
      <c r="I446" s="120">
        <f t="shared" si="36"/>
        <v>374</v>
      </c>
      <c r="J446" s="120">
        <v>0</v>
      </c>
      <c r="K446" s="120">
        <f t="shared" si="37"/>
        <v>0</v>
      </c>
      <c r="L446" s="120">
        <v>21</v>
      </c>
      <c r="M446" s="120">
        <f t="shared" si="38"/>
        <v>0</v>
      </c>
      <c r="N446" s="120">
        <v>1.8000000000000001E-4</v>
      </c>
      <c r="O446" s="120">
        <f t="shared" si="39"/>
        <v>0</v>
      </c>
      <c r="P446" s="120">
        <v>0</v>
      </c>
      <c r="Q446" s="120">
        <f t="shared" si="40"/>
        <v>0</v>
      </c>
      <c r="R446" s="120" t="s">
        <v>159</v>
      </c>
      <c r="S446" s="120" t="s">
        <v>127</v>
      </c>
      <c r="T446" s="120" t="s">
        <v>220</v>
      </c>
      <c r="U446" s="120">
        <v>0</v>
      </c>
      <c r="V446" s="120">
        <f t="shared" si="41"/>
        <v>0</v>
      </c>
      <c r="W446" s="120"/>
      <c r="X446" s="120" t="s">
        <v>160</v>
      </c>
      <c r="Y446" s="115"/>
      <c r="Z446" s="115"/>
      <c r="AA446" s="115"/>
      <c r="AB446" s="115"/>
      <c r="AC446" s="115"/>
      <c r="AD446" s="115"/>
      <c r="AE446" s="115"/>
      <c r="AF446" s="115"/>
      <c r="AG446" s="115" t="s">
        <v>161</v>
      </c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</row>
    <row r="447" spans="1:60" outlineLevel="1" x14ac:dyDescent="0.2">
      <c r="A447" s="138">
        <v>170</v>
      </c>
      <c r="B447" s="139" t="s">
        <v>546</v>
      </c>
      <c r="C447" s="147" t="s">
        <v>547</v>
      </c>
      <c r="D447" s="140" t="s">
        <v>134</v>
      </c>
      <c r="E447" s="141">
        <v>4</v>
      </c>
      <c r="F447" s="142"/>
      <c r="G447" s="143">
        <f t="shared" si="35"/>
        <v>0</v>
      </c>
      <c r="H447" s="120">
        <v>223</v>
      </c>
      <c r="I447" s="120">
        <f t="shared" si="36"/>
        <v>892</v>
      </c>
      <c r="J447" s="120">
        <v>0</v>
      </c>
      <c r="K447" s="120">
        <f t="shared" si="37"/>
        <v>0</v>
      </c>
      <c r="L447" s="120">
        <v>21</v>
      </c>
      <c r="M447" s="120">
        <f t="shared" si="38"/>
        <v>0</v>
      </c>
      <c r="N447" s="120">
        <v>1.8000000000000001E-4</v>
      </c>
      <c r="O447" s="120">
        <f t="shared" si="39"/>
        <v>0</v>
      </c>
      <c r="P447" s="120">
        <v>0</v>
      </c>
      <c r="Q447" s="120">
        <f t="shared" si="40"/>
        <v>0</v>
      </c>
      <c r="R447" s="120" t="s">
        <v>159</v>
      </c>
      <c r="S447" s="120" t="s">
        <v>127</v>
      </c>
      <c r="T447" s="120" t="s">
        <v>220</v>
      </c>
      <c r="U447" s="120">
        <v>0</v>
      </c>
      <c r="V447" s="120">
        <f t="shared" si="41"/>
        <v>0</v>
      </c>
      <c r="W447" s="120"/>
      <c r="X447" s="120" t="s">
        <v>160</v>
      </c>
      <c r="Y447" s="115"/>
      <c r="Z447" s="115"/>
      <c r="AA447" s="115"/>
      <c r="AB447" s="115"/>
      <c r="AC447" s="115"/>
      <c r="AD447" s="115"/>
      <c r="AE447" s="115"/>
      <c r="AF447" s="115"/>
      <c r="AG447" s="115" t="s">
        <v>161</v>
      </c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</row>
    <row r="448" spans="1:60" outlineLevel="1" x14ac:dyDescent="0.2">
      <c r="A448" s="138">
        <v>171</v>
      </c>
      <c r="B448" s="139" t="s">
        <v>548</v>
      </c>
      <c r="C448" s="147" t="s">
        <v>549</v>
      </c>
      <c r="D448" s="140" t="s">
        <v>134</v>
      </c>
      <c r="E448" s="141">
        <v>4</v>
      </c>
      <c r="F448" s="142"/>
      <c r="G448" s="143">
        <f t="shared" si="35"/>
        <v>0</v>
      </c>
      <c r="H448" s="120">
        <v>162</v>
      </c>
      <c r="I448" s="120">
        <f t="shared" si="36"/>
        <v>648</v>
      </c>
      <c r="J448" s="120">
        <v>0</v>
      </c>
      <c r="K448" s="120">
        <f t="shared" si="37"/>
        <v>0</v>
      </c>
      <c r="L448" s="120">
        <v>21</v>
      </c>
      <c r="M448" s="120">
        <f t="shared" si="38"/>
        <v>0</v>
      </c>
      <c r="N448" s="120">
        <v>1.8000000000000001E-4</v>
      </c>
      <c r="O448" s="120">
        <f t="shared" si="39"/>
        <v>0</v>
      </c>
      <c r="P448" s="120">
        <v>0</v>
      </c>
      <c r="Q448" s="120">
        <f t="shared" si="40"/>
        <v>0</v>
      </c>
      <c r="R448" s="120" t="s">
        <v>159</v>
      </c>
      <c r="S448" s="120" t="s">
        <v>127</v>
      </c>
      <c r="T448" s="120" t="s">
        <v>220</v>
      </c>
      <c r="U448" s="120">
        <v>0</v>
      </c>
      <c r="V448" s="120">
        <f t="shared" si="41"/>
        <v>0</v>
      </c>
      <c r="W448" s="120"/>
      <c r="X448" s="120" t="s">
        <v>160</v>
      </c>
      <c r="Y448" s="115"/>
      <c r="Z448" s="115"/>
      <c r="AA448" s="115"/>
      <c r="AB448" s="115"/>
      <c r="AC448" s="115"/>
      <c r="AD448" s="115"/>
      <c r="AE448" s="115"/>
      <c r="AF448" s="115"/>
      <c r="AG448" s="115" t="s">
        <v>161</v>
      </c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</row>
    <row r="449" spans="1:60" outlineLevel="1" x14ac:dyDescent="0.2">
      <c r="A449" s="138">
        <v>172</v>
      </c>
      <c r="B449" s="139" t="s">
        <v>550</v>
      </c>
      <c r="C449" s="147" t="s">
        <v>551</v>
      </c>
      <c r="D449" s="140" t="s">
        <v>134</v>
      </c>
      <c r="E449" s="141">
        <v>1</v>
      </c>
      <c r="F449" s="142"/>
      <c r="G449" s="143">
        <f t="shared" si="35"/>
        <v>0</v>
      </c>
      <c r="H449" s="120">
        <v>943</v>
      </c>
      <c r="I449" s="120">
        <f t="shared" si="36"/>
        <v>943</v>
      </c>
      <c r="J449" s="120">
        <v>0</v>
      </c>
      <c r="K449" s="120">
        <f t="shared" si="37"/>
        <v>0</v>
      </c>
      <c r="L449" s="120">
        <v>21</v>
      </c>
      <c r="M449" s="120">
        <f t="shared" si="38"/>
        <v>0</v>
      </c>
      <c r="N449" s="120">
        <v>5.0000000000000001E-4</v>
      </c>
      <c r="O449" s="120">
        <f t="shared" si="39"/>
        <v>0</v>
      </c>
      <c r="P449" s="120">
        <v>0</v>
      </c>
      <c r="Q449" s="120">
        <f t="shared" si="40"/>
        <v>0</v>
      </c>
      <c r="R449" s="120" t="s">
        <v>159</v>
      </c>
      <c r="S449" s="120" t="s">
        <v>127</v>
      </c>
      <c r="T449" s="120" t="s">
        <v>220</v>
      </c>
      <c r="U449" s="120">
        <v>0</v>
      </c>
      <c r="V449" s="120">
        <f t="shared" si="41"/>
        <v>0</v>
      </c>
      <c r="W449" s="120"/>
      <c r="X449" s="120" t="s">
        <v>160</v>
      </c>
      <c r="Y449" s="115"/>
      <c r="Z449" s="115"/>
      <c r="AA449" s="115"/>
      <c r="AB449" s="115"/>
      <c r="AC449" s="115"/>
      <c r="AD449" s="115"/>
      <c r="AE449" s="115"/>
      <c r="AF449" s="115"/>
      <c r="AG449" s="115" t="s">
        <v>161</v>
      </c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</row>
    <row r="450" spans="1:60" outlineLevel="1" x14ac:dyDescent="0.2">
      <c r="A450" s="138">
        <v>173</v>
      </c>
      <c r="B450" s="139" t="s">
        <v>552</v>
      </c>
      <c r="C450" s="147" t="s">
        <v>553</v>
      </c>
      <c r="D450" s="140" t="s">
        <v>554</v>
      </c>
      <c r="E450" s="141">
        <v>30</v>
      </c>
      <c r="F450" s="142"/>
      <c r="G450" s="143">
        <f t="shared" si="35"/>
        <v>0</v>
      </c>
      <c r="H450" s="120">
        <v>12</v>
      </c>
      <c r="I450" s="120">
        <f t="shared" si="36"/>
        <v>360</v>
      </c>
      <c r="J450" s="120">
        <v>0</v>
      </c>
      <c r="K450" s="120">
        <f t="shared" si="37"/>
        <v>0</v>
      </c>
      <c r="L450" s="120">
        <v>21</v>
      </c>
      <c r="M450" s="120">
        <f t="shared" si="38"/>
        <v>0</v>
      </c>
      <c r="N450" s="120">
        <v>1</v>
      </c>
      <c r="O450" s="120">
        <f t="shared" si="39"/>
        <v>30</v>
      </c>
      <c r="P450" s="120">
        <v>0</v>
      </c>
      <c r="Q450" s="120">
        <f t="shared" si="40"/>
        <v>0</v>
      </c>
      <c r="R450" s="120" t="s">
        <v>159</v>
      </c>
      <c r="S450" s="120" t="s">
        <v>127</v>
      </c>
      <c r="T450" s="120" t="s">
        <v>220</v>
      </c>
      <c r="U450" s="120">
        <v>0</v>
      </c>
      <c r="V450" s="120">
        <f t="shared" si="41"/>
        <v>0</v>
      </c>
      <c r="W450" s="120"/>
      <c r="X450" s="120" t="s">
        <v>160</v>
      </c>
      <c r="Y450" s="115"/>
      <c r="Z450" s="115"/>
      <c r="AA450" s="115"/>
      <c r="AB450" s="115"/>
      <c r="AC450" s="115"/>
      <c r="AD450" s="115"/>
      <c r="AE450" s="115"/>
      <c r="AF450" s="115"/>
      <c r="AG450" s="115" t="s">
        <v>161</v>
      </c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</row>
    <row r="451" spans="1:60" x14ac:dyDescent="0.2">
      <c r="A451" s="126" t="s">
        <v>122</v>
      </c>
      <c r="B451" s="127" t="s">
        <v>92</v>
      </c>
      <c r="C451" s="144" t="s">
        <v>93</v>
      </c>
      <c r="D451" s="128"/>
      <c r="E451" s="129"/>
      <c r="F451" s="130"/>
      <c r="G451" s="131">
        <f>SUMIF(AG452:AG456,"&lt;&gt;NOR",G452:G456)</f>
        <v>0</v>
      </c>
      <c r="H451" s="125"/>
      <c r="I451" s="125">
        <f>SUM(I452:I456)</f>
        <v>1072.6399999999999</v>
      </c>
      <c r="J451" s="125"/>
      <c r="K451" s="125">
        <f>SUM(K452:K456)</f>
        <v>1194.3600000000001</v>
      </c>
      <c r="L451" s="125"/>
      <c r="M451" s="125">
        <f>SUM(M452:M456)</f>
        <v>0</v>
      </c>
      <c r="N451" s="125"/>
      <c r="O451" s="125">
        <f>SUM(O452:O456)</f>
        <v>0</v>
      </c>
      <c r="P451" s="125"/>
      <c r="Q451" s="125">
        <f>SUM(Q452:Q456)</f>
        <v>0</v>
      </c>
      <c r="R451" s="125"/>
      <c r="S451" s="125"/>
      <c r="T451" s="125"/>
      <c r="U451" s="125"/>
      <c r="V451" s="125">
        <f>SUM(V452:V456)</f>
        <v>2.42</v>
      </c>
      <c r="W451" s="125"/>
      <c r="X451" s="125"/>
      <c r="AG451" t="s">
        <v>123</v>
      </c>
    </row>
    <row r="452" spans="1:60" outlineLevel="1" x14ac:dyDescent="0.2">
      <c r="A452" s="138">
        <v>174</v>
      </c>
      <c r="B452" s="139" t="s">
        <v>555</v>
      </c>
      <c r="C452" s="147" t="s">
        <v>556</v>
      </c>
      <c r="D452" s="140" t="s">
        <v>134</v>
      </c>
      <c r="E452" s="141">
        <v>2</v>
      </c>
      <c r="F452" s="142"/>
      <c r="G452" s="143">
        <f>ROUND(E452*F452,2)</f>
        <v>0</v>
      </c>
      <c r="H452" s="120">
        <v>75.069999999999993</v>
      </c>
      <c r="I452" s="120">
        <f>ROUND(E452*H452,2)</f>
        <v>150.13999999999999</v>
      </c>
      <c r="J452" s="120">
        <v>116.43</v>
      </c>
      <c r="K452" s="120">
        <f>ROUND(E452*J452,2)</f>
        <v>232.86</v>
      </c>
      <c r="L452" s="120">
        <v>21</v>
      </c>
      <c r="M452" s="120">
        <f>G452*(1+L452/100)</f>
        <v>0</v>
      </c>
      <c r="N452" s="120">
        <v>0</v>
      </c>
      <c r="O452" s="120">
        <f>ROUND(E452*N452,2)</f>
        <v>0</v>
      </c>
      <c r="P452" s="120">
        <v>0</v>
      </c>
      <c r="Q452" s="120">
        <f>ROUND(E452*P452,2)</f>
        <v>0</v>
      </c>
      <c r="R452" s="120"/>
      <c r="S452" s="120" t="s">
        <v>127</v>
      </c>
      <c r="T452" s="120" t="s">
        <v>127</v>
      </c>
      <c r="U452" s="120">
        <v>0.23599999999999999</v>
      </c>
      <c r="V452" s="120">
        <f>ROUND(E452*U452,2)</f>
        <v>0.47</v>
      </c>
      <c r="W452" s="120"/>
      <c r="X452" s="120" t="s">
        <v>128</v>
      </c>
      <c r="Y452" s="115"/>
      <c r="Z452" s="115"/>
      <c r="AA452" s="115"/>
      <c r="AB452" s="115"/>
      <c r="AC452" s="115"/>
      <c r="AD452" s="115"/>
      <c r="AE452" s="115"/>
      <c r="AF452" s="115"/>
      <c r="AG452" s="115" t="s">
        <v>129</v>
      </c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</row>
    <row r="453" spans="1:60" outlineLevel="1" x14ac:dyDescent="0.2">
      <c r="A453" s="138">
        <v>175</v>
      </c>
      <c r="B453" s="139" t="s">
        <v>557</v>
      </c>
      <c r="C453" s="147" t="s">
        <v>558</v>
      </c>
      <c r="D453" s="140" t="s">
        <v>145</v>
      </c>
      <c r="E453" s="141">
        <v>25</v>
      </c>
      <c r="F453" s="142"/>
      <c r="G453" s="143">
        <f>ROUND(E453*F453,2)</f>
        <v>0</v>
      </c>
      <c r="H453" s="120">
        <v>0</v>
      </c>
      <c r="I453" s="120">
        <f>ROUND(E453*H453,2)</f>
        <v>0</v>
      </c>
      <c r="J453" s="120">
        <v>30.5</v>
      </c>
      <c r="K453" s="120">
        <f>ROUND(E453*J453,2)</f>
        <v>762.5</v>
      </c>
      <c r="L453" s="120">
        <v>21</v>
      </c>
      <c r="M453" s="120">
        <f>G453*(1+L453/100)</f>
        <v>0</v>
      </c>
      <c r="N453" s="120">
        <v>0</v>
      </c>
      <c r="O453" s="120">
        <f>ROUND(E453*N453,2)</f>
        <v>0</v>
      </c>
      <c r="P453" s="120">
        <v>0</v>
      </c>
      <c r="Q453" s="120">
        <f>ROUND(E453*P453,2)</f>
        <v>0</v>
      </c>
      <c r="R453" s="120"/>
      <c r="S453" s="120" t="s">
        <v>127</v>
      </c>
      <c r="T453" s="120" t="s">
        <v>127</v>
      </c>
      <c r="U453" s="120">
        <v>6.1830000000000003E-2</v>
      </c>
      <c r="V453" s="120">
        <f>ROUND(E453*U453,2)</f>
        <v>1.55</v>
      </c>
      <c r="W453" s="120"/>
      <c r="X453" s="120" t="s">
        <v>128</v>
      </c>
      <c r="Y453" s="115"/>
      <c r="Z453" s="115"/>
      <c r="AA453" s="115"/>
      <c r="AB453" s="115"/>
      <c r="AC453" s="115"/>
      <c r="AD453" s="115"/>
      <c r="AE453" s="115"/>
      <c r="AF453" s="115"/>
      <c r="AG453" s="115" t="s">
        <v>129</v>
      </c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</row>
    <row r="454" spans="1:60" outlineLevel="1" x14ac:dyDescent="0.2">
      <c r="A454" s="138">
        <v>176</v>
      </c>
      <c r="B454" s="139" t="s">
        <v>559</v>
      </c>
      <c r="C454" s="147" t="s">
        <v>560</v>
      </c>
      <c r="D454" s="140" t="s">
        <v>134</v>
      </c>
      <c r="E454" s="141">
        <v>2</v>
      </c>
      <c r="F454" s="142"/>
      <c r="G454" s="143">
        <f>ROUND(E454*F454,2)</f>
        <v>0</v>
      </c>
      <c r="H454" s="120">
        <v>0</v>
      </c>
      <c r="I454" s="120">
        <f>ROUND(E454*H454,2)</f>
        <v>0</v>
      </c>
      <c r="J454" s="120">
        <v>99.5</v>
      </c>
      <c r="K454" s="120">
        <f>ROUND(E454*J454,2)</f>
        <v>199</v>
      </c>
      <c r="L454" s="120">
        <v>21</v>
      </c>
      <c r="M454" s="120">
        <f>G454*(1+L454/100)</f>
        <v>0</v>
      </c>
      <c r="N454" s="120">
        <v>0</v>
      </c>
      <c r="O454" s="120">
        <f>ROUND(E454*N454,2)</f>
        <v>0</v>
      </c>
      <c r="P454" s="120">
        <v>0</v>
      </c>
      <c r="Q454" s="120">
        <f>ROUND(E454*P454,2)</f>
        <v>0</v>
      </c>
      <c r="R454" s="120"/>
      <c r="S454" s="120" t="s">
        <v>127</v>
      </c>
      <c r="T454" s="120" t="s">
        <v>127</v>
      </c>
      <c r="U454" s="120">
        <v>0.20166999999999999</v>
      </c>
      <c r="V454" s="120">
        <f>ROUND(E454*U454,2)</f>
        <v>0.4</v>
      </c>
      <c r="W454" s="120"/>
      <c r="X454" s="120" t="s">
        <v>128</v>
      </c>
      <c r="Y454" s="115"/>
      <c r="Z454" s="115"/>
      <c r="AA454" s="115"/>
      <c r="AB454" s="115"/>
      <c r="AC454" s="115"/>
      <c r="AD454" s="115"/>
      <c r="AE454" s="115"/>
      <c r="AF454" s="115"/>
      <c r="AG454" s="115" t="s">
        <v>129</v>
      </c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</row>
    <row r="455" spans="1:60" outlineLevel="1" x14ac:dyDescent="0.2">
      <c r="A455" s="138">
        <v>177</v>
      </c>
      <c r="B455" s="139" t="s">
        <v>561</v>
      </c>
      <c r="C455" s="147" t="s">
        <v>562</v>
      </c>
      <c r="D455" s="140" t="s">
        <v>145</v>
      </c>
      <c r="E455" s="141">
        <v>25</v>
      </c>
      <c r="F455" s="142"/>
      <c r="G455" s="143">
        <f>ROUND(E455*F455,2)</f>
        <v>0</v>
      </c>
      <c r="H455" s="120">
        <v>16.899999999999999</v>
      </c>
      <c r="I455" s="120">
        <f>ROUND(E455*H455,2)</f>
        <v>422.5</v>
      </c>
      <c r="J455" s="120">
        <v>0</v>
      </c>
      <c r="K455" s="120">
        <f>ROUND(E455*J455,2)</f>
        <v>0</v>
      </c>
      <c r="L455" s="120">
        <v>21</v>
      </c>
      <c r="M455" s="120">
        <f>G455*(1+L455/100)</f>
        <v>0</v>
      </c>
      <c r="N455" s="120">
        <v>0</v>
      </c>
      <c r="O455" s="120">
        <f>ROUND(E455*N455,2)</f>
        <v>0</v>
      </c>
      <c r="P455" s="120">
        <v>0</v>
      </c>
      <c r="Q455" s="120">
        <f>ROUND(E455*P455,2)</f>
        <v>0</v>
      </c>
      <c r="R455" s="120" t="s">
        <v>159</v>
      </c>
      <c r="S455" s="120" t="s">
        <v>127</v>
      </c>
      <c r="T455" s="120" t="s">
        <v>127</v>
      </c>
      <c r="U455" s="120">
        <v>0</v>
      </c>
      <c r="V455" s="120">
        <f>ROUND(E455*U455,2)</f>
        <v>0</v>
      </c>
      <c r="W455" s="120"/>
      <c r="X455" s="120" t="s">
        <v>160</v>
      </c>
      <c r="Y455" s="115"/>
      <c r="Z455" s="115"/>
      <c r="AA455" s="115"/>
      <c r="AB455" s="115"/>
      <c r="AC455" s="115"/>
      <c r="AD455" s="115"/>
      <c r="AE455" s="115"/>
      <c r="AF455" s="115"/>
      <c r="AG455" s="115" t="s">
        <v>161</v>
      </c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</row>
    <row r="456" spans="1:60" outlineLevel="1" x14ac:dyDescent="0.2">
      <c r="A456" s="138">
        <v>178</v>
      </c>
      <c r="B456" s="139" t="s">
        <v>563</v>
      </c>
      <c r="C456" s="147" t="s">
        <v>564</v>
      </c>
      <c r="D456" s="140" t="s">
        <v>134</v>
      </c>
      <c r="E456" s="141">
        <v>2</v>
      </c>
      <c r="F456" s="142"/>
      <c r="G456" s="143">
        <f>ROUND(E456*F456,2)</f>
        <v>0</v>
      </c>
      <c r="H456" s="120">
        <v>250</v>
      </c>
      <c r="I456" s="120">
        <f>ROUND(E456*H456,2)</f>
        <v>500</v>
      </c>
      <c r="J456" s="120">
        <v>0</v>
      </c>
      <c r="K456" s="120">
        <f>ROUND(E456*J456,2)</f>
        <v>0</v>
      </c>
      <c r="L456" s="120">
        <v>21</v>
      </c>
      <c r="M456" s="120">
        <f>G456*(1+L456/100)</f>
        <v>0</v>
      </c>
      <c r="N456" s="120">
        <v>1.0000000000000001E-5</v>
      </c>
      <c r="O456" s="120">
        <f>ROUND(E456*N456,2)</f>
        <v>0</v>
      </c>
      <c r="P456" s="120">
        <v>0</v>
      </c>
      <c r="Q456" s="120">
        <f>ROUND(E456*P456,2)</f>
        <v>0</v>
      </c>
      <c r="R456" s="120" t="s">
        <v>159</v>
      </c>
      <c r="S456" s="120" t="s">
        <v>127</v>
      </c>
      <c r="T456" s="120" t="s">
        <v>220</v>
      </c>
      <c r="U456" s="120">
        <v>0</v>
      </c>
      <c r="V456" s="120">
        <f>ROUND(E456*U456,2)</f>
        <v>0</v>
      </c>
      <c r="W456" s="120"/>
      <c r="X456" s="120" t="s">
        <v>160</v>
      </c>
      <c r="Y456" s="115"/>
      <c r="Z456" s="115"/>
      <c r="AA456" s="115"/>
      <c r="AB456" s="115"/>
      <c r="AC456" s="115"/>
      <c r="AD456" s="115"/>
      <c r="AE456" s="115"/>
      <c r="AF456" s="115"/>
      <c r="AG456" s="115" t="s">
        <v>161</v>
      </c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</row>
    <row r="457" spans="1:60" x14ac:dyDescent="0.2">
      <c r="A457" s="126" t="s">
        <v>122</v>
      </c>
      <c r="B457" s="127" t="s">
        <v>94</v>
      </c>
      <c r="C457" s="144" t="s">
        <v>95</v>
      </c>
      <c r="D457" s="128"/>
      <c r="E457" s="129"/>
      <c r="F457" s="130"/>
      <c r="G457" s="131">
        <f>SUMIF(AG458:AG464,"&lt;&gt;NOR",G458:G464)</f>
        <v>0</v>
      </c>
      <c r="H457" s="125"/>
      <c r="I457" s="125">
        <f>SUM(I458:I464)</f>
        <v>0</v>
      </c>
      <c r="J457" s="125"/>
      <c r="K457" s="125">
        <f>SUM(K458:K464)</f>
        <v>5162.1299999999992</v>
      </c>
      <c r="L457" s="125"/>
      <c r="M457" s="125">
        <f>SUM(M458:M464)</f>
        <v>0</v>
      </c>
      <c r="N457" s="125"/>
      <c r="O457" s="125">
        <f>SUM(O458:O464)</f>
        <v>0</v>
      </c>
      <c r="P457" s="125"/>
      <c r="Q457" s="125">
        <f>SUM(Q458:Q464)</f>
        <v>0</v>
      </c>
      <c r="R457" s="125"/>
      <c r="S457" s="125"/>
      <c r="T457" s="125"/>
      <c r="U457" s="125"/>
      <c r="V457" s="125">
        <f>SUM(V458:V464)</f>
        <v>6.4399999999999995</v>
      </c>
      <c r="W457" s="125"/>
      <c r="X457" s="125"/>
      <c r="AG457" t="s">
        <v>123</v>
      </c>
    </row>
    <row r="458" spans="1:60" outlineLevel="1" x14ac:dyDescent="0.2">
      <c r="A458" s="138">
        <v>179</v>
      </c>
      <c r="B458" s="139" t="s">
        <v>565</v>
      </c>
      <c r="C458" s="147" t="s">
        <v>566</v>
      </c>
      <c r="D458" s="140" t="s">
        <v>567</v>
      </c>
      <c r="E458" s="141">
        <v>10</v>
      </c>
      <c r="F458" s="142"/>
      <c r="G458" s="143">
        <f t="shared" ref="G458:G464" si="42">ROUND(E458*F458,2)</f>
        <v>0</v>
      </c>
      <c r="H458" s="120">
        <v>0</v>
      </c>
      <c r="I458" s="120">
        <f t="shared" ref="I458:I464" si="43">ROUND(E458*H458,2)</f>
        <v>0</v>
      </c>
      <c r="J458" s="120">
        <v>49.7</v>
      </c>
      <c r="K458" s="120">
        <f t="shared" ref="K458:K464" si="44">ROUND(E458*J458,2)</f>
        <v>497</v>
      </c>
      <c r="L458" s="120">
        <v>21</v>
      </c>
      <c r="M458" s="120">
        <f t="shared" ref="M458:M464" si="45">G458*(1+L458/100)</f>
        <v>0</v>
      </c>
      <c r="N458" s="120">
        <v>0</v>
      </c>
      <c r="O458" s="120">
        <f t="shared" ref="O458:O464" si="46">ROUND(E458*N458,2)</f>
        <v>0</v>
      </c>
      <c r="P458" s="120">
        <v>0</v>
      </c>
      <c r="Q458" s="120">
        <f t="shared" ref="Q458:Q464" si="47">ROUND(E458*P458,2)</f>
        <v>0</v>
      </c>
      <c r="R458" s="120"/>
      <c r="S458" s="120" t="s">
        <v>127</v>
      </c>
      <c r="T458" s="120" t="s">
        <v>127</v>
      </c>
      <c r="U458" s="120">
        <v>0</v>
      </c>
      <c r="V458" s="120">
        <f t="shared" ref="V458:V464" si="48">ROUND(E458*U458,2)</f>
        <v>0</v>
      </c>
      <c r="W458" s="120"/>
      <c r="X458" s="120" t="s">
        <v>128</v>
      </c>
      <c r="Y458" s="115"/>
      <c r="Z458" s="115"/>
      <c r="AA458" s="115"/>
      <c r="AB458" s="115"/>
      <c r="AC458" s="115"/>
      <c r="AD458" s="115"/>
      <c r="AE458" s="115"/>
      <c r="AF458" s="115"/>
      <c r="AG458" s="115" t="s">
        <v>129</v>
      </c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</row>
    <row r="459" spans="1:60" outlineLevel="1" x14ac:dyDescent="0.2">
      <c r="A459" s="138">
        <v>180</v>
      </c>
      <c r="B459" s="139" t="s">
        <v>568</v>
      </c>
      <c r="C459" s="147" t="s">
        <v>569</v>
      </c>
      <c r="D459" s="140" t="s">
        <v>126</v>
      </c>
      <c r="E459" s="141">
        <v>3.1850499999999999</v>
      </c>
      <c r="F459" s="142"/>
      <c r="G459" s="143">
        <f t="shared" si="42"/>
        <v>0</v>
      </c>
      <c r="H459" s="120">
        <v>0</v>
      </c>
      <c r="I459" s="120">
        <f t="shared" si="43"/>
        <v>0</v>
      </c>
      <c r="J459" s="120">
        <v>168.5</v>
      </c>
      <c r="K459" s="120">
        <f t="shared" si="44"/>
        <v>536.67999999999995</v>
      </c>
      <c r="L459" s="120">
        <v>21</v>
      </c>
      <c r="M459" s="120">
        <f t="shared" si="45"/>
        <v>0</v>
      </c>
      <c r="N459" s="120">
        <v>0</v>
      </c>
      <c r="O459" s="120">
        <f t="shared" si="46"/>
        <v>0</v>
      </c>
      <c r="P459" s="120">
        <v>0</v>
      </c>
      <c r="Q459" s="120">
        <f t="shared" si="47"/>
        <v>0</v>
      </c>
      <c r="R459" s="120"/>
      <c r="S459" s="120" t="s">
        <v>127</v>
      </c>
      <c r="T459" s="120" t="s">
        <v>127</v>
      </c>
      <c r="U459" s="120">
        <v>0.27700000000000002</v>
      </c>
      <c r="V459" s="120">
        <f t="shared" si="48"/>
        <v>0.88</v>
      </c>
      <c r="W459" s="120"/>
      <c r="X459" s="120" t="s">
        <v>570</v>
      </c>
      <c r="Y459" s="115"/>
      <c r="Z459" s="115"/>
      <c r="AA459" s="115"/>
      <c r="AB459" s="115"/>
      <c r="AC459" s="115"/>
      <c r="AD459" s="115"/>
      <c r="AE459" s="115"/>
      <c r="AF459" s="115"/>
      <c r="AG459" s="115" t="s">
        <v>571</v>
      </c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</row>
    <row r="460" spans="1:60" outlineLevel="1" x14ac:dyDescent="0.2">
      <c r="A460" s="138">
        <v>181</v>
      </c>
      <c r="B460" s="139" t="s">
        <v>572</v>
      </c>
      <c r="C460" s="147" t="s">
        <v>573</v>
      </c>
      <c r="D460" s="140" t="s">
        <v>126</v>
      </c>
      <c r="E460" s="141">
        <v>3.1850499999999999</v>
      </c>
      <c r="F460" s="142"/>
      <c r="G460" s="143">
        <f t="shared" si="42"/>
        <v>0</v>
      </c>
      <c r="H460" s="120">
        <v>0</v>
      </c>
      <c r="I460" s="120">
        <f t="shared" si="43"/>
        <v>0</v>
      </c>
      <c r="J460" s="120">
        <v>234.5</v>
      </c>
      <c r="K460" s="120">
        <f t="shared" si="44"/>
        <v>746.89</v>
      </c>
      <c r="L460" s="120">
        <v>21</v>
      </c>
      <c r="M460" s="120">
        <f t="shared" si="45"/>
        <v>0</v>
      </c>
      <c r="N460" s="120">
        <v>0</v>
      </c>
      <c r="O460" s="120">
        <f t="shared" si="46"/>
        <v>0</v>
      </c>
      <c r="P460" s="120">
        <v>0</v>
      </c>
      <c r="Q460" s="120">
        <f t="shared" si="47"/>
        <v>0</v>
      </c>
      <c r="R460" s="120"/>
      <c r="S460" s="120" t="s">
        <v>127</v>
      </c>
      <c r="T460" s="120" t="s">
        <v>127</v>
      </c>
      <c r="U460" s="120">
        <v>0.49</v>
      </c>
      <c r="V460" s="120">
        <f t="shared" si="48"/>
        <v>1.56</v>
      </c>
      <c r="W460" s="120"/>
      <c r="X460" s="120" t="s">
        <v>570</v>
      </c>
      <c r="Y460" s="115"/>
      <c r="Z460" s="115"/>
      <c r="AA460" s="115"/>
      <c r="AB460" s="115"/>
      <c r="AC460" s="115"/>
      <c r="AD460" s="115"/>
      <c r="AE460" s="115"/>
      <c r="AF460" s="115"/>
      <c r="AG460" s="115" t="s">
        <v>571</v>
      </c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</row>
    <row r="461" spans="1:60" outlineLevel="1" x14ac:dyDescent="0.2">
      <c r="A461" s="138">
        <v>182</v>
      </c>
      <c r="B461" s="139" t="s">
        <v>574</v>
      </c>
      <c r="C461" s="147" t="s">
        <v>575</v>
      </c>
      <c r="D461" s="140" t="s">
        <v>126</v>
      </c>
      <c r="E461" s="141">
        <v>63.70091</v>
      </c>
      <c r="F461" s="142"/>
      <c r="G461" s="143">
        <f t="shared" si="42"/>
        <v>0</v>
      </c>
      <c r="H461" s="120">
        <v>0</v>
      </c>
      <c r="I461" s="120">
        <f t="shared" si="43"/>
        <v>0</v>
      </c>
      <c r="J461" s="120">
        <v>16</v>
      </c>
      <c r="K461" s="120">
        <f t="shared" si="44"/>
        <v>1019.21</v>
      </c>
      <c r="L461" s="120">
        <v>21</v>
      </c>
      <c r="M461" s="120">
        <f t="shared" si="45"/>
        <v>0</v>
      </c>
      <c r="N461" s="120">
        <v>0</v>
      </c>
      <c r="O461" s="120">
        <f t="shared" si="46"/>
        <v>0</v>
      </c>
      <c r="P461" s="120">
        <v>0</v>
      </c>
      <c r="Q461" s="120">
        <f t="shared" si="47"/>
        <v>0</v>
      </c>
      <c r="R461" s="120"/>
      <c r="S461" s="120" t="s">
        <v>127</v>
      </c>
      <c r="T461" s="120" t="s">
        <v>127</v>
      </c>
      <c r="U461" s="120">
        <v>0</v>
      </c>
      <c r="V461" s="120">
        <f t="shared" si="48"/>
        <v>0</v>
      </c>
      <c r="W461" s="120"/>
      <c r="X461" s="120" t="s">
        <v>570</v>
      </c>
      <c r="Y461" s="115"/>
      <c r="Z461" s="115"/>
      <c r="AA461" s="115"/>
      <c r="AB461" s="115"/>
      <c r="AC461" s="115"/>
      <c r="AD461" s="115"/>
      <c r="AE461" s="115"/>
      <c r="AF461" s="115"/>
      <c r="AG461" s="115" t="s">
        <v>571</v>
      </c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</row>
    <row r="462" spans="1:60" outlineLevel="1" x14ac:dyDescent="0.2">
      <c r="A462" s="138">
        <v>183</v>
      </c>
      <c r="B462" s="139" t="s">
        <v>576</v>
      </c>
      <c r="C462" s="147" t="s">
        <v>577</v>
      </c>
      <c r="D462" s="140" t="s">
        <v>126</v>
      </c>
      <c r="E462" s="141">
        <v>3.1850499999999999</v>
      </c>
      <c r="F462" s="142"/>
      <c r="G462" s="143">
        <f t="shared" si="42"/>
        <v>0</v>
      </c>
      <c r="H462" s="120">
        <v>0</v>
      </c>
      <c r="I462" s="120">
        <f t="shared" si="43"/>
        <v>0</v>
      </c>
      <c r="J462" s="120">
        <v>331</v>
      </c>
      <c r="K462" s="120">
        <f t="shared" si="44"/>
        <v>1054.25</v>
      </c>
      <c r="L462" s="120">
        <v>21</v>
      </c>
      <c r="M462" s="120">
        <f t="shared" si="45"/>
        <v>0</v>
      </c>
      <c r="N462" s="120">
        <v>0</v>
      </c>
      <c r="O462" s="120">
        <f t="shared" si="46"/>
        <v>0</v>
      </c>
      <c r="P462" s="120">
        <v>0</v>
      </c>
      <c r="Q462" s="120">
        <f t="shared" si="47"/>
        <v>0</v>
      </c>
      <c r="R462" s="120"/>
      <c r="S462" s="120" t="s">
        <v>127</v>
      </c>
      <c r="T462" s="120" t="s">
        <v>127</v>
      </c>
      <c r="U462" s="120">
        <v>0.94199999999999995</v>
      </c>
      <c r="V462" s="120">
        <f t="shared" si="48"/>
        <v>3</v>
      </c>
      <c r="W462" s="120"/>
      <c r="X462" s="120" t="s">
        <v>570</v>
      </c>
      <c r="Y462" s="115"/>
      <c r="Z462" s="115"/>
      <c r="AA462" s="115"/>
      <c r="AB462" s="115"/>
      <c r="AC462" s="115"/>
      <c r="AD462" s="115"/>
      <c r="AE462" s="115"/>
      <c r="AF462" s="115"/>
      <c r="AG462" s="115" t="s">
        <v>571</v>
      </c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</row>
    <row r="463" spans="1:60" outlineLevel="1" x14ac:dyDescent="0.2">
      <c r="A463" s="138">
        <v>184</v>
      </c>
      <c r="B463" s="139" t="s">
        <v>578</v>
      </c>
      <c r="C463" s="147" t="s">
        <v>579</v>
      </c>
      <c r="D463" s="140" t="s">
        <v>126</v>
      </c>
      <c r="E463" s="141">
        <v>9.5551399999999997</v>
      </c>
      <c r="F463" s="142"/>
      <c r="G463" s="143">
        <f t="shared" si="42"/>
        <v>0</v>
      </c>
      <c r="H463" s="120">
        <v>0</v>
      </c>
      <c r="I463" s="120">
        <f t="shared" si="43"/>
        <v>0</v>
      </c>
      <c r="J463" s="120">
        <v>36.9</v>
      </c>
      <c r="K463" s="120">
        <f t="shared" si="44"/>
        <v>352.58</v>
      </c>
      <c r="L463" s="120">
        <v>21</v>
      </c>
      <c r="M463" s="120">
        <f t="shared" si="45"/>
        <v>0</v>
      </c>
      <c r="N463" s="120">
        <v>0</v>
      </c>
      <c r="O463" s="120">
        <f t="shared" si="46"/>
        <v>0</v>
      </c>
      <c r="P463" s="120">
        <v>0</v>
      </c>
      <c r="Q463" s="120">
        <f t="shared" si="47"/>
        <v>0</v>
      </c>
      <c r="R463" s="120"/>
      <c r="S463" s="120" t="s">
        <v>127</v>
      </c>
      <c r="T463" s="120" t="s">
        <v>127</v>
      </c>
      <c r="U463" s="120">
        <v>0.105</v>
      </c>
      <c r="V463" s="120">
        <f t="shared" si="48"/>
        <v>1</v>
      </c>
      <c r="W463" s="120"/>
      <c r="X463" s="120" t="s">
        <v>570</v>
      </c>
      <c r="Y463" s="115"/>
      <c r="Z463" s="115"/>
      <c r="AA463" s="115"/>
      <c r="AB463" s="115"/>
      <c r="AC463" s="115"/>
      <c r="AD463" s="115"/>
      <c r="AE463" s="115"/>
      <c r="AF463" s="115"/>
      <c r="AG463" s="115" t="s">
        <v>571</v>
      </c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</row>
    <row r="464" spans="1:60" outlineLevel="1" x14ac:dyDescent="0.2">
      <c r="A464" s="138">
        <v>185</v>
      </c>
      <c r="B464" s="139" t="s">
        <v>580</v>
      </c>
      <c r="C464" s="147" t="s">
        <v>581</v>
      </c>
      <c r="D464" s="140" t="s">
        <v>126</v>
      </c>
      <c r="E464" s="141">
        <v>3.1850499999999999</v>
      </c>
      <c r="F464" s="142"/>
      <c r="G464" s="143">
        <f t="shared" si="42"/>
        <v>0</v>
      </c>
      <c r="H464" s="120">
        <v>0</v>
      </c>
      <c r="I464" s="120">
        <f t="shared" si="43"/>
        <v>0</v>
      </c>
      <c r="J464" s="120">
        <v>300</v>
      </c>
      <c r="K464" s="120">
        <f t="shared" si="44"/>
        <v>955.52</v>
      </c>
      <c r="L464" s="120">
        <v>21</v>
      </c>
      <c r="M464" s="120">
        <f t="shared" si="45"/>
        <v>0</v>
      </c>
      <c r="N464" s="120">
        <v>0</v>
      </c>
      <c r="O464" s="120">
        <f t="shared" si="46"/>
        <v>0</v>
      </c>
      <c r="P464" s="120">
        <v>0</v>
      </c>
      <c r="Q464" s="120">
        <f t="shared" si="47"/>
        <v>0</v>
      </c>
      <c r="R464" s="120"/>
      <c r="S464" s="120" t="s">
        <v>582</v>
      </c>
      <c r="T464" s="120" t="s">
        <v>582</v>
      </c>
      <c r="U464" s="120">
        <v>0</v>
      </c>
      <c r="V464" s="120">
        <f t="shared" si="48"/>
        <v>0</v>
      </c>
      <c r="W464" s="120"/>
      <c r="X464" s="120" t="s">
        <v>570</v>
      </c>
      <c r="Y464" s="115"/>
      <c r="Z464" s="115"/>
      <c r="AA464" s="115"/>
      <c r="AB464" s="115"/>
      <c r="AC464" s="115"/>
      <c r="AD464" s="115"/>
      <c r="AE464" s="115"/>
      <c r="AF464" s="115"/>
      <c r="AG464" s="115" t="s">
        <v>571</v>
      </c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</row>
    <row r="465" spans="1:60" x14ac:dyDescent="0.2">
      <c r="A465" s="126" t="s">
        <v>122</v>
      </c>
      <c r="B465" s="127" t="s">
        <v>96</v>
      </c>
      <c r="C465" s="144" t="s">
        <v>25</v>
      </c>
      <c r="D465" s="128"/>
      <c r="E465" s="129"/>
      <c r="F465" s="130"/>
      <c r="G465" s="131">
        <f>SUMIF(AG466:AG473,"&lt;&gt;NOR",G466:G473)</f>
        <v>0</v>
      </c>
      <c r="H465" s="125"/>
      <c r="I465" s="125">
        <f>SUM(I466:I473)</f>
        <v>0</v>
      </c>
      <c r="J465" s="125"/>
      <c r="K465" s="125">
        <f>SUM(K466:K473)</f>
        <v>16500</v>
      </c>
      <c r="L465" s="125"/>
      <c r="M465" s="125">
        <f>SUM(M466:M473)</f>
        <v>0</v>
      </c>
      <c r="N465" s="125"/>
      <c r="O465" s="125">
        <f>SUM(O466:O473)</f>
        <v>0</v>
      </c>
      <c r="P465" s="125"/>
      <c r="Q465" s="125">
        <f>SUM(Q466:Q473)</f>
        <v>0</v>
      </c>
      <c r="R465" s="125"/>
      <c r="S465" s="125"/>
      <c r="T465" s="125"/>
      <c r="U465" s="125"/>
      <c r="V465" s="125">
        <f>SUM(V466:V473)</f>
        <v>0</v>
      </c>
      <c r="W465" s="125"/>
      <c r="X465" s="125"/>
      <c r="AG465" t="s">
        <v>123</v>
      </c>
    </row>
    <row r="466" spans="1:60" outlineLevel="1" x14ac:dyDescent="0.2">
      <c r="A466" s="138">
        <v>186</v>
      </c>
      <c r="B466" s="139" t="s">
        <v>583</v>
      </c>
      <c r="C466" s="147" t="s">
        <v>584</v>
      </c>
      <c r="D466" s="140" t="s">
        <v>585</v>
      </c>
      <c r="E466" s="141">
        <v>1</v>
      </c>
      <c r="F466" s="142"/>
      <c r="G466" s="143">
        <f t="shared" ref="G466:G473" si="49">ROUND(E466*F466,2)</f>
        <v>0</v>
      </c>
      <c r="H466" s="120">
        <v>0</v>
      </c>
      <c r="I466" s="120">
        <f t="shared" ref="I466:I473" si="50">ROUND(E466*H466,2)</f>
        <v>0</v>
      </c>
      <c r="J466" s="120">
        <v>3000</v>
      </c>
      <c r="K466" s="120">
        <f t="shared" ref="K466:K473" si="51">ROUND(E466*J466,2)</f>
        <v>3000</v>
      </c>
      <c r="L466" s="120">
        <v>21</v>
      </c>
      <c r="M466" s="120">
        <f t="shared" ref="M466:M473" si="52">G466*(1+L466/100)</f>
        <v>0</v>
      </c>
      <c r="N466" s="120">
        <v>0</v>
      </c>
      <c r="O466" s="120">
        <f t="shared" ref="O466:O473" si="53">ROUND(E466*N466,2)</f>
        <v>0</v>
      </c>
      <c r="P466" s="120">
        <v>0</v>
      </c>
      <c r="Q466" s="120">
        <f t="shared" ref="Q466:Q473" si="54">ROUND(E466*P466,2)</f>
        <v>0</v>
      </c>
      <c r="R466" s="120"/>
      <c r="S466" s="120" t="s">
        <v>127</v>
      </c>
      <c r="T466" s="120" t="s">
        <v>220</v>
      </c>
      <c r="U466" s="120">
        <v>0</v>
      </c>
      <c r="V466" s="120">
        <f t="shared" ref="V466:V473" si="55">ROUND(E466*U466,2)</f>
        <v>0</v>
      </c>
      <c r="W466" s="120"/>
      <c r="X466" s="120" t="s">
        <v>586</v>
      </c>
      <c r="Y466" s="115"/>
      <c r="Z466" s="115"/>
      <c r="AA466" s="115"/>
      <c r="AB466" s="115"/>
      <c r="AC466" s="115"/>
      <c r="AD466" s="115"/>
      <c r="AE466" s="115"/>
      <c r="AF466" s="115"/>
      <c r="AG466" s="115" t="s">
        <v>587</v>
      </c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</row>
    <row r="467" spans="1:60" outlineLevel="1" x14ac:dyDescent="0.2">
      <c r="A467" s="138">
        <v>187</v>
      </c>
      <c r="B467" s="139" t="s">
        <v>588</v>
      </c>
      <c r="C467" s="147" t="s">
        <v>589</v>
      </c>
      <c r="D467" s="140" t="s">
        <v>585</v>
      </c>
      <c r="E467" s="141">
        <v>1</v>
      </c>
      <c r="F467" s="142"/>
      <c r="G467" s="143">
        <f t="shared" si="49"/>
        <v>0</v>
      </c>
      <c r="H467" s="120">
        <v>0</v>
      </c>
      <c r="I467" s="120">
        <f t="shared" si="50"/>
        <v>0</v>
      </c>
      <c r="J467" s="120">
        <v>1000</v>
      </c>
      <c r="K467" s="120">
        <f t="shared" si="51"/>
        <v>1000</v>
      </c>
      <c r="L467" s="120">
        <v>21</v>
      </c>
      <c r="M467" s="120">
        <f t="shared" si="52"/>
        <v>0</v>
      </c>
      <c r="N467" s="120">
        <v>0</v>
      </c>
      <c r="O467" s="120">
        <f t="shared" si="53"/>
        <v>0</v>
      </c>
      <c r="P467" s="120">
        <v>0</v>
      </c>
      <c r="Q467" s="120">
        <f t="shared" si="54"/>
        <v>0</v>
      </c>
      <c r="R467" s="120"/>
      <c r="S467" s="120" t="s">
        <v>127</v>
      </c>
      <c r="T467" s="120" t="s">
        <v>220</v>
      </c>
      <c r="U467" s="120">
        <v>0</v>
      </c>
      <c r="V467" s="120">
        <f t="shared" si="55"/>
        <v>0</v>
      </c>
      <c r="W467" s="120"/>
      <c r="X467" s="120" t="s">
        <v>586</v>
      </c>
      <c r="Y467" s="115"/>
      <c r="Z467" s="115"/>
      <c r="AA467" s="115"/>
      <c r="AB467" s="115"/>
      <c r="AC467" s="115"/>
      <c r="AD467" s="115"/>
      <c r="AE467" s="115"/>
      <c r="AF467" s="115"/>
      <c r="AG467" s="115" t="s">
        <v>587</v>
      </c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</row>
    <row r="468" spans="1:60" outlineLevel="1" x14ac:dyDescent="0.2">
      <c r="A468" s="138">
        <v>188</v>
      </c>
      <c r="B468" s="139" t="s">
        <v>590</v>
      </c>
      <c r="C468" s="147" t="s">
        <v>591</v>
      </c>
      <c r="D468" s="140" t="s">
        <v>585</v>
      </c>
      <c r="E468" s="141">
        <v>1</v>
      </c>
      <c r="F468" s="142"/>
      <c r="G468" s="143">
        <f t="shared" si="49"/>
        <v>0</v>
      </c>
      <c r="H468" s="120">
        <v>0</v>
      </c>
      <c r="I468" s="120">
        <f t="shared" si="50"/>
        <v>0</v>
      </c>
      <c r="J468" s="120">
        <v>1000</v>
      </c>
      <c r="K468" s="120">
        <f t="shared" si="51"/>
        <v>1000</v>
      </c>
      <c r="L468" s="120">
        <v>21</v>
      </c>
      <c r="M468" s="120">
        <f t="shared" si="52"/>
        <v>0</v>
      </c>
      <c r="N468" s="120">
        <v>0</v>
      </c>
      <c r="O468" s="120">
        <f t="shared" si="53"/>
        <v>0</v>
      </c>
      <c r="P468" s="120">
        <v>0</v>
      </c>
      <c r="Q468" s="120">
        <f t="shared" si="54"/>
        <v>0</v>
      </c>
      <c r="R468" s="120"/>
      <c r="S468" s="120" t="s">
        <v>127</v>
      </c>
      <c r="T468" s="120" t="s">
        <v>220</v>
      </c>
      <c r="U468" s="120">
        <v>0</v>
      </c>
      <c r="V468" s="120">
        <f t="shared" si="55"/>
        <v>0</v>
      </c>
      <c r="W468" s="120"/>
      <c r="X468" s="120" t="s">
        <v>586</v>
      </c>
      <c r="Y468" s="115"/>
      <c r="Z468" s="115"/>
      <c r="AA468" s="115"/>
      <c r="AB468" s="115"/>
      <c r="AC468" s="115"/>
      <c r="AD468" s="115"/>
      <c r="AE468" s="115"/>
      <c r="AF468" s="115"/>
      <c r="AG468" s="115" t="s">
        <v>587</v>
      </c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</row>
    <row r="469" spans="1:60" outlineLevel="1" x14ac:dyDescent="0.2">
      <c r="A469" s="138">
        <v>189</v>
      </c>
      <c r="B469" s="139" t="s">
        <v>592</v>
      </c>
      <c r="C469" s="147" t="s">
        <v>593</v>
      </c>
      <c r="D469" s="140" t="s">
        <v>585</v>
      </c>
      <c r="E469" s="141">
        <v>1</v>
      </c>
      <c r="F469" s="142"/>
      <c r="G469" s="143">
        <f t="shared" si="49"/>
        <v>0</v>
      </c>
      <c r="H469" s="120">
        <v>0</v>
      </c>
      <c r="I469" s="120">
        <f t="shared" si="50"/>
        <v>0</v>
      </c>
      <c r="J469" s="120">
        <v>1500</v>
      </c>
      <c r="K469" s="120">
        <f t="shared" si="51"/>
        <v>1500</v>
      </c>
      <c r="L469" s="120">
        <v>21</v>
      </c>
      <c r="M469" s="120">
        <f t="shared" si="52"/>
        <v>0</v>
      </c>
      <c r="N469" s="120">
        <v>0</v>
      </c>
      <c r="O469" s="120">
        <f t="shared" si="53"/>
        <v>0</v>
      </c>
      <c r="P469" s="120">
        <v>0</v>
      </c>
      <c r="Q469" s="120">
        <f t="shared" si="54"/>
        <v>0</v>
      </c>
      <c r="R469" s="120"/>
      <c r="S469" s="120" t="s">
        <v>127</v>
      </c>
      <c r="T469" s="120" t="s">
        <v>220</v>
      </c>
      <c r="U469" s="120">
        <v>0</v>
      </c>
      <c r="V469" s="120">
        <f t="shared" si="55"/>
        <v>0</v>
      </c>
      <c r="W469" s="120"/>
      <c r="X469" s="120" t="s">
        <v>586</v>
      </c>
      <c r="Y469" s="115"/>
      <c r="Z469" s="115"/>
      <c r="AA469" s="115"/>
      <c r="AB469" s="115"/>
      <c r="AC469" s="115"/>
      <c r="AD469" s="115"/>
      <c r="AE469" s="115"/>
      <c r="AF469" s="115"/>
      <c r="AG469" s="115" t="s">
        <v>587</v>
      </c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</row>
    <row r="470" spans="1:60" outlineLevel="1" x14ac:dyDescent="0.2">
      <c r="A470" s="138">
        <v>190</v>
      </c>
      <c r="B470" s="139" t="s">
        <v>594</v>
      </c>
      <c r="C470" s="147" t="s">
        <v>595</v>
      </c>
      <c r="D470" s="140" t="s">
        <v>585</v>
      </c>
      <c r="E470" s="141">
        <v>1</v>
      </c>
      <c r="F470" s="142"/>
      <c r="G470" s="143">
        <f t="shared" si="49"/>
        <v>0</v>
      </c>
      <c r="H470" s="120">
        <v>0</v>
      </c>
      <c r="I470" s="120">
        <f t="shared" si="50"/>
        <v>0</v>
      </c>
      <c r="J470" s="120">
        <v>500</v>
      </c>
      <c r="K470" s="120">
        <f t="shared" si="51"/>
        <v>500</v>
      </c>
      <c r="L470" s="120">
        <v>21</v>
      </c>
      <c r="M470" s="120">
        <f t="shared" si="52"/>
        <v>0</v>
      </c>
      <c r="N470" s="120">
        <v>0</v>
      </c>
      <c r="O470" s="120">
        <f t="shared" si="53"/>
        <v>0</v>
      </c>
      <c r="P470" s="120">
        <v>0</v>
      </c>
      <c r="Q470" s="120">
        <f t="shared" si="54"/>
        <v>0</v>
      </c>
      <c r="R470" s="120"/>
      <c r="S470" s="120" t="s">
        <v>219</v>
      </c>
      <c r="T470" s="120" t="s">
        <v>220</v>
      </c>
      <c r="U470" s="120">
        <v>0</v>
      </c>
      <c r="V470" s="120">
        <f t="shared" si="55"/>
        <v>0</v>
      </c>
      <c r="W470" s="120"/>
      <c r="X470" s="120" t="s">
        <v>586</v>
      </c>
      <c r="Y470" s="115"/>
      <c r="Z470" s="115"/>
      <c r="AA470" s="115"/>
      <c r="AB470" s="115"/>
      <c r="AC470" s="115"/>
      <c r="AD470" s="115"/>
      <c r="AE470" s="115"/>
      <c r="AF470" s="115"/>
      <c r="AG470" s="115" t="s">
        <v>587</v>
      </c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</row>
    <row r="471" spans="1:60" outlineLevel="1" x14ac:dyDescent="0.2">
      <c r="A471" s="138">
        <v>191</v>
      </c>
      <c r="B471" s="139" t="s">
        <v>596</v>
      </c>
      <c r="C471" s="147" t="s">
        <v>597</v>
      </c>
      <c r="D471" s="140" t="s">
        <v>585</v>
      </c>
      <c r="E471" s="141">
        <v>1</v>
      </c>
      <c r="F471" s="142"/>
      <c r="G471" s="143">
        <f t="shared" si="49"/>
        <v>0</v>
      </c>
      <c r="H471" s="120">
        <v>0</v>
      </c>
      <c r="I471" s="120">
        <f t="shared" si="50"/>
        <v>0</v>
      </c>
      <c r="J471" s="120">
        <v>3000</v>
      </c>
      <c r="K471" s="120">
        <f t="shared" si="51"/>
        <v>3000</v>
      </c>
      <c r="L471" s="120">
        <v>21</v>
      </c>
      <c r="M471" s="120">
        <f t="shared" si="52"/>
        <v>0</v>
      </c>
      <c r="N471" s="120">
        <v>0</v>
      </c>
      <c r="O471" s="120">
        <f t="shared" si="53"/>
        <v>0</v>
      </c>
      <c r="P471" s="120">
        <v>0</v>
      </c>
      <c r="Q471" s="120">
        <f t="shared" si="54"/>
        <v>0</v>
      </c>
      <c r="R471" s="120"/>
      <c r="S471" s="120" t="s">
        <v>219</v>
      </c>
      <c r="T471" s="120" t="s">
        <v>220</v>
      </c>
      <c r="U471" s="120">
        <v>0</v>
      </c>
      <c r="V471" s="120">
        <f t="shared" si="55"/>
        <v>0</v>
      </c>
      <c r="W471" s="120"/>
      <c r="X471" s="120" t="s">
        <v>586</v>
      </c>
      <c r="Y471" s="115"/>
      <c r="Z471" s="115"/>
      <c r="AA471" s="115"/>
      <c r="AB471" s="115"/>
      <c r="AC471" s="115"/>
      <c r="AD471" s="115"/>
      <c r="AE471" s="115"/>
      <c r="AF471" s="115"/>
      <c r="AG471" s="115" t="s">
        <v>587</v>
      </c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</row>
    <row r="472" spans="1:60" outlineLevel="1" x14ac:dyDescent="0.2">
      <c r="A472" s="138">
        <v>192</v>
      </c>
      <c r="B472" s="139" t="s">
        <v>598</v>
      </c>
      <c r="C472" s="147" t="s">
        <v>599</v>
      </c>
      <c r="D472" s="140" t="s">
        <v>585</v>
      </c>
      <c r="E472" s="141">
        <v>1</v>
      </c>
      <c r="F472" s="142"/>
      <c r="G472" s="143">
        <f t="shared" si="49"/>
        <v>0</v>
      </c>
      <c r="H472" s="120">
        <v>0</v>
      </c>
      <c r="I472" s="120">
        <f t="shared" si="50"/>
        <v>0</v>
      </c>
      <c r="J472" s="120">
        <v>6000</v>
      </c>
      <c r="K472" s="120">
        <f t="shared" si="51"/>
        <v>6000</v>
      </c>
      <c r="L472" s="120">
        <v>21</v>
      </c>
      <c r="M472" s="120">
        <f t="shared" si="52"/>
        <v>0</v>
      </c>
      <c r="N472" s="120">
        <v>0</v>
      </c>
      <c r="O472" s="120">
        <f t="shared" si="53"/>
        <v>0</v>
      </c>
      <c r="P472" s="120">
        <v>0</v>
      </c>
      <c r="Q472" s="120">
        <f t="shared" si="54"/>
        <v>0</v>
      </c>
      <c r="R472" s="120"/>
      <c r="S472" s="120" t="s">
        <v>219</v>
      </c>
      <c r="T472" s="120" t="s">
        <v>220</v>
      </c>
      <c r="U472" s="120">
        <v>0</v>
      </c>
      <c r="V472" s="120">
        <f t="shared" si="55"/>
        <v>0</v>
      </c>
      <c r="W472" s="120"/>
      <c r="X472" s="120" t="s">
        <v>586</v>
      </c>
      <c r="Y472" s="115"/>
      <c r="Z472" s="115"/>
      <c r="AA472" s="115"/>
      <c r="AB472" s="115"/>
      <c r="AC472" s="115"/>
      <c r="AD472" s="115"/>
      <c r="AE472" s="115"/>
      <c r="AF472" s="115"/>
      <c r="AG472" s="115" t="s">
        <v>587</v>
      </c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</row>
    <row r="473" spans="1:60" outlineLevel="1" x14ac:dyDescent="0.2">
      <c r="A473" s="132">
        <v>193</v>
      </c>
      <c r="B473" s="133" t="s">
        <v>600</v>
      </c>
      <c r="C473" s="145" t="s">
        <v>601</v>
      </c>
      <c r="D473" s="134" t="s">
        <v>585</v>
      </c>
      <c r="E473" s="135">
        <v>1</v>
      </c>
      <c r="F473" s="136"/>
      <c r="G473" s="137">
        <f t="shared" si="49"/>
        <v>0</v>
      </c>
      <c r="H473" s="120">
        <v>0</v>
      </c>
      <c r="I473" s="120">
        <f t="shared" si="50"/>
        <v>0</v>
      </c>
      <c r="J473" s="120">
        <v>500</v>
      </c>
      <c r="K473" s="120">
        <f t="shared" si="51"/>
        <v>500</v>
      </c>
      <c r="L473" s="120">
        <v>21</v>
      </c>
      <c r="M473" s="120">
        <f t="shared" si="52"/>
        <v>0</v>
      </c>
      <c r="N473" s="120">
        <v>0</v>
      </c>
      <c r="O473" s="120">
        <f t="shared" si="53"/>
        <v>0</v>
      </c>
      <c r="P473" s="120">
        <v>0</v>
      </c>
      <c r="Q473" s="120">
        <f t="shared" si="54"/>
        <v>0</v>
      </c>
      <c r="R473" s="120"/>
      <c r="S473" s="120" t="s">
        <v>219</v>
      </c>
      <c r="T473" s="120" t="s">
        <v>220</v>
      </c>
      <c r="U473" s="120">
        <v>0</v>
      </c>
      <c r="V473" s="120">
        <f t="shared" si="55"/>
        <v>0</v>
      </c>
      <c r="W473" s="120"/>
      <c r="X473" s="120" t="s">
        <v>586</v>
      </c>
      <c r="Y473" s="115"/>
      <c r="Z473" s="115"/>
      <c r="AA473" s="115"/>
      <c r="AB473" s="115"/>
      <c r="AC473" s="115"/>
      <c r="AD473" s="115"/>
      <c r="AE473" s="115"/>
      <c r="AF473" s="115"/>
      <c r="AG473" s="115" t="s">
        <v>587</v>
      </c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</row>
    <row r="474" spans="1:60" x14ac:dyDescent="0.2">
      <c r="A474" s="3"/>
      <c r="B474" s="4"/>
      <c r="C474" s="150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AE474">
        <v>15</v>
      </c>
      <c r="AF474">
        <v>21</v>
      </c>
      <c r="AG474" t="s">
        <v>109</v>
      </c>
    </row>
    <row r="475" spans="1:60" x14ac:dyDescent="0.2">
      <c r="C475" s="151"/>
      <c r="D475" s="10"/>
      <c r="AG475" t="s">
        <v>602</v>
      </c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2022-03-07T15:03:13Z</dcterms:modified>
</cp:coreProperties>
</file>