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Pracovní\"/>
    </mc:Choice>
  </mc:AlternateContent>
  <bookViews>
    <workbookView xWindow="0" yWindow="0" windowWidth="0" windowHeight="0"/>
  </bookViews>
  <sheets>
    <sheet name="Rekapitulace stavby" sheetId="1" r:id="rId1"/>
    <sheet name="01 - Oprava střech nemocn..." sheetId="2" r:id="rId2"/>
    <sheet name="02 - Silnoproudá elektrot..." sheetId="3" r:id="rId3"/>
    <sheet name="ON.1 - Ostatní náklady" sheetId="4" r:id="rId4"/>
    <sheet name="VRN.1 - Vedlejší rozpočto...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Oprava střech nemocn...'!$C$105:$K$1595</definedName>
    <definedName name="_xlnm.Print_Area" localSheetId="1">'01 - Oprava střech nemocn...'!$C$4:$J$41,'01 - Oprava střech nemocn...'!$C$47:$J$85,'01 - Oprava střech nemocn...'!$C$91:$K$1595</definedName>
    <definedName name="_xlnm.Print_Titles" localSheetId="1">'01 - Oprava střech nemocn...'!$105:$105</definedName>
    <definedName name="_xlnm._FilterDatabase" localSheetId="2" hidden="1">'02 - Silnoproudá elektrot...'!$C$87:$K$237</definedName>
    <definedName name="_xlnm.Print_Area" localSheetId="2">'02 - Silnoproudá elektrot...'!$C$4:$J$41,'02 - Silnoproudá elektrot...'!$C$47:$J$67,'02 - Silnoproudá elektrot...'!$C$73:$K$237</definedName>
    <definedName name="_xlnm.Print_Titles" localSheetId="2">'02 - Silnoproudá elektrot...'!$87:$87</definedName>
    <definedName name="_xlnm._FilterDatabase" localSheetId="3" hidden="1">'ON.1 - Ostatní náklady'!$C$85:$K$101</definedName>
    <definedName name="_xlnm.Print_Area" localSheetId="3">'ON.1 - Ostatní náklady'!$C$4:$J$41,'ON.1 - Ostatní náklady'!$C$47:$J$65,'ON.1 - Ostatní náklady'!$C$71:$K$101</definedName>
    <definedName name="_xlnm.Print_Titles" localSheetId="3">'ON.1 - Ostatní náklady'!$85:$85</definedName>
    <definedName name="_xlnm._FilterDatabase" localSheetId="4" hidden="1">'VRN.1 - Vedlejší rozpočto...'!$C$85:$K$105</definedName>
    <definedName name="_xlnm.Print_Area" localSheetId="4">'VRN.1 - Vedlejší rozpočto...'!$C$4:$J$41,'VRN.1 - Vedlejší rozpočto...'!$C$47:$J$65,'VRN.1 - Vedlejší rozpočto...'!$C$71:$K$105</definedName>
    <definedName name="_xlnm.Print_Titles" localSheetId="4">'VRN.1 - Vedlejší rozpočto...'!$85:$85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80"/>
  <c r="E7"/>
  <c r="E74"/>
  <c i="4" r="J39"/>
  <c r="J38"/>
  <c i="1" r="AY59"/>
  <c i="4" r="J37"/>
  <c i="1" r="AX59"/>
  <c i="4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80"/>
  <c r="E7"/>
  <c r="E74"/>
  <c i="3" r="J39"/>
  <c r="J38"/>
  <c i="1" r="AY57"/>
  <c i="3" r="J37"/>
  <c i="1" r="AX57"/>
  <c i="3"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2" r="J39"/>
  <c r="J38"/>
  <c i="1" r="AY56"/>
  <c i="2" r="J37"/>
  <c i="1" r="AX56"/>
  <c i="2" r="BI1593"/>
  <c r="BH1593"/>
  <c r="BG1593"/>
  <c r="BF1593"/>
  <c r="T1593"/>
  <c r="R1593"/>
  <c r="P1593"/>
  <c r="BI1590"/>
  <c r="BH1590"/>
  <c r="BG1590"/>
  <c r="BF1590"/>
  <c r="T1590"/>
  <c r="R1590"/>
  <c r="P1590"/>
  <c r="BI1532"/>
  <c r="BH1532"/>
  <c r="BG1532"/>
  <c r="BF1532"/>
  <c r="T1532"/>
  <c r="R1532"/>
  <c r="P1532"/>
  <c r="BI1528"/>
  <c r="BH1528"/>
  <c r="BG1528"/>
  <c r="BF1528"/>
  <c r="T1528"/>
  <c r="R1528"/>
  <c r="P1528"/>
  <c r="BI1523"/>
  <c r="BH1523"/>
  <c r="BG1523"/>
  <c r="BF1523"/>
  <c r="T1523"/>
  <c r="R1523"/>
  <c r="P1523"/>
  <c r="BI1519"/>
  <c r="BH1519"/>
  <c r="BG1519"/>
  <c r="BF1519"/>
  <c r="T1519"/>
  <c r="R1519"/>
  <c r="P1519"/>
  <c r="BI1516"/>
  <c r="BH1516"/>
  <c r="BG1516"/>
  <c r="BF1516"/>
  <c r="T1516"/>
  <c r="R1516"/>
  <c r="P1516"/>
  <c r="BI1512"/>
  <c r="BH1512"/>
  <c r="BG1512"/>
  <c r="BF1512"/>
  <c r="T1512"/>
  <c r="R1512"/>
  <c r="P1512"/>
  <c r="BI1507"/>
  <c r="BH1507"/>
  <c r="BG1507"/>
  <c r="BF1507"/>
  <c r="T1507"/>
  <c r="R1507"/>
  <c r="P1507"/>
  <c r="BI1503"/>
  <c r="BH1503"/>
  <c r="BG1503"/>
  <c r="BF1503"/>
  <c r="T1503"/>
  <c r="R1503"/>
  <c r="P1503"/>
  <c r="BI1496"/>
  <c r="BH1496"/>
  <c r="BG1496"/>
  <c r="BF1496"/>
  <c r="T1496"/>
  <c r="R1496"/>
  <c r="P1496"/>
  <c r="BI1489"/>
  <c r="BH1489"/>
  <c r="BG1489"/>
  <c r="BF1489"/>
  <c r="T1489"/>
  <c r="R1489"/>
  <c r="P1489"/>
  <c r="BI1486"/>
  <c r="BH1486"/>
  <c r="BG1486"/>
  <c r="BF1486"/>
  <c r="T1486"/>
  <c r="R1486"/>
  <c r="P1486"/>
  <c r="BI1479"/>
  <c r="BH1479"/>
  <c r="BG1479"/>
  <c r="BF1479"/>
  <c r="T1479"/>
  <c r="R1479"/>
  <c r="P1479"/>
  <c r="BI1476"/>
  <c r="BH1476"/>
  <c r="BG1476"/>
  <c r="BF1476"/>
  <c r="T1476"/>
  <c r="R1476"/>
  <c r="P1476"/>
  <c r="BI1473"/>
  <c r="BH1473"/>
  <c r="BG1473"/>
  <c r="BF1473"/>
  <c r="T1473"/>
  <c r="R1473"/>
  <c r="P1473"/>
  <c r="BI1470"/>
  <c r="BH1470"/>
  <c r="BG1470"/>
  <c r="BF1470"/>
  <c r="T1470"/>
  <c r="R1470"/>
  <c r="P1470"/>
  <c r="BI1467"/>
  <c r="BH1467"/>
  <c r="BG1467"/>
  <c r="BF1467"/>
  <c r="T1467"/>
  <c r="R1467"/>
  <c r="P1467"/>
  <c r="BI1463"/>
  <c r="BH1463"/>
  <c r="BG1463"/>
  <c r="BF1463"/>
  <c r="T1463"/>
  <c r="R1463"/>
  <c r="P1463"/>
  <c r="BI1459"/>
  <c r="BH1459"/>
  <c r="BG1459"/>
  <c r="BF1459"/>
  <c r="T1459"/>
  <c r="R1459"/>
  <c r="P1459"/>
  <c r="BI1455"/>
  <c r="BH1455"/>
  <c r="BG1455"/>
  <c r="BF1455"/>
  <c r="T1455"/>
  <c r="R1455"/>
  <c r="P1455"/>
  <c r="BI1451"/>
  <c r="BH1451"/>
  <c r="BG1451"/>
  <c r="BF1451"/>
  <c r="T1451"/>
  <c r="R1451"/>
  <c r="P1451"/>
  <c r="BI1447"/>
  <c r="BH1447"/>
  <c r="BG1447"/>
  <c r="BF1447"/>
  <c r="T1447"/>
  <c r="R1447"/>
  <c r="P1447"/>
  <c r="BI1444"/>
  <c r="BH1444"/>
  <c r="BG1444"/>
  <c r="BF1444"/>
  <c r="T1444"/>
  <c r="R1444"/>
  <c r="P1444"/>
  <c r="BI1442"/>
  <c r="BH1442"/>
  <c r="BG1442"/>
  <c r="BF1442"/>
  <c r="T1442"/>
  <c r="R1442"/>
  <c r="P1442"/>
  <c r="BI1438"/>
  <c r="BH1438"/>
  <c r="BG1438"/>
  <c r="BF1438"/>
  <c r="T1438"/>
  <c r="R1438"/>
  <c r="P1438"/>
  <c r="BI1433"/>
  <c r="BH1433"/>
  <c r="BG1433"/>
  <c r="BF1433"/>
  <c r="T1433"/>
  <c r="R1433"/>
  <c r="P1433"/>
  <c r="BI1429"/>
  <c r="BH1429"/>
  <c r="BG1429"/>
  <c r="BF1429"/>
  <c r="T1429"/>
  <c r="R1429"/>
  <c r="P1429"/>
  <c r="BI1425"/>
  <c r="BH1425"/>
  <c r="BG1425"/>
  <c r="BF1425"/>
  <c r="T1425"/>
  <c r="R1425"/>
  <c r="P1425"/>
  <c r="BI1417"/>
  <c r="BH1417"/>
  <c r="BG1417"/>
  <c r="BF1417"/>
  <c r="T1417"/>
  <c r="R1417"/>
  <c r="P1417"/>
  <c r="BI1415"/>
  <c r="BH1415"/>
  <c r="BG1415"/>
  <c r="BF1415"/>
  <c r="T1415"/>
  <c r="R1415"/>
  <c r="P1415"/>
  <c r="BI1414"/>
  <c r="BH1414"/>
  <c r="BG1414"/>
  <c r="BF1414"/>
  <c r="T1414"/>
  <c r="R1414"/>
  <c r="P1414"/>
  <c r="BI1413"/>
  <c r="BH1413"/>
  <c r="BG1413"/>
  <c r="BF1413"/>
  <c r="T1413"/>
  <c r="R1413"/>
  <c r="P1413"/>
  <c r="BI1410"/>
  <c r="BH1410"/>
  <c r="BG1410"/>
  <c r="BF1410"/>
  <c r="T1410"/>
  <c r="R1410"/>
  <c r="P1410"/>
  <c r="BI1409"/>
  <c r="BH1409"/>
  <c r="BG1409"/>
  <c r="BF1409"/>
  <c r="T1409"/>
  <c r="R1409"/>
  <c r="P1409"/>
  <c r="BI1408"/>
  <c r="BH1408"/>
  <c r="BG1408"/>
  <c r="BF1408"/>
  <c r="T1408"/>
  <c r="R1408"/>
  <c r="P1408"/>
  <c r="BI1407"/>
  <c r="BH1407"/>
  <c r="BG1407"/>
  <c r="BF1407"/>
  <c r="T1407"/>
  <c r="R1407"/>
  <c r="P1407"/>
  <c r="BI1406"/>
  <c r="BH1406"/>
  <c r="BG1406"/>
  <c r="BF1406"/>
  <c r="T1406"/>
  <c r="R1406"/>
  <c r="P1406"/>
  <c r="BI1402"/>
  <c r="BH1402"/>
  <c r="BG1402"/>
  <c r="BF1402"/>
  <c r="T1402"/>
  <c r="R1402"/>
  <c r="P1402"/>
  <c r="BI1399"/>
  <c r="BH1399"/>
  <c r="BG1399"/>
  <c r="BF1399"/>
  <c r="T1399"/>
  <c r="R1399"/>
  <c r="P1399"/>
  <c r="BI1398"/>
  <c r="BH1398"/>
  <c r="BG1398"/>
  <c r="BF1398"/>
  <c r="T1398"/>
  <c r="R1398"/>
  <c r="P1398"/>
  <c r="BI1397"/>
  <c r="BH1397"/>
  <c r="BG1397"/>
  <c r="BF1397"/>
  <c r="T1397"/>
  <c r="R1397"/>
  <c r="P1397"/>
  <c r="BI1396"/>
  <c r="BH1396"/>
  <c r="BG1396"/>
  <c r="BF1396"/>
  <c r="T1396"/>
  <c r="R1396"/>
  <c r="P1396"/>
  <c r="BI1395"/>
  <c r="BH1395"/>
  <c r="BG1395"/>
  <c r="BF1395"/>
  <c r="T1395"/>
  <c r="R1395"/>
  <c r="P1395"/>
  <c r="BI1394"/>
  <c r="BH1394"/>
  <c r="BG1394"/>
  <c r="BF1394"/>
  <c r="T1394"/>
  <c r="R1394"/>
  <c r="P1394"/>
  <c r="BI1393"/>
  <c r="BH1393"/>
  <c r="BG1393"/>
  <c r="BF1393"/>
  <c r="T1393"/>
  <c r="R1393"/>
  <c r="P1393"/>
  <c r="BI1392"/>
  <c r="BH1392"/>
  <c r="BG1392"/>
  <c r="BF1392"/>
  <c r="T1392"/>
  <c r="R1392"/>
  <c r="P1392"/>
  <c r="BI1389"/>
  <c r="BH1389"/>
  <c r="BG1389"/>
  <c r="BF1389"/>
  <c r="T1389"/>
  <c r="R1389"/>
  <c r="P1389"/>
  <c r="BI1387"/>
  <c r="BH1387"/>
  <c r="BG1387"/>
  <c r="BF1387"/>
  <c r="T1387"/>
  <c r="R1387"/>
  <c r="P1387"/>
  <c r="BI1380"/>
  <c r="BH1380"/>
  <c r="BG1380"/>
  <c r="BF1380"/>
  <c r="T1380"/>
  <c r="R1380"/>
  <c r="P1380"/>
  <c r="BI1371"/>
  <c r="BH1371"/>
  <c r="BG1371"/>
  <c r="BF1371"/>
  <c r="T1371"/>
  <c r="R1371"/>
  <c r="P1371"/>
  <c r="BI1365"/>
  <c r="BH1365"/>
  <c r="BG1365"/>
  <c r="BF1365"/>
  <c r="T1365"/>
  <c r="R1365"/>
  <c r="P1365"/>
  <c r="BI1355"/>
  <c r="BH1355"/>
  <c r="BG1355"/>
  <c r="BF1355"/>
  <c r="T1355"/>
  <c r="R1355"/>
  <c r="P1355"/>
  <c r="BI1345"/>
  <c r="BH1345"/>
  <c r="BG1345"/>
  <c r="BF1345"/>
  <c r="T1345"/>
  <c r="R1345"/>
  <c r="P1345"/>
  <c r="BI1335"/>
  <c r="BH1335"/>
  <c r="BG1335"/>
  <c r="BF1335"/>
  <c r="T1335"/>
  <c r="R1335"/>
  <c r="P1335"/>
  <c r="BI1310"/>
  <c r="BH1310"/>
  <c r="BG1310"/>
  <c r="BF1310"/>
  <c r="T1310"/>
  <c r="R1310"/>
  <c r="P1310"/>
  <c r="BI1301"/>
  <c r="BH1301"/>
  <c r="BG1301"/>
  <c r="BF1301"/>
  <c r="T1301"/>
  <c r="R1301"/>
  <c r="P1301"/>
  <c r="BI1291"/>
  <c r="BH1291"/>
  <c r="BG1291"/>
  <c r="BF1291"/>
  <c r="T1291"/>
  <c r="R1291"/>
  <c r="P1291"/>
  <c r="BI1281"/>
  <c r="BH1281"/>
  <c r="BG1281"/>
  <c r="BF1281"/>
  <c r="T1281"/>
  <c r="R1281"/>
  <c r="P1281"/>
  <c r="BI1264"/>
  <c r="BH1264"/>
  <c r="BG1264"/>
  <c r="BF1264"/>
  <c r="T1264"/>
  <c r="R1264"/>
  <c r="P1264"/>
  <c r="BI1261"/>
  <c r="BH1261"/>
  <c r="BG1261"/>
  <c r="BF1261"/>
  <c r="T1261"/>
  <c r="R1261"/>
  <c r="P1261"/>
  <c r="BI1259"/>
  <c r="BH1259"/>
  <c r="BG1259"/>
  <c r="BF1259"/>
  <c r="T1259"/>
  <c r="R1259"/>
  <c r="P1259"/>
  <c r="BI1256"/>
  <c r="BH1256"/>
  <c r="BG1256"/>
  <c r="BF1256"/>
  <c r="T1256"/>
  <c r="R1256"/>
  <c r="P1256"/>
  <c r="BI1253"/>
  <c r="BH1253"/>
  <c r="BG1253"/>
  <c r="BF1253"/>
  <c r="T1253"/>
  <c r="R1253"/>
  <c r="P1253"/>
  <c r="BI1250"/>
  <c r="BH1250"/>
  <c r="BG1250"/>
  <c r="BF1250"/>
  <c r="T1250"/>
  <c r="R1250"/>
  <c r="P1250"/>
  <c r="BI1247"/>
  <c r="BH1247"/>
  <c r="BG1247"/>
  <c r="BF1247"/>
  <c r="T1247"/>
  <c r="R1247"/>
  <c r="P1247"/>
  <c r="BI1244"/>
  <c r="BH1244"/>
  <c r="BG1244"/>
  <c r="BF1244"/>
  <c r="T1244"/>
  <c r="R1244"/>
  <c r="P1244"/>
  <c r="BI1241"/>
  <c r="BH1241"/>
  <c r="BG1241"/>
  <c r="BF1241"/>
  <c r="T1241"/>
  <c r="R1241"/>
  <c r="P1241"/>
  <c r="BI1238"/>
  <c r="BH1238"/>
  <c r="BG1238"/>
  <c r="BF1238"/>
  <c r="T1238"/>
  <c r="R1238"/>
  <c r="P1238"/>
  <c r="BI1235"/>
  <c r="BH1235"/>
  <c r="BG1235"/>
  <c r="BF1235"/>
  <c r="T1235"/>
  <c r="R1235"/>
  <c r="P1235"/>
  <c r="BI1232"/>
  <c r="BH1232"/>
  <c r="BG1232"/>
  <c r="BF1232"/>
  <c r="T1232"/>
  <c r="R1232"/>
  <c r="P1232"/>
  <c r="BI1218"/>
  <c r="BH1218"/>
  <c r="BG1218"/>
  <c r="BF1218"/>
  <c r="T1218"/>
  <c r="R1218"/>
  <c r="P1218"/>
  <c r="BI1215"/>
  <c r="BH1215"/>
  <c r="BG1215"/>
  <c r="BF1215"/>
  <c r="T1215"/>
  <c r="R1215"/>
  <c r="P1215"/>
  <c r="BI1212"/>
  <c r="BH1212"/>
  <c r="BG1212"/>
  <c r="BF1212"/>
  <c r="T1212"/>
  <c r="R1212"/>
  <c r="P1212"/>
  <c r="BI1209"/>
  <c r="BH1209"/>
  <c r="BG1209"/>
  <c r="BF1209"/>
  <c r="T1209"/>
  <c r="R1209"/>
  <c r="P1209"/>
  <c r="BI1205"/>
  <c r="BH1205"/>
  <c r="BG1205"/>
  <c r="BF1205"/>
  <c r="T1205"/>
  <c r="R1205"/>
  <c r="P1205"/>
  <c r="BI1203"/>
  <c r="BH1203"/>
  <c r="BG1203"/>
  <c r="BF1203"/>
  <c r="T1203"/>
  <c r="R1203"/>
  <c r="P1203"/>
  <c r="BI1200"/>
  <c r="BH1200"/>
  <c r="BG1200"/>
  <c r="BF1200"/>
  <c r="T1200"/>
  <c r="R1200"/>
  <c r="P1200"/>
  <c r="BI1197"/>
  <c r="BH1197"/>
  <c r="BG1197"/>
  <c r="BF1197"/>
  <c r="T1197"/>
  <c r="R1197"/>
  <c r="P1197"/>
  <c r="BI1190"/>
  <c r="BH1190"/>
  <c r="BG1190"/>
  <c r="BF1190"/>
  <c r="T1190"/>
  <c r="R1190"/>
  <c r="P1190"/>
  <c r="BI1187"/>
  <c r="BH1187"/>
  <c r="BG1187"/>
  <c r="BF1187"/>
  <c r="T1187"/>
  <c r="R1187"/>
  <c r="P1187"/>
  <c r="BI1184"/>
  <c r="BH1184"/>
  <c r="BG1184"/>
  <c r="BF1184"/>
  <c r="T1184"/>
  <c r="R1184"/>
  <c r="P1184"/>
  <c r="BI1177"/>
  <c r="BH1177"/>
  <c r="BG1177"/>
  <c r="BF1177"/>
  <c r="T1177"/>
  <c r="R1177"/>
  <c r="P1177"/>
  <c r="BI1174"/>
  <c r="BH1174"/>
  <c r="BG1174"/>
  <c r="BF1174"/>
  <c r="T1174"/>
  <c r="R1174"/>
  <c r="P1174"/>
  <c r="BI1170"/>
  <c r="BH1170"/>
  <c r="BG1170"/>
  <c r="BF1170"/>
  <c r="T1170"/>
  <c r="R1170"/>
  <c r="P1170"/>
  <c r="BI1163"/>
  <c r="BH1163"/>
  <c r="BG1163"/>
  <c r="BF1163"/>
  <c r="T1163"/>
  <c r="R1163"/>
  <c r="P1163"/>
  <c r="BI1160"/>
  <c r="BH1160"/>
  <c r="BG1160"/>
  <c r="BF1160"/>
  <c r="T1160"/>
  <c r="R1160"/>
  <c r="P1160"/>
  <c r="BI1157"/>
  <c r="BH1157"/>
  <c r="BG1157"/>
  <c r="BF1157"/>
  <c r="T1157"/>
  <c r="R1157"/>
  <c r="P1157"/>
  <c r="BI1154"/>
  <c r="BH1154"/>
  <c r="BG1154"/>
  <c r="BF1154"/>
  <c r="T1154"/>
  <c r="R1154"/>
  <c r="P1154"/>
  <c r="BI1147"/>
  <c r="BH1147"/>
  <c r="BG1147"/>
  <c r="BF1147"/>
  <c r="T1147"/>
  <c r="R1147"/>
  <c r="P1147"/>
  <c r="BI1144"/>
  <c r="BH1144"/>
  <c r="BG1144"/>
  <c r="BF1144"/>
  <c r="T1144"/>
  <c r="R1144"/>
  <c r="P1144"/>
  <c r="BI1141"/>
  <c r="BH1141"/>
  <c r="BG1141"/>
  <c r="BF1141"/>
  <c r="T1141"/>
  <c r="R1141"/>
  <c r="P1141"/>
  <c r="BI1137"/>
  <c r="BH1137"/>
  <c r="BG1137"/>
  <c r="BF1137"/>
  <c r="T1137"/>
  <c r="R1137"/>
  <c r="P1137"/>
  <c r="BI1119"/>
  <c r="BH1119"/>
  <c r="BG1119"/>
  <c r="BF1119"/>
  <c r="T1119"/>
  <c r="R1119"/>
  <c r="P1119"/>
  <c r="BI1115"/>
  <c r="BH1115"/>
  <c r="BG1115"/>
  <c r="BF1115"/>
  <c r="T1115"/>
  <c r="R1115"/>
  <c r="P1115"/>
  <c r="BI1111"/>
  <c r="BH1111"/>
  <c r="BG1111"/>
  <c r="BF1111"/>
  <c r="T1111"/>
  <c r="R1111"/>
  <c r="P1111"/>
  <c r="BI1107"/>
  <c r="BH1107"/>
  <c r="BG1107"/>
  <c r="BF1107"/>
  <c r="T1107"/>
  <c r="R1107"/>
  <c r="P1107"/>
  <c r="BI1103"/>
  <c r="BH1103"/>
  <c r="BG1103"/>
  <c r="BF1103"/>
  <c r="T1103"/>
  <c r="R1103"/>
  <c r="P1103"/>
  <c r="BI1094"/>
  <c r="BH1094"/>
  <c r="BG1094"/>
  <c r="BF1094"/>
  <c r="T1094"/>
  <c r="R1094"/>
  <c r="P1094"/>
  <c r="BI1087"/>
  <c r="BH1087"/>
  <c r="BG1087"/>
  <c r="BF1087"/>
  <c r="T1087"/>
  <c r="R1087"/>
  <c r="P1087"/>
  <c r="BI1083"/>
  <c r="BH1083"/>
  <c r="BG1083"/>
  <c r="BF1083"/>
  <c r="T1083"/>
  <c r="R1083"/>
  <c r="P1083"/>
  <c r="BI1080"/>
  <c r="BH1080"/>
  <c r="BG1080"/>
  <c r="BF1080"/>
  <c r="T1080"/>
  <c r="R1080"/>
  <c r="P1080"/>
  <c r="BI1077"/>
  <c r="BH1077"/>
  <c r="BG1077"/>
  <c r="BF1077"/>
  <c r="T1077"/>
  <c r="R1077"/>
  <c r="P1077"/>
  <c r="BI1073"/>
  <c r="BH1073"/>
  <c r="BG1073"/>
  <c r="BF1073"/>
  <c r="T1073"/>
  <c r="R1073"/>
  <c r="P1073"/>
  <c r="BI1068"/>
  <c r="BH1068"/>
  <c r="BG1068"/>
  <c r="BF1068"/>
  <c r="T1068"/>
  <c r="R1068"/>
  <c r="P1068"/>
  <c r="BI1063"/>
  <c r="BH1063"/>
  <c r="BG1063"/>
  <c r="BF1063"/>
  <c r="T1063"/>
  <c r="R1063"/>
  <c r="P1063"/>
  <c r="BI1055"/>
  <c r="BH1055"/>
  <c r="BG1055"/>
  <c r="BF1055"/>
  <c r="T1055"/>
  <c r="R1055"/>
  <c r="P1055"/>
  <c r="BI1050"/>
  <c r="BH1050"/>
  <c r="BG1050"/>
  <c r="BF1050"/>
  <c r="T1050"/>
  <c r="R1050"/>
  <c r="P1050"/>
  <c r="BI1042"/>
  <c r="BH1042"/>
  <c r="BG1042"/>
  <c r="BF1042"/>
  <c r="T1042"/>
  <c r="R1042"/>
  <c r="P1042"/>
  <c r="BI1038"/>
  <c r="BH1038"/>
  <c r="BG1038"/>
  <c r="BF1038"/>
  <c r="T1038"/>
  <c r="R1038"/>
  <c r="P1038"/>
  <c r="BI1034"/>
  <c r="BH1034"/>
  <c r="BG1034"/>
  <c r="BF1034"/>
  <c r="T1034"/>
  <c r="R1034"/>
  <c r="P1034"/>
  <c r="BI1030"/>
  <c r="BH1030"/>
  <c r="BG1030"/>
  <c r="BF1030"/>
  <c r="T1030"/>
  <c r="R1030"/>
  <c r="P1030"/>
  <c r="BI1026"/>
  <c r="BH1026"/>
  <c r="BG1026"/>
  <c r="BF1026"/>
  <c r="T1026"/>
  <c r="R1026"/>
  <c r="P1026"/>
  <c r="BI1022"/>
  <c r="BH1022"/>
  <c r="BG1022"/>
  <c r="BF1022"/>
  <c r="T1022"/>
  <c r="R1022"/>
  <c r="P1022"/>
  <c r="BI1015"/>
  <c r="BH1015"/>
  <c r="BG1015"/>
  <c r="BF1015"/>
  <c r="T1015"/>
  <c r="R1015"/>
  <c r="P1015"/>
  <c r="BI1011"/>
  <c r="BH1011"/>
  <c r="BG1011"/>
  <c r="BF1011"/>
  <c r="T1011"/>
  <c r="R1011"/>
  <c r="P1011"/>
  <c r="BI1004"/>
  <c r="BH1004"/>
  <c r="BG1004"/>
  <c r="BF1004"/>
  <c r="T1004"/>
  <c r="R1004"/>
  <c r="P1004"/>
  <c r="BI998"/>
  <c r="BH998"/>
  <c r="BG998"/>
  <c r="BF998"/>
  <c r="T998"/>
  <c r="R998"/>
  <c r="P998"/>
  <c r="BI995"/>
  <c r="BH995"/>
  <c r="BG995"/>
  <c r="BF995"/>
  <c r="T995"/>
  <c r="R995"/>
  <c r="P995"/>
  <c r="BI992"/>
  <c r="BH992"/>
  <c r="BG992"/>
  <c r="BF992"/>
  <c r="T992"/>
  <c r="R992"/>
  <c r="P992"/>
  <c r="BI989"/>
  <c r="BH989"/>
  <c r="BG989"/>
  <c r="BF989"/>
  <c r="T989"/>
  <c r="R989"/>
  <c r="P989"/>
  <c r="BI986"/>
  <c r="BH986"/>
  <c r="BG986"/>
  <c r="BF986"/>
  <c r="T986"/>
  <c r="R986"/>
  <c r="P986"/>
  <c r="BI983"/>
  <c r="BH983"/>
  <c r="BG983"/>
  <c r="BF983"/>
  <c r="T983"/>
  <c r="R983"/>
  <c r="P983"/>
  <c r="BI976"/>
  <c r="BH976"/>
  <c r="BG976"/>
  <c r="BF976"/>
  <c r="T976"/>
  <c r="R976"/>
  <c r="P976"/>
  <c r="BI972"/>
  <c r="BH972"/>
  <c r="BG972"/>
  <c r="BF972"/>
  <c r="T972"/>
  <c r="R972"/>
  <c r="P972"/>
  <c r="BI968"/>
  <c r="BH968"/>
  <c r="BG968"/>
  <c r="BF968"/>
  <c r="T968"/>
  <c r="R968"/>
  <c r="P968"/>
  <c r="BI961"/>
  <c r="BH961"/>
  <c r="BG961"/>
  <c r="BF961"/>
  <c r="T961"/>
  <c r="R961"/>
  <c r="P961"/>
  <c r="BI954"/>
  <c r="BH954"/>
  <c r="BG954"/>
  <c r="BF954"/>
  <c r="T954"/>
  <c r="R954"/>
  <c r="P954"/>
  <c r="BI950"/>
  <c r="BH950"/>
  <c r="BG950"/>
  <c r="BF950"/>
  <c r="T950"/>
  <c r="R950"/>
  <c r="P950"/>
  <c r="BI943"/>
  <c r="BH943"/>
  <c r="BG943"/>
  <c r="BF943"/>
  <c r="T943"/>
  <c r="R943"/>
  <c r="P943"/>
  <c r="BI939"/>
  <c r="BH939"/>
  <c r="BG939"/>
  <c r="BF939"/>
  <c r="T939"/>
  <c r="R939"/>
  <c r="P939"/>
  <c r="BI935"/>
  <c r="BH935"/>
  <c r="BG935"/>
  <c r="BF935"/>
  <c r="T935"/>
  <c r="R935"/>
  <c r="P935"/>
  <c r="BI931"/>
  <c r="BH931"/>
  <c r="BG931"/>
  <c r="BF931"/>
  <c r="T931"/>
  <c r="R931"/>
  <c r="P931"/>
  <c r="BI927"/>
  <c r="BH927"/>
  <c r="BG927"/>
  <c r="BF927"/>
  <c r="T927"/>
  <c r="R927"/>
  <c r="P927"/>
  <c r="BI923"/>
  <c r="BH923"/>
  <c r="BG923"/>
  <c r="BF923"/>
  <c r="T923"/>
  <c r="R923"/>
  <c r="P923"/>
  <c r="BI919"/>
  <c r="BH919"/>
  <c r="BG919"/>
  <c r="BF919"/>
  <c r="T919"/>
  <c r="R919"/>
  <c r="P919"/>
  <c r="BI893"/>
  <c r="BH893"/>
  <c r="BG893"/>
  <c r="BF893"/>
  <c r="T893"/>
  <c r="R893"/>
  <c r="P893"/>
  <c r="BI889"/>
  <c r="BH889"/>
  <c r="BG889"/>
  <c r="BF889"/>
  <c r="T889"/>
  <c r="R889"/>
  <c r="P889"/>
  <c r="BI886"/>
  <c r="BH886"/>
  <c r="BG886"/>
  <c r="BF886"/>
  <c r="T886"/>
  <c r="R886"/>
  <c r="P886"/>
  <c r="BI883"/>
  <c r="BH883"/>
  <c r="BG883"/>
  <c r="BF883"/>
  <c r="T883"/>
  <c r="R883"/>
  <c r="P883"/>
  <c r="BI876"/>
  <c r="BH876"/>
  <c r="BG876"/>
  <c r="BF876"/>
  <c r="T876"/>
  <c r="R876"/>
  <c r="P876"/>
  <c r="BI873"/>
  <c r="BH873"/>
  <c r="BG873"/>
  <c r="BF873"/>
  <c r="T873"/>
  <c r="R873"/>
  <c r="P873"/>
  <c r="BI869"/>
  <c r="BH869"/>
  <c r="BG869"/>
  <c r="BF869"/>
  <c r="T869"/>
  <c r="R869"/>
  <c r="P869"/>
  <c r="BI865"/>
  <c r="BH865"/>
  <c r="BG865"/>
  <c r="BF865"/>
  <c r="T865"/>
  <c r="R865"/>
  <c r="P865"/>
  <c r="BI862"/>
  <c r="BH862"/>
  <c r="BG862"/>
  <c r="BF862"/>
  <c r="T862"/>
  <c r="R862"/>
  <c r="P862"/>
  <c r="BI853"/>
  <c r="BH853"/>
  <c r="BG853"/>
  <c r="BF853"/>
  <c r="T853"/>
  <c r="R853"/>
  <c r="P853"/>
  <c r="BI849"/>
  <c r="BH849"/>
  <c r="BG849"/>
  <c r="BF849"/>
  <c r="T849"/>
  <c r="R849"/>
  <c r="P849"/>
  <c r="BI845"/>
  <c r="BH845"/>
  <c r="BG845"/>
  <c r="BF845"/>
  <c r="T845"/>
  <c r="R845"/>
  <c r="P845"/>
  <c r="BI842"/>
  <c r="BH842"/>
  <c r="BG842"/>
  <c r="BF842"/>
  <c r="T842"/>
  <c r="R842"/>
  <c r="P842"/>
  <c r="BI839"/>
  <c r="BH839"/>
  <c r="BG839"/>
  <c r="BF839"/>
  <c r="T839"/>
  <c r="R839"/>
  <c r="P839"/>
  <c r="BI836"/>
  <c r="BH836"/>
  <c r="BG836"/>
  <c r="BF836"/>
  <c r="T836"/>
  <c r="R836"/>
  <c r="P836"/>
  <c r="BI833"/>
  <c r="BH833"/>
  <c r="BG833"/>
  <c r="BF833"/>
  <c r="T833"/>
  <c r="R833"/>
  <c r="P833"/>
  <c r="BI830"/>
  <c r="BH830"/>
  <c r="BG830"/>
  <c r="BF830"/>
  <c r="T830"/>
  <c r="R830"/>
  <c r="P830"/>
  <c r="BI827"/>
  <c r="BH827"/>
  <c r="BG827"/>
  <c r="BF827"/>
  <c r="T827"/>
  <c r="R827"/>
  <c r="P827"/>
  <c r="BI823"/>
  <c r="BH823"/>
  <c r="BG823"/>
  <c r="BF823"/>
  <c r="T823"/>
  <c r="R823"/>
  <c r="P823"/>
  <c r="BI801"/>
  <c r="BH801"/>
  <c r="BG801"/>
  <c r="BF801"/>
  <c r="T801"/>
  <c r="R801"/>
  <c r="P801"/>
  <c r="BI780"/>
  <c r="BH780"/>
  <c r="BG780"/>
  <c r="BF780"/>
  <c r="T780"/>
  <c r="R780"/>
  <c r="P780"/>
  <c r="BI776"/>
  <c r="BH776"/>
  <c r="BG776"/>
  <c r="BF776"/>
  <c r="T776"/>
  <c r="R776"/>
  <c r="P776"/>
  <c r="BI772"/>
  <c r="BH772"/>
  <c r="BG772"/>
  <c r="BF772"/>
  <c r="T772"/>
  <c r="R772"/>
  <c r="P772"/>
  <c r="BI767"/>
  <c r="BH767"/>
  <c r="BG767"/>
  <c r="BF767"/>
  <c r="T767"/>
  <c r="R767"/>
  <c r="P767"/>
  <c r="BI723"/>
  <c r="BH723"/>
  <c r="BG723"/>
  <c r="BF723"/>
  <c r="T723"/>
  <c r="R723"/>
  <c r="P723"/>
  <c r="BI715"/>
  <c r="BH715"/>
  <c r="BG715"/>
  <c r="BF715"/>
  <c r="T715"/>
  <c r="R715"/>
  <c r="P715"/>
  <c r="BI711"/>
  <c r="BH711"/>
  <c r="BG711"/>
  <c r="BF711"/>
  <c r="T711"/>
  <c r="R711"/>
  <c r="P711"/>
  <c r="BI693"/>
  <c r="BH693"/>
  <c r="BG693"/>
  <c r="BF693"/>
  <c r="T693"/>
  <c r="R693"/>
  <c r="P693"/>
  <c r="BI687"/>
  <c r="BH687"/>
  <c r="BG687"/>
  <c r="BF687"/>
  <c r="T687"/>
  <c r="R687"/>
  <c r="P687"/>
  <c r="BI678"/>
  <c r="BH678"/>
  <c r="BG678"/>
  <c r="BF678"/>
  <c r="T678"/>
  <c r="R678"/>
  <c r="P678"/>
  <c r="BI674"/>
  <c r="BH674"/>
  <c r="BG674"/>
  <c r="BF674"/>
  <c r="T674"/>
  <c r="R674"/>
  <c r="P674"/>
  <c r="BI665"/>
  <c r="BH665"/>
  <c r="BG665"/>
  <c r="BF665"/>
  <c r="T665"/>
  <c r="R665"/>
  <c r="P665"/>
  <c r="BI641"/>
  <c r="BH641"/>
  <c r="BG641"/>
  <c r="BF641"/>
  <c r="T641"/>
  <c r="R641"/>
  <c r="P641"/>
  <c r="BI627"/>
  <c r="BH627"/>
  <c r="BG627"/>
  <c r="BF627"/>
  <c r="T627"/>
  <c r="R627"/>
  <c r="P627"/>
  <c r="BI622"/>
  <c r="BH622"/>
  <c r="BG622"/>
  <c r="BF622"/>
  <c r="T622"/>
  <c r="R622"/>
  <c r="P622"/>
  <c r="BI614"/>
  <c r="BH614"/>
  <c r="BG614"/>
  <c r="BF614"/>
  <c r="T614"/>
  <c r="R614"/>
  <c r="P614"/>
  <c r="BI606"/>
  <c r="BH606"/>
  <c r="BG606"/>
  <c r="BF606"/>
  <c r="T606"/>
  <c r="R606"/>
  <c r="P606"/>
  <c r="BI601"/>
  <c r="BH601"/>
  <c r="BG601"/>
  <c r="BF601"/>
  <c r="T601"/>
  <c r="R601"/>
  <c r="P601"/>
  <c r="BI592"/>
  <c r="BH592"/>
  <c r="BG592"/>
  <c r="BF592"/>
  <c r="T592"/>
  <c r="R592"/>
  <c r="P592"/>
  <c r="BI587"/>
  <c r="BH587"/>
  <c r="BG587"/>
  <c r="BF587"/>
  <c r="T587"/>
  <c r="R587"/>
  <c r="P587"/>
  <c r="BI584"/>
  <c r="BH584"/>
  <c r="BG584"/>
  <c r="BF584"/>
  <c r="T584"/>
  <c r="R584"/>
  <c r="P584"/>
  <c r="BI582"/>
  <c r="BH582"/>
  <c r="BG582"/>
  <c r="BF582"/>
  <c r="T582"/>
  <c r="R582"/>
  <c r="P582"/>
  <c r="BI578"/>
  <c r="BH578"/>
  <c r="BG578"/>
  <c r="BF578"/>
  <c r="T578"/>
  <c r="R578"/>
  <c r="P578"/>
  <c r="BI569"/>
  <c r="BH569"/>
  <c r="BG569"/>
  <c r="BF569"/>
  <c r="T569"/>
  <c r="R569"/>
  <c r="P569"/>
  <c r="BI558"/>
  <c r="BH558"/>
  <c r="BG558"/>
  <c r="BF558"/>
  <c r="T558"/>
  <c r="R558"/>
  <c r="P558"/>
  <c r="BI551"/>
  <c r="BH551"/>
  <c r="BG551"/>
  <c r="BF551"/>
  <c r="T551"/>
  <c r="R551"/>
  <c r="P551"/>
  <c r="BI540"/>
  <c r="BH540"/>
  <c r="BG540"/>
  <c r="BF540"/>
  <c r="T540"/>
  <c r="R540"/>
  <c r="P540"/>
  <c r="BI537"/>
  <c r="BH537"/>
  <c r="BG537"/>
  <c r="BF537"/>
  <c r="T537"/>
  <c r="R537"/>
  <c r="P537"/>
  <c r="BI534"/>
  <c r="BH534"/>
  <c r="BG534"/>
  <c r="BF534"/>
  <c r="T534"/>
  <c r="R534"/>
  <c r="P534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4"/>
  <c r="BH514"/>
  <c r="BG514"/>
  <c r="BF514"/>
  <c r="T514"/>
  <c r="R514"/>
  <c r="P514"/>
  <c r="BI507"/>
  <c r="BH507"/>
  <c r="BG507"/>
  <c r="BF507"/>
  <c r="T507"/>
  <c r="R507"/>
  <c r="P507"/>
  <c r="BI503"/>
  <c r="BH503"/>
  <c r="BG503"/>
  <c r="BF503"/>
  <c r="T503"/>
  <c r="R503"/>
  <c r="P503"/>
  <c r="BI496"/>
  <c r="BH496"/>
  <c r="BG496"/>
  <c r="BF496"/>
  <c r="T496"/>
  <c r="R496"/>
  <c r="P496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79"/>
  <c r="BH479"/>
  <c r="BG479"/>
  <c r="BF479"/>
  <c r="T479"/>
  <c r="R479"/>
  <c r="P479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36"/>
  <c r="BH436"/>
  <c r="BG436"/>
  <c r="BF436"/>
  <c r="T436"/>
  <c r="R436"/>
  <c r="P436"/>
  <c r="BI411"/>
  <c r="BH411"/>
  <c r="BG411"/>
  <c r="BF411"/>
  <c r="T411"/>
  <c r="R411"/>
  <c r="P411"/>
  <c r="BI408"/>
  <c r="BH408"/>
  <c r="BG408"/>
  <c r="BF408"/>
  <c r="T408"/>
  <c r="R408"/>
  <c r="P408"/>
  <c r="BI396"/>
  <c r="BH396"/>
  <c r="BG396"/>
  <c r="BF396"/>
  <c r="T396"/>
  <c r="R396"/>
  <c r="P396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38"/>
  <c r="BH338"/>
  <c r="BG338"/>
  <c r="BF338"/>
  <c r="T338"/>
  <c r="R338"/>
  <c r="P338"/>
  <c r="BI333"/>
  <c r="BH333"/>
  <c r="BG333"/>
  <c r="BF333"/>
  <c r="T333"/>
  <c r="R333"/>
  <c r="P333"/>
  <c r="BI325"/>
  <c r="BH325"/>
  <c r="BG325"/>
  <c r="BF325"/>
  <c r="T325"/>
  <c r="R325"/>
  <c r="P325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86"/>
  <c r="BH286"/>
  <c r="BG286"/>
  <c r="BF286"/>
  <c r="T286"/>
  <c r="R286"/>
  <c r="P286"/>
  <c r="BI282"/>
  <c r="BH282"/>
  <c r="BG282"/>
  <c r="BF282"/>
  <c r="T282"/>
  <c r="R282"/>
  <c r="P282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26"/>
  <c r="BH226"/>
  <c r="BG226"/>
  <c r="BF226"/>
  <c r="T226"/>
  <c r="R226"/>
  <c r="P226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39"/>
  <c r="BH139"/>
  <c r="BG139"/>
  <c r="BF139"/>
  <c r="T139"/>
  <c r="R139"/>
  <c r="P139"/>
  <c r="BI135"/>
  <c r="BH135"/>
  <c r="BG135"/>
  <c r="BF135"/>
  <c r="T135"/>
  <c r="T134"/>
  <c r="R135"/>
  <c r="R134"/>
  <c r="P135"/>
  <c r="P134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J102"/>
  <c r="F102"/>
  <c r="F100"/>
  <c r="E98"/>
  <c r="J58"/>
  <c r="F58"/>
  <c r="F56"/>
  <c r="E54"/>
  <c r="J26"/>
  <c r="E26"/>
  <c r="J59"/>
  <c r="J25"/>
  <c r="J20"/>
  <c r="E20"/>
  <c r="F103"/>
  <c r="J19"/>
  <c r="J14"/>
  <c r="J56"/>
  <c r="E7"/>
  <c r="E94"/>
  <c i="1" r="L50"/>
  <c r="AM50"/>
  <c r="AM49"/>
  <c r="L49"/>
  <c r="AM47"/>
  <c r="L47"/>
  <c r="L45"/>
  <c r="L44"/>
  <c i="2" r="J1177"/>
  <c r="J170"/>
  <c r="BK208"/>
  <c r="BK540"/>
  <c r="J976"/>
  <c r="J1215"/>
  <c r="BK1413"/>
  <c r="J367"/>
  <c r="BK983"/>
  <c i="3" r="J178"/>
  <c r="BK152"/>
  <c i="2" r="J935"/>
  <c r="BK939"/>
  <c r="BK1141"/>
  <c r="BK873"/>
  <c r="BK715"/>
  <c r="J436"/>
  <c r="J507"/>
  <c r="BK1473"/>
  <c i="3" r="J234"/>
  <c r="J131"/>
  <c i="4" r="J88"/>
  <c i="2" r="J998"/>
  <c r="BK1174"/>
  <c r="BK1392"/>
  <c r="BK210"/>
  <c r="J1212"/>
  <c r="BK1026"/>
  <c r="BK109"/>
  <c r="BK127"/>
  <c i="3" r="J224"/>
  <c i="2" r="BK1394"/>
  <c r="BK193"/>
  <c r="J469"/>
  <c r="BK801"/>
  <c r="J1004"/>
  <c r="J537"/>
  <c r="BK226"/>
  <c r="BK516"/>
  <c r="J1034"/>
  <c i="3" r="J159"/>
  <c r="J155"/>
  <c i="5" r="J100"/>
  <c i="2" r="J514"/>
  <c r="J519"/>
  <c r="BK833"/>
  <c r="BK622"/>
  <c r="J845"/>
  <c r="BK1119"/>
  <c r="J1528"/>
  <c r="J569"/>
  <c i="3" r="J99"/>
  <c r="BK206"/>
  <c i="2" r="BK849"/>
  <c r="J303"/>
  <c r="BK823"/>
  <c r="J830"/>
  <c r="BK693"/>
  <c r="BK1417"/>
  <c r="J313"/>
  <c r="J869"/>
  <c i="3" r="J96"/>
  <c r="J134"/>
  <c i="2" r="BK522"/>
  <c r="BK537"/>
  <c r="J484"/>
  <c r="BK507"/>
  <c r="J582"/>
  <c r="BK196"/>
  <c r="BK711"/>
  <c r="BK1512"/>
  <c i="3" r="J232"/>
  <c r="J180"/>
  <c i="2" r="BK665"/>
  <c r="BK1415"/>
  <c r="BK1467"/>
  <c r="J1409"/>
  <c r="J1163"/>
  <c r="BK1455"/>
  <c r="J363"/>
  <c r="BK972"/>
  <c i="3" r="BK115"/>
  <c r="BK131"/>
  <c i="2" r="BK582"/>
  <c r="J931"/>
  <c r="J1103"/>
  <c r="J1038"/>
  <c r="BK876"/>
  <c r="J889"/>
  <c r="BK1238"/>
  <c r="J174"/>
  <c r="J711"/>
  <c i="3" r="BK182"/>
  <c r="BK224"/>
  <c i="2" r="BK1250"/>
  <c r="J1355"/>
  <c r="BK1479"/>
  <c r="J1147"/>
  <c r="BK923"/>
  <c r="J1256"/>
  <c r="BK139"/>
  <c r="J833"/>
  <c i="3" r="J143"/>
  <c r="BK161"/>
  <c i="2" r="BK1393"/>
  <c r="J261"/>
  <c r="BK247"/>
  <c r="J1238"/>
  <c r="J1073"/>
  <c r="BK261"/>
  <c r="J1174"/>
  <c i="3" r="J128"/>
  <c r="J206"/>
  <c i="2" r="J687"/>
  <c r="J1111"/>
  <c r="BK1335"/>
  <c r="J950"/>
  <c r="BK968"/>
  <c r="J354"/>
  <c r="J823"/>
  <c r="BK1507"/>
  <c r="J206"/>
  <c i="3" r="BK96"/>
  <c i="4" r="BK96"/>
  <c i="2" r="BK865"/>
  <c r="J1429"/>
  <c r="J1380"/>
  <c r="BK627"/>
  <c r="J578"/>
  <c r="J923"/>
  <c r="J1407"/>
  <c i="3" r="J217"/>
  <c r="J90"/>
  <c i="5" r="BK94"/>
  <c i="2" r="BK299"/>
  <c r="J1080"/>
  <c r="J212"/>
  <c r="BK1407"/>
  <c r="BK1144"/>
  <c r="J1512"/>
  <c i="1" r="AS55"/>
  <c i="2" r="BK1147"/>
  <c r="BK1203"/>
  <c r="BK1399"/>
  <c r="BK1438"/>
  <c r="J1184"/>
  <c r="BK1476"/>
  <c r="BK1083"/>
  <c r="J1281"/>
  <c i="3" r="J191"/>
  <c r="BK200"/>
  <c i="2" r="J1187"/>
  <c r="BK1380"/>
  <c r="BK215"/>
  <c r="BK486"/>
  <c r="BK534"/>
  <c r="BK267"/>
  <c r="J1261"/>
  <c r="BK1528"/>
  <c i="3" r="BK203"/>
  <c r="J121"/>
  <c i="5" r="BK88"/>
  <c i="2" r="BK496"/>
  <c r="J1083"/>
  <c r="BK1463"/>
  <c r="J1406"/>
  <c r="J1399"/>
  <c r="BK1038"/>
  <c r="J983"/>
  <c r="BK1503"/>
  <c r="J201"/>
  <c i="3" r="BK212"/>
  <c i="5" r="J105"/>
  <c i="2" r="J1157"/>
  <c r="BK1365"/>
  <c r="J165"/>
  <c r="J1137"/>
  <c r="BK1068"/>
  <c r="J1397"/>
  <c r="J264"/>
  <c r="BK592"/>
  <c i="3" r="BK217"/>
  <c r="BK99"/>
  <c i="2" r="J883"/>
  <c r="J496"/>
  <c r="BK525"/>
  <c r="J196"/>
  <c r="BK601"/>
  <c r="BK641"/>
  <c r="J1523"/>
  <c r="J525"/>
  <c i="3" r="J167"/>
  <c i="5" r="J88"/>
  <c i="2" r="J516"/>
  <c r="J540"/>
  <c r="J299"/>
  <c r="BK124"/>
  <c r="BK1264"/>
  <c r="BK1387"/>
  <c r="J440"/>
  <c r="J1396"/>
  <c i="3" r="J111"/>
  <c r="J194"/>
  <c i="2" r="BK1408"/>
  <c r="J333"/>
  <c r="BK466"/>
  <c r="BK584"/>
  <c r="J1197"/>
  <c r="BK1414"/>
  <c r="BK1197"/>
  <c r="J1507"/>
  <c r="BK338"/>
  <c i="3" r="BK221"/>
  <c i="4" r="BK94"/>
  <c i="2" r="BK976"/>
  <c r="BK1177"/>
  <c r="BK1395"/>
  <c r="BK1215"/>
  <c r="BK1022"/>
  <c r="J472"/>
  <c r="BK1073"/>
  <c r="J1414"/>
  <c r="BK363"/>
  <c i="3" r="J212"/>
  <c i="5" r="BK105"/>
  <c i="2" r="J373"/>
  <c r="J1042"/>
  <c r="J1489"/>
  <c r="BK243"/>
  <c r="J219"/>
  <c r="BK313"/>
  <c r="J1447"/>
  <c r="BK206"/>
  <c r="BK950"/>
  <c i="3" r="BK121"/>
  <c r="J146"/>
  <c i="2" r="J1371"/>
  <c r="BK1190"/>
  <c r="BK1301"/>
  <c r="BK1281"/>
  <c r="J992"/>
  <c r="J466"/>
  <c r="J1209"/>
  <c r="J127"/>
  <c r="BK264"/>
  <c i="3" r="BK173"/>
  <c i="2" r="J1389"/>
  <c r="BK587"/>
  <c r="BK889"/>
  <c r="BK309"/>
  <c r="J1433"/>
  <c r="BK1087"/>
  <c r="J1532"/>
  <c r="BK436"/>
  <c i="3" r="J152"/>
  <c i="4" r="J91"/>
  <c i="2" r="J503"/>
  <c r="BK373"/>
  <c r="BK1247"/>
  <c r="BK1235"/>
  <c r="BK961"/>
  <c r="J1190"/>
  <c r="BK1532"/>
  <c r="J408"/>
  <c i="3" r="J124"/>
  <c i="5" r="J97"/>
  <c i="2" r="BK454"/>
  <c r="J1203"/>
  <c r="BK998"/>
  <c r="J215"/>
  <c r="J458"/>
  <c r="BK1410"/>
  <c i="3" r="BK219"/>
  <c r="BK118"/>
  <c i="4" r="J96"/>
  <c i="2" r="J1415"/>
  <c r="J243"/>
  <c r="J1398"/>
  <c r="J1218"/>
  <c r="J1503"/>
  <c r="BK1232"/>
  <c r="J317"/>
  <c r="J1154"/>
  <c i="3" r="J185"/>
  <c r="J227"/>
  <c i="5" r="BK103"/>
  <c i="2" r="J606"/>
  <c r="J862"/>
  <c r="J1345"/>
  <c r="BK927"/>
  <c r="J1250"/>
  <c r="J1030"/>
  <c r="J1467"/>
  <c i="3" r="BK185"/>
  <c r="J137"/>
  <c i="2" r="J1470"/>
  <c r="BK551"/>
  <c r="BK514"/>
  <c r="J349"/>
  <c r="J1387"/>
  <c r="BK1253"/>
  <c r="J320"/>
  <c r="J592"/>
  <c r="J1119"/>
  <c i="3" r="J203"/>
  <c r="J209"/>
  <c i="2" r="BK1442"/>
  <c r="BK1486"/>
  <c r="J614"/>
  <c r="BK1256"/>
  <c r="J853"/>
  <c r="J961"/>
  <c r="BK1523"/>
  <c r="BK853"/>
  <c i="3" r="BK102"/>
  <c i="2" r="J1451"/>
  <c r="J210"/>
  <c r="J351"/>
  <c r="J1068"/>
  <c r="BK396"/>
  <c r="J1115"/>
  <c r="BK830"/>
  <c i="3" r="BK134"/>
  <c i="5" r="BK97"/>
  <c i="2" r="BK1015"/>
  <c r="BK1433"/>
  <c r="J135"/>
  <c r="J1232"/>
  <c r="J1244"/>
  <c r="J193"/>
  <c r="J113"/>
  <c r="J307"/>
  <c r="J842"/>
  <c i="3" r="J118"/>
  <c r="BK191"/>
  <c i="2" r="J622"/>
  <c r="J558"/>
  <c r="BK893"/>
  <c r="BK344"/>
  <c r="BK1489"/>
  <c r="BK286"/>
  <c r="BK886"/>
  <c r="BK935"/>
  <c i="3" r="J197"/>
  <c r="J188"/>
  <c i="5" r="J103"/>
  <c i="2" r="J601"/>
  <c r="J849"/>
  <c r="BK1063"/>
  <c r="BK1425"/>
  <c r="J1205"/>
  <c r="BK458"/>
  <c r="J1496"/>
  <c r="J641"/>
  <c i="3" r="BK227"/>
  <c i="2" r="J1473"/>
  <c r="BK118"/>
  <c r="BK354"/>
  <c r="J954"/>
  <c r="BK1170"/>
  <c r="J1144"/>
  <c r="J1055"/>
  <c r="J1170"/>
  <c r="J1590"/>
  <c r="BK489"/>
  <c i="3" r="BK178"/>
  <c r="BK236"/>
  <c i="2" r="J1291"/>
  <c r="J1438"/>
  <c r="J204"/>
  <c r="BK1451"/>
  <c r="BK1259"/>
  <c r="J309"/>
  <c r="BK606"/>
  <c r="J886"/>
  <c i="3" r="J182"/>
  <c r="BK146"/>
  <c i="5" r="BK100"/>
  <c i="2" r="BK121"/>
  <c r="BK411"/>
  <c r="J943"/>
  <c r="BK992"/>
  <c r="J522"/>
  <c r="J715"/>
  <c r="J927"/>
  <c r="J1011"/>
  <c i="3" r="BK164"/>
  <c r="J176"/>
  <c i="4" r="BK100"/>
  <c i="2" r="BK986"/>
  <c r="J836"/>
  <c r="J1087"/>
  <c r="J989"/>
  <c r="BK943"/>
  <c r="J1160"/>
  <c r="J1365"/>
  <c r="BK1590"/>
  <c r="BK767"/>
  <c i="3" r="J93"/>
  <c r="J221"/>
  <c i="2" r="BK479"/>
  <c r="J486"/>
  <c r="BK776"/>
  <c r="BK1205"/>
  <c r="BK1397"/>
  <c r="J250"/>
  <c r="J587"/>
  <c r="J1301"/>
  <c r="J359"/>
  <c i="3" r="J200"/>
  <c i="2" r="BK317"/>
  <c r="BK472"/>
  <c r="BK1030"/>
  <c r="J919"/>
  <c r="BK674"/>
  <c r="J776"/>
  <c r="BK839"/>
  <c r="J1392"/>
  <c i="3" r="J105"/>
  <c r="BK111"/>
  <c i="2" r="BK320"/>
  <c r="J479"/>
  <c r="BK1077"/>
  <c r="BK723"/>
  <c r="BK503"/>
  <c r="J678"/>
  <c r="BK989"/>
  <c r="BK1516"/>
  <c r="BK307"/>
  <c i="3" r="J219"/>
  <c i="4" r="J98"/>
  <c i="2" r="BK1241"/>
  <c r="J1425"/>
  <c r="J178"/>
  <c r="J801"/>
  <c r="J371"/>
  <c i="1" r="AS58"/>
  <c i="3" r="BK157"/>
  <c r="BK232"/>
  <c i="2" r="BK1261"/>
  <c r="BK349"/>
  <c r="BK170"/>
  <c r="BK558"/>
  <c r="BK377"/>
  <c r="BK1409"/>
  <c r="BK1444"/>
  <c r="J187"/>
  <c r="BK687"/>
  <c i="3" r="BK234"/>
  <c r="BK155"/>
  <c i="2" r="BK183"/>
  <c r="BK359"/>
  <c r="J1026"/>
  <c r="J972"/>
  <c r="J1063"/>
  <c r="BK1291"/>
  <c r="J1593"/>
  <c r="J1050"/>
  <c i="3" r="BK108"/>
  <c r="BK105"/>
  <c i="2" r="BK1094"/>
  <c r="BK1371"/>
  <c r="BK201"/>
  <c r="BK569"/>
  <c r="BK408"/>
  <c r="BK883"/>
  <c r="BK1050"/>
  <c r="BK1212"/>
  <c r="BK1519"/>
  <c r="BK772"/>
  <c i="3" r="BK167"/>
  <c r="BK90"/>
  <c i="2" r="J1264"/>
  <c r="J1395"/>
  <c r="BK187"/>
  <c r="BK1160"/>
  <c r="J995"/>
  <c r="BK1218"/>
  <c r="J445"/>
  <c r="BK1055"/>
  <c i="3" r="J170"/>
  <c r="BK137"/>
  <c i="2" r="BK1402"/>
  <c r="J1476"/>
  <c r="J121"/>
  <c r="J282"/>
  <c r="BK165"/>
  <c r="J1015"/>
  <c r="J1394"/>
  <c r="J247"/>
  <c r="BK1115"/>
  <c i="3" r="BK194"/>
  <c r="BK230"/>
  <c i="2" r="BK1429"/>
  <c r="J1259"/>
  <c r="J1310"/>
  <c r="J139"/>
  <c r="J551"/>
  <c r="BK484"/>
  <c r="J346"/>
  <c r="J584"/>
  <c r="J1417"/>
  <c r="BK303"/>
  <c i="3" r="BK209"/>
  <c i="4" r="J94"/>
  <c i="2" r="J1444"/>
  <c r="J183"/>
  <c r="BK469"/>
  <c r="BK1396"/>
  <c r="J1393"/>
  <c r="BK1111"/>
  <c r="J1247"/>
  <c i="3" r="BK149"/>
  <c r="BK93"/>
  <c i="2" r="BK1459"/>
  <c r="J124"/>
  <c r="BK367"/>
  <c r="J1413"/>
  <c r="J827"/>
  <c r="BK780"/>
  <c r="BK212"/>
  <c r="BK845"/>
  <c i="3" r="BK197"/>
  <c r="BK176"/>
  <c i="2" r="J939"/>
  <c r="J893"/>
  <c r="J1107"/>
  <c r="J780"/>
  <c r="J723"/>
  <c r="BK836"/>
  <c r="J1077"/>
  <c r="J1519"/>
  <c r="J876"/>
  <c i="3" r="J230"/>
  <c r="J157"/>
  <c i="2" r="BK1200"/>
  <c r="J1335"/>
  <c r="J130"/>
  <c r="J411"/>
  <c r="BK1496"/>
  <c r="J118"/>
  <c r="BK135"/>
  <c r="J377"/>
  <c r="J1235"/>
  <c r="J226"/>
  <c i="3" r="J161"/>
  <c i="2" r="BK1209"/>
  <c r="BK1004"/>
  <c r="BK113"/>
  <c r="J1410"/>
  <c r="J1459"/>
  <c r="J208"/>
  <c r="BK1389"/>
  <c r="BK1593"/>
  <c r="BK578"/>
  <c i="3" r="J115"/>
  <c r="J149"/>
  <c i="5" r="J91"/>
  <c i="2" r="BK204"/>
  <c r="BK445"/>
  <c r="J1253"/>
  <c r="BK1244"/>
  <c r="J839"/>
  <c r="BK450"/>
  <c r="J534"/>
  <c r="J1486"/>
  <c r="BK250"/>
  <c i="3" r="J164"/>
  <c i="4" r="BK98"/>
  <c i="2" r="BK931"/>
  <c r="BK995"/>
  <c r="J1094"/>
  <c r="BK842"/>
  <c r="BK869"/>
  <c r="J873"/>
  <c r="BK1034"/>
  <c r="J1516"/>
  <c r="BK614"/>
  <c i="3" r="BK159"/>
  <c r="J108"/>
  <c i="2" r="J772"/>
  <c r="J338"/>
  <c r="J454"/>
  <c r="BK1154"/>
  <c r="J489"/>
  <c r="J1200"/>
  <c r="BK1080"/>
  <c i="3" r="BK215"/>
  <c r="BK128"/>
  <c i="5" r="BK91"/>
  <c i="2" r="BK174"/>
  <c r="J311"/>
  <c r="J627"/>
  <c r="BK130"/>
  <c r="BK282"/>
  <c r="J1479"/>
  <c r="BK371"/>
  <c r="J1408"/>
  <c i="3" r="BK124"/>
  <c r="J140"/>
  <c i="2" r="BK1310"/>
  <c r="BK1011"/>
  <c r="BK862"/>
  <c r="J396"/>
  <c r="J1402"/>
  <c r="BK351"/>
  <c r="J968"/>
  <c r="J325"/>
  <c i="3" r="BK188"/>
  <c r="BK143"/>
  <c i="2" r="BK1042"/>
  <c r="J1241"/>
  <c r="J1455"/>
  <c r="BK1470"/>
  <c r="BK1406"/>
  <c r="BK333"/>
  <c r="BK519"/>
  <c r="BK954"/>
  <c r="J1442"/>
  <c r="BK311"/>
  <c i="3" r="BK170"/>
  <c i="4" r="BK91"/>
  <c i="2" r="J1141"/>
  <c r="BK1163"/>
  <c r="BK1137"/>
  <c r="BK1107"/>
  <c r="J344"/>
  <c r="BK1398"/>
  <c r="BK219"/>
  <c r="BK827"/>
  <c i="3" r="J215"/>
  <c i="4" r="J100"/>
  <c i="2" r="BK440"/>
  <c r="J674"/>
  <c r="BK1157"/>
  <c r="J109"/>
  <c r="BK1187"/>
  <c r="J986"/>
  <c r="BK178"/>
  <c r="J450"/>
  <c r="BK1355"/>
  <c r="J286"/>
  <c i="3" r="BK140"/>
  <c i="5" r="J94"/>
  <c i="2" r="BK678"/>
  <c r="J267"/>
  <c r="BK919"/>
  <c r="BK1447"/>
  <c r="BK1345"/>
  <c r="BK1184"/>
  <c r="BK325"/>
  <c r="BK346"/>
  <c i="3" r="J173"/>
  <c r="J102"/>
  <c i="2" r="BK1103"/>
  <c r="J767"/>
  <c r="J1022"/>
  <c r="J665"/>
  <c r="J693"/>
  <c r="J865"/>
  <c r="J1463"/>
  <c i="3" r="J236"/>
  <c r="BK180"/>
  <c i="4" r="BK88"/>
  <c i="2" l="1" r="T108"/>
  <c r="T214"/>
  <c r="P376"/>
  <c r="P518"/>
  <c r="T892"/>
  <c r="P1391"/>
  <c r="P1446"/>
  <c i="3" r="T89"/>
  <c i="2" r="P108"/>
  <c r="R214"/>
  <c r="T376"/>
  <c r="R586"/>
  <c r="BK1263"/>
  <c r="J1263"/>
  <c r="J80"/>
  <c r="T1416"/>
  <c r="R1522"/>
  <c i="3" r="P89"/>
  <c i="2" r="BK117"/>
  <c r="J117"/>
  <c r="J66"/>
  <c r="T138"/>
  <c r="BK376"/>
  <c r="T488"/>
  <c r="P586"/>
  <c r="P1263"/>
  <c r="R1416"/>
  <c r="BK1522"/>
  <c r="J1522"/>
  <c r="J84"/>
  <c i="3" r="BK89"/>
  <c r="J89"/>
  <c r="J64"/>
  <c i="2" r="BK108"/>
  <c r="J108"/>
  <c r="J65"/>
  <c r="P214"/>
  <c r="R376"/>
  <c r="R518"/>
  <c r="P892"/>
  <c r="T1391"/>
  <c r="R1446"/>
  <c i="3" r="BK127"/>
  <c r="J127"/>
  <c r="J66"/>
  <c i="4" r="P87"/>
  <c r="P86"/>
  <c i="1" r="AU59"/>
  <c i="2" r="T117"/>
  <c r="P138"/>
  <c r="BK319"/>
  <c r="J319"/>
  <c r="J71"/>
  <c r="BK343"/>
  <c r="J343"/>
  <c r="J72"/>
  <c r="BK370"/>
  <c r="J370"/>
  <c r="J73"/>
  <c r="BK488"/>
  <c r="J488"/>
  <c r="J76"/>
  <c r="T586"/>
  <c r="T1263"/>
  <c r="BK1416"/>
  <c r="J1416"/>
  <c r="J82"/>
  <c r="P1522"/>
  <c i="3" r="R127"/>
  <c r="R126"/>
  <c i="4" r="BK87"/>
  <c r="BK86"/>
  <c r="J86"/>
  <c r="J63"/>
  <c i="2" r="R117"/>
  <c r="R138"/>
  <c r="T319"/>
  <c r="P343"/>
  <c r="T370"/>
  <c r="R488"/>
  <c r="BK586"/>
  <c r="J586"/>
  <c r="J78"/>
  <c r="R1263"/>
  <c r="P1416"/>
  <c r="T1522"/>
  <c i="3" r="T127"/>
  <c r="T126"/>
  <c r="T88"/>
  <c i="4" r="T87"/>
  <c r="T86"/>
  <c i="2" r="P117"/>
  <c r="BK138"/>
  <c r="J138"/>
  <c r="J69"/>
  <c r="R319"/>
  <c r="T343"/>
  <c r="R370"/>
  <c r="BK518"/>
  <c r="J518"/>
  <c r="J77"/>
  <c r="R892"/>
  <c r="BK1391"/>
  <c r="J1391"/>
  <c r="J81"/>
  <c r="T1446"/>
  <c i="3" r="R89"/>
  <c i="4" r="R87"/>
  <c r="R86"/>
  <c i="5" r="R87"/>
  <c r="R86"/>
  <c i="2" r="R108"/>
  <c r="BK214"/>
  <c r="J214"/>
  <c r="J70"/>
  <c r="P319"/>
  <c r="R343"/>
  <c r="P370"/>
  <c r="P488"/>
  <c r="T518"/>
  <c r="BK892"/>
  <c r="J892"/>
  <c r="J79"/>
  <c r="R1391"/>
  <c r="BK1446"/>
  <c r="J1446"/>
  <c r="J83"/>
  <c i="3" r="P127"/>
  <c r="P126"/>
  <c r="P88"/>
  <c i="1" r="AU57"/>
  <c i="5" r="BK87"/>
  <c r="J87"/>
  <c r="J64"/>
  <c r="P87"/>
  <c r="P86"/>
  <c i="1" r="AU60"/>
  <c i="5" r="T87"/>
  <c r="T86"/>
  <c i="2" r="BK129"/>
  <c r="J129"/>
  <c r="J67"/>
  <c r="BK134"/>
  <c r="J134"/>
  <c r="J68"/>
  <c i="5" r="J56"/>
  <c r="F83"/>
  <c r="E50"/>
  <c i="4" r="J87"/>
  <c r="J64"/>
  <c i="5" r="BE97"/>
  <c r="BE100"/>
  <c r="BE103"/>
  <c r="BE91"/>
  <c r="BE94"/>
  <c r="BE88"/>
  <c r="BE105"/>
  <c i="4" r="BE98"/>
  <c r="BE100"/>
  <c r="E50"/>
  <c r="BE94"/>
  <c i="3" r="BK126"/>
  <c r="J126"/>
  <c r="J65"/>
  <c i="4" r="F83"/>
  <c r="BE91"/>
  <c r="BE88"/>
  <c r="J56"/>
  <c r="BE96"/>
  <c i="2" r="BK107"/>
  <c r="J107"/>
  <c r="J64"/>
  <c i="3" r="BE96"/>
  <c r="BE128"/>
  <c r="BE131"/>
  <c r="BE157"/>
  <c r="BE170"/>
  <c r="BE178"/>
  <c r="BE180"/>
  <c r="BE194"/>
  <c r="BE203"/>
  <c r="BE227"/>
  <c r="BE230"/>
  <c r="BE236"/>
  <c r="E50"/>
  <c r="BE90"/>
  <c r="BE99"/>
  <c r="BE152"/>
  <c r="BE176"/>
  <c r="BE185"/>
  <c r="BE188"/>
  <c r="BE200"/>
  <c r="BE219"/>
  <c i="2" r="J376"/>
  <c r="J75"/>
  <c i="3" r="BE111"/>
  <c r="BE115"/>
  <c r="BE121"/>
  <c r="BE124"/>
  <c r="BE140"/>
  <c r="BE161"/>
  <c r="BE215"/>
  <c r="BE217"/>
  <c r="BE221"/>
  <c r="BE159"/>
  <c r="BE191"/>
  <c r="BE206"/>
  <c r="BE232"/>
  <c r="F59"/>
  <c r="BE93"/>
  <c r="BE108"/>
  <c r="BE137"/>
  <c r="BE146"/>
  <c r="BE102"/>
  <c r="BE105"/>
  <c r="BE118"/>
  <c r="BE197"/>
  <c r="BE212"/>
  <c r="BE224"/>
  <c r="J56"/>
  <c r="BE143"/>
  <c r="BE155"/>
  <c r="BE173"/>
  <c r="BE182"/>
  <c r="BE209"/>
  <c r="BE234"/>
  <c r="BE134"/>
  <c r="BE149"/>
  <c r="BE164"/>
  <c r="BE167"/>
  <c i="2" r="E50"/>
  <c r="J103"/>
  <c r="BE118"/>
  <c r="BE165"/>
  <c r="BE178"/>
  <c r="BE193"/>
  <c r="BE210"/>
  <c r="BE317"/>
  <c r="BE371"/>
  <c r="BE440"/>
  <c r="BE454"/>
  <c r="BE469"/>
  <c r="BE516"/>
  <c r="BE836"/>
  <c r="BE986"/>
  <c r="BE998"/>
  <c r="BE1026"/>
  <c r="BE1068"/>
  <c r="BE1144"/>
  <c r="BE1157"/>
  <c r="BE1200"/>
  <c r="BE1212"/>
  <c r="BE1256"/>
  <c r="BE1259"/>
  <c r="BE1310"/>
  <c r="BE1335"/>
  <c r="BE1371"/>
  <c r="BE1380"/>
  <c r="BE1402"/>
  <c r="BE1429"/>
  <c r="BE1507"/>
  <c r="BE1512"/>
  <c r="BE1516"/>
  <c r="BE1519"/>
  <c r="BE1523"/>
  <c r="BE1528"/>
  <c r="BE1532"/>
  <c r="BE1590"/>
  <c r="BE1593"/>
  <c r="F59"/>
  <c r="BE121"/>
  <c r="BE282"/>
  <c r="BE299"/>
  <c r="BE346"/>
  <c r="BE486"/>
  <c r="BE522"/>
  <c r="BE558"/>
  <c r="BE622"/>
  <c r="BE674"/>
  <c r="BE830"/>
  <c r="BE849"/>
  <c r="BE876"/>
  <c r="BE995"/>
  <c r="BE1063"/>
  <c r="BE1154"/>
  <c r="BE1247"/>
  <c r="BE1281"/>
  <c r="BE1407"/>
  <c r="BE1414"/>
  <c r="BE1463"/>
  <c r="BE1486"/>
  <c r="BE1496"/>
  <c r="BE1503"/>
  <c r="BE130"/>
  <c r="BE170"/>
  <c r="BE206"/>
  <c r="BE264"/>
  <c r="BE344"/>
  <c r="BE359"/>
  <c r="BE367"/>
  <c r="BE445"/>
  <c r="BE479"/>
  <c r="BE503"/>
  <c r="BE537"/>
  <c r="BE540"/>
  <c r="BE665"/>
  <c r="BE767"/>
  <c r="BE839"/>
  <c r="BE883"/>
  <c r="BE893"/>
  <c r="BE923"/>
  <c r="BE931"/>
  <c r="BE935"/>
  <c r="BE943"/>
  <c r="BE1004"/>
  <c r="BE1083"/>
  <c r="BE1087"/>
  <c r="BE1103"/>
  <c r="BE1111"/>
  <c r="BE1137"/>
  <c r="BE1147"/>
  <c r="BE1174"/>
  <c r="BE1184"/>
  <c r="BE1197"/>
  <c r="BE1244"/>
  <c r="BE1387"/>
  <c r="BE1395"/>
  <c r="BE1425"/>
  <c r="BE1442"/>
  <c r="BE1447"/>
  <c r="BE1470"/>
  <c r="BE109"/>
  <c r="BE124"/>
  <c r="BE127"/>
  <c r="BE135"/>
  <c r="BE174"/>
  <c r="BE183"/>
  <c r="BE204"/>
  <c r="BE303"/>
  <c r="BE311"/>
  <c r="BE320"/>
  <c r="BE349"/>
  <c r="BE351"/>
  <c r="BE354"/>
  <c r="BE363"/>
  <c r="BE377"/>
  <c r="BE411"/>
  <c r="BE436"/>
  <c r="BE450"/>
  <c r="BE472"/>
  <c r="BE489"/>
  <c r="BE525"/>
  <c r="BE551"/>
  <c r="BE584"/>
  <c r="BE614"/>
  <c r="BE678"/>
  <c r="BE919"/>
  <c r="BE950"/>
  <c r="BE972"/>
  <c r="BE1011"/>
  <c r="BE1034"/>
  <c r="BE1038"/>
  <c r="BE1170"/>
  <c r="BE1238"/>
  <c r="BE1253"/>
  <c r="BE1393"/>
  <c r="BE1433"/>
  <c r="BE1476"/>
  <c r="BE1489"/>
  <c r="BE208"/>
  <c r="BE226"/>
  <c r="BE267"/>
  <c r="BE333"/>
  <c r="BE496"/>
  <c r="BE519"/>
  <c r="BE582"/>
  <c r="BE606"/>
  <c r="BE627"/>
  <c r="BE641"/>
  <c r="BE715"/>
  <c r="BE772"/>
  <c r="BE845"/>
  <c r="BE865"/>
  <c r="BE889"/>
  <c r="BE927"/>
  <c r="BE939"/>
  <c r="BE961"/>
  <c r="BE1015"/>
  <c r="BE1050"/>
  <c r="BE1080"/>
  <c r="BE1141"/>
  <c r="BE1187"/>
  <c r="BE1203"/>
  <c r="BE1209"/>
  <c r="BE1261"/>
  <c r="BE1291"/>
  <c r="BE1365"/>
  <c r="BE1394"/>
  <c r="BE1408"/>
  <c r="BE1417"/>
  <c r="BE1459"/>
  <c r="BE1473"/>
  <c r="BE1479"/>
  <c r="BE187"/>
  <c r="BE201"/>
  <c r="BE250"/>
  <c r="BE307"/>
  <c r="BE325"/>
  <c r="BE373"/>
  <c r="BE396"/>
  <c r="BE514"/>
  <c r="BE592"/>
  <c r="BE601"/>
  <c r="BE687"/>
  <c r="BE693"/>
  <c r="BE723"/>
  <c r="BE842"/>
  <c r="BE853"/>
  <c r="BE989"/>
  <c r="BE1042"/>
  <c r="BE1055"/>
  <c r="BE1115"/>
  <c r="BE1160"/>
  <c r="BE1163"/>
  <c r="BE1177"/>
  <c r="BE1190"/>
  <c r="BE1241"/>
  <c r="BE1397"/>
  <c r="BE1410"/>
  <c r="BE1413"/>
  <c r="BE1438"/>
  <c r="BE1444"/>
  <c r="BE1451"/>
  <c r="J100"/>
  <c r="BE212"/>
  <c r="BE261"/>
  <c r="BE286"/>
  <c r="BE408"/>
  <c r="BE458"/>
  <c r="BE507"/>
  <c r="BE569"/>
  <c r="BE578"/>
  <c r="BE823"/>
  <c r="BE827"/>
  <c r="BE869"/>
  <c r="BE873"/>
  <c r="BE886"/>
  <c r="BE954"/>
  <c r="BE983"/>
  <c r="BE1022"/>
  <c r="BE1030"/>
  <c r="BE1077"/>
  <c r="BE1094"/>
  <c r="BE1119"/>
  <c r="BE1205"/>
  <c r="BE1232"/>
  <c r="BE1250"/>
  <c r="BE1264"/>
  <c r="BE1301"/>
  <c r="BE1389"/>
  <c r="BE1392"/>
  <c r="BE1396"/>
  <c r="BE1399"/>
  <c r="BE1406"/>
  <c r="BE1467"/>
  <c r="BE113"/>
  <c r="BE139"/>
  <c r="BE196"/>
  <c r="BE215"/>
  <c r="BE219"/>
  <c r="BE243"/>
  <c r="BE247"/>
  <c r="BE309"/>
  <c r="BE313"/>
  <c r="BE338"/>
  <c r="BE466"/>
  <c r="BE484"/>
  <c r="BE534"/>
  <c r="BE587"/>
  <c r="BE711"/>
  <c r="BE776"/>
  <c r="BE780"/>
  <c r="BE801"/>
  <c r="BE833"/>
  <c r="BE862"/>
  <c r="BE968"/>
  <c r="BE976"/>
  <c r="BE992"/>
  <c r="BE1073"/>
  <c r="BE1107"/>
  <c r="BE1215"/>
  <c r="BE1218"/>
  <c r="BE1235"/>
  <c r="BE1345"/>
  <c r="BE1355"/>
  <c r="BE1398"/>
  <c r="BE1409"/>
  <c r="BE1415"/>
  <c r="BE1455"/>
  <c i="5" r="F39"/>
  <c i="1" r="BD60"/>
  <c i="2" r="J36"/>
  <c i="1" r="AW56"/>
  <c i="4" r="J32"/>
  <c i="3" r="F38"/>
  <c i="1" r="BC57"/>
  <c i="4" r="F36"/>
  <c i="1" r="BA59"/>
  <c i="2" r="F38"/>
  <c i="1" r="BC56"/>
  <c i="3" r="F37"/>
  <c i="1" r="BB57"/>
  <c i="5" r="F37"/>
  <c i="1" r="BB60"/>
  <c i="5" r="F38"/>
  <c i="1" r="BC60"/>
  <c i="3" r="F39"/>
  <c i="1" r="BD57"/>
  <c i="5" r="J36"/>
  <c i="1" r="AW60"/>
  <c i="2" r="F37"/>
  <c i="1" r="BB56"/>
  <c i="2" r="F39"/>
  <c i="1" r="BD56"/>
  <c i="4" r="F37"/>
  <c i="1" r="BB59"/>
  <c i="5" r="F36"/>
  <c i="1" r="BA60"/>
  <c i="3" r="J36"/>
  <c i="1" r="AW57"/>
  <c i="4" r="F38"/>
  <c i="1" r="BC59"/>
  <c i="4" r="J36"/>
  <c i="1" r="AW59"/>
  <c i="2" r="F36"/>
  <c i="1" r="BA56"/>
  <c r="AS54"/>
  <c i="3" r="F36"/>
  <c i="1" r="BA57"/>
  <c i="4" r="F39"/>
  <c i="1" r="BD59"/>
  <c i="2" l="1" r="R375"/>
  <c i="3" r="R88"/>
  <c i="2" r="R107"/>
  <c r="R106"/>
  <c r="BK375"/>
  <c r="J375"/>
  <c r="J74"/>
  <c r="T375"/>
  <c r="P375"/>
  <c r="P107"/>
  <c r="P106"/>
  <c i="1" r="AU56"/>
  <c i="2" r="T107"/>
  <c r="T106"/>
  <c i="5" r="BK86"/>
  <c r="J86"/>
  <c r="J63"/>
  <c i="1" r="AG59"/>
  <c i="3" r="BK88"/>
  <c r="J88"/>
  <c i="2" r="BK106"/>
  <c r="J106"/>
  <c i="1" r="AU58"/>
  <c i="3" r="J32"/>
  <c i="1" r="AG57"/>
  <c r="AU55"/>
  <c r="AU54"/>
  <c i="2" r="J35"/>
  <c i="1" r="AV56"/>
  <c r="AT56"/>
  <c r="BB55"/>
  <c r="AX55"/>
  <c i="4" r="F35"/>
  <c i="1" r="AZ59"/>
  <c r="BD58"/>
  <c i="3" r="J35"/>
  <c i="1" r="AV57"/>
  <c r="AT57"/>
  <c i="2" r="F35"/>
  <c i="1" r="AZ56"/>
  <c r="BB58"/>
  <c r="AX58"/>
  <c r="BC55"/>
  <c r="AY55"/>
  <c i="5" r="F35"/>
  <c i="1" r="AZ60"/>
  <c r="BD55"/>
  <c r="BC58"/>
  <c r="AY58"/>
  <c i="2" r="J32"/>
  <c i="1" r="AG56"/>
  <c i="3" r="F35"/>
  <c i="1" r="AZ57"/>
  <c i="5" r="J35"/>
  <c i="1" r="AV60"/>
  <c r="AT60"/>
  <c r="BA55"/>
  <c i="4" r="J35"/>
  <c i="1" r="AV59"/>
  <c r="AT59"/>
  <c r="AN59"/>
  <c r="BA58"/>
  <c r="AW58"/>
  <c l="1" r="AN57"/>
  <c i="3" r="J63"/>
  <c i="4" r="J41"/>
  <c i="1" r="AN56"/>
  <c i="3" r="J41"/>
  <c i="2" r="J63"/>
  <c r="J41"/>
  <c i="1" r="BD54"/>
  <c r="W33"/>
  <c r="AG55"/>
  <c r="AZ58"/>
  <c r="AV58"/>
  <c r="AT58"/>
  <c i="5" r="J32"/>
  <c i="1" r="AG60"/>
  <c r="AG58"/>
  <c r="BB54"/>
  <c r="AX54"/>
  <c r="AW55"/>
  <c r="AZ55"/>
  <c r="AV55"/>
  <c r="BC54"/>
  <c r="W32"/>
  <c r="BA54"/>
  <c r="AW54"/>
  <c r="AK30"/>
  <c i="5" l="1" r="J41"/>
  <c i="1" r="AN60"/>
  <c r="AN58"/>
  <c r="AG54"/>
  <c r="AK26"/>
  <c r="AT55"/>
  <c r="AN55"/>
  <c r="W30"/>
  <c r="W31"/>
  <c r="AZ54"/>
  <c r="AV54"/>
  <c r="AK29"/>
  <c r="AK35"/>
  <c r="AY54"/>
  <c l="1"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<sst xmlns="http://schemas.openxmlformats.org/spreadsheetml/2006/main">
  <si>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</si>
  <si>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</si>
  <si>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</si>
  <si>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</si>
  <si>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</si>
  <si>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{86e2bbf8-a881-45f3-9abf-5ede3af0fa75}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</si>
  <si>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</si>
  <si>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</si>
  <si>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</si>
  <si>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</si>
  <si>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</si>
  <si>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</si>
  <si>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</si>
  <si>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</si>
  <si>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210802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</si>
  <si>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</si>
  <si>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</si>
  <si>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Krnov - Horní předměstí, SZZ Krnov - Oprava střech nemocnice v Krnově</t>
  </si>
  <si>
    <t>KSO:</t>
  </si>
  <si>
    <t/>
  </si>
  <si>
    <t>CC-CZ:</t>
  </si>
  <si>
    <t>Místo:</t>
  </si>
  <si>
    <t>Krnov</t>
  </si>
  <si>
    <t>Datum:</t>
  </si>
  <si>
    <t>2. 8. 2021</t>
  </si>
  <si>
    <t>Zadavatel:</t>
  </si>
  <si>
    <t>IČ:</t>
  </si>
  <si>
    <t>Město Krnov,Hlavní náměstí 96/1</t>
  </si>
  <si>
    <t>DIČ:</t>
  </si>
  <si>
    <t>Uchazeč:</t>
  </si>
  <si>
    <t>Vyplň údaj</t>
  </si>
  <si>
    <t>Projektant:</t>
  </si>
  <si>
    <t>Atelier A, Olomouc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</si>
  <si>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</si>
  <si>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</si>
  <si>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</si>
  <si>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</si>
  <si>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</si>
  <si>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</si>
  <si>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</si>
  <si>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</si>
  <si>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</si>
  <si>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</si>
  <si>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</si>
  <si>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</si>
  <si>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</si>
  <si>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</si>
  <si>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</si>
  <si>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</si>
  <si>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</si>
  <si>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</si>
  <si>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</si>
  <si>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</si>
  <si>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</si>
  <si>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</si>
  <si>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</si>
  <si>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</si>
  <si>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</si>
  <si>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</si>
  <si>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</si>
  <si>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</si>
  <si>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</si>
  <si>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</si>
  <si>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</si>
  <si>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</si>
  <si>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</si>
  <si>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</si>
  <si>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</si>
  <si>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</si>
  <si>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</si>
  <si>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</si>
  <si>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</si>
  <si>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</si>
  <si>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</si>
  <si>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</si>
  <si>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</si>
  <si>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</si>
  <si>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Oprava střech nemocnice v Krnově</t>
  </si>
  <si>
    <t>STA</t>
  </si>
  <si>
    <t>1</t>
  </si>
  <si>
    <t>{89f7f4e0-60c1-4408-9928-dc014b0d78ec}</t>
  </si>
  <si>
    <t>801 11 19</t>
  </si>
  <si>
    <t>2</t>
  </si>
  <si>
    <t>/</t>
  </si>
  <si>
    <t>Soupis</t>
  </si>
  <si>
    <t>{ca9ff8b3-2703-4f0d-8431-d85b8b49cfe3}</t>
  </si>
  <si>
    <t>02</t>
  </si>
  <si>
    <t>Silnoproudá elektrotechnika</t>
  </si>
  <si>
    <t>{59870b2c-f85e-45f5-92c5-13c2d362bc68}</t>
  </si>
  <si>
    <t>Vedlejší a ostatní rozpočtové náklady</t>
  </si>
  <si>
    <t>VON</t>
  </si>
  <si>
    <t>{7091f8ea-fb72-423d-860c-fe71e061b729}</t>
  </si>
  <si>
    <t>ON.1</t>
  </si>
  <si>
    <t>Ostatní náklady</t>
  </si>
  <si>
    <t>{6a159ece-6948-41dc-a990-93c3e1ec3f4d}</t>
  </si>
  <si>
    <t>VRN.1</t>
  </si>
  <si>
    <t>Vedlejší rozpočtové náklady</t>
  </si>
  <si>
    <t>{deb39ece-8904-47b5-8716-91dd784a15ae}</t>
  </si>
  <si>
    <t>KRYCÍ LIST SOUPISU PRACÍ</t>
  </si>
  <si>
    <t>Objekt:</t>
  </si>
  <si>
    <t>01 - Oprava střech nemocnice v Krnově</t>
  </si>
  <si>
    <t>Soupis: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</si>
  <si>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</si>
  <si>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</si>
  <si>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</si>
  <si>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</si>
  <si>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</si>
  <si>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</si>
  <si>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</si>
  <si>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</si>
  <si>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</si>
  <si>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93 - Různé dokončovací konstrukce a práce inženýrských staveb</t>
  </si>
  <si>
    <t xml:space="preserve">    94 - Lešení a stavební výtahy</t>
  </si>
  <si>
    <t xml:space="preserve">    95 - Různé dokončovací konstrukce a práce pozemních staveb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</si>
  <si>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</si>
  <si>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</si>
  <si>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</si>
  <si>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</si>
  <si>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</si>
  <si>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</si>
  <si>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</si>
  <si>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</si>
  <si>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764 - Konstrukce klempířské </t>
  </si>
  <si>
    <t xml:space="preserve">    765 - Krytiny tvrdé</t>
  </si>
  <si>
    <t xml:space="preserve">    765-1 - Měření a likvidace azbestu</t>
  </si>
  <si>
    <t xml:space="preserve">    766 - Konstrukce truhlářské</t>
  </si>
  <si>
    <t xml:space="preserve">    767 - Konstrukce zámečnické</t>
  </si>
  <si>
    <t xml:space="preserve">    783 -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</si>
  <si>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</si>
  <si>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</si>
  <si>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</si>
  <si>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</si>
  <si>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</si>
  <si>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</si>
  <si>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</si>
  <si>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</si>
  <si>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</si>
  <si>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</si>
  <si>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</si>
  <si>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</si>
  <si>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</si>
  <si>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</si>
  <si>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</si>
  <si>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</si>
  <si>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</si>
  <si>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</si>
  <si>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</si>
  <si>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612325423</t>
  </si>
  <si>
    <t>Oprava vápenocementové omítky vnitřních ploch štukové dvouvrstvé, tloušťky do 20 mm a tloušťky štuku do 3 mm stěn, v rozsahu opravované plochy přes 30 do 50%</t>
  </si>
  <si>
    <t>m2</t>
  </si>
  <si>
    <t>CS ÚRS 2021 02</t>
  </si>
  <si>
    <t>4</t>
  </si>
  <si>
    <t>1497262510</t>
  </si>
  <si>
    <t>Online PSC</t>
  </si>
  <si>
    <t>https://podminky.urs.cz/item/CS_URS_2021_02/612325423</t>
  </si>
  <si>
    <t>VV</t>
  </si>
  <si>
    <t>"oprava vnitřnch omítek</t>
  </si>
  <si>
    <t>41</t>
  </si>
  <si>
    <t>619996115</t>
  </si>
  <si>
    <t>Ochrana stavebních konstrukcí a samostatných prvků včetně pozdějšího odstranění obedněním z řeziva podlahy</t>
  </si>
  <si>
    <t>704108421</t>
  </si>
  <si>
    <t>https://podminky.urs.cz/item/CS_URS_2021_02/619996115</t>
  </si>
  <si>
    <t>"zakrytí tepelné izolace stávající - přitížení folie desky š.150/25 mm</t>
  </si>
  <si>
    <t>296</t>
  </si>
  <si>
    <t>62</t>
  </si>
  <si>
    <t>Úprava povrchů vnějších</t>
  </si>
  <si>
    <t>3</t>
  </si>
  <si>
    <t>622R09037</t>
  </si>
  <si>
    <t>Stávající zateplení fasády ozn. Pv/37 - specifikace viz tabulka ostatní práce</t>
  </si>
  <si>
    <t>1963516349</t>
  </si>
  <si>
    <t xml:space="preserve">" viz. tabulka ostatní práce  ozn. Pv/37</t>
  </si>
  <si>
    <t>622R09051</t>
  </si>
  <si>
    <t>Stávající zateplení fasády ozn. Pv/51, finální povrchová úprava - specifikace viz tabulka ostatní práce</t>
  </si>
  <si>
    <t>-809915911</t>
  </si>
  <si>
    <t xml:space="preserve">" viz. tabulka ostatní práce  ozn. Pv/51</t>
  </si>
  <si>
    <t>14</t>
  </si>
  <si>
    <t>5</t>
  </si>
  <si>
    <t>622R09052</t>
  </si>
  <si>
    <t>Stávající fasáda - nad střešním pláštěm ozn. Pv/52, finální povrchová úprava - specifikace viz tabulka ostatní práce</t>
  </si>
  <si>
    <t>2058745593</t>
  </si>
  <si>
    <t xml:space="preserve">" viz. tabulka ostatní práce  ozn. Pv/52</t>
  </si>
  <si>
    <t>10</t>
  </si>
  <si>
    <t>6</t>
  </si>
  <si>
    <t>629R91001</t>
  </si>
  <si>
    <t xml:space="preserve">Zakrytí fasády pod římsou fólií před znečištěním včetně pozdějšího odkrytí </t>
  </si>
  <si>
    <t>-1183097523</t>
  </si>
  <si>
    <t>325*4</t>
  </si>
  <si>
    <t>63</t>
  </si>
  <si>
    <t>Podlahy a podlahové konstrukce</t>
  </si>
  <si>
    <t>7</t>
  </si>
  <si>
    <t>632450121</t>
  </si>
  <si>
    <t>Potěr cementový vyrovnávací ze suchých směsí v pásu o průměrné (střední) tl. od 10 do 20 mm</t>
  </si>
  <si>
    <t>445624580</t>
  </si>
  <si>
    <t>https://podminky.urs.cz/item/CS_URS_2021_02/632450121</t>
  </si>
  <si>
    <t>"zapravení odkryté hlavy zdiva</t>
  </si>
  <si>
    <t>9</t>
  </si>
  <si>
    <t>93</t>
  </si>
  <si>
    <t>Různé dokončovací konstrukce a práce inženýrských staveb</t>
  </si>
  <si>
    <t>8</t>
  </si>
  <si>
    <t>938R9014</t>
  </si>
  <si>
    <t>Stávající zaústění dešťového svodu do kanalizace ozn. Pv/14 - specifikace viz tabulka ostatní práce</t>
  </si>
  <si>
    <t>ks</t>
  </si>
  <si>
    <t>492006002</t>
  </si>
  <si>
    <t xml:space="preserve">" viz. tabulka ostatní práce  ozn. Pv/14</t>
  </si>
  <si>
    <t>16</t>
  </si>
  <si>
    <t>94</t>
  </si>
  <si>
    <t>Lešení a stavební výtahy</t>
  </si>
  <si>
    <t>941111122</t>
  </si>
  <si>
    <t>Montáž lešení řadového trubkového lehkého pracovního s podlahami s provozním zatížením tř. 3 do 200 kg/m2 šířky tř. W09 přes 0,9 do 1,2 m, výšky přes 10 do 25 m</t>
  </si>
  <si>
    <t>-585826399</t>
  </si>
  <si>
    <t>https://podminky.urs.cz/item/CS_URS_2021_02/941111122</t>
  </si>
  <si>
    <t>"v.č.04</t>
  </si>
  <si>
    <t>(14,87+1,2+1,2)*(15,07+1,74+1,81+15,07)*0,5</t>
  </si>
  <si>
    <t>(2,2+1,2)*(15,07+1,81)+14,19*(13,85+1,81+13,85+1,88)*0,5</t>
  </si>
  <si>
    <t>(1,5+1,2)*(17,465+1,88)+9,75*(17,465+1,88+17,465+2,52)*0,5</t>
  </si>
  <si>
    <t>(1,0+1,2)*(17,465+2,52)+14,78*(16,085+2,52+16,085+1,46)*0,5</t>
  </si>
  <si>
    <t>(1,9+1,2)*(16,085+1,46)+(9,8+1,2+1,2)*(17,465+1,46)</t>
  </si>
  <si>
    <t>(1,9+1,2)*(17,465+1,79)+14,81*(16,025+1,79+1,84+16,025)*0,5</t>
  </si>
  <si>
    <t>(1,5+1,2)*(17,465+1,84)+9,76*(17,465+1,84+1,87+17,465)*0,5</t>
  </si>
  <si>
    <t>(2,5+1,2)*(17,465+1,87)+15,08*(13,85+1,87+2,16+13,85)*0,5</t>
  </si>
  <si>
    <t>(3,1+1,2)*(15,975+2,16)+14,88*(15,975+2,16+2,06+15,975)*0,5</t>
  </si>
  <si>
    <t>(6,5+1,2)*(15,975+2,06+1,92+15,975)*0,5</t>
  </si>
  <si>
    <t>(14,97+1,2)*(14,94+1,92)+19,52*(14,94+1,92)</t>
  </si>
  <si>
    <t>(18,4+1,2)*1,92+6,88*(19,24+1,77)</t>
  </si>
  <si>
    <t>15*(15,74+1,77+1,68+15,74)*0,5+(2+1,2)*(15,74+1,68)</t>
  </si>
  <si>
    <t>(45,8+1,2+1,2)*(16,83+1,66+1,62+16,83)*0,5</t>
  </si>
  <si>
    <t>(1,8+1,2)*(16,83+1,55)+6,18*(16+1,55)</t>
  </si>
  <si>
    <t>(2,0+1,2)*(16+1,55)+5,45*(15,91+1,55)</t>
  </si>
  <si>
    <t>(2,3+1,2)*(16,015+1,51)+4,95*(15,015+1,51)</t>
  </si>
  <si>
    <t>(2,5+1,2)*(16,015+1,51)+(4,72+1,2)*(15,905+1,51)</t>
  </si>
  <si>
    <t>8,22*(19,94+1,53)+11,67*(19,94+1,53)+8,22*(19,94+1,53)</t>
  </si>
  <si>
    <t>8,8*(13,83+1,46)+5,9*(15,07+1,66)</t>
  </si>
  <si>
    <t>10,53*(15,07+1,66+1,74+15,07)*0,5</t>
  </si>
  <si>
    <t>11,67*6+6,88*5+3,5*6,5*0,5*2+2*4*0,5</t>
  </si>
  <si>
    <t>Součet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</si>
  <si>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</si>
  <si>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</si>
  <si>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-1463619087</t>
  </si>
  <si>
    <t>https://podminky.urs.cz/item/CS_URS_2021_02/941111222</t>
  </si>
  <si>
    <t>"viz montáž</t>
  </si>
  <si>
    <t>6534,578*30*10</t>
  </si>
  <si>
    <t>11</t>
  </si>
  <si>
    <t>941111822</t>
  </si>
  <si>
    <t>Demontáž lešení řadového trubkového lehkého pracovního s podlahami s provozním zatížením tř. 3 do 200 kg/m2 šířky tř. W09 přes 0,9 do 1,2 m, výšky přes 10 do 25 m</t>
  </si>
  <si>
    <t>633070984</t>
  </si>
  <si>
    <t>https://podminky.urs.cz/item/CS_URS_2021_02/941111822</t>
  </si>
  <si>
    <t>6534,578</t>
  </si>
  <si>
    <t>12</t>
  </si>
  <si>
    <t>944511111</t>
  </si>
  <si>
    <t>Montáž ochranné sítě zavěšené na konstrukci lešení z textilie z umělých vláken</t>
  </si>
  <si>
    <t>1503168169</t>
  </si>
  <si>
    <t>https://podminky.urs.cz/item/CS_URS_2021_02/944511111</t>
  </si>
  <si>
    <t>"viz montáž lešení</t>
  </si>
  <si>
    <t>13</t>
  </si>
  <si>
    <t>944511211</t>
  </si>
  <si>
    <t>Montáž ochranné sítě Příplatek za první a každý další den použití sítě k ceně -1111</t>
  </si>
  <si>
    <t>-1995991704</t>
  </si>
  <si>
    <t>https://podminky.urs.cz/item/CS_URS_2021_02/944511211</t>
  </si>
  <si>
    <t>944511811</t>
  </si>
  <si>
    <t>Demontáž ochranné sítě zavěšené na konstrukci lešení z textilie z umělých vláken</t>
  </si>
  <si>
    <t>-1696348466</t>
  </si>
  <si>
    <t>https://podminky.urs.cz/item/CS_URS_2021_02/944511811</t>
  </si>
  <si>
    <t>949101112</t>
  </si>
  <si>
    <t>Lešení pomocné pracovní pro objekty pozemních staveb pro zatížení do 150 kg/m2, o výšce lešeňové podlahy přes 1,9 do 3,5 m</t>
  </si>
  <si>
    <t>1991182483</t>
  </si>
  <si>
    <t>https://podminky.urs.cz/item/CS_URS_2021_02/949101112</t>
  </si>
  <si>
    <t>"v.č.05</t>
  </si>
  <si>
    <t>7,5*2+4*3+6*1,5+3*4+13*4+1,5*4*2+5,5*3+15*4+1,5*4*3+6*3</t>
  </si>
  <si>
    <t>8*2*3+4*3*3</t>
  </si>
  <si>
    <t>949511112</t>
  </si>
  <si>
    <t>Montáž podchodu u trubkových lešení zřizovaného současně s lehkým nebo těžkým pracovním lešením, šířky do 2,0 m</t>
  </si>
  <si>
    <t>m</t>
  </si>
  <si>
    <t>-1174769811</t>
  </si>
  <si>
    <t>https://podminky.urs.cz/item/CS_URS_2021_02/949511112</t>
  </si>
  <si>
    <t>4*4</t>
  </si>
  <si>
    <t>17</t>
  </si>
  <si>
    <t>949511212</t>
  </si>
  <si>
    <t>Montáž podchodu u trubkových lešení Příplatek k cenám za první a každý další den použití podchodu k ceně -1112</t>
  </si>
  <si>
    <t>-1202872367</t>
  </si>
  <si>
    <t>https://podminky.urs.cz/item/CS_URS_2021_02/949511212</t>
  </si>
  <si>
    <t>4*30*10</t>
  </si>
  <si>
    <t>18</t>
  </si>
  <si>
    <t>949511812</t>
  </si>
  <si>
    <t>Demontáž podchodu u trubkových lešení zřizovaného současně s lehkým nebo těžkým pracovním lešením, šířky do 2,0 m</t>
  </si>
  <si>
    <t>-1163153835</t>
  </si>
  <si>
    <t>https://podminky.urs.cz/item/CS_URS_2021_02/949511812</t>
  </si>
  <si>
    <t>19</t>
  </si>
  <si>
    <t>945R00401</t>
  </si>
  <si>
    <t>Montáž stavebního osobonákladního výtahu</t>
  </si>
  <si>
    <t>-3334702</t>
  </si>
  <si>
    <t>20</t>
  </si>
  <si>
    <t>945R00402</t>
  </si>
  <si>
    <t>Demontáž stavebního osobonákladního výtahu</t>
  </si>
  <si>
    <t>-905068219</t>
  </si>
  <si>
    <t>945R00403</t>
  </si>
  <si>
    <t>Revize stavebního osobonákladního výtahu</t>
  </si>
  <si>
    <t>88554963</t>
  </si>
  <si>
    <t>22</t>
  </si>
  <si>
    <t>945R66404</t>
  </si>
  <si>
    <t>Výtah stavební osobonákladní 500 kg</t>
  </si>
  <si>
    <t>Sh</t>
  </si>
  <si>
    <t>630611837</t>
  </si>
  <si>
    <t>10*30*6</t>
  </si>
  <si>
    <t>23</t>
  </si>
  <si>
    <t>945R21001</t>
  </si>
  <si>
    <t>Nájem autojeřábu pro svislou dopravu (demontáž vikýře,doprava materiálu)</t>
  </si>
  <si>
    <t>hod</t>
  </si>
  <si>
    <t>1245040920</t>
  </si>
  <si>
    <t>95</t>
  </si>
  <si>
    <t>Různé dokončovací konstrukce a práce pozemních staveb</t>
  </si>
  <si>
    <t>24</t>
  </si>
  <si>
    <t>951R10011</t>
  </si>
  <si>
    <t>D+M práškový hasící přístroj ( has. schopnost 21A,)</t>
  </si>
  <si>
    <t>391076484</t>
  </si>
  <si>
    <t>"viz požární zpráva</t>
  </si>
  <si>
    <t>25</t>
  </si>
  <si>
    <t>952901114</t>
  </si>
  <si>
    <t>Vyčištění budov nebo objektů před předáním do užívání budov bytové nebo občanské výstavby, světlé výšky podlaží přes 4 m</t>
  </si>
  <si>
    <t>https://podminky.urs.cz/item/CS_URS_2021_02/952901114</t>
  </si>
  <si>
    <t>"vyčištění pracovních a dopravních ploch objektu od odpadních produktů sanačních prací</t>
  </si>
  <si>
    <t>7*10,5+10*12,5+6,04*8,5+11,5*7,3+9,5*14,5+10,05*7,5</t>
  </si>
  <si>
    <t>481</t>
  </si>
  <si>
    <t>26</t>
  </si>
  <si>
    <t>950R90123</t>
  </si>
  <si>
    <t>Úprava stávajících komínů ozn. Pv/23 - specifikace viz tabulka ostatní práce</t>
  </si>
  <si>
    <t>kus</t>
  </si>
  <si>
    <t>-1148490246</t>
  </si>
  <si>
    <t xml:space="preserve">" viz. tabulka ostatní práce  ozn. Pv/23</t>
  </si>
  <si>
    <t>"3740/600 mm</t>
  </si>
  <si>
    <t>"3560/600 mm</t>
  </si>
  <si>
    <t>"1750/600 mm</t>
  </si>
  <si>
    <t>"2350/500 mm</t>
  </si>
  <si>
    <t>"1400/500 mm</t>
  </si>
  <si>
    <t>"1700/500 mm</t>
  </si>
  <si>
    <t>"1400/480 mm</t>
  </si>
  <si>
    <t>27</t>
  </si>
  <si>
    <t>950R90124</t>
  </si>
  <si>
    <t>Nový protiskluzný chodník na střeše ozn. Pv/24 - specifikace viz tabulka ostatní práce</t>
  </si>
  <si>
    <t>1223048330</t>
  </si>
  <si>
    <t xml:space="preserve">" viz. tabulka ostatní práce  ozn. Pv/24</t>
  </si>
  <si>
    <t>"š. 750 mm,tl. folie 2,0 mm</t>
  </si>
  <si>
    <t>161</t>
  </si>
  <si>
    <t>28</t>
  </si>
  <si>
    <t>950R90125</t>
  </si>
  <si>
    <t>Dešťový svod a prům 150 mm napojený do kanalizace ozn. Pv/25 - specifikace viz tabulka ostatní práce</t>
  </si>
  <si>
    <t>komplet</t>
  </si>
  <si>
    <t>-820524677</t>
  </si>
  <si>
    <t xml:space="preserve">" viz. tabulka ostatní práce  ozn. Pv/25 - délka napojení 3,0 m</t>
  </si>
  <si>
    <t>29</t>
  </si>
  <si>
    <t>950R90131</t>
  </si>
  <si>
    <t>Demontáž a zpětná montáž stávajícího vedení ( NN,SLP,klimatizace) ozn. Pv/31 - specifikace viz tabulka ostatní práce</t>
  </si>
  <si>
    <t>-1586252733</t>
  </si>
  <si>
    <t xml:space="preserve">" viz. tabulka ostatní práce  ozn. Pv/31</t>
  </si>
  <si>
    <t>"v lištách</t>
  </si>
  <si>
    <t>30</t>
  </si>
  <si>
    <t>"svazek volně vedených kabelů</t>
  </si>
  <si>
    <t>88</t>
  </si>
  <si>
    <t>"vedení klimatizace</t>
  </si>
  <si>
    <t>"vedení SLP v kabelových žlabech</t>
  </si>
  <si>
    <t>55</t>
  </si>
  <si>
    <t>950R90139</t>
  </si>
  <si>
    <t>Srovnání podkladu pod oplechování ozn. Pv/39 - specifikace viz tabulka ostatní práce</t>
  </si>
  <si>
    <t>1135475048</t>
  </si>
  <si>
    <t xml:space="preserve">" viz. tabulka ostatní práce  ozn. Pv/39</t>
  </si>
  <si>
    <t>31</t>
  </si>
  <si>
    <t>950R90140</t>
  </si>
  <si>
    <t>Větrací komínek s integrovanou manžetou do ploché střechy ozn. Pv/40 - specifikace viz tabulka ostatní práce</t>
  </si>
  <si>
    <t>1195648436</t>
  </si>
  <si>
    <t xml:space="preserve">" viz. tabulka ostatní práce  ozn. Pv/40</t>
  </si>
  <si>
    <t>32</t>
  </si>
  <si>
    <t>950R90143</t>
  </si>
  <si>
    <t>Zatěsnění prostupu střechou - těsnící manžeta - kruhová ozn. Pv/43 - specifikace viz tabulka ostatní práce</t>
  </si>
  <si>
    <t>-1586675186</t>
  </si>
  <si>
    <t xml:space="preserve">" viz. tabulka ostatní práce  ozn. Pv/43</t>
  </si>
  <si>
    <t>"průměr 16 mm</t>
  </si>
  <si>
    <t>"průměr 50 mm</t>
  </si>
  <si>
    <t>"průměr 70 mm</t>
  </si>
  <si>
    <t>"průměr 110 mm</t>
  </si>
  <si>
    <t>"průměr 140 mm</t>
  </si>
  <si>
    <t>"průměr 150 mm</t>
  </si>
  <si>
    <t>33</t>
  </si>
  <si>
    <t>950R90144</t>
  </si>
  <si>
    <t>Zatěsnění prostupu střechou - přířez z FPO/TPO folie - čtvercový ozn. Pv/44 - specifikace viz tabulka ostatní práce</t>
  </si>
  <si>
    <t>363857531</t>
  </si>
  <si>
    <t xml:space="preserve">" viz. tabulka ostatní práce  ozn. Pv/44</t>
  </si>
  <si>
    <t>"průměr 40/40 mm</t>
  </si>
  <si>
    <t>34</t>
  </si>
  <si>
    <t>950R90145</t>
  </si>
  <si>
    <t>Zatěsnění prostupu střechou - přířez z FPO/TPO folie - kruhový ozn. Pv/45 - specifikace viz tabulka ostatní práce</t>
  </si>
  <si>
    <t>991879983</t>
  </si>
  <si>
    <t xml:space="preserve">" viz. tabulka ostatní práce  ozn. Pv/45</t>
  </si>
  <si>
    <t>"průměr 250 mm</t>
  </si>
  <si>
    <t>"průměr 200 mm</t>
  </si>
  <si>
    <t>"průměr 100 mm (klimatizace)</t>
  </si>
  <si>
    <t>"průměr 140 mm (klimatizace)</t>
  </si>
  <si>
    <t>35</t>
  </si>
  <si>
    <t>952903001</t>
  </si>
  <si>
    <t>Čištění budov při provádění oprav a udržovacích prací odstraněním ptačího nebo netopýřího trusu z podlahy</t>
  </si>
  <si>
    <t>1735460119</t>
  </si>
  <si>
    <t>https://podminky.urs.cz/item/CS_URS_2021_02/952903001</t>
  </si>
  <si>
    <t>"hlava zdiva</t>
  </si>
  <si>
    <t>83</t>
  </si>
  <si>
    <t>36</t>
  </si>
  <si>
    <t>952902611</t>
  </si>
  <si>
    <t>Čištění budov při provádění oprav a udržovacích prací vysátím prachu z ostatních ploch</t>
  </si>
  <si>
    <t>-844017788</t>
  </si>
  <si>
    <t>https://podminky.urs.cz/item/CS_URS_2021_02/952902611</t>
  </si>
  <si>
    <t>481+83</t>
  </si>
  <si>
    <t>37</t>
  </si>
  <si>
    <t>952R05231</t>
  </si>
  <si>
    <t>Dezinfekce hlavy zdiva znečištěné ptačím trusem</t>
  </si>
  <si>
    <t>214439788</t>
  </si>
  <si>
    <t>38</t>
  </si>
  <si>
    <t>952R08001</t>
  </si>
  <si>
    <t>Odstranění zbytků kůry stávajících tesařských konstrukcí</t>
  </si>
  <si>
    <t>-1218287036</t>
  </si>
  <si>
    <t>11,5</t>
  </si>
  <si>
    <t>39</t>
  </si>
  <si>
    <t>975R75001</t>
  </si>
  <si>
    <t>Demontáž stávající expanzní nádoby včetně všech rozvodů vedených v prostoru krovu</t>
  </si>
  <si>
    <t>soubor</t>
  </si>
  <si>
    <t>852642433</t>
  </si>
  <si>
    <t>40</t>
  </si>
  <si>
    <t>985131411</t>
  </si>
  <si>
    <t>Očištění ploch stěn, rubu kleneb a podlah vysušení stlačeným vzduchem</t>
  </si>
  <si>
    <t>1033872757</t>
  </si>
  <si>
    <t>https://podminky.urs.cz/item/CS_URS_2021_02/985131411</t>
  </si>
  <si>
    <t>"podklad pro výměnu tepelné izolace</t>
  </si>
  <si>
    <t>166</t>
  </si>
  <si>
    <t>955R96022</t>
  </si>
  <si>
    <t>Ochrana a zakrytí stávajících nižších střech proti poškození geotextilií včetně připevnění a následné demontáže</t>
  </si>
  <si>
    <t>1623705637</t>
  </si>
  <si>
    <t>33*3+12*3+53*3+7*3</t>
  </si>
  <si>
    <t>97</t>
  </si>
  <si>
    <t>Prorážení otvorů a ostatní bourací práce</t>
  </si>
  <si>
    <t>42</t>
  </si>
  <si>
    <t>975073121</t>
  </si>
  <si>
    <t>Jednostranné podchycení střešních vazníků dřevěnou výztuhou v. podchycení do 3,5 m a při zatížení hmotností přes 1000 do 1500 kg/m</t>
  </si>
  <si>
    <t>-1333215301</t>
  </si>
  <si>
    <t>https://podminky.urs.cz/item/CS_URS_2021_02/975073121</t>
  </si>
  <si>
    <t>8*3+10*3+16*2*3+26*2*3</t>
  </si>
  <si>
    <t>43</t>
  </si>
  <si>
    <t>968062244</t>
  </si>
  <si>
    <t>Vybourání dřevěných rámů oken s křídly, dveřních zárubní, vrat, stěn, ostění nebo obkladů rámů oken s křídly jednoduchých, plochy do 1 m2</t>
  </si>
  <si>
    <t>-783823937</t>
  </si>
  <si>
    <t>https://podminky.urs.cz/item/CS_URS_2021_02/968062244</t>
  </si>
  <si>
    <t>"viz tabulka oken</t>
  </si>
  <si>
    <t>"To/01</t>
  </si>
  <si>
    <t>6*0,75*0,5</t>
  </si>
  <si>
    <t>"To/02</t>
  </si>
  <si>
    <t>3*1,7*0,5</t>
  </si>
  <si>
    <t>44</t>
  </si>
  <si>
    <t>968062374</t>
  </si>
  <si>
    <t>Vybourání dřevěných rámů oken s křídly, dveřních zárubní, vrat, stěn, ostění nebo obkladů rámů oken s křídly zdvojených, plochy do 1 m2</t>
  </si>
  <si>
    <t>1974969940</t>
  </si>
  <si>
    <t>https://podminky.urs.cz/item/CS_URS_2021_02/968062374</t>
  </si>
  <si>
    <t>"To/03</t>
  </si>
  <si>
    <t>2*0,78*0,62</t>
  </si>
  <si>
    <t>45</t>
  </si>
  <si>
    <t>974031165</t>
  </si>
  <si>
    <t>Vysekání rýh ve zdivu cihelném na maltu vápennou nebo vápenocementovou do hl. 150 mm a šířky do 200 mm</t>
  </si>
  <si>
    <t>-1250808970</t>
  </si>
  <si>
    <t>https://podminky.urs.cz/item/CS_URS_2021_02/974031165</t>
  </si>
  <si>
    <t>"v.č.05 - drážkz pro nové krokve 120/160 mm</t>
  </si>
  <si>
    <t>16*0,5</t>
  </si>
  <si>
    <t>997</t>
  </si>
  <si>
    <t>Přesun sutě</t>
  </si>
  <si>
    <t>46</t>
  </si>
  <si>
    <t>997013118</t>
  </si>
  <si>
    <t>Vnitrostaveništní doprava suti a vybouraných hmot vodorovně do 50 m svisle s použitím mechanizace pro budovy a haly výšky přes 24 do 27 m</t>
  </si>
  <si>
    <t>t</t>
  </si>
  <si>
    <t>-943400050</t>
  </si>
  <si>
    <t>https://podminky.urs.cz/item/CS_URS_2021_02/997013118</t>
  </si>
  <si>
    <t>47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</si>
  <si>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</si>
  <si>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</si>
  <si>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-976874421</t>
  </si>
  <si>
    <t>https://podminky.urs.cz/item/CS_URS_2021_02/997013219</t>
  </si>
  <si>
    <t>(300-50)/10*140,473</t>
  </si>
  <si>
    <t>48</t>
  </si>
  <si>
    <t>997013501</t>
  </si>
  <si>
    <t>Odvoz suti a vybouraných hmot na skládku nebo meziskládku se složením, na vzdálenost do 1 km</t>
  </si>
  <si>
    <t>442163669</t>
  </si>
  <si>
    <t>https://podminky.urs.cz/item/CS_URS_2021_02/997013501</t>
  </si>
  <si>
    <t>49</t>
  </si>
  <si>
    <t>997013509</t>
  </si>
  <si>
    <t>Odvoz suti a vybouraných hmot na skládku nebo meziskládku se složením, na vzdálenost Příplatek k ceně za každý další i započatý 1 km přes 1 km</t>
  </si>
  <si>
    <t>159358764</t>
  </si>
  <si>
    <t>https://podminky.urs.cz/item/CS_URS_2021_02/997013509</t>
  </si>
  <si>
    <t>140,473*19 'Přepočtené koeficientem množství</t>
  </si>
  <si>
    <t>50</t>
  </si>
  <si>
    <t>997013631</t>
  </si>
  <si>
    <t>Poplatek za uložení stavebního odpadu na skládce (skládkovné) směsného stavebního a demoličního zatříděného do Katalogu odpadů pod kódem 17 09 04</t>
  </si>
  <si>
    <t>191016117</t>
  </si>
  <si>
    <t>https://podminky.urs.cz/item/CS_URS_2021_02/997013631</t>
  </si>
  <si>
    <t>"ostatní vybouraný materiál</t>
  </si>
  <si>
    <t>140,473-19,462-13,432-23,061</t>
  </si>
  <si>
    <t>51</t>
  </si>
  <si>
    <t>997013645</t>
  </si>
  <si>
    <t>Poplatek za uložení stavebního odpadu na skládce (skládkovné) asfaltového bez obsahu dehtu zatříděného do Katalogu odpadů pod kódem 17 03 02</t>
  </si>
  <si>
    <t>-721458352</t>
  </si>
  <si>
    <t>https://podminky.urs.cz/item/CS_URS_2021_02/997013645</t>
  </si>
  <si>
    <t>"asf pásy</t>
  </si>
  <si>
    <t>17,539+1,923</t>
  </si>
  <si>
    <t>52</t>
  </si>
  <si>
    <t>997013814</t>
  </si>
  <si>
    <t>Poplatek za uložení stavebního odpadu na skládce (skládkovné) z izolačních materiálů zatříděného do Katalogu odpadů pod kódem 17 06 04</t>
  </si>
  <si>
    <t>1184677771</t>
  </si>
  <si>
    <t>https://podminky.urs.cz/item/CS_URS_2021_02/997013814</t>
  </si>
  <si>
    <t>"izolace</t>
  </si>
  <si>
    <t>13,432</t>
  </si>
  <si>
    <t>53</t>
  </si>
  <si>
    <t>997013821</t>
  </si>
  <si>
    <t>Poplatek za uložení stavebního odpadu na skládce (skládkovné) ze stavebních materiálů obsahujících azbest zatříděných do Katalogu odpadů pod kódem 17 06 05</t>
  </si>
  <si>
    <t>-2031417805</t>
  </si>
  <si>
    <t>https://podminky.urs.cz/item/CS_URS_2021_02/997013821</t>
  </si>
  <si>
    <t>23,061</t>
  </si>
  <si>
    <t>998</t>
  </si>
  <si>
    <t>Přesun hmot</t>
  </si>
  <si>
    <t>54</t>
  </si>
  <si>
    <t>998011004</t>
  </si>
  <si>
    <t>Přesun hmot pro budovy občanské výstavby, bydlení, výrobu a služby s nosnou svislou konstrukcí zděnou z cihel, tvárnic nebo kamene vodorovná dopravní vzdálenost do 100 m pro budovy výšky přes 24 do 36 m</t>
  </si>
  <si>
    <t>112794799</t>
  </si>
  <si>
    <t>https://podminky.urs.cz/item/CS_URS_2021_02/998011004</t>
  </si>
  <si>
    <t>998011014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</si>
  <si>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</si>
  <si>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-1440800399</t>
  </si>
  <si>
    <t>https://podminky.urs.cz/item/CS_URS_2021_02/998011014</t>
  </si>
  <si>
    <t>PSV</t>
  </si>
  <si>
    <t>Práce a dodávky PSV</t>
  </si>
  <si>
    <t>712</t>
  </si>
  <si>
    <t>Povlakové krytiny</t>
  </si>
  <si>
    <t>56</t>
  </si>
  <si>
    <t>712340833</t>
  </si>
  <si>
    <t>Odstranění povlakové krytiny střech plochých do 10° z přitavených pásů NAIP v plné ploše třívrstvé</t>
  </si>
  <si>
    <t>2001967859</t>
  </si>
  <si>
    <t>https://podminky.urs.cz/item/CS_URS_2021_02/712340833</t>
  </si>
  <si>
    <t>"v.č.02,04,11</t>
  </si>
  <si>
    <t>"modrá čárkovaná</t>
  </si>
  <si>
    <t>45,8*5,4+(12,775+1,1*2+12,81+1,1*2)*(7,8+0,8)</t>
  </si>
  <si>
    <t>(17,4+18,5)*0,5*1,35</t>
  </si>
  <si>
    <t>(8+6,0)*0,5*3,0+6,5*0,8+(1,6+0,8)*0,5*1,5</t>
  </si>
  <si>
    <t>Mezisoučet</t>
  </si>
  <si>
    <t>"modrá plná</t>
  </si>
  <si>
    <t>(17,82+7,80)*0,5*4,7*2+10,0*5,5*0,5*2-3*2,6*0,5-(1,65+4,4)*0,5*2,6+0,9*1,0</t>
  </si>
  <si>
    <t>8,8*(1,1+1,58)*0,5</t>
  </si>
  <si>
    <t>"černá plná - měděný plech</t>
  </si>
  <si>
    <t>69,143</t>
  </si>
  <si>
    <t>"červená plná-lakovaný plech</t>
  </si>
  <si>
    <t>37,943</t>
  </si>
  <si>
    <t>"červená čárkovaná - lakovaný plech</t>
  </si>
  <si>
    <t>222,115</t>
  </si>
  <si>
    <t>57</t>
  </si>
  <si>
    <t>712431801</t>
  </si>
  <si>
    <t>Odstranění povlakové krytiny střech šikmých přes 10° do 30° z pásů uložených na sucho AIP nebo NAIP</t>
  </si>
  <si>
    <t>-1533967593</t>
  </si>
  <si>
    <t>https://podminky.urs.cz/item/CS_URS_2021_02/712431801</t>
  </si>
  <si>
    <t>"v.č.02 - zelená plná</t>
  </si>
  <si>
    <t>"asf . pás tl. 5mm + nepískovaná lepenka</t>
  </si>
  <si>
    <t>1040,562*2</t>
  </si>
  <si>
    <t>"zelená čárkovaná</t>
  </si>
  <si>
    <t>193,498*2</t>
  </si>
  <si>
    <t>"fialová čárkovaná</t>
  </si>
  <si>
    <t>222,762*2</t>
  </si>
  <si>
    <t>58</t>
  </si>
  <si>
    <t>712R09036</t>
  </si>
  <si>
    <t>Zapravení střešní krytiny a doplnění její skladby ozn. Pv/36 - specifikace viz tabulka ostatní práce</t>
  </si>
  <si>
    <t>1650438263</t>
  </si>
  <si>
    <t xml:space="preserve">" viz. tabulka ostatní práce  ozn. Pv/36 </t>
  </si>
  <si>
    <t>59</t>
  </si>
  <si>
    <t>712361701</t>
  </si>
  <si>
    <t>Provedení povlakové krytiny střech plochých do 10° fólií položenou volně s přilepením spojů</t>
  </si>
  <si>
    <t>559582665</t>
  </si>
  <si>
    <t>https://podminky.urs.cz/item/CS_URS_2021_02/712361701</t>
  </si>
  <si>
    <t>"v.č.03,04-13</t>
  </si>
  <si>
    <t>"skladba C1</t>
  </si>
  <si>
    <t>(17,43+9,93+4,67+0,45+0,95)*0,5*7,75-4,67*0,55-9,93*0,46</t>
  </si>
  <si>
    <t>(11+8,3)*0,5*(2,36+3,7)*0,5</t>
  </si>
  <si>
    <t>"skladba C2</t>
  </si>
  <si>
    <t>(8+6,0)*0,5*3,0+6,5*0,8+(1,6+0,8)*0,5*1,5+1,2*3+6,5*0,5</t>
  </si>
  <si>
    <t>"skladba C3</t>
  </si>
  <si>
    <t>"hnědá čárkovaná</t>
  </si>
  <si>
    <t>8,8*(1,1+1,58)*0,5+(1,6+0,5)*0,5*1,5+1,5*0,5</t>
  </si>
  <si>
    <t xml:space="preserve">"vytažení na stěnu </t>
  </si>
  <si>
    <t>155*0,2</t>
  </si>
  <si>
    <t>"zesílení v koutu a úžlabí</t>
  </si>
  <si>
    <t>(155+114)*0,2</t>
  </si>
  <si>
    <t>60</t>
  </si>
  <si>
    <t>M</t>
  </si>
  <si>
    <t>283R90201</t>
  </si>
  <si>
    <t>fólie hydroizolační střešní TPO (FPO),vyztužená systetickou tkaninou mechanicky kotvená tl 1,8mm</t>
  </si>
  <si>
    <t>1944117032</t>
  </si>
  <si>
    <t>"viz provedení</t>
  </si>
  <si>
    <t>1201,5</t>
  </si>
  <si>
    <t>1201,5*1,1655 'Přepočtené koeficientem množství</t>
  </si>
  <si>
    <t>712363104</t>
  </si>
  <si>
    <t>Provedení povlakové krytiny střech plochých do 10° fólií ostatní činnosti při pokládání hydroizolačních fólií (materiál ve specifikaci) mechanické ukotvení talířovou hmoždinkou do dřevěné konstrukce</t>
  </si>
  <si>
    <t>728222190</t>
  </si>
  <si>
    <t>https://podminky.urs.cz/item/CS_URS_2021_02/712363104</t>
  </si>
  <si>
    <t>"viz provedení krytiny</t>
  </si>
  <si>
    <t>1116,7*5</t>
  </si>
  <si>
    <t>59051001</t>
  </si>
  <si>
    <t>hmoždinka natloukací 6x40</t>
  </si>
  <si>
    <t>100 kus</t>
  </si>
  <si>
    <t>-1283839655</t>
  </si>
  <si>
    <t>https://podminky.urs.cz/item/CS_URS_2021_02/59051001</t>
  </si>
  <si>
    <t>"viz ukotvení folie</t>
  </si>
  <si>
    <t>5583,5</t>
  </si>
  <si>
    <t>5583,5*0,01 'Přepočtené koeficientem množství</t>
  </si>
  <si>
    <t>712363111</t>
  </si>
  <si>
    <t>Provedení povlakové krytiny střech plochých do 10° fólií ostatní činnosti při pokládání hydroizolačních fólií (materiál ve specifikaci) vodotěsné překrytí talířové hmoždinky pruhem fólie nalepením lepidlem</t>
  </si>
  <si>
    <t>-1384247030</t>
  </si>
  <si>
    <t>https://podminky.urs.cz/item/CS_URS_2021_02/712363111</t>
  </si>
  <si>
    <t>"viz hmoždiky</t>
  </si>
  <si>
    <t>5583,50</t>
  </si>
  <si>
    <t>64</t>
  </si>
  <si>
    <t>-1562739976</t>
  </si>
  <si>
    <t>"viz provedení překrytí</t>
  </si>
  <si>
    <t>5583,50*0,2*0,1</t>
  </si>
  <si>
    <t>111,67*1,1655 'Přepočtené koeficientem množství</t>
  </si>
  <si>
    <t>65</t>
  </si>
  <si>
    <t>712363201</t>
  </si>
  <si>
    <t>Provedení povlakové krytiny střech plochých do 10° fólií ostatní činnosti při pokládání hydroizolačních fólií (materiál ve specifikaci) ukončení izolace střechy hliníkovými profily montáž profilu ukončujícího přímého</t>
  </si>
  <si>
    <t>-39452769</t>
  </si>
  <si>
    <t>https://podminky.urs.cz/item/CS_URS_2021_02/712363201</t>
  </si>
  <si>
    <t xml:space="preserve">"poplastovaný  plech L 50/50 mm(koutová lišta,hranová)</t>
  </si>
  <si>
    <t>116+48</t>
  </si>
  <si>
    <t>"poplastovaný profil úžlabí 50/50 mm</t>
  </si>
  <si>
    <t>114</t>
  </si>
  <si>
    <t>66</t>
  </si>
  <si>
    <t>191R02001</t>
  </si>
  <si>
    <t xml:space="preserve">koutová+ hranová lišta z poplastovaného plechu  L 50/50 mm</t>
  </si>
  <si>
    <t>-1489722288</t>
  </si>
  <si>
    <t xml:space="preserve">"poplastovaný  plech L 50/50 mm(koutová + hranová lišta)</t>
  </si>
  <si>
    <t>67</t>
  </si>
  <si>
    <t>191R02002</t>
  </si>
  <si>
    <t xml:space="preserve">profil úžlabí z poplastovaného plechu  50/50 mm</t>
  </si>
  <si>
    <t>-1458138970</t>
  </si>
  <si>
    <t>68</t>
  </si>
  <si>
    <t>712391171</t>
  </si>
  <si>
    <t>Provedení povlakové krytiny střech plochých do 10° -ostatní práce provedení vrstvy textilní podkladní</t>
  </si>
  <si>
    <t>-656490000</t>
  </si>
  <si>
    <t>https://podminky.urs.cz/item/CS_URS_2021_02/712391171</t>
  </si>
  <si>
    <t>"viz provedení povlakové krytiny</t>
  </si>
  <si>
    <t>1116,70</t>
  </si>
  <si>
    <t>69</t>
  </si>
  <si>
    <t>69311172</t>
  </si>
  <si>
    <t>geotextilie PP s ÚV stabilizací 300g/m2</t>
  </si>
  <si>
    <t>-1911683369</t>
  </si>
  <si>
    <t>https://podminky.urs.cz/item/CS_URS_2021_02/69311172</t>
  </si>
  <si>
    <t>"viz provedení textilní vrstvy</t>
  </si>
  <si>
    <t>1147,70</t>
  </si>
  <si>
    <t>1147,7*1,155 'Přepočtené koeficientem množství</t>
  </si>
  <si>
    <t>70</t>
  </si>
  <si>
    <t>998712104</t>
  </si>
  <si>
    <t>Přesun hmot pro povlakové krytiny stanovený z hmotnosti přesunovaného materiálu vodorovná dopravní vzdálenost do 50 m v objektech výšky přes 24 do 36 m</t>
  </si>
  <si>
    <t>-1888619194</t>
  </si>
  <si>
    <t>https://podminky.urs.cz/item/CS_URS_2021_02/998712104</t>
  </si>
  <si>
    <t>71</t>
  </si>
  <si>
    <t>998712193</t>
  </si>
  <si>
    <t>Přesun hmot pro povlakové krytiny stanovený z hmotnosti přesunovaného materiálu Příplatek k cenám za zvětšený přesun přes vymezenou největší dopravní vzdálenost do 500 m</t>
  </si>
  <si>
    <t>-892460087</t>
  </si>
  <si>
    <t>https://podminky.urs.cz/item/CS_URS_2021_02/998712193</t>
  </si>
  <si>
    <t>713</t>
  </si>
  <si>
    <t>Izolace tepelné</t>
  </si>
  <si>
    <t>72</t>
  </si>
  <si>
    <t>713120813</t>
  </si>
  <si>
    <t>Odstranění tepelné izolace podlah z rohoží, pásů, dílců, desek, bloků podlah volně kladených nebo mezi trámy z vláknitých materiálů suchých, tloušťka izolace přes 100 mm</t>
  </si>
  <si>
    <t>-1189499095</t>
  </si>
  <si>
    <t>https://podminky.urs.cz/item/CS_URS_2021_02/713120813</t>
  </si>
  <si>
    <t>"v.č.05 - stávající izolace z ekovlny</t>
  </si>
  <si>
    <t>2,5*5,975+5,95*17,3+1,5*2+9,5*14,8+3*7+1,2*15+6,6*6,1+2*21</t>
  </si>
  <si>
    <t>"nepřístupná místa - předpoklad</t>
  </si>
  <si>
    <t>360</t>
  </si>
  <si>
    <t>73</t>
  </si>
  <si>
    <t>713121121</t>
  </si>
  <si>
    <t>Montáž tepelné izolace podlah rohožemi, pásy, deskami, dílci, bloky (izolační materiál ve specifikaci) kladenými volně dvouvrstvá</t>
  </si>
  <si>
    <t>-755010723</t>
  </si>
  <si>
    <t>https://podminky.urs.cz/item/CS_URS_2021_02/713121121</t>
  </si>
  <si>
    <t xml:space="preserve">"viz. odstranění izolace </t>
  </si>
  <si>
    <t>742,733</t>
  </si>
  <si>
    <t>"v.č.05 - doplnění izolace tl 120 mm - přístupná část</t>
  </si>
  <si>
    <t>74</t>
  </si>
  <si>
    <t>631R3708</t>
  </si>
  <si>
    <t>deska tepelně izolační minerální univerzální λ=0,033 tl 120mm</t>
  </si>
  <si>
    <t>667768687</t>
  </si>
  <si>
    <t>"viz montáž izol.</t>
  </si>
  <si>
    <t>757,733</t>
  </si>
  <si>
    <t>757,733*2,04 'Přepočtené koeficientem množství</t>
  </si>
  <si>
    <t>75</t>
  </si>
  <si>
    <t>713R90126</t>
  </si>
  <si>
    <t>Stávající svislé rozvody instalací v prostoru krovu (zateplení) ozn. Pv/26 - specifikace viz tabulka ostatní práce</t>
  </si>
  <si>
    <t>-1245552562</t>
  </si>
  <si>
    <t xml:space="preserve">" viz. tabulka ostatní práce  ozn. Pv/26 </t>
  </si>
  <si>
    <t xml:space="preserve">"prům. 110 mm </t>
  </si>
  <si>
    <t xml:space="preserve">"prům. 150 mm </t>
  </si>
  <si>
    <t>76</t>
  </si>
  <si>
    <t>998713104</t>
  </si>
  <si>
    <t>Přesun hmot pro izolace tepelné stanovený z hmotnosti přesunovaného materiálu vodorovná dopravní vzdálenost do 50 m v objektech výšky přes 24 m do 36 m</t>
  </si>
  <si>
    <t>392423007</t>
  </si>
  <si>
    <t>https://podminky.urs.cz/item/CS_URS_2021_02/998713104</t>
  </si>
  <si>
    <t>77</t>
  </si>
  <si>
    <t>998713193</t>
  </si>
  <si>
    <t>Přesun hmot pro izolace tepelné stanovený z hmotnosti přesunovaného materiálu Příplatek k cenám za zvětšený přesun přes vymezenou největší dopravní vzdálenost do 500 m</t>
  </si>
  <si>
    <t>-1583835531</t>
  </si>
  <si>
    <t>https://podminky.urs.cz/item/CS_URS_2021_02/998713193</t>
  </si>
  <si>
    <t>751</t>
  </si>
  <si>
    <t>Vzduchotechnika</t>
  </si>
  <si>
    <t>78</t>
  </si>
  <si>
    <t>751R90107</t>
  </si>
  <si>
    <t>Stávající VZT - odvětrávací plechová hlavice nad střechou (demontáž) ozn. Pv/07 - specifikace viz tabulka ostatní práce</t>
  </si>
  <si>
    <t>-1949831879</t>
  </si>
  <si>
    <t xml:space="preserve">" viz. tabulka ostatní práce  ozn. Pv/07</t>
  </si>
  <si>
    <t>79</t>
  </si>
  <si>
    <t>751R90108</t>
  </si>
  <si>
    <t>Stávající VZT - odvětrávací plechový komínek nad střechou (demontáž) ozn. Pv/08 - specifikace viz tabulka ostatní práce</t>
  </si>
  <si>
    <t>2061395806</t>
  </si>
  <si>
    <t xml:space="preserve">" viz. tabulka ostatní práce  ozn. Pv/08</t>
  </si>
  <si>
    <t>80</t>
  </si>
  <si>
    <t>751R90109</t>
  </si>
  <si>
    <t>Stávající VZT - odvětrávací plastový komínek nad střechou (demontáž) ozn. Pv/09 - specifikace viz tabulka ostatní práce</t>
  </si>
  <si>
    <t>-1140364865</t>
  </si>
  <si>
    <t xml:space="preserve">" viz. tabulka ostatní práce  ozn. Pv/09</t>
  </si>
  <si>
    <t>"prům. 70 mm</t>
  </si>
  <si>
    <t>"prům. 110 mm</t>
  </si>
  <si>
    <t>"prům. 140 mm</t>
  </si>
  <si>
    <t>81</t>
  </si>
  <si>
    <t>751R90110</t>
  </si>
  <si>
    <t>Stávající VZT - odvětrávací plechová hlavice nad střechou (nová montáž na původní místo) ozn. Pv/10 - specifikace viz tabulka ostatní práce</t>
  </si>
  <si>
    <t>-2061063686</t>
  </si>
  <si>
    <t xml:space="preserve">" viz. tabulka ostatní práce  ozn. Pv/10</t>
  </si>
  <si>
    <t>82</t>
  </si>
  <si>
    <t>751R90111</t>
  </si>
  <si>
    <t>Stávající VZT - odvětrávací plechová hlavice nad střechou (nová montáž posunuté) ozn. Pv/11 - specifikace viz tabulka ostatní práce</t>
  </si>
  <si>
    <t>1811439862</t>
  </si>
  <si>
    <t xml:space="preserve">" viz. tabulka ostatní práce  ozn. Pv/11</t>
  </si>
  <si>
    <t>751R90112</t>
  </si>
  <si>
    <t>Stávající VZT - odvětrávací plastový komínek nad střechou (nová montáž na původní místo) ozn. Pv/12 - specifikace viz tabulka ostatní práce</t>
  </si>
  <si>
    <t>-1016938257</t>
  </si>
  <si>
    <t xml:space="preserve">" viz. tabulka ostatní práce  ozn. Pv/12</t>
  </si>
  <si>
    <t>"prům. 150 mm</t>
  </si>
  <si>
    <t>84</t>
  </si>
  <si>
    <t>751R90113</t>
  </si>
  <si>
    <t>Stávající VZT - odvětrávací plastový komínek nad střechou (nová montáž posunuté) ozn. Pv/13 - specifikace viz tabulka ostatní práce</t>
  </si>
  <si>
    <t>-804651198</t>
  </si>
  <si>
    <t xml:space="preserve">" viz. tabulka ostatní práce  ozn. Pv/13</t>
  </si>
  <si>
    <t>85</t>
  </si>
  <si>
    <t>751R90118</t>
  </si>
  <si>
    <t>Stávající klimatizační jednotky na střešním plášti ozn. Pv/18 - specifikace viz tabulka ostatní práce</t>
  </si>
  <si>
    <t>-1399916379</t>
  </si>
  <si>
    <t xml:space="preserve">" viz. tabulka ostatní práce  ozn. Pv/18</t>
  </si>
  <si>
    <t>"700/520/250</t>
  </si>
  <si>
    <t>"870/520/250</t>
  </si>
  <si>
    <t>"950/1000/330</t>
  </si>
  <si>
    <t>"900/860/250</t>
  </si>
  <si>
    <t>86</t>
  </si>
  <si>
    <t>751R90119</t>
  </si>
  <si>
    <t>Ochrana střešní krytiny (pod klimatizační jednotkou) ozn. Pv/19 - specifikace viz tabulka ostatní práce</t>
  </si>
  <si>
    <t>-1743824761</t>
  </si>
  <si>
    <t xml:space="preserve">" viz. tabulka ostatní práce  ozn. Pv/19</t>
  </si>
  <si>
    <t>"rozm. 1300/4000 mm</t>
  </si>
  <si>
    <t>"rozm. 1000/750 mm</t>
  </si>
  <si>
    <t>"rozm. 1000/3000 mm</t>
  </si>
  <si>
    <t>87</t>
  </si>
  <si>
    <t>751R90120</t>
  </si>
  <si>
    <t>Antivibrační podložky - klimatizace ozn. Pv/20 - specifikace viz tabulka ostatní práce</t>
  </si>
  <si>
    <t>-1962085464</t>
  </si>
  <si>
    <t xml:space="preserve">" viz. tabulka ostatní práce  ozn. Pv/20</t>
  </si>
  <si>
    <t>"rozm. 100/100/10 mm</t>
  </si>
  <si>
    <t>106</t>
  </si>
  <si>
    <t>998751103</t>
  </si>
  <si>
    <t>Přesun hmot pro vzduchotechniku stanovený z hmotnosti přesunovaného materiálu vodorovná dopravní vzdálenost do 100 m v objektech výšky přes 24 do 36 m</t>
  </si>
  <si>
    <t>-2067760590</t>
  </si>
  <si>
    <t>https://podminky.urs.cz/item/CS_URS_2021_02/998751103</t>
  </si>
  <si>
    <t>89</t>
  </si>
  <si>
    <t>998751191</t>
  </si>
  <si>
    <t>Přesun hmot pro vzduchotechniku stanovený z hmotnosti přesunovaného materiálu Příplatek k cenám za zvětšený přesun přes vymezenou největší dopravní vzdálenost do 500 m</t>
  </si>
  <si>
    <t>-2109431236</t>
  </si>
  <si>
    <t>https://podminky.urs.cz/item/CS_URS_2021_02/998751191</t>
  </si>
  <si>
    <t>762</t>
  </si>
  <si>
    <t>Konstrukce tesařské</t>
  </si>
  <si>
    <t>90</t>
  </si>
  <si>
    <t>762331811</t>
  </si>
  <si>
    <t>Demontáž vázaných konstrukcí krovů sklonu do 60° z hranolů, hranolků, fošen, průřezové plochy do 120 cm2</t>
  </si>
  <si>
    <t>874359117</t>
  </si>
  <si>
    <t>https://podminky.urs.cz/item/CS_URS_2021_02/762331811</t>
  </si>
  <si>
    <t>"komínová výměna 100/100</t>
  </si>
  <si>
    <t>2*2+1,8*2+2,9*2+6,8*2+3,8*2</t>
  </si>
  <si>
    <t>91</t>
  </si>
  <si>
    <t>762331921</t>
  </si>
  <si>
    <t>Vyřezání části střešní vazby vázané konstrukce krovů průřezové plochy řeziva přes 120 do 224 cm2, délky vyřezané části krovového prvku do 3 m</t>
  </si>
  <si>
    <t>-221932999</t>
  </si>
  <si>
    <t>https://podminky.urs.cz/item/CS_URS_2021_02/762331921</t>
  </si>
  <si>
    <t>"krokev 120/160</t>
  </si>
  <si>
    <t>2,1*15+0,7+1,6+2,5++3*2+1,0+2,1+2,8+2,3*2+2,8*2</t>
  </si>
  <si>
    <t>"předpoklad opravy tesařských konstrukcí v nepřístupných místech</t>
  </si>
  <si>
    <t xml:space="preserve">"dřevený profil 120/160 </t>
  </si>
  <si>
    <t>1397</t>
  </si>
  <si>
    <t>92</t>
  </si>
  <si>
    <t>762331922</t>
  </si>
  <si>
    <t>Vázané konstrukce krovů vyřezání části střešní vazby průřezové plochy řeziva přes 120 do 224 cm2, délky vyřezané části krovového prvku přes 3 do 5 m</t>
  </si>
  <si>
    <t>https://podminky.urs.cz/item/CS_URS_2021_02/762331922</t>
  </si>
  <si>
    <t>5,5+4,9+4,5*4+4*4+2*4+3+5*2+2*5,6+3,8*2+3,2+4,0</t>
  </si>
  <si>
    <t>762331923</t>
  </si>
  <si>
    <t>Vyřezání části střešní vazby vázané konstrukce krovů průřezové plochy řeziva přes 120 do 224 cm2, délky vyřezané části krovového prvku přes 5 do 8 m</t>
  </si>
  <si>
    <t>125407318</t>
  </si>
  <si>
    <t>https://podminky.urs.cz/item/CS_URS_2021_02/762331923</t>
  </si>
  <si>
    <t>"krokev 130/160</t>
  </si>
  <si>
    <t>5,7*2+6,1*2</t>
  </si>
  <si>
    <t>5,5*11+6,6*4+6,5+5,5*17+6,6*4</t>
  </si>
  <si>
    <t>762331932</t>
  </si>
  <si>
    <t>Vyřezání části střešní vazby vázané konstrukce krovů průřezové plochy řeziva přes 224 do 288 cm2, délky vyřezané části krovového prvku přes 3 do 5 m</t>
  </si>
  <si>
    <t>-477690316</t>
  </si>
  <si>
    <t>https://podminky.urs.cz/item/CS_URS_2021_02/762331932</t>
  </si>
  <si>
    <t>"pozednice 170/160</t>
  </si>
  <si>
    <t>3,5+3,0</t>
  </si>
  <si>
    <t>"vaznice 160/180</t>
  </si>
  <si>
    <t>3,2+4,9+4,15+4,9+3</t>
  </si>
  <si>
    <t>762331933</t>
  </si>
  <si>
    <t>Vyřezání části střešní vazby vázané konstrukce krovů průřezové plochy řeziva přes 224 do 288 cm2, délky vyřezané části krovového prvku přes 5 do 8 m</t>
  </si>
  <si>
    <t>2105930406</t>
  </si>
  <si>
    <t>https://podminky.urs.cz/item/CS_URS_2021_02/762331933</t>
  </si>
  <si>
    <t>6,04</t>
  </si>
  <si>
    <t>96</t>
  </si>
  <si>
    <t>762332932</t>
  </si>
  <si>
    <t>Vázané konstrukce krovů doplnění části střešní vazby montáž z nehoblovaného řeziva (materiál ve specifikaci), průřezové plochy přes 120 do 224 cm2</t>
  </si>
  <si>
    <t>https://podminky.urs.cz/item/CS_URS_2021_02/762332932</t>
  </si>
  <si>
    <t>"viz vyřezání</t>
  </si>
  <si>
    <t>58,4+91,4+236,9</t>
  </si>
  <si>
    <t>"doplnění sloupky 120/120 - zesílení pro jednotku klimatizace</t>
  </si>
  <si>
    <t>3*3,2</t>
  </si>
  <si>
    <t>"krokve 120/160</t>
  </si>
  <si>
    <t>4*3</t>
  </si>
  <si>
    <t xml:space="preserve">"doplnění výměny u výlezu  100/100</t>
  </si>
  <si>
    <t>1*2</t>
  </si>
  <si>
    <t>60512130</t>
  </si>
  <si>
    <t>hranol stavební řezivo průřezu do 224cm2 do dl 6m</t>
  </si>
  <si>
    <t>m3</t>
  </si>
  <si>
    <t>1497931648</t>
  </si>
  <si>
    <t>https://podminky.urs.cz/item/CS_URS_2021_02/60512130</t>
  </si>
  <si>
    <t>(2,1*15+0,7+1,6+2,5++3*2+1,0+2,1+2,8+2,3*2+2,8*2)*0,12*0,16</t>
  </si>
  <si>
    <t>(5,5+4,9+4,5*4+4*4+2*4+3+5*2+2*5,6+3,8*2+3,2)*0,12*0,16</t>
  </si>
  <si>
    <t>(5,7*2)*0,13*0,16</t>
  </si>
  <si>
    <t>(5,5*11+5,5*17)*0,12*0,16</t>
  </si>
  <si>
    <t>3*3,2*0,12*0,12</t>
  </si>
  <si>
    <t>4*3*0,12*0,16</t>
  </si>
  <si>
    <t>1*2*0,1*0,1</t>
  </si>
  <si>
    <t>1397*0,12*0,16</t>
  </si>
  <si>
    <t>33,203*1,1 'Přepočtené koeficientem množství</t>
  </si>
  <si>
    <t>98</t>
  </si>
  <si>
    <t>60512131</t>
  </si>
  <si>
    <t>hranol stavební řezivo průřezu do 224cm2 dl 6-8m</t>
  </si>
  <si>
    <t>-434640256</t>
  </si>
  <si>
    <t>https://podminky.urs.cz/item/CS_URS_2021_02/60512131</t>
  </si>
  <si>
    <t>6,1*2*0,13*0,16</t>
  </si>
  <si>
    <t>(6,6*4*2+6,5)*0,12*0,16</t>
  </si>
  <si>
    <t>1,393*1,1 'Přepočtené koeficientem množství</t>
  </si>
  <si>
    <t>99</t>
  </si>
  <si>
    <t>762332933</t>
  </si>
  <si>
    <t>Doplnění střešní vazby řezivem - montáž (materiál ve specifikaci) nehoblovaným, průřezové plochy přes 224 do 288 cm2</t>
  </si>
  <si>
    <t>1715161994</t>
  </si>
  <si>
    <t>https://podminky.urs.cz/item/CS_URS_2021_02/762332933</t>
  </si>
  <si>
    <t>26,65+6,04</t>
  </si>
  <si>
    <t>100</t>
  </si>
  <si>
    <t>60512135</t>
  </si>
  <si>
    <t>hranol stavební řezivo průřezu do 288cm2 do dl 6m</t>
  </si>
  <si>
    <t>-1858241061</t>
  </si>
  <si>
    <t>https://podminky.urs.cz/item/CS_URS_2021_02/60512135</t>
  </si>
  <si>
    <t>(3,5+3,0)*0,17*0,16</t>
  </si>
  <si>
    <t>(3,2+4,9+4,15+4,9+3)*0,16*0,18</t>
  </si>
  <si>
    <t>0,757*1,1 'Přepočtené koeficientem množství</t>
  </si>
  <si>
    <t>101</t>
  </si>
  <si>
    <t>60512136</t>
  </si>
  <si>
    <t>hranol stavební řezivo průřezu do 288cm2 dl 6-8m</t>
  </si>
  <si>
    <t>-975902457</t>
  </si>
  <si>
    <t>https://podminky.urs.cz/item/CS_URS_2021_02/60512136</t>
  </si>
  <si>
    <t>6,04*0,16*0,18</t>
  </si>
  <si>
    <t>0,174*1,1 'Přepočtené koeficientem množství</t>
  </si>
  <si>
    <t>102</t>
  </si>
  <si>
    <t>762341811</t>
  </si>
  <si>
    <t>Demontáž bednění a laťování bednění střech rovných, obloukových, sklonu do 60° se všemi nadstřešními konstrukcemi z prken hrubých, hoblovaných tl. do 32 mm</t>
  </si>
  <si>
    <t>https://podminky.urs.cz/item/CS_URS_2021_02/762341811</t>
  </si>
  <si>
    <t>"v.č.02</t>
  </si>
  <si>
    <t>193,498</t>
  </si>
  <si>
    <t>557,424</t>
  </si>
  <si>
    <t>176,341</t>
  </si>
  <si>
    <t>"bednění z prken tl. 25 mm na polodrážku - hnědá</t>
  </si>
  <si>
    <t>32,8</t>
  </si>
  <si>
    <t>"bednění z prken tl. 25 mm na polodrážku - modrá</t>
  </si>
  <si>
    <t>716</t>
  </si>
  <si>
    <t>103</t>
  </si>
  <si>
    <t>762342811</t>
  </si>
  <si>
    <t>Demontáž bednění a laťování laťování střech sklonu do 60° se všemi nadstřešními konstrukcemi, z latí průřezové plochy do 25 cm2 při osové vzdálenosti do 0,22 m</t>
  </si>
  <si>
    <t>-1610318206</t>
  </si>
  <si>
    <t>https://podminky.urs.cz/item/CS_URS_2021_02/762342811</t>
  </si>
  <si>
    <t>"v.č.02 - fialová plná - střešní latě 50/30 mm</t>
  </si>
  <si>
    <t>254,208</t>
  </si>
  <si>
    <t>104</t>
  </si>
  <si>
    <t>762342813</t>
  </si>
  <si>
    <t>Demontáž bednění a laťování laťování střech sklonu do 60° se všemi nadstřešními konstrukcemi, z latí průřezové plochy do 25 cm2 při osové vzdálenosti přes 0,50 m</t>
  </si>
  <si>
    <t>370105887</t>
  </si>
  <si>
    <t>https://podminky.urs.cz/item/CS_URS_2021_02/762342813</t>
  </si>
  <si>
    <t>"v.č.02 - fialová plná - střešní kontralatě 50/30 mm</t>
  </si>
  <si>
    <t>"modrá plná - střešní kontralať 50/30 mm</t>
  </si>
  <si>
    <t>105</t>
  </si>
  <si>
    <t>762341210</t>
  </si>
  <si>
    <t>Bednění a laťování montáž bednění střech rovných a šikmých sklonu do 60° s vyřezáním otvorů z prken hrubých na sraz tl. do 32 mm</t>
  </si>
  <si>
    <t>https://podminky.urs.cz/item/CS_URS_2021_02/762341210</t>
  </si>
  <si>
    <t>"skladba A1</t>
  </si>
  <si>
    <t>"zelená plná</t>
  </si>
  <si>
    <t>(14,87+4,39)*0,5*6*2+10,53*6*0,5*2+8,8*6-3*1,6-3,5*1,6-3,6*2,3-5*2,5</t>
  </si>
  <si>
    <t>14,19*7,0-1,55*3,25-1,6*3,25*2</t>
  </si>
  <si>
    <t>(12,735+2,84)*0,5*5,5*2+9,75*5,5*0,5*2</t>
  </si>
  <si>
    <t>14,78*6,5+14,78*4-3,6*2,5</t>
  </si>
  <si>
    <t>9,8*5,5*0,5*2+(14,035+4)*0,5*5,5*2</t>
  </si>
  <si>
    <t>14,81*6,75+14,81*4,0-3,7*2,5</t>
  </si>
  <si>
    <t>9,76*5,5*0,5*2+(12,945+3,035)*0,5*5,5*2</t>
  </si>
  <si>
    <t>(11+6,3)*0,5*(2,36+3,7)*0,5</t>
  </si>
  <si>
    <t>(14,88+4,5)*0,5*5,8+10,6*5,8*0,5*2+(4,5+8,0)*0,5*3+2,3*1,5</t>
  </si>
  <si>
    <t>15,08*7,0-1,8*4,2*3+19,5*0,5</t>
  </si>
  <si>
    <t>"skladba A2</t>
  </si>
  <si>
    <t>"v.č.02 - zelená čárkovaná</t>
  </si>
  <si>
    <t>(13,55+18,4)*0,5*5,8+(19,52+10,0)*0,5*6,0+(13,4+8,55)*0,5*5,8</t>
  </si>
  <si>
    <t>"skladba A3</t>
  </si>
  <si>
    <t>(11,67+3,65)*0,5*4,8*2+8,22*4,8*0,5*2</t>
  </si>
  <si>
    <t>6,88*(5,6+6,1)</t>
  </si>
  <si>
    <t>"skladba B1</t>
  </si>
  <si>
    <t>"Kl/22</t>
  </si>
  <si>
    <t>60511150</t>
  </si>
  <si>
    <t>řezivo stavební prkna omítaná netříděná tl 25mm dl 4m</t>
  </si>
  <si>
    <t>-789679319</t>
  </si>
  <si>
    <t>https://podminky.urs.cz/item/CS_URS_2021_02/60511150</t>
  </si>
  <si>
    <t>"viz montáž bednění</t>
  </si>
  <si>
    <t>2751,487*0,025</t>
  </si>
  <si>
    <t>68,787*1,1 'Přepočtené koeficientem množství</t>
  </si>
  <si>
    <t>107</t>
  </si>
  <si>
    <t>762R41210</t>
  </si>
  <si>
    <t>Montáž bednění střech rovných a šikmých sklonu do 60° z hrubých prken na polodrážku</t>
  </si>
  <si>
    <t>-773550718</t>
  </si>
  <si>
    <t>108</t>
  </si>
  <si>
    <t>605R5150</t>
  </si>
  <si>
    <t>1554670696</t>
  </si>
  <si>
    <t>716*0,025</t>
  </si>
  <si>
    <t>17,9*1,1 'Přepočtené koeficientem množství</t>
  </si>
  <si>
    <t>109</t>
  </si>
  <si>
    <t>762342511</t>
  </si>
  <si>
    <t>Bednění a laťování montáž kontralatí na podklad bez tepelné izolace</t>
  </si>
  <si>
    <t>1128495970</t>
  </si>
  <si>
    <t>https://podminky.urs.cz/item/CS_URS_2021_02/762342511</t>
  </si>
  <si>
    <t>"skladba A1 - kontralatě 60/40 mm</t>
  </si>
  <si>
    <t>1273,074*1,25</t>
  </si>
  <si>
    <t>"skladba A2 - kontralatě 60/40 mm 2x</t>
  </si>
  <si>
    <t>244,87*1,25*2</t>
  </si>
  <si>
    <t>"skladba A3 - kontralatě 60/40 mm</t>
  </si>
  <si>
    <t>193,488*1,25</t>
  </si>
  <si>
    <t>"skladba B1 - kontralatě 60/40 mm</t>
  </si>
  <si>
    <t>75*1,25</t>
  </si>
  <si>
    <t xml:space="preserve">"skladba C3 - kontralatě 50/30 mm  po 850 mm</t>
  </si>
  <si>
    <t>446,666*1,35*2</t>
  </si>
  <si>
    <t>110</t>
  </si>
  <si>
    <t>60514114</t>
  </si>
  <si>
    <t>řezivo jehličnaté lať impregnovaná dl 4 m</t>
  </si>
  <si>
    <t>65522966</t>
  </si>
  <si>
    <t>https://podminky.urs.cz/item/CS_URS_2021_02/60514114</t>
  </si>
  <si>
    <t>1273,074*1,25*0,06*0,04</t>
  </si>
  <si>
    <t>244,87*1,25*2*0,06*0,04</t>
  </si>
  <si>
    <t>193,488*1,25*0,06*0,04</t>
  </si>
  <si>
    <t>75*1,25*0,06*0,04</t>
  </si>
  <si>
    <t>446,666*1,35*2*0,05*0,03</t>
  </si>
  <si>
    <t>7,902*1,1 'Přepočtené koeficientem množství</t>
  </si>
  <si>
    <t>111</t>
  </si>
  <si>
    <t>762395000</t>
  </si>
  <si>
    <t>Spojovací prostředky krovů, bednění a laťování, nadstřešních konstrukcí svory, prkna, hřebíky, pásová ocel, vruty</t>
  </si>
  <si>
    <t>https://podminky.urs.cz/item/CS_URS_2021_02/762395000</t>
  </si>
  <si>
    <t>33,203+1,393+0,757+0,174+68,787+17,90+7,902</t>
  </si>
  <si>
    <t>112</t>
  </si>
  <si>
    <t>762R90101</t>
  </si>
  <si>
    <t>Stávající dřevěné zdobné podbití přesahu střechy ozn. Pv/01 - specifikace viz tabulka ostatní práce</t>
  </si>
  <si>
    <t>2049783488</t>
  </si>
  <si>
    <t xml:space="preserve">" viz. tabulka ostatní práce  ozn. Pv/01</t>
  </si>
  <si>
    <t>220</t>
  </si>
  <si>
    <t>113</t>
  </si>
  <si>
    <t>762R90102</t>
  </si>
  <si>
    <t>Stávající dřevěné zdobné podbití na přesahu střechy ozn. Pv/02 - specifikace viz tabulka ostatní práce</t>
  </si>
  <si>
    <t>-1271035135</t>
  </si>
  <si>
    <t xml:space="preserve">" viz. tabulka ostatní práce  ozn. Pv/02</t>
  </si>
  <si>
    <t>762R90103</t>
  </si>
  <si>
    <t>Stávající podbití přesahu ploché střechy ( do dvora) ozn. Pv/03 - specifikace viz tabulka ostatní práce</t>
  </si>
  <si>
    <t>686077018</t>
  </si>
  <si>
    <t xml:space="preserve">" viz. tabulka ostatní práce  ozn. Pv/03</t>
  </si>
  <si>
    <t>115</t>
  </si>
  <si>
    <t>762R90104</t>
  </si>
  <si>
    <t>Stávající podbití přesahu na mansardové střeše ozn. Pv/04 - specifikace viz tabulka ostatní práce</t>
  </si>
  <si>
    <t>1076047567</t>
  </si>
  <si>
    <t xml:space="preserve">" viz. tabulka ostatní práce  ozn. Pv/04</t>
  </si>
  <si>
    <t>116</t>
  </si>
  <si>
    <t>762R90105</t>
  </si>
  <si>
    <t>Stávající podbití přesahu střechy nad strojovnou výtahu ozn. Pv/05 - specifikace viz tabulka ostatní práce</t>
  </si>
  <si>
    <t>2028512453</t>
  </si>
  <si>
    <t xml:space="preserve">" viz. tabulka ostatní práce  ozn. Pv/05</t>
  </si>
  <si>
    <t>117</t>
  </si>
  <si>
    <t>762R90106</t>
  </si>
  <si>
    <t>Stávající podbití přesahu střechy u vikýře ozn. Pv/06 - specifikace viz tabulka ostatní práce</t>
  </si>
  <si>
    <t>-1315656630</t>
  </si>
  <si>
    <t xml:space="preserve">" viz. tabulka ostatní práce  ozn. Pv/06</t>
  </si>
  <si>
    <t>118</t>
  </si>
  <si>
    <t>762R90132</t>
  </si>
  <si>
    <t>Rozháňka pro odvedení vody z prostoru úžlabí ozn. Pv/32 - specifikace viz tabulka ostatní práce</t>
  </si>
  <si>
    <t>779545063</t>
  </si>
  <si>
    <t xml:space="preserve">" viz. tabulka ostatní práce  ozn. Pv/32</t>
  </si>
  <si>
    <t>"rozm 2470/2000 mm</t>
  </si>
  <si>
    <t>119</t>
  </si>
  <si>
    <t>762R90133</t>
  </si>
  <si>
    <t>Demontáž a montáž stávajícího vikýře ozn. Pv/33 - specifikace viz tabulka ostatní práce</t>
  </si>
  <si>
    <t>-408415932</t>
  </si>
  <si>
    <t xml:space="preserve">" viz. tabulka ostatní práce  ozn. Pv/33</t>
  </si>
  <si>
    <t>"rozm 4270/3450/1520 mm</t>
  </si>
  <si>
    <t>120</t>
  </si>
  <si>
    <t>762R90134</t>
  </si>
  <si>
    <t>Stávající revizní lávka v prostoru krovu (oprava) ozn. Pv/34 - specifikace viz tabulka ostatní práce</t>
  </si>
  <si>
    <t>540135574</t>
  </si>
  <si>
    <t xml:space="preserve">" viz. tabulka ostatní práce  ozn. Pv/34</t>
  </si>
  <si>
    <t>"oprava lávky</t>
  </si>
  <si>
    <t>"demontáž+montáž stávající lávky</t>
  </si>
  <si>
    <t>"montáž nové lávky</t>
  </si>
  <si>
    <t>121</t>
  </si>
  <si>
    <t>762R90138</t>
  </si>
  <si>
    <t>Doplnění svislého bednění ozn. Pv/38 - specifikace viz tabulka ostatní práce</t>
  </si>
  <si>
    <t>341881423</t>
  </si>
  <si>
    <t xml:space="preserve">" viz. tabulka ostatní práce  ozn. Pv/38</t>
  </si>
  <si>
    <t>122</t>
  </si>
  <si>
    <t>762R90146</t>
  </si>
  <si>
    <t>Větrací hřeben ozn. Pv/46 - specifikace viz tabulka ostatní práce</t>
  </si>
  <si>
    <t>-1582757715</t>
  </si>
  <si>
    <t xml:space="preserve">" viz. tabulka ostatní práce  ozn. Pv/46</t>
  </si>
  <si>
    <t>0,5*10</t>
  </si>
  <si>
    <t>123</t>
  </si>
  <si>
    <t>762R90147</t>
  </si>
  <si>
    <t>Přívod vzduchu u okapu ozn. Pv/47 - specifikace viz tabulka ostatní práce</t>
  </si>
  <si>
    <t>-1425981422</t>
  </si>
  <si>
    <t xml:space="preserve">" viz. tabulka ostatní práce  ozn. Pv/47</t>
  </si>
  <si>
    <t>124</t>
  </si>
  <si>
    <t>762R90148</t>
  </si>
  <si>
    <t>Oprava stávající svislé kapotáže na střeše ozn. Pv/48 - specifikace viz tabulka ostatní práce</t>
  </si>
  <si>
    <t>-550698290</t>
  </si>
  <si>
    <t xml:space="preserve">" viz. tabulka ostatní práce  ozn. Pv/48</t>
  </si>
  <si>
    <t>125</t>
  </si>
  <si>
    <t>762085112</t>
  </si>
  <si>
    <t>Práce společné pro tesařské konstrukce montáž ocelových spojovacích prostředků (materiál ve specifikaci) svorníků, šroubů délky přes 150 do 300 mm</t>
  </si>
  <si>
    <t>-1675577342</t>
  </si>
  <si>
    <t>https://podminky.urs.cz/item/CS_URS_2021_02/762085112</t>
  </si>
  <si>
    <t>"pozednice - závitová tyč M16 s maticemi a podložkami ,délka 20 cm</t>
  </si>
  <si>
    <t xml:space="preserve">"krokve - závitová tyč M16  s maticemi a podložkami,délka 30 cm</t>
  </si>
  <si>
    <t>6*29</t>
  </si>
  <si>
    <t>126</t>
  </si>
  <si>
    <t>311R 006</t>
  </si>
  <si>
    <t>tyč závitová Pz M16 s maticemi a podložkami</t>
  </si>
  <si>
    <t>-1953086491</t>
  </si>
  <si>
    <t>178</t>
  </si>
  <si>
    <t>127</t>
  </si>
  <si>
    <t>998762104</t>
  </si>
  <si>
    <t>Přesun hmot pro konstrukce tesařské stanovený z hmotnosti přesunovaného materiálu vodorovná dopravní vzdálenost do 50 m v objektech výšky přes 24 do 36 m</t>
  </si>
  <si>
    <t>-1825120478</t>
  </si>
  <si>
    <t>https://podminky.urs.cz/item/CS_URS_2021_02/998762104</t>
  </si>
  <si>
    <t>85,519</t>
  </si>
  <si>
    <t>128</t>
  </si>
  <si>
    <t>998762194</t>
  </si>
  <si>
    <t>Přesun hmot pro konstrukce tesařské stanovený z hmotnosti přesunovaného materiálu Příplatek k cenám za zvětšený přesun přes vymezenou největší dopravní vzdálenost do 1000 m</t>
  </si>
  <si>
    <t>-317509143</t>
  </si>
  <si>
    <t>https://podminky.urs.cz/item/CS_URS_2021_02/998762194</t>
  </si>
  <si>
    <t>764</t>
  </si>
  <si>
    <t xml:space="preserve">Konstrukce klempířské </t>
  </si>
  <si>
    <t>129</t>
  </si>
  <si>
    <t>764121462</t>
  </si>
  <si>
    <t>Krytina z hliníkového plechu s úpravou u okapů, prostupů a výčnělků ze šablon, počet kusů přes 10 ks/m2 do 30°</t>
  </si>
  <si>
    <t>-238427309</t>
  </si>
  <si>
    <t>https://podminky.urs.cz/item/CS_URS_2021_02/764121462</t>
  </si>
  <si>
    <t>130</t>
  </si>
  <si>
    <t>764306142</t>
  </si>
  <si>
    <t>Montáž ventilační turbíny na střeše s krytinou skládanou mimo prejzovou nebo z plechu</t>
  </si>
  <si>
    <t>-859025854</t>
  </si>
  <si>
    <t>https://podminky.urs.cz/item/CS_URS_2021_02/764306142</t>
  </si>
  <si>
    <t xml:space="preserve">" viz. tabulka ostatní práce  ozn. Pv/41</t>
  </si>
  <si>
    <t>131</t>
  </si>
  <si>
    <t>55381010</t>
  </si>
  <si>
    <t>turbína ventilační Al kompletní hlavice stavitelný krk se základnou přes D 350mm</t>
  </si>
  <si>
    <t>2122505087</t>
  </si>
  <si>
    <t>https://podminky.urs.cz/item/CS_URS_2021_02/55381010</t>
  </si>
  <si>
    <t>132</t>
  </si>
  <si>
    <t>764521403</t>
  </si>
  <si>
    <t>Žlab podokapní z hliníkového plechu včetně háků a čel půlkruhový rš 250 mm</t>
  </si>
  <si>
    <t>-453657107</t>
  </si>
  <si>
    <t>https://podminky.urs.cz/item/CS_URS_2021_02/764521403</t>
  </si>
  <si>
    <t>"viz tabulka klempířské práce ozn. - Kl/01A</t>
  </si>
  <si>
    <t>133</t>
  </si>
  <si>
    <t>764521423</t>
  </si>
  <si>
    <t>Žlab podokapní z hliníkového plechu včetně háků a čel roh nebo kout, žlabu půlkruhového rš 250 mm</t>
  </si>
  <si>
    <t>628801423</t>
  </si>
  <si>
    <t>https://podminky.urs.cz/item/CS_URS_2021_02/764521423</t>
  </si>
  <si>
    <t>"viz tabulka klempířské práce ozn. - Kl/01B</t>
  </si>
  <si>
    <t>134</t>
  </si>
  <si>
    <t>764521443</t>
  </si>
  <si>
    <t>Žlab podokapní z hliníkového plechu včetně háků a čel kotlík oválný (trychtýřový), rš žlabu/průměr svodu 250/80 mm</t>
  </si>
  <si>
    <t>1217645908</t>
  </si>
  <si>
    <t>https://podminky.urs.cz/item/CS_URS_2021_02/764521443</t>
  </si>
  <si>
    <t xml:space="preserve">"viz tabulka klempířské práce ozn. - Kl/01E </t>
  </si>
  <si>
    <t>135</t>
  </si>
  <si>
    <t>764528421</t>
  </si>
  <si>
    <t>Svod z hliníkového plechu včetně objímek, kolen a odskoků kruhový, průměru 80 mm</t>
  </si>
  <si>
    <t>1535197504</t>
  </si>
  <si>
    <t>https://podminky.urs.cz/item/CS_URS_2021_02/764528421</t>
  </si>
  <si>
    <t>"viz tabulka klempířské práce ozn. - Kl/01F</t>
  </si>
  <si>
    <t>136</t>
  </si>
  <si>
    <t>764521404</t>
  </si>
  <si>
    <t>Žlab podokapní z hliníkového plechu včetně háků a čel půlkruhový rš 330 mm</t>
  </si>
  <si>
    <t>-1913924325</t>
  </si>
  <si>
    <t>https://podminky.urs.cz/item/CS_URS_2021_02/764521404</t>
  </si>
  <si>
    <t>"viz tabulka klempířské práce ozn. - Kl/02A</t>
  </si>
  <si>
    <t>187</t>
  </si>
  <si>
    <t>"Kl/03A</t>
  </si>
  <si>
    <t>137</t>
  </si>
  <si>
    <t>764521424</t>
  </si>
  <si>
    <t>Žlab podokapní z hliníkového plechu včetně háků a čel roh nebo kout, žlabu půlkruhového rš 330 mm</t>
  </si>
  <si>
    <t>-42373779</t>
  </si>
  <si>
    <t>https://podminky.urs.cz/item/CS_URS_2021_02/764521424</t>
  </si>
  <si>
    <t>"viz tabulka klempířské práce ozn. - Kl/02B</t>
  </si>
  <si>
    <t>138</t>
  </si>
  <si>
    <t>764527404</t>
  </si>
  <si>
    <t>Dilatace žlabů z hliníkového plechu vložením dilatačního pásu s pryžovou vložkou rš 330 mm</t>
  </si>
  <si>
    <t>615638730</t>
  </si>
  <si>
    <t>https://podminky.urs.cz/item/CS_URS_2021_02/764527404</t>
  </si>
  <si>
    <t>"viz tabulka klempířské práce ozn. - Kl/02E</t>
  </si>
  <si>
    <t>4*0,5</t>
  </si>
  <si>
    <t>"Kl/03D</t>
  </si>
  <si>
    <t>5*0,5</t>
  </si>
  <si>
    <t>139</t>
  </si>
  <si>
    <t>764521444</t>
  </si>
  <si>
    <t>Žlab podokapní z hliníkového plechu včetně háků a čel kotlík oválný (trychtýřový), rš žlabu/průměr svodu 330/100 mm</t>
  </si>
  <si>
    <t>1704397954</t>
  </si>
  <si>
    <t>https://podminky.urs.cz/item/CS_URS_2021_02/764521444</t>
  </si>
  <si>
    <t xml:space="preserve">"viz tabulka klempířské práce ozn. - Kl/02F </t>
  </si>
  <si>
    <t xml:space="preserve">"Kl/03E </t>
  </si>
  <si>
    <t>140</t>
  </si>
  <si>
    <t>764R21444</t>
  </si>
  <si>
    <t>Žlab podokapní z hliníkového plechu včetně háků a čel kotlík oválný (trychtýřový), rš žlabu/průměr svodu 330/120 mm</t>
  </si>
  <si>
    <t>1471550446</t>
  </si>
  <si>
    <t xml:space="preserve">"viz tabulka klempířské práce ozn. </t>
  </si>
  <si>
    <t>141</t>
  </si>
  <si>
    <t>764528422</t>
  </si>
  <si>
    <t>Svod z hliníkového plechu včetně objímek, kolen a odskoků kruhový, průměru 100 mm</t>
  </si>
  <si>
    <t>-730780216</t>
  </si>
  <si>
    <t>https://podminky.urs.cz/item/CS_URS_2021_02/764528422</t>
  </si>
  <si>
    <t xml:space="preserve">"viz tabulka klempířské práce ozn. - Kl/02G </t>
  </si>
  <si>
    <t>142</t>
  </si>
  <si>
    <t>764528423</t>
  </si>
  <si>
    <t>Svod z hliníkového plechu včetně objímek, kolen a odskoků kruhový, průměru 120 mm</t>
  </si>
  <si>
    <t>900642854</t>
  </si>
  <si>
    <t>https://podminky.urs.cz/item/CS_URS_2021_02/764528423</t>
  </si>
  <si>
    <t>"viz tabulka klempířské práce ozn. - Kl/03F</t>
  </si>
  <si>
    <t>336</t>
  </si>
  <si>
    <t>"Kl/04H</t>
  </si>
  <si>
    <t>143</t>
  </si>
  <si>
    <t>764R07401</t>
  </si>
  <si>
    <t>Lapač listí ozn. Kl/01I</t>
  </si>
  <si>
    <t>-133110614</t>
  </si>
  <si>
    <t>"viz tabulka klempířské práce ozn. - Kl/01I</t>
  </si>
  <si>
    <t>144</t>
  </si>
  <si>
    <t>764R07402</t>
  </si>
  <si>
    <t>Lapač listí ozn. Kl/02K</t>
  </si>
  <si>
    <t>-452209194</t>
  </si>
  <si>
    <t>"viz tabulka klempířské práce ozn. - Kl/02K</t>
  </si>
  <si>
    <t>145</t>
  </si>
  <si>
    <t>764R07403</t>
  </si>
  <si>
    <t>Lapač listí ozn. Kl/03I</t>
  </si>
  <si>
    <t>-1786942275</t>
  </si>
  <si>
    <t>"viz tabulka klempířské práce ozn. - Kl/03I</t>
  </si>
  <si>
    <t>146</t>
  </si>
  <si>
    <t>764R07404</t>
  </si>
  <si>
    <t>Lapač listí ozn. Kl/04L</t>
  </si>
  <si>
    <t>1924122127</t>
  </si>
  <si>
    <t>"viz tabulka klempířské práce ozn. - Kl/04L</t>
  </si>
  <si>
    <t>147</t>
  </si>
  <si>
    <t>764R07405</t>
  </si>
  <si>
    <t>Lapač listí ozn. Kl/05J</t>
  </si>
  <si>
    <t>118374635</t>
  </si>
  <si>
    <t>"viz tabulka klempířské práce ozn. - Kl/05J</t>
  </si>
  <si>
    <t>148</t>
  </si>
  <si>
    <t>764R08433</t>
  </si>
  <si>
    <t>Kruhová odbočka prům 120 mm pro zaustění svodu 100 mm</t>
  </si>
  <si>
    <t>-1693011188</t>
  </si>
  <si>
    <t>"viz tabulka klempířské práce ozn. - Kl/03J</t>
  </si>
  <si>
    <t>"Kl/04M</t>
  </si>
  <si>
    <t>149</t>
  </si>
  <si>
    <t>764521405</t>
  </si>
  <si>
    <t>Žlab podokapní z hliníkového plechu včetně háků a čel půlkruhový rš 400 mm</t>
  </si>
  <si>
    <t>-415003265</t>
  </si>
  <si>
    <t>https://podminky.urs.cz/item/CS_URS_2021_02/764521405</t>
  </si>
  <si>
    <t>"viz tabulka klempířské práce ozn. - Kl/04A</t>
  </si>
  <si>
    <t>"Kl/05A</t>
  </si>
  <si>
    <t>150</t>
  </si>
  <si>
    <t>764521425</t>
  </si>
  <si>
    <t>Žlab podokapní z hliníkového plechu včetně háků a čel roh nebo kout, žlabu půlkruhového rš 400 mm</t>
  </si>
  <si>
    <t>1084427799</t>
  </si>
  <si>
    <t>https://podminky.urs.cz/item/CS_URS_2021_02/764521425</t>
  </si>
  <si>
    <t>"viz tabulka klempířské práce ozn. - Kl/04B,C</t>
  </si>
  <si>
    <t>5+6</t>
  </si>
  <si>
    <t>151</t>
  </si>
  <si>
    <t>764527405</t>
  </si>
  <si>
    <t>Dilatace žlabů z hliníkového plechu vložením dilatačního pásu s pryžovou vložkou rš 400 mm</t>
  </si>
  <si>
    <t>548608992</t>
  </si>
  <si>
    <t>https://podminky.urs.cz/item/CS_URS_2021_02/764527405</t>
  </si>
  <si>
    <t>"viz tabulka klempířské práce ozn. - Kl/04F</t>
  </si>
  <si>
    <t>"Kl/05D</t>
  </si>
  <si>
    <t>2*0,5</t>
  </si>
  <si>
    <t>152</t>
  </si>
  <si>
    <t>764521445</t>
  </si>
  <si>
    <t>Žlab podokapní z hliníkového plechu včetně háků a čel kotlík oválný (trychtýřový), rš žlabu/průměr svodu 400/120 mm</t>
  </si>
  <si>
    <t>-569678581</t>
  </si>
  <si>
    <t>https://podminky.urs.cz/item/CS_URS_2021_02/764521445</t>
  </si>
  <si>
    <t xml:space="preserve">"viz tabulka klempířské práce ozn. - Kl/04G </t>
  </si>
  <si>
    <t>153</t>
  </si>
  <si>
    <t>764521446</t>
  </si>
  <si>
    <t>Žlab podokapní z hliníkového plechu včetně háků a čel kotlík oválný (trychtýřový), rš žlabu/průměr svodu 400/150 mm</t>
  </si>
  <si>
    <t>-1935187414</t>
  </si>
  <si>
    <t>https://podminky.urs.cz/item/CS_URS_2021_02/764521446</t>
  </si>
  <si>
    <t>"viz tabulka klempířské práce ozn. - Kl/05E</t>
  </si>
  <si>
    <t>154</t>
  </si>
  <si>
    <t>764528424</t>
  </si>
  <si>
    <t>Svod z hliníkového plechu včetně objímek, kolen a odskoků kruhový, průměru 150 mm</t>
  </si>
  <si>
    <t>-1367197656</t>
  </si>
  <si>
    <t>https://podminky.urs.cz/item/CS_URS_2021_02/764528424</t>
  </si>
  <si>
    <t>"viz tabulka klempířské práce ozn. - Kl/05F</t>
  </si>
  <si>
    <t>155</t>
  </si>
  <si>
    <t>764226400</t>
  </si>
  <si>
    <t>Oplechování parapetů z hliníkového plechu rovných mechanicky kotvené, bez rohů rš 100 mm</t>
  </si>
  <si>
    <t>1447609457</t>
  </si>
  <si>
    <t>https://podminky.urs.cz/item/CS_URS_2021_02/764226400</t>
  </si>
  <si>
    <t>"viz tabulka klempířské práce ozn. - Kl/06</t>
  </si>
  <si>
    <t>156</t>
  </si>
  <si>
    <t>764226404</t>
  </si>
  <si>
    <t>Oplechování parapetů z hliníkového plechu rovných mechanicky kotvené, bez rohů rš 330 mm</t>
  </si>
  <si>
    <t>-535525205</t>
  </si>
  <si>
    <t>https://podminky.urs.cz/item/CS_URS_2021_02/764226404</t>
  </si>
  <si>
    <t>"viz tabulka klempířské práce ozn. - Kl/07</t>
  </si>
  <si>
    <t>157</t>
  </si>
  <si>
    <t>764325421</t>
  </si>
  <si>
    <t>Lemování trub, konzol, držáků a ostatních kusových prvků z hliníkového plechu střech s krytinou skládanou mimo prejzovou nebo z plechu, průměr do 75 mm</t>
  </si>
  <si>
    <t>-282656421</t>
  </si>
  <si>
    <t>https://podminky.urs.cz/item/CS_URS_2021_02/764325421</t>
  </si>
  <si>
    <t>"viz tabulka klempířské práce ozn. - Kl/08</t>
  </si>
  <si>
    <t>"prům 50</t>
  </si>
  <si>
    <t>"prům 70</t>
  </si>
  <si>
    <t>158</t>
  </si>
  <si>
    <t>764325422</t>
  </si>
  <si>
    <t>Lemování trub, konzol, držáků a ostatních kusových prvků z hliníkového plechu střech s krytinou skládanou mimo prejzovou nebo z plechu, průměr přes 75 do 100 mm</t>
  </si>
  <si>
    <t>-763611973</t>
  </si>
  <si>
    <t>https://podminky.urs.cz/item/CS_URS_2021_02/764325422</t>
  </si>
  <si>
    <t>"prům 85</t>
  </si>
  <si>
    <t>159</t>
  </si>
  <si>
    <t>764325423</t>
  </si>
  <si>
    <t>Lemování trub, konzol, držáků a ostatních kusových prvků z hliníkového plechu střech s krytinou skládanou mimo prejzovou nebo z plechu, průměr přes 100 do 150 mm</t>
  </si>
  <si>
    <t>1450252438</t>
  </si>
  <si>
    <t>https://podminky.urs.cz/item/CS_URS_2021_02/764325423</t>
  </si>
  <si>
    <t>"prům 110</t>
  </si>
  <si>
    <t>"prům 120</t>
  </si>
  <si>
    <t>160</t>
  </si>
  <si>
    <t>764325424</t>
  </si>
  <si>
    <t>Lemování trub, konzol, držáků a ostatních kusových prvků z hliníkového plechu střech s krytinou skládanou mimo prejzovou nebo z plechu, průměr přes 150 do 200 mm</t>
  </si>
  <si>
    <t>-172146067</t>
  </si>
  <si>
    <t>https://podminky.urs.cz/item/CS_URS_2021_02/764325424</t>
  </si>
  <si>
    <t>"prům 200</t>
  </si>
  <si>
    <t>764325425</t>
  </si>
  <si>
    <t>Lemování trub, konzol, držáků a ostatních kusových prvků z hliníkového plechu střech s krytinou skládanou mimo prejzovou nebo z plechu, průměr přes 200 do 300 mm</t>
  </si>
  <si>
    <t>1987383559</t>
  </si>
  <si>
    <t>https://podminky.urs.cz/item/CS_URS_2021_02/764325425</t>
  </si>
  <si>
    <t>"prům 250</t>
  </si>
  <si>
    <t>162</t>
  </si>
  <si>
    <t>764223452</t>
  </si>
  <si>
    <t>Oplechování střešních prvků z hliníkového plechu střešní výlez rozměru 600 x 600 mm, střechy s krytinou plechovou</t>
  </si>
  <si>
    <t>188466814</t>
  </si>
  <si>
    <t>https://podminky.urs.cz/item/CS_URS_2021_02/764223452</t>
  </si>
  <si>
    <t>"viz tabulka klempířské práce ozn. - Kl/09</t>
  </si>
  <si>
    <t>163</t>
  </si>
  <si>
    <t>764R28404</t>
  </si>
  <si>
    <t>Oplechování říms a ozdobných prvků z hliníkového plechu rovných, bez rohů mechanicky kotvené rš 250 mm</t>
  </si>
  <si>
    <t>-1126528139</t>
  </si>
  <si>
    <t>"viz tabulka klempířské práce ozn. - Kl/10</t>
  </si>
  <si>
    <t>2,0</t>
  </si>
  <si>
    <t>164</t>
  </si>
  <si>
    <t>764R22432</t>
  </si>
  <si>
    <t>Oplechování střešních prvků z hliníkového plechu okapu okapovým plechem střechy rovné rš 158 mm</t>
  </si>
  <si>
    <t>694658009</t>
  </si>
  <si>
    <t>"viz tabulka klempířské práce ozn. - Kl/11</t>
  </si>
  <si>
    <t>450</t>
  </si>
  <si>
    <t>165</t>
  </si>
  <si>
    <t>764222433</t>
  </si>
  <si>
    <t>Oplechování střešních prvků z hliníkového plechu okapu okapovým plechem střechy rovné rš 250 mm</t>
  </si>
  <si>
    <t>329423290</t>
  </si>
  <si>
    <t>https://podminky.urs.cz/item/CS_URS_2021_02/764222433</t>
  </si>
  <si>
    <t>"viz tabulka klempířské práce ozn. - Kl/12</t>
  </si>
  <si>
    <t>339</t>
  </si>
  <si>
    <t>764322414</t>
  </si>
  <si>
    <t>Lemování zdí z hliníkového plechu spodní s formováním do tvaru krytiny rovných, střech s krytinou skládanou mimo prejzovou rš 330 mm</t>
  </si>
  <si>
    <t>-632234476</t>
  </si>
  <si>
    <t>https://podminky.urs.cz/item/CS_URS_2021_02/764322414</t>
  </si>
  <si>
    <t>"viz tabulka klempířské práce ozn. - Kl/13</t>
  </si>
  <si>
    <t>"Kl/14</t>
  </si>
  <si>
    <t>167</t>
  </si>
  <si>
    <t>764121405</t>
  </si>
  <si>
    <t>Krytina z hliníkového plechu s úpravou u okapů, prostupů a výčnělků střechy rovné drážkováním ze svitků rš 500 mm, sklon střechy přes 60°</t>
  </si>
  <si>
    <t>1197289892</t>
  </si>
  <si>
    <t>https://podminky.urs.cz/item/CS_URS_2021_02/764121405</t>
  </si>
  <si>
    <t>"viz tabulka klempířské práce ozn. - Kl/15</t>
  </si>
  <si>
    <t>6,0</t>
  </si>
  <si>
    <t>"Kl/16</t>
  </si>
  <si>
    <t>"Kl/17</t>
  </si>
  <si>
    <t>168</t>
  </si>
  <si>
    <t>764223458</t>
  </si>
  <si>
    <t>Oplechování střešních prvků z hliníkového plechu sněhový hák pro falcované tašky, šindele nebo šablony</t>
  </si>
  <si>
    <t>-927981457</t>
  </si>
  <si>
    <t>https://podminky.urs.cz/item/CS_URS_2021_02/764223458</t>
  </si>
  <si>
    <t>"viz tabulka klempířské práce ozn. - Kl/18</t>
  </si>
  <si>
    <t>6855</t>
  </si>
  <si>
    <t>169</t>
  </si>
  <si>
    <t>764222404</t>
  </si>
  <si>
    <t>Oplechování střešních prvků z hliníkového plechu štítu závětrnou lištou rš 330 mm</t>
  </si>
  <si>
    <t>1375738255</t>
  </si>
  <si>
    <t>https://podminky.urs.cz/item/CS_URS_2021_02/764222404</t>
  </si>
  <si>
    <t>"viz tabulka klempířské práce ozn. - Kl/19</t>
  </si>
  <si>
    <t>170</t>
  </si>
  <si>
    <t>764221467</t>
  </si>
  <si>
    <t>Oplechování střešních prvků z hliníkového plechu úžlabí rš 670 mm</t>
  </si>
  <si>
    <t>-1334398006</t>
  </si>
  <si>
    <t>https://podminky.urs.cz/item/CS_URS_2021_02/764221467</t>
  </si>
  <si>
    <t>"viz tabulka klempířské práce ozn. - Kl/20</t>
  </si>
  <si>
    <t>171</t>
  </si>
  <si>
    <t>764221466</t>
  </si>
  <si>
    <t>Oplechování střešních prvků z hliníkového plechu úžlabí rš 500 mm</t>
  </si>
  <si>
    <t>1728455602</t>
  </si>
  <si>
    <t>https://podminky.urs.cz/item/CS_URS_2021_02/764221466</t>
  </si>
  <si>
    <t>"viz tabulka klempířské práce ozn. - Kl/25</t>
  </si>
  <si>
    <t>172</t>
  </si>
  <si>
    <t>764121401</t>
  </si>
  <si>
    <t>Krytina z hliníkového plechu s úpravou u okapů, prostupů a výčnělků střechy rovné drážkováním ze svitků rš 500 mm, sklon střechy do 30°</t>
  </si>
  <si>
    <t>-398659063</t>
  </si>
  <si>
    <t>https://podminky.urs.cz/item/CS_URS_2021_02/764121401</t>
  </si>
  <si>
    <t>"skladba B2</t>
  </si>
  <si>
    <t>"Kl/21</t>
  </si>
  <si>
    <t>"Kl/29</t>
  </si>
  <si>
    <t>0,62*0,6</t>
  </si>
  <si>
    <t>"viz tabulka klempířské práce ozn. - Kl/23</t>
  </si>
  <si>
    <t>"Kl/24</t>
  </si>
  <si>
    <t>173</t>
  </si>
  <si>
    <t>764221408</t>
  </si>
  <si>
    <t>Oplechování střešních prvků z hliníkového plechu hřebene větraného, včetně větrací mřížky z hřebenáčů</t>
  </si>
  <si>
    <t>-505125379</t>
  </si>
  <si>
    <t>https://podminky.urs.cz/item/CS_URS_2021_02/764221408</t>
  </si>
  <si>
    <t>"viz tabulka klempířské práce ozn. - Kl/26</t>
  </si>
  <si>
    <t>290</t>
  </si>
  <si>
    <t>174</t>
  </si>
  <si>
    <t>764R90427</t>
  </si>
  <si>
    <t>Odvětrávací komínek ozn. Kl/27 - specifikace viz tabulka klempířské práce</t>
  </si>
  <si>
    <t>127133822</t>
  </si>
  <si>
    <t>"viz tabulka klempířské práce ozn. - Kl/27</t>
  </si>
  <si>
    <t>175</t>
  </si>
  <si>
    <t>764R90428</t>
  </si>
  <si>
    <t>Větrací tvarovka ozn. Kl/28 - specifikace viz tabulka klempířské práce</t>
  </si>
  <si>
    <t>54838860</t>
  </si>
  <si>
    <t>"viz tabulka klempířské práce ozn. - Kl/28</t>
  </si>
  <si>
    <t>176</t>
  </si>
  <si>
    <t>764R90430</t>
  </si>
  <si>
    <t>Ochranný pás proti ptákům ozn. Kl/30 - specifikace viz tabulka klempířské práce</t>
  </si>
  <si>
    <t>-1309015146</t>
  </si>
  <si>
    <t>"viz tabulka klempířské práce ozn. - Kl/30</t>
  </si>
  <si>
    <t>"š. 50 mm</t>
  </si>
  <si>
    <t>470</t>
  </si>
  <si>
    <t>"š.100 mm</t>
  </si>
  <si>
    <t>177</t>
  </si>
  <si>
    <t>764R96400</t>
  </si>
  <si>
    <t>Zábrana proti přetečení ozn. Kl/31 ,barevný legovaný hliníkový plech tl. 0,7 mm</t>
  </si>
  <si>
    <t>944779419</t>
  </si>
  <si>
    <t>"viz tabulka klempířské práce ozn. - Kl/31</t>
  </si>
  <si>
    <t>764R92401</t>
  </si>
  <si>
    <t>Zvýšené boční lemování rovných zdí střech s krytinou skládanou z Al plechu rš 550 mm ozn. Kl/32</t>
  </si>
  <si>
    <t>-1486660296</t>
  </si>
  <si>
    <t>"viz tabulka klempířské práce ozn. - Kl/32</t>
  </si>
  <si>
    <t>179</t>
  </si>
  <si>
    <t>764R91403</t>
  </si>
  <si>
    <t>Krycí lišta lemování zdí z hliníkového plechu boční nebo horní rovných, střech s krytinou skládanou mimo prejzovou rš 150 mm</t>
  </si>
  <si>
    <t>205383594</t>
  </si>
  <si>
    <t>"viz tabulka klempířské práce ozn. - Kl/33</t>
  </si>
  <si>
    <t>180</t>
  </si>
  <si>
    <t>764202134</t>
  </si>
  <si>
    <t>Montáž oplechování střešních prvků okapu okapovým plechem rovným</t>
  </si>
  <si>
    <t>1854600346</t>
  </si>
  <si>
    <t>https://podminky.urs.cz/item/CS_URS_2021_02/764202134</t>
  </si>
  <si>
    <t>"viz tabulka klempířské práce ozn. - Kl/34</t>
  </si>
  <si>
    <t>"Kl/35</t>
  </si>
  <si>
    <t>181</t>
  </si>
  <si>
    <t>13880008</t>
  </si>
  <si>
    <t>okapnice široká z poplastovaného plechu (PVC-P) rš 300mm</t>
  </si>
  <si>
    <t>-279432036</t>
  </si>
  <si>
    <t>https://podminky.urs.cz/item/CS_URS_2021_02/13880008</t>
  </si>
  <si>
    <t>"viz montáž - Kl/34</t>
  </si>
  <si>
    <t>182</t>
  </si>
  <si>
    <t>138R0400</t>
  </si>
  <si>
    <t>okapnice široká z poplastovaného plechu (PVC-P) rš 400mm</t>
  </si>
  <si>
    <t>509214184</t>
  </si>
  <si>
    <t>"viz montáž - Kl/35</t>
  </si>
  <si>
    <t>183</t>
  </si>
  <si>
    <t>764202105</t>
  </si>
  <si>
    <t>Montáž oplechování střešních prvků štítu závětrnou lištou</t>
  </si>
  <si>
    <t>2138132624</t>
  </si>
  <si>
    <t>https://podminky.urs.cz/item/CS_URS_2021_02/764202105</t>
  </si>
  <si>
    <t>"viz tabulka klempířské práce ozn. - Kl/36</t>
  </si>
  <si>
    <t>"Kl/39</t>
  </si>
  <si>
    <t>184</t>
  </si>
  <si>
    <t>138R0436</t>
  </si>
  <si>
    <t xml:space="preserve">závětrná lišta z poplastovaného plechu  rš 400mm</t>
  </si>
  <si>
    <t>-144419074</t>
  </si>
  <si>
    <t>"viz montáž - Kl/36</t>
  </si>
  <si>
    <t>185</t>
  </si>
  <si>
    <t>138R0439</t>
  </si>
  <si>
    <t xml:space="preserve">výztužný plech pro závětrnou lištu z poplastovaného plechu  rš 300mm</t>
  </si>
  <si>
    <t>-707106113</t>
  </si>
  <si>
    <t>"viz montáž - Kl/39</t>
  </si>
  <si>
    <t>186</t>
  </si>
  <si>
    <t>764301115</t>
  </si>
  <si>
    <t>Montáž lemování zdí boční nebo horní rovné, střech s krytinou skládanou mimo prejzovou, rozvinuté šířky do 400 mm</t>
  </si>
  <si>
    <t>1956307591</t>
  </si>
  <si>
    <t>https://podminky.urs.cz/item/CS_URS_2021_02/764301115</t>
  </si>
  <si>
    <t>"viz tabulka klempířské práce ozn. - Kl/37</t>
  </si>
  <si>
    <t>"Kl/38</t>
  </si>
  <si>
    <t>138R8037</t>
  </si>
  <si>
    <t xml:space="preserve">lišta z poplastovaného plechu  rš 80mm pro přikotvení folie</t>
  </si>
  <si>
    <t>-1593367674</t>
  </si>
  <si>
    <t>"viz montáž - Kl/37</t>
  </si>
  <si>
    <t>188</t>
  </si>
  <si>
    <t>138R8038</t>
  </si>
  <si>
    <t xml:space="preserve">lemování z poplastovaného plechu  rš 80mm </t>
  </si>
  <si>
    <t>-1146795919</t>
  </si>
  <si>
    <t>"viz montáž - Kl/38</t>
  </si>
  <si>
    <t>189</t>
  </si>
  <si>
    <t>764R92037</t>
  </si>
  <si>
    <t>Zatmelení kontaktu mezi přítlačnou lištou pro uchycení folie a zdivem TPT</t>
  </si>
  <si>
    <t>1947275623</t>
  </si>
  <si>
    <t>190</t>
  </si>
  <si>
    <t>764324412</t>
  </si>
  <si>
    <t>Lemování prostupů z hliníkového plechu bez lišty, střech s krytinou skládanou nebo z plechu</t>
  </si>
  <si>
    <t>1238117994</t>
  </si>
  <si>
    <t>https://podminky.urs.cz/item/CS_URS_2021_02/764324412</t>
  </si>
  <si>
    <t>"viz tabulka klempířské práce ozn. - Kl/40</t>
  </si>
  <si>
    <t>191</t>
  </si>
  <si>
    <t>764004801</t>
  </si>
  <si>
    <t>Demontáž klempířských konstrukcí žlabu podokapního do suti</t>
  </si>
  <si>
    <t>1643697398</t>
  </si>
  <si>
    <t>https://podminky.urs.cz/item/CS_URS_2021_02/764004801</t>
  </si>
  <si>
    <t>71+69+144</t>
  </si>
  <si>
    <t>192</t>
  </si>
  <si>
    <t>764002812</t>
  </si>
  <si>
    <t>Demontáž klempířských konstrukcí okapového plechu do suti, v krytině skládané</t>
  </si>
  <si>
    <t>-1817967124</t>
  </si>
  <si>
    <t>https://podminky.urs.cz/item/CS_URS_2021_02/764002812</t>
  </si>
  <si>
    <t>450+339</t>
  </si>
  <si>
    <t>193</t>
  </si>
  <si>
    <t>764002831</t>
  </si>
  <si>
    <t>Demontáž klempířských konstrukcí sněhového zachytávače do suti</t>
  </si>
  <si>
    <t>-1619956975</t>
  </si>
  <si>
    <t>https://podminky.urs.cz/item/CS_URS_2021_02/764002831</t>
  </si>
  <si>
    <t>65*2</t>
  </si>
  <si>
    <t>194</t>
  </si>
  <si>
    <t>764001821</t>
  </si>
  <si>
    <t>Demontáž klempířských konstrukcí krytiny ze svitků nebo tabulí do suti</t>
  </si>
  <si>
    <t>564431987</t>
  </si>
  <si>
    <t>https://podminky.urs.cz/item/CS_URS_2021_02/764001821</t>
  </si>
  <si>
    <t>"modrá plná - měděný plech</t>
  </si>
  <si>
    <t>2,25*3,9+2,3*3,3</t>
  </si>
  <si>
    <t>(2,15+2,2)*3,25</t>
  </si>
  <si>
    <t>(4,3*2,3*0,5+(2,15+1,3)*0,5*2,3*2)*3</t>
  </si>
  <si>
    <t>2,37*3,25+2,4*4,2*3</t>
  </si>
  <si>
    <t>(0,8+9,775)*(17,53+0,9)+6,48*7,03-6,18*1,3-4,95*1,54-0,67*4</t>
  </si>
  <si>
    <t>195</t>
  </si>
  <si>
    <t>764001861</t>
  </si>
  <si>
    <t>Demontáž klempířských konstrukcí oplechování hřebene z hřebenáčů do suti</t>
  </si>
  <si>
    <t>2036911502</t>
  </si>
  <si>
    <t>https://podminky.urs.cz/item/CS_URS_2021_02/764001861</t>
  </si>
  <si>
    <t>196</t>
  </si>
  <si>
    <t>764002801</t>
  </si>
  <si>
    <t>Demontáž klempířských konstrukcí závětrné lišty do suti</t>
  </si>
  <si>
    <t>1605918730</t>
  </si>
  <si>
    <t>https://podminky.urs.cz/item/CS_URS_2021_02/764002801</t>
  </si>
  <si>
    <t>98+26</t>
  </si>
  <si>
    <t>197</t>
  </si>
  <si>
    <t>764001891</t>
  </si>
  <si>
    <t>Demontáž klempířských konstrukcí oplechování úžlabí do suti</t>
  </si>
  <si>
    <t>548076882</t>
  </si>
  <si>
    <t>https://podminky.urs.cz/item/CS_URS_2021_02/764001891</t>
  </si>
  <si>
    <t>76+19</t>
  </si>
  <si>
    <t>198</t>
  </si>
  <si>
    <t>764002821</t>
  </si>
  <si>
    <t>Demontáž klempířských konstrukcí střešního výlezu do suti</t>
  </si>
  <si>
    <t>1200102757</t>
  </si>
  <si>
    <t>https://podminky.urs.cz/item/CS_URS_2021_02/764002821</t>
  </si>
  <si>
    <t>199</t>
  </si>
  <si>
    <t>764002851</t>
  </si>
  <si>
    <t>Demontáž klempířských konstrukcí oplechování parapetů do suti</t>
  </si>
  <si>
    <t>-1892206844</t>
  </si>
  <si>
    <t>https://podminky.urs.cz/item/CS_URS_2021_02/764002851</t>
  </si>
  <si>
    <t>6+20</t>
  </si>
  <si>
    <t>200</t>
  </si>
  <si>
    <t>764002861</t>
  </si>
  <si>
    <t>Demontáž klempířských konstrukcí oplechování říms do suti</t>
  </si>
  <si>
    <t>-1977996567</t>
  </si>
  <si>
    <t>https://podminky.urs.cz/item/CS_URS_2021_02/764002861</t>
  </si>
  <si>
    <t>201</t>
  </si>
  <si>
    <t>764002871</t>
  </si>
  <si>
    <t>Demontáž klempířských konstrukcí lemování zdí do suti</t>
  </si>
  <si>
    <t>-1820481490</t>
  </si>
  <si>
    <t>https://podminky.urs.cz/item/CS_URS_2021_02/764002871</t>
  </si>
  <si>
    <t>76+6+143</t>
  </si>
  <si>
    <t>202</t>
  </si>
  <si>
    <t>764003801</t>
  </si>
  <si>
    <t>Demontáž klempířských konstrukcí lemování trub, konzol, držáků, ventilačních nástavců a ostatních kusových prvků do suti</t>
  </si>
  <si>
    <t>719715311</t>
  </si>
  <si>
    <t>https://podminky.urs.cz/item/CS_URS_2021_02/764003801</t>
  </si>
  <si>
    <t>4+1+27+7+12</t>
  </si>
  <si>
    <t>203</t>
  </si>
  <si>
    <t>764004861</t>
  </si>
  <si>
    <t>Demontáž klempířských konstrukcí svodu do suti</t>
  </si>
  <si>
    <t>1723832619</t>
  </si>
  <si>
    <t>https://podminky.urs.cz/item/CS_URS_2021_02/764004861</t>
  </si>
  <si>
    <t>35+441+19</t>
  </si>
  <si>
    <t>204</t>
  </si>
  <si>
    <t>998764104</t>
  </si>
  <si>
    <t>Přesun hmot pro konstrukce klempířské stanovený z hmotnosti přesunovaného materiálu vodorovná dopravní vzdálenost do 50 m v objektech výšky přes 24 do 36 m</t>
  </si>
  <si>
    <t>-215878622</t>
  </si>
  <si>
    <t>https://podminky.urs.cz/item/CS_URS_2021_02/998764104</t>
  </si>
  <si>
    <t>205</t>
  </si>
  <si>
    <t>998764193</t>
  </si>
  <si>
    <t>Přesun hmot pro konstrukce klempířské stanovený z hmotnosti přesunovaného materiálu Příplatek k cenám za zvětšený přesun přes vymezenou největší dopravní vzdálenost do 500 m</t>
  </si>
  <si>
    <t>-1400389424</t>
  </si>
  <si>
    <t>https://podminky.urs.cz/item/CS_URS_2021_02/998764193</t>
  </si>
  <si>
    <t>765</t>
  </si>
  <si>
    <t>Krytiny tvrdé</t>
  </si>
  <si>
    <t>206</t>
  </si>
  <si>
    <t>765131803</t>
  </si>
  <si>
    <t>Demontáž azbestocementové krytiny skládané sklonu do 30° do suti</t>
  </si>
  <si>
    <t>2050178936</t>
  </si>
  <si>
    <t>https://podminky.urs.cz/item/CS_URS_2021_02/765131803</t>
  </si>
  <si>
    <t>207</t>
  </si>
  <si>
    <t>765131823</t>
  </si>
  <si>
    <t>Demontáž azbestocementové krytiny skládané sklonu do 30° hřebene nebo nároží z hřebenáčů do suti</t>
  </si>
  <si>
    <t>-187519252</t>
  </si>
  <si>
    <t>https://podminky.urs.cz/item/CS_URS_2021_02/765131823</t>
  </si>
  <si>
    <t>4,39+2,84+20,595+20,10+4,0+3,035</t>
  </si>
  <si>
    <t>6*3+8,01*3+4+7,52*4*3</t>
  </si>
  <si>
    <t>3,65+6,88+7,1*4</t>
  </si>
  <si>
    <t>208</t>
  </si>
  <si>
    <t>765131801</t>
  </si>
  <si>
    <t>Demontáž vláknocementové krytiny skládané sklonu do 30° do suti</t>
  </si>
  <si>
    <t>-1697631665</t>
  </si>
  <si>
    <t>https://podminky.urs.cz/item/CS_URS_2021_02/765131801</t>
  </si>
  <si>
    <t>"v.č.02 - fialová plná</t>
  </si>
  <si>
    <t>(13,55+18,4)*0,5*5,8+(19,52+10,0)*0,5*6,0+(14,97+10,2)*0,5*5,8</t>
  </si>
  <si>
    <t>15,08*7,0-1,8*4,2*3</t>
  </si>
  <si>
    <t>209</t>
  </si>
  <si>
    <t>765131821</t>
  </si>
  <si>
    <t>Demontáž vláknocementové krytiny skládané sklonu do 30° hřebene nebo nároží z hřebenáčů do suti</t>
  </si>
  <si>
    <t>-2116601212</t>
  </si>
  <si>
    <t>https://podminky.urs.cz/item/CS_URS_2021_02/765131821</t>
  </si>
  <si>
    <t>7,17*2</t>
  </si>
  <si>
    <t>4,5+7,87*2+5,9+4,8</t>
  </si>
  <si>
    <t>210</t>
  </si>
  <si>
    <t>765191023</t>
  </si>
  <si>
    <t>Montáž pojistné hydroizolační nebo parotěsné fólie kladené ve sklonu přes 20° s lepenými přesahy na bednění nebo tepelnou izolaci</t>
  </si>
  <si>
    <t>-2047947930</t>
  </si>
  <si>
    <t>https://podminky.urs.cz/item/CS_URS_2021_02/765191023</t>
  </si>
  <si>
    <t>1273,074*2</t>
  </si>
  <si>
    <t>244,87*2</t>
  </si>
  <si>
    <t>193,488</t>
  </si>
  <si>
    <t>75*2</t>
  </si>
  <si>
    <t>178,666</t>
  </si>
  <si>
    <t>211</t>
  </si>
  <si>
    <t>283R0001</t>
  </si>
  <si>
    <t>robustní asfaltová difuzně uzavřená hydroizolační vrstva se samolepícím spojem s plošnou hmotností 1400 g/m2</t>
  </si>
  <si>
    <t>1981091270</t>
  </si>
  <si>
    <t>1273,074</t>
  </si>
  <si>
    <t>244,87</t>
  </si>
  <si>
    <t>1711,432*1,1 'Přepočtené koeficientem množství</t>
  </si>
  <si>
    <t>212</t>
  </si>
  <si>
    <t>283R0002</t>
  </si>
  <si>
    <t xml:space="preserve">asfaltová difuzně otevřená hydroizolační vrstva se samolepícím spojem </t>
  </si>
  <si>
    <t>-15833066</t>
  </si>
  <si>
    <t>1696,61*1,1 'Přepočtené koeficientem množství</t>
  </si>
  <si>
    <t>213</t>
  </si>
  <si>
    <t>283R0003</t>
  </si>
  <si>
    <t>robustní asfaltová difuzně uzavřená hydroizolační vrstva se samolepícím spojem s plošnou hmotností 3000 g/m2</t>
  </si>
  <si>
    <t>842067671</t>
  </si>
  <si>
    <t>111*1,1 'Přepočtené koeficientem množství</t>
  </si>
  <si>
    <t>214</t>
  </si>
  <si>
    <t>283R0004</t>
  </si>
  <si>
    <t>difuzně otevřená pojistná hydroizolace s integrovaným samolepícím okrajem pro bedněné střechy</t>
  </si>
  <si>
    <t>-1885153406</t>
  </si>
  <si>
    <t>75*1,1 'Přepočtené koeficientem množství</t>
  </si>
  <si>
    <t>215</t>
  </si>
  <si>
    <t>765191901</t>
  </si>
  <si>
    <t>Demontáž pojistné hydroizolační fólie kladené ve sklonu do 30°</t>
  </si>
  <si>
    <t>-546327639</t>
  </si>
  <si>
    <t>https://podminky.urs.cz/item/CS_URS_2021_02/765191901</t>
  </si>
  <si>
    <t>"hydroizol.difuzní folie</t>
  </si>
  <si>
    <t>"modrá plná - "hydroizol.difuzní folie</t>
  </si>
  <si>
    <t>216</t>
  </si>
  <si>
    <t>765192001</t>
  </si>
  <si>
    <t>Nouzové zakrytí střechy plachtou</t>
  </si>
  <si>
    <t>-1174654278</t>
  </si>
  <si>
    <t>https://podminky.urs.cz/item/CS_URS_2021_02/765192001</t>
  </si>
  <si>
    <t>"zakrytí odkrytých střech proti zatečení</t>
  </si>
  <si>
    <t>2434</t>
  </si>
  <si>
    <t>"zakrytí stávající tepelné izolace zachovávané</t>
  </si>
  <si>
    <t>217</t>
  </si>
  <si>
    <t>998765104</t>
  </si>
  <si>
    <t>Přesun hmot pro krytiny skládané stanovený z hmotnosti přesunovaného materiálu vodorovná dopravní vzdálenost do 50 m na objektech výšky přes 24 do 36 m</t>
  </si>
  <si>
    <t>76358275</t>
  </si>
  <si>
    <t>https://podminky.urs.cz/item/CS_URS_2021_02/998765104</t>
  </si>
  <si>
    <t>218</t>
  </si>
  <si>
    <t>998765193</t>
  </si>
  <si>
    <t>Přesun hmot pro krytiny skládané stanovený z hmotnosti přesunovaného materiálu Příplatek k cenám za zvětšený přesun přes vymezenou největší dopravní vzdálenost do 500 m</t>
  </si>
  <si>
    <t>-1566024738</t>
  </si>
  <si>
    <t>https://podminky.urs.cz/item/CS_URS_2021_02/998765193</t>
  </si>
  <si>
    <t>765-1</t>
  </si>
  <si>
    <t>Měření a likvidace azbestu</t>
  </si>
  <si>
    <t>219</t>
  </si>
  <si>
    <t>765-1R-1</t>
  </si>
  <si>
    <t>Zpracování technologického postupu odstraňování střešní krytiny vč. zajištění kladného stanoviska KHS</t>
  </si>
  <si>
    <t>199657095</t>
  </si>
  <si>
    <t>765-1R-2</t>
  </si>
  <si>
    <t>Akreditovaná inspekce výskytu azbestu podle IP 01- 3.2</t>
  </si>
  <si>
    <t>1272646099</t>
  </si>
  <si>
    <t>221</t>
  </si>
  <si>
    <t>765-1R-3</t>
  </si>
  <si>
    <t>Akreditovaný odběr, analýza vzorku materiálu a vystavení protokolu: vzorek jednovrství</t>
  </si>
  <si>
    <t>75796904</t>
  </si>
  <si>
    <t>222</t>
  </si>
  <si>
    <t>765-1R-4</t>
  </si>
  <si>
    <t>Vypracování a tisk inspekční zprávy</t>
  </si>
  <si>
    <t>-677464749</t>
  </si>
  <si>
    <t>223</t>
  </si>
  <si>
    <t>765-1R-5</t>
  </si>
  <si>
    <t>Zřízení kontrolovaného pásma</t>
  </si>
  <si>
    <t>-218848658</t>
  </si>
  <si>
    <t>224</t>
  </si>
  <si>
    <t>765-1R-6</t>
  </si>
  <si>
    <t>Zřízení a provoz dekontaminační personální propusti</t>
  </si>
  <si>
    <t>-223029491</t>
  </si>
  <si>
    <t>225</t>
  </si>
  <si>
    <t>765-1R-7</t>
  </si>
  <si>
    <t>Provoz odsávání a filtrace vzduchu z KP</t>
  </si>
  <si>
    <t>-1405421433</t>
  </si>
  <si>
    <t>226</t>
  </si>
  <si>
    <t>765-1R-8</t>
  </si>
  <si>
    <t>Balení azbestu do Big Bag</t>
  </si>
  <si>
    <t>559997602</t>
  </si>
  <si>
    <t>"viz suť azbest</t>
  </si>
  <si>
    <t>227</t>
  </si>
  <si>
    <t>765-1R-9</t>
  </si>
  <si>
    <t>Chemická enkapsulace azbestu před a v průběhu demontáže</t>
  </si>
  <si>
    <t>713668412</t>
  </si>
  <si>
    <t>"viz demontáž azbestu</t>
  </si>
  <si>
    <t>1237,08+230,16*0,3</t>
  </si>
  <si>
    <t>228</t>
  </si>
  <si>
    <t>765-1R-10</t>
  </si>
  <si>
    <t>Čištění prostoru KP</t>
  </si>
  <si>
    <t>-351563917</t>
  </si>
  <si>
    <t>229</t>
  </si>
  <si>
    <t>765-1R-11</t>
  </si>
  <si>
    <t>Chemická fixace zbytkových vláken v prostoru KP</t>
  </si>
  <si>
    <t>256529485</t>
  </si>
  <si>
    <t>230</t>
  </si>
  <si>
    <t>765-1R-12</t>
  </si>
  <si>
    <t>Kontrolní měření koncentrace azbestových vláken v ovzduší</t>
  </si>
  <si>
    <t>1961033417</t>
  </si>
  <si>
    <t>231</t>
  </si>
  <si>
    <t>765-1R-13</t>
  </si>
  <si>
    <t>OOPP (overall kombinéza, filtr, dýchací prostředky)</t>
  </si>
  <si>
    <t>943904591</t>
  </si>
  <si>
    <t>232</t>
  </si>
  <si>
    <t>765-1R-14</t>
  </si>
  <si>
    <t>Transport stabilizovaného materiálu z místa prací to přistaveného kontejneru</t>
  </si>
  <si>
    <t>-798529687</t>
  </si>
  <si>
    <t>233</t>
  </si>
  <si>
    <t>765-1R-15</t>
  </si>
  <si>
    <t>Transport technologie a doprava</t>
  </si>
  <si>
    <t>1479103202</t>
  </si>
  <si>
    <t>234</t>
  </si>
  <si>
    <t>765-1R-16</t>
  </si>
  <si>
    <t>Vyhotovení projektu a povolení u HS</t>
  </si>
  <si>
    <t>-1299745843</t>
  </si>
  <si>
    <t>235</t>
  </si>
  <si>
    <t>765-1R-17</t>
  </si>
  <si>
    <t>Vyhotovení Závěrečné zprávy</t>
  </si>
  <si>
    <t>332528274</t>
  </si>
  <si>
    <t>766</t>
  </si>
  <si>
    <t>Konstrukce truhlářské</t>
  </si>
  <si>
    <t>236</t>
  </si>
  <si>
    <t>766622211</t>
  </si>
  <si>
    <t>Montáž oken plastových plochy do 1 m2 včetně montáže rámu pevných do dřevěné konstrukce</t>
  </si>
  <si>
    <t>1309456013</t>
  </si>
  <si>
    <t>https://podminky.urs.cz/item/CS_URS_2021_02/766622211</t>
  </si>
  <si>
    <t>237</t>
  </si>
  <si>
    <t>611R40001</t>
  </si>
  <si>
    <t>okno plastové s fixním zasklením dvojsklo ozn To/01 rozm 750/500 mm</t>
  </si>
  <si>
    <t>1625001009</t>
  </si>
  <si>
    <t>238</t>
  </si>
  <si>
    <t>611R40002</t>
  </si>
  <si>
    <t>okno plastové s fixním zasklením dvojsklo ozn To/02 rozm 1700/500 mm</t>
  </si>
  <si>
    <t>488036477</t>
  </si>
  <si>
    <t>239</t>
  </si>
  <si>
    <t>766622216</t>
  </si>
  <si>
    <t>Montáž oken plastových plochy do 1 m2 včetně montáže rámu otevíravých do zdiva</t>
  </si>
  <si>
    <t>-1140274793</t>
  </si>
  <si>
    <t>https://podminky.urs.cz/item/CS_URS_2021_02/766622216</t>
  </si>
  <si>
    <t>240</t>
  </si>
  <si>
    <t>611R0003</t>
  </si>
  <si>
    <t>okno plastové otevíravé/sklopné dvojsklo do plochy 1m2</t>
  </si>
  <si>
    <t>1002061913</t>
  </si>
  <si>
    <t>241</t>
  </si>
  <si>
    <t>998766104</t>
  </si>
  <si>
    <t>Přesun hmot pro konstrukce truhlářské stanovený z hmotnosti přesunovaného materiálu vodorovná dopravní vzdálenost do 50 m v objektech výšky přes 24 do 36 m</t>
  </si>
  <si>
    <t>-488886955</t>
  </si>
  <si>
    <t>https://podminky.urs.cz/item/CS_URS_2021_02/998766104</t>
  </si>
  <si>
    <t>242</t>
  </si>
  <si>
    <t>998766193</t>
  </si>
  <si>
    <t>Přesun hmot pro konstrukce truhlářské stanovený z hmotnosti přesunovaného materiálu Příplatek k ceně za zvětšený přesun přes vymezenou největší dopravní vzdálenost do 500 m</t>
  </si>
  <si>
    <t>-1936425736</t>
  </si>
  <si>
    <t>https://podminky.urs.cz/item/CS_URS_2021_02/998766193</t>
  </si>
  <si>
    <t>767</t>
  </si>
  <si>
    <t>Konstrukce zámečnické</t>
  </si>
  <si>
    <t>243</t>
  </si>
  <si>
    <t>767881132</t>
  </si>
  <si>
    <t>Montáž záchytného systému proti pádu bodů samostatných nebo v systému s poddajným kotvícím vedením na šikmé střechy (přes 15 °) se střešní krytinou drážkovanou</t>
  </si>
  <si>
    <t>347932318</t>
  </si>
  <si>
    <t>https://podminky.urs.cz/item/CS_URS_2021_02/767881132</t>
  </si>
  <si>
    <t>"viz tabulka ostatní práce ozn. Pv/35 - včetně revize a zprávy o montáži</t>
  </si>
  <si>
    <t>23+67</t>
  </si>
  <si>
    <t>244</t>
  </si>
  <si>
    <t>70921430</t>
  </si>
  <si>
    <t>kotvicí bod mezilehlý na úsecích s nerezovým lanem pro falcované střechy</t>
  </si>
  <si>
    <t>1869107641</t>
  </si>
  <si>
    <t>https://podminky.urs.cz/item/CS_URS_2021_02/70921430</t>
  </si>
  <si>
    <t>"viz tabulka ostatní práce ozn. Pv/35</t>
  </si>
  <si>
    <t>245</t>
  </si>
  <si>
    <t>31452200</t>
  </si>
  <si>
    <t>nerezové lano určené pro systémy s požadavkem na permanentní kotvicí vedení tl 6mm</t>
  </si>
  <si>
    <t>544365370</t>
  </si>
  <si>
    <t>https://podminky.urs.cz/item/CS_URS_2021_02/31452200</t>
  </si>
  <si>
    <t>246</t>
  </si>
  <si>
    <t>31452202</t>
  </si>
  <si>
    <t>koncovka k nerez lanu napínací pro systémy s požadavkem na permanentní kotvicí vedení lano tl 6mm</t>
  </si>
  <si>
    <t>-232229659</t>
  </si>
  <si>
    <t>https://podminky.urs.cz/item/CS_URS_2021_02/31452202</t>
  </si>
  <si>
    <t>247</t>
  </si>
  <si>
    <t>70921422</t>
  </si>
  <si>
    <t>kotvicí bod pro šikmé střechy hák zalomený určený pro šikmé střechy se skládanou taškovou krytinou</t>
  </si>
  <si>
    <t>972874838</t>
  </si>
  <si>
    <t>https://podminky.urs.cz/item/CS_URS_2021_02/70921422</t>
  </si>
  <si>
    <t>248</t>
  </si>
  <si>
    <t>709R1035</t>
  </si>
  <si>
    <t>set pro údržbu střechy (bezpečnostní postroj,lano 15m a vak)</t>
  </si>
  <si>
    <t>550236239</t>
  </si>
  <si>
    <t>249</t>
  </si>
  <si>
    <t>709R1135</t>
  </si>
  <si>
    <t>uzamykatelná skříňka pro uložení OOPP</t>
  </si>
  <si>
    <t>1078777037</t>
  </si>
  <si>
    <t>250</t>
  </si>
  <si>
    <t>767R90017</t>
  </si>
  <si>
    <t>Stávající nevyužívaný ocelový stožár ozn. Pv/17(demontáž) - specifikace viz. tabulka ostatní práce</t>
  </si>
  <si>
    <t>-848526551</t>
  </si>
  <si>
    <t>"viz tabulka ostatní práce ozn. Pv/17</t>
  </si>
  <si>
    <t>251</t>
  </si>
  <si>
    <t>767R90121</t>
  </si>
  <si>
    <t>Hliníkový žebřík ozn. Pv/21 (rozm. 350/1500 mm)- specifikace viz tabulka ostatní práce</t>
  </si>
  <si>
    <t>-1911532091</t>
  </si>
  <si>
    <t xml:space="preserve">" viz. tabulka ostatní práce  ozn. Pv/21</t>
  </si>
  <si>
    <t>252</t>
  </si>
  <si>
    <t>767R90122</t>
  </si>
  <si>
    <t>Žebřík na střeše ocelový žárově zinkovaný ozn. Pv/22 - specifikace viz tabulka ostatní práce</t>
  </si>
  <si>
    <t>65060490</t>
  </si>
  <si>
    <t xml:space="preserve">" viz. tabulka ostatní práce  ozn. Pv/22</t>
  </si>
  <si>
    <t>"dl. 1720 mm</t>
  </si>
  <si>
    <t>"dl.1950 mm</t>
  </si>
  <si>
    <t>253</t>
  </si>
  <si>
    <t>767R90127</t>
  </si>
  <si>
    <t>Revizní lávka na střeše ocelová žárově zinkovaná ozn. Pv/27 (rozm. 900/5700/900 mm) - specifikace viz tabulka ostatní práce</t>
  </si>
  <si>
    <t>1912021023</t>
  </si>
  <si>
    <t xml:space="preserve">" viz. tabulka ostatní práce  ozn. Pv/27 </t>
  </si>
  <si>
    <t>254</t>
  </si>
  <si>
    <t>767R90128</t>
  </si>
  <si>
    <t>764910394</t>
  </si>
  <si>
    <t xml:space="preserve">" viz. tabulka ostatní práce  ozn. Pv/28</t>
  </si>
  <si>
    <t>"rozm. 2400/600 mm</t>
  </si>
  <si>
    <t>"rozm.1900/600 mm</t>
  </si>
  <si>
    <t>255</t>
  </si>
  <si>
    <t>767R90129</t>
  </si>
  <si>
    <t>Stoupací plošina pro přístup k ocelovému stožáru ozn. Pv/29 - specifikace viz tabulka ostatní práce</t>
  </si>
  <si>
    <t>-1930395224</t>
  </si>
  <si>
    <t xml:space="preserve">" viz. tabulka ostatní práce  ozn. Pv/29</t>
  </si>
  <si>
    <t>"rozm. 600/300 mm</t>
  </si>
  <si>
    <t>"rozm.1200/300 mm</t>
  </si>
  <si>
    <t>256</t>
  </si>
  <si>
    <t>767R90130</t>
  </si>
  <si>
    <t>Venkovní pomocné schody u vstupu do krovu ozn. Pv/30 - specifikace viz tabulka ostatní práce</t>
  </si>
  <si>
    <t>-188353805</t>
  </si>
  <si>
    <t xml:space="preserve">" viz. tabulka ostatní práce  ozn. Pv/30</t>
  </si>
  <si>
    <t>"rozm. 600/750 mm</t>
  </si>
  <si>
    <t>257</t>
  </si>
  <si>
    <t>767R90149</t>
  </si>
  <si>
    <t>Hliníkový žebřík ozn. Pv/49 - specifikace viz tabulka ostatní práce</t>
  </si>
  <si>
    <t>-601219748</t>
  </si>
  <si>
    <t xml:space="preserve">" viz. tabulka ostatní práce  ozn. Pv/49</t>
  </si>
  <si>
    <t>"délka žebříku - 2200 mm - 2ks</t>
  </si>
  <si>
    <t>"délka žebříku - 1700 mm - 1ks</t>
  </si>
  <si>
    <t>258</t>
  </si>
  <si>
    <t>767R90150</t>
  </si>
  <si>
    <t>Výlez na střechu - žebřík ocelový žárově zinkovaný s košem ozn. Pv/50 - specifikace viz tabulka ostatní práce</t>
  </si>
  <si>
    <t>-1162190266</t>
  </si>
  <si>
    <t xml:space="preserve">" viz. tabulka ostatní práce  ozn. Pv/50</t>
  </si>
  <si>
    <t>"dl. 5500 mm</t>
  </si>
  <si>
    <t>259</t>
  </si>
  <si>
    <t>998767104</t>
  </si>
  <si>
    <t>Přesun hmot pro zámečnické konstrukce stanovený z hmotnosti přesunovaného materiálu vodorovná dopravní vzdálenost do 50 m v objektech výšky přes 24 do 36 m</t>
  </si>
  <si>
    <t>-841017455</t>
  </si>
  <si>
    <t>https://podminky.urs.cz/item/CS_URS_2021_02/998767104</t>
  </si>
  <si>
    <t>11,65</t>
  </si>
  <si>
    <t>260</t>
  </si>
  <si>
    <t>998767193</t>
  </si>
  <si>
    <t>Přesun hmot pro zámečnické konstrukce stanovený z hmotnosti přesunovaného materiálu Příplatek k cenám za zvětšený přesun přes vymezenou největší dopravní vzdálenost do 500 m</t>
  </si>
  <si>
    <t>-1349749938</t>
  </si>
  <si>
    <t>https://podminky.urs.cz/item/CS_URS_2021_02/998767193</t>
  </si>
  <si>
    <t>783</t>
  </si>
  <si>
    <t>Nátěry</t>
  </si>
  <si>
    <t>261</t>
  </si>
  <si>
    <t>783009401</t>
  </si>
  <si>
    <t>Bezpečnostní šrafování stěn nebo svislých ploch rovných</t>
  </si>
  <si>
    <t>-1814175405</t>
  </si>
  <si>
    <t>https://podminky.urs.cz/item/CS_URS_2021_02/783009401</t>
  </si>
  <si>
    <t>"Stávající barevné označení sníženého nadpraží u průchodu v prostoru krovu ozn. Pv/42 - specifikace viz. tabulka ostatní práce</t>
  </si>
  <si>
    <t>15*0,15</t>
  </si>
  <si>
    <t>262</t>
  </si>
  <si>
    <t>783823149</t>
  </si>
  <si>
    <t>Fungicidní penetrační nátěr omítek hladkých zdiva lícového</t>
  </si>
  <si>
    <t>-325565182</t>
  </si>
  <si>
    <t>https://podminky.urs.cz/item/CS_URS_2021_02/783823149</t>
  </si>
  <si>
    <t>"napadené zdivo</t>
  </si>
  <si>
    <t>263</t>
  </si>
  <si>
    <t>783213021</t>
  </si>
  <si>
    <t>Preventivní napouštěcí nátěr tesařských prvků proti dřevokazným houbám, hmyzu a plísním nezabudovaných do konstrukce dvojnásobný syntetický</t>
  </si>
  <si>
    <t>873426703</t>
  </si>
  <si>
    <t>https://podminky.urs.cz/item/CS_URS_2021_02/783213021</t>
  </si>
  <si>
    <t>"viz bednění</t>
  </si>
  <si>
    <t>2751,487*2,0+716*2</t>
  </si>
  <si>
    <t>1273,074*1,25*(0,06+0,04)*2</t>
  </si>
  <si>
    <t>244,87*1,25*2*(0,06+0,04)*2</t>
  </si>
  <si>
    <t>193,488*1,25*(0,06+0,04)*2</t>
  </si>
  <si>
    <t>75*1,25*(0,06+0,04)*2</t>
  </si>
  <si>
    <t>446,666*1,35*2*(0,05+0,03)*2</t>
  </si>
  <si>
    <t>(2,1*15+0,7+1,6+2,5++3*2+1,0+2,1+2,8+2,3*2+2,8*2)*(0,12+0,16)*2</t>
  </si>
  <si>
    <t>(5,5+4,9+4,5*4+4*4+2*4+3+5*2+2*5,6+3,8*2+3,2)*(0,12+0,16)*2</t>
  </si>
  <si>
    <t>(5,7*2)*(0,13+0,16)*2</t>
  </si>
  <si>
    <t>(5,5*11+5,5*17)*(0,12+0,16)*2</t>
  </si>
  <si>
    <t>3*3,2*0,12*4</t>
  </si>
  <si>
    <t>4*3*(0,12+0,16)*2</t>
  </si>
  <si>
    <t>1*2*0,1*4</t>
  </si>
  <si>
    <t>6,1*2*(0,13+0,16)*2</t>
  </si>
  <si>
    <t>(6,6*4*2+6,5)*(0,12+0,16)*2</t>
  </si>
  <si>
    <t>(3,5+3,0)*(0,17+0,16)*2</t>
  </si>
  <si>
    <t>(3,2+4,9+4,15+4,9+3)*(0,16+0,18)*2</t>
  </si>
  <si>
    <t>6,04*(0,16+0,18)*2</t>
  </si>
  <si>
    <t>1397*(0,12+0,16)*2</t>
  </si>
  <si>
    <t>"viz. odstranění kůry</t>
  </si>
  <si>
    <t>264</t>
  </si>
  <si>
    <t>783R90015</t>
  </si>
  <si>
    <t>Stávající konstrukce stožáru na střeše - nedemontovatelné ozn. Pv/15 - specifikace viz. tabulka ostatní práce</t>
  </si>
  <si>
    <t>-1456180081</t>
  </si>
  <si>
    <t>"viz tabulka ostatní práce ozn. Pv/15</t>
  </si>
  <si>
    <t>265</t>
  </si>
  <si>
    <t>783R90016</t>
  </si>
  <si>
    <t>Stávající zachovávaná konstrukce antény na střeše - nedemontovatelné ozn. Pv/16 - specifikace viz. tabulka ostatní práce</t>
  </si>
  <si>
    <t>-657300782</t>
  </si>
  <si>
    <t>"viz tabulka ostatní práce ozn. Pv/16</t>
  </si>
  <si>
    <t>02 - Silnoproudá elektrotechnika</t>
  </si>
  <si>
    <t>18962076</t>
  </si>
  <si>
    <t>Jan Hrabal</t>
  </si>
  <si>
    <t>M74 - Elektromontáže</t>
  </si>
  <si>
    <t>M - Práce a dodávky M</t>
  </si>
  <si>
    <t xml:space="preserve">    M74R14 - Hromosvody</t>
  </si>
  <si>
    <t>M74</t>
  </si>
  <si>
    <t>Elektromontáže</t>
  </si>
  <si>
    <t>741110511</t>
  </si>
  <si>
    <t>Montáž lišt a kanálků elektroinstalačních se spojkami, ohyby a rohy a s nasunutím do krabic vkládacích s víčkem, šířky do 60 mm</t>
  </si>
  <si>
    <t>1316668571</t>
  </si>
  <si>
    <t>https://podminky.urs.cz/item/CS_URS_2021_02/741110511</t>
  </si>
  <si>
    <t>34571004</t>
  </si>
  <si>
    <t>lišta elektroinstalační hranatá PVC 20x20mm</t>
  </si>
  <si>
    <t>8699948</t>
  </si>
  <si>
    <t>https://podminky.urs.cz/item/CS_URS_2021_02/34571004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</si>
  <si>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</si>
  <si>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</si>
  <si>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1551747306</t>
  </si>
  <si>
    <t>https://podminky.urs.cz/item/CS_URS_2021_02/741112022</t>
  </si>
  <si>
    <t>34571479</t>
  </si>
  <si>
    <t>krabice v uzavřeném provedení PP s krytím IP 66 čtvercová 100x100mm</t>
  </si>
  <si>
    <t>730497804</t>
  </si>
  <si>
    <t>https://podminky.urs.cz/item/CS_URS_2021_02/34571479</t>
  </si>
  <si>
    <t>741122211</t>
  </si>
  <si>
    <t>Montáž kabelů měděných bez ukončení uložených volně nebo v liště plných kulatých (např. CYKY) počtu a průřezu žil 3x1,5 až 6 mm2</t>
  </si>
  <si>
    <t>200521799</t>
  </si>
  <si>
    <t>https://podminky.urs.cz/item/CS_URS_2021_02/741122211</t>
  </si>
  <si>
    <t>34111030</t>
  </si>
  <si>
    <t>kabel instalační jádro Cu plné izolace PVC plášť PVC 450/750V (CYKY) 3x1,5mm2</t>
  </si>
  <si>
    <t>1461506537</t>
  </si>
  <si>
    <t>https://podminky.urs.cz/item/CS_URS_2021_02/34111030</t>
  </si>
  <si>
    <t>741122201</t>
  </si>
  <si>
    <t>Montáž kabelů měděných bez ukončení uložených volně nebo v liště plných kulatých (např. CYKY) počtu a průřezu žil 2x1,5 až 6 mm2</t>
  </si>
  <si>
    <t>-1603808986</t>
  </si>
  <si>
    <t>https://podminky.urs.cz/item/CS_URS_2021_02/741122201</t>
  </si>
  <si>
    <t>34111005</t>
  </si>
  <si>
    <t>kabel instalační jádro Cu plné izolace PVC plášť PVC 450/750V (CYKY) 2x1,5mm2</t>
  </si>
  <si>
    <t>-114199645</t>
  </si>
  <si>
    <t>https://podminky.urs.cz/item/CS_URS_2021_02/34111005</t>
  </si>
  <si>
    <t>2*1,15 "Přepočtené koeficientem množství</t>
  </si>
  <si>
    <t>741310031</t>
  </si>
  <si>
    <t>Montáž spínačů jedno nebo dvoupólových nástěnných se zapojením vodičů, pro prostředí venkovní nebo mokré vypínačů, řazení 1-jednopólových</t>
  </si>
  <si>
    <t>7951008</t>
  </si>
  <si>
    <t>https://podminky.urs.cz/item/CS_URS_2021_02/741310031</t>
  </si>
  <si>
    <t>34535015</t>
  </si>
  <si>
    <t>spínač nástěnný jednopólový, řazení 1, IP44, šroubové svorky</t>
  </si>
  <si>
    <t>-608699484</t>
  </si>
  <si>
    <t>https://podminky.urs.cz/item/CS_URS_2021_02/34535015</t>
  </si>
  <si>
    <t>741372051</t>
  </si>
  <si>
    <t>Montáž svítidel LED se zapojením vodičů bytových nebo společenských místností přisazených stropních reflektorových bez pohybového čidla</t>
  </si>
  <si>
    <t>-1311574875</t>
  </si>
  <si>
    <t>https://podminky.urs.cz/item/CS_URS_2021_02/741372051</t>
  </si>
  <si>
    <t>347742R47</t>
  </si>
  <si>
    <t>ZŚ-D2-přisazené LED svítidlo,22W, 3468 lm, IP IP66</t>
  </si>
  <si>
    <t>2105878694</t>
  </si>
  <si>
    <t>Práce a dodávky M</t>
  </si>
  <si>
    <t>M74R14</t>
  </si>
  <si>
    <t>Hromosvody</t>
  </si>
  <si>
    <t>741410021</t>
  </si>
  <si>
    <t>Montáž uzemňovacího vedení s upevněním, propojením a připojením pomocí svorek v zemi s izolací spojů pásku průřezu do 120 mm2 v městské zástavbě</t>
  </si>
  <si>
    <t>-1940356488</t>
  </si>
  <si>
    <t>https://podminky.urs.cz/item/CS_URS_2021_02/741410021</t>
  </si>
  <si>
    <t>35441076</t>
  </si>
  <si>
    <t>drát D 8mm Cu</t>
  </si>
  <si>
    <t>kg</t>
  </si>
  <si>
    <t>-306076219</t>
  </si>
  <si>
    <t>https://podminky.urs.cz/item/CS_URS_2021_02/35441076</t>
  </si>
  <si>
    <t>741410003</t>
  </si>
  <si>
    <t>Montáž uzemňovacího vedení s upevněním, propojením a připojením pomocí svorek na povrchu drátu nebo lana Ø do 10 mm</t>
  </si>
  <si>
    <t>1225650323</t>
  </si>
  <si>
    <t>https://podminky.urs.cz/item/CS_URS_2021_02/741410003</t>
  </si>
  <si>
    <t>35441077</t>
  </si>
  <si>
    <t>drát D 8mm AlMgSi</t>
  </si>
  <si>
    <t>-494086668</t>
  </si>
  <si>
    <t>https://podminky.urs.cz/item/CS_URS_2021_02/35441077</t>
  </si>
  <si>
    <t>741420021</t>
  </si>
  <si>
    <t>Montáž hromosvodného vedení svorek se 2 šrouby</t>
  </si>
  <si>
    <t>1210886679</t>
  </si>
  <si>
    <t>https://podminky.urs.cz/item/CS_URS_2021_02/741420021</t>
  </si>
  <si>
    <t>35442002</t>
  </si>
  <si>
    <t>svorka na potrubí 2" - 61mm, FeZn</t>
  </si>
  <si>
    <t>-405612391</t>
  </si>
  <si>
    <t>https://podminky.urs.cz/item/CS_URS_2021_02/35442002</t>
  </si>
  <si>
    <t>35441905</t>
  </si>
  <si>
    <t>svorka připojovací k připojení okapových žlabů</t>
  </si>
  <si>
    <t>699692410</t>
  </si>
  <si>
    <t>https://podminky.urs.cz/item/CS_URS_2021_02/35441905</t>
  </si>
  <si>
    <t>35431162</t>
  </si>
  <si>
    <t>svorka univerzální pro lano 6-50mm2</t>
  </si>
  <si>
    <t>-2025691021</t>
  </si>
  <si>
    <t>https://podminky.urs.cz/item/CS_URS_2021_02/35431162</t>
  </si>
  <si>
    <t>35442015</t>
  </si>
  <si>
    <t>svorka uzemnění Cu zkušební</t>
  </si>
  <si>
    <t>-1883201076</t>
  </si>
  <si>
    <t>https://podminky.urs.cz/item/CS_URS_2021_02/35442015</t>
  </si>
  <si>
    <t>3544156R5</t>
  </si>
  <si>
    <t xml:space="preserve">podpěra vedení  pro krytinu PREFA-plech. šablony</t>
  </si>
  <si>
    <t>513502570</t>
  </si>
  <si>
    <t>3544170R1</t>
  </si>
  <si>
    <t>podpěra vedení hromosvodu na hřebenáče-PREFA- nerez</t>
  </si>
  <si>
    <t>741934040</t>
  </si>
  <si>
    <t>3544156R4</t>
  </si>
  <si>
    <t xml:space="preserve">podpěra vedení  PV21c/100-beton/plast/šroub M8</t>
  </si>
  <si>
    <t>-583532970</t>
  </si>
  <si>
    <t>35442020</t>
  </si>
  <si>
    <t>svorka uzemnění Cu k zemnící tyči, 78x55mm</t>
  </si>
  <si>
    <t>-1215652807</t>
  </si>
  <si>
    <t>https://podminky.urs.cz/item/CS_URS_2021_02/35442020</t>
  </si>
  <si>
    <t>741420051</t>
  </si>
  <si>
    <t>Montáž hromosvodného vedení ochranných prvků úhelníků nebo trubek s držáky do zdiva</t>
  </si>
  <si>
    <t>-778397610</t>
  </si>
  <si>
    <t>https://podminky.urs.cz/item/CS_URS_2021_02/741420051</t>
  </si>
  <si>
    <t>35441802</t>
  </si>
  <si>
    <t>úhelník ochranný na ochranu svodu - 1700mm, nerez</t>
  </si>
  <si>
    <t>1864362113</t>
  </si>
  <si>
    <t>https://podminky.urs.cz/item/CS_URS_2021_02/35441802</t>
  </si>
  <si>
    <t>741420054</t>
  </si>
  <si>
    <t>Montáž hromosvodného vedení ochranných prvků tvarování prvků</t>
  </si>
  <si>
    <t>555197589</t>
  </si>
  <si>
    <t>https://podminky.urs.cz/item/CS_URS_2021_02/741420054</t>
  </si>
  <si>
    <t>741420083</t>
  </si>
  <si>
    <t>Montáž hromosvodného vedení doplňků štítků k označení svodů</t>
  </si>
  <si>
    <t>536440296</t>
  </si>
  <si>
    <t>https://podminky.urs.cz/item/CS_URS_2021_02/741420083</t>
  </si>
  <si>
    <t>354420R2</t>
  </si>
  <si>
    <t>označovací štítek</t>
  </si>
  <si>
    <t>1959138882</t>
  </si>
  <si>
    <t>7414200R4</t>
  </si>
  <si>
    <t xml:space="preserve">Montáž vedení hromosvodné-podpěra vedení do zdiva </t>
  </si>
  <si>
    <t>-866631811</t>
  </si>
  <si>
    <t>3544141R1</t>
  </si>
  <si>
    <t>podpěra vedení FeZn do zdiva 250mm</t>
  </si>
  <si>
    <t>-670115225</t>
  </si>
  <si>
    <t>741420084</t>
  </si>
  <si>
    <t>Montáž hromosvodného vedení doplňků vodotěsných ucpávek</t>
  </si>
  <si>
    <t>-1253091918</t>
  </si>
  <si>
    <t>https://podminky.urs.cz/item/CS_URS_2021_02/741420084</t>
  </si>
  <si>
    <t>35442102</t>
  </si>
  <si>
    <t>stříška ochranná dolní Cu</t>
  </si>
  <si>
    <t>-2003547503</t>
  </si>
  <si>
    <t>https://podminky.urs.cz/item/CS_URS_2021_02/35442102</t>
  </si>
  <si>
    <t>35442103</t>
  </si>
  <si>
    <t>stříška ochranná horní Cu</t>
  </si>
  <si>
    <t>1997107378</t>
  </si>
  <si>
    <t>https://podminky.urs.cz/item/CS_URS_2021_02/35442103</t>
  </si>
  <si>
    <t>741421811</t>
  </si>
  <si>
    <t>Demontáž hromosvodného vedení bez zachování funkčnosti svodových drátů nebo lan kolmého svodu, průměru do 8 mm</t>
  </si>
  <si>
    <t>-1501216321</t>
  </si>
  <si>
    <t>https://podminky.urs.cz/item/CS_URS_2021_02/741421811</t>
  </si>
  <si>
    <t>741421821</t>
  </si>
  <si>
    <t>Demontáž hromosvodného vedení bez zachování funkčnosti svodových drátů nebo lan na rovné střeše, průměru do 8 mm</t>
  </si>
  <si>
    <t>-342663525</t>
  </si>
  <si>
    <t>https://podminky.urs.cz/item/CS_URS_2021_02/741421821</t>
  </si>
  <si>
    <t>741421831</t>
  </si>
  <si>
    <t>Demontáž hromosvodného vedení bez zachování funkčnosti svodových drátů nebo lan na šikmé střeše, průměru do 8 mm</t>
  </si>
  <si>
    <t>1995387637</t>
  </si>
  <si>
    <t>https://podminky.urs.cz/item/CS_URS_2021_02/741421831</t>
  </si>
  <si>
    <t>400</t>
  </si>
  <si>
    <t>741421853</t>
  </si>
  <si>
    <t>Demontáž hromosvodného vedení podpěr střešního vedení pod tašky</t>
  </si>
  <si>
    <t>456358147</t>
  </si>
  <si>
    <t>https://podminky.urs.cz/item/CS_URS_2021_02/741421853</t>
  </si>
  <si>
    <t>741421851</t>
  </si>
  <si>
    <t>Demontáž hromosvodného vedení podpěr střešního vedení pod hřeben</t>
  </si>
  <si>
    <t>-472186082</t>
  </si>
  <si>
    <t>https://podminky.urs.cz/item/CS_URS_2021_02/741421851</t>
  </si>
  <si>
    <t>741421843</t>
  </si>
  <si>
    <t>Demontáž hromosvodného vedení bez zachování funkčnosti svorek šroubových se 2 šrouby</t>
  </si>
  <si>
    <t>1765161900</t>
  </si>
  <si>
    <t>https://podminky.urs.cz/item/CS_URS_2021_02/741421843</t>
  </si>
  <si>
    <t>741421855</t>
  </si>
  <si>
    <t>Demontáž hromosvodného vedení podpěr střešního vedení pro plochou střechu</t>
  </si>
  <si>
    <t>605877023</t>
  </si>
  <si>
    <t>https://podminky.urs.cz/item/CS_URS_2021_02/741421855</t>
  </si>
  <si>
    <t>741421871</t>
  </si>
  <si>
    <t>Demontáž hromosvodného vedení doplňků ochranných úhelníků, délky do 1,4 m</t>
  </si>
  <si>
    <t>552630971</t>
  </si>
  <si>
    <t>https://podminky.urs.cz/item/CS_URS_2021_02/741421871</t>
  </si>
  <si>
    <t>7414100R4</t>
  </si>
  <si>
    <t>Montáž segmentu stožáru AJ délky 5m- krov</t>
  </si>
  <si>
    <t>1472038723</t>
  </si>
  <si>
    <t>35441116R1</t>
  </si>
  <si>
    <t>aktivní bleskosvod, h=5m, Rp=48m vč. stožáru</t>
  </si>
  <si>
    <t>-861512036</t>
  </si>
  <si>
    <t>35441116R6</t>
  </si>
  <si>
    <t>aktivní bleskosvod, h=5m, Rp=63m vč. stožáru</t>
  </si>
  <si>
    <t>1261690850</t>
  </si>
  <si>
    <t>741440031</t>
  </si>
  <si>
    <t>Montáž zemnicích desek a tyčí s připojením na svodové nebo uzemňovací vedení bez příslušenství tyčí, délky do 2 m</t>
  </si>
  <si>
    <t>389510815</t>
  </si>
  <si>
    <t>https://podminky.urs.cz/item/CS_URS_2021_02/741440031</t>
  </si>
  <si>
    <t>35442094</t>
  </si>
  <si>
    <t xml:space="preserve">tyč zemnící  2m Cu</t>
  </si>
  <si>
    <t>1749369734</t>
  </si>
  <si>
    <t>https://podminky.urs.cz/item/CS_URS_2021_02/35442094</t>
  </si>
  <si>
    <t>741810002</t>
  </si>
  <si>
    <t>Zkoušky a prohlídky elektrických rozvodů a zařízení celková prohlídka a vyhotovení revizní zprávy pro objem montážních prací přes 100 do 500 tis. Kč</t>
  </si>
  <si>
    <t>-155431050</t>
  </si>
  <si>
    <t>https://podminky.urs.cz/item/CS_URS_2021_02/741810002</t>
  </si>
  <si>
    <t>741810R2</t>
  </si>
  <si>
    <t>Zkoušky a prohlídky elektrických rozvodů a zařízení celková prohlídka a vyhotovení revizní zprávy pro objem montážních prací HZS - nepředvídatelné práce</t>
  </si>
  <si>
    <t>h</t>
  </si>
  <si>
    <t>636236164</t>
  </si>
  <si>
    <t>741810R3</t>
  </si>
  <si>
    <t>Zkoušky a prohlídky elektrických rozvodů a zařízení celková prohlídka a vyhotovení revizní zprávy pro objem montážních prací HZS -kordinace s ostatními profesemi</t>
  </si>
  <si>
    <t>373652547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</si>
  <si>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</si>
  <si>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</si>
  <si>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2045161505</t>
  </si>
  <si>
    <t>460431182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</si>
  <si>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</si>
  <si>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946056249</t>
  </si>
  <si>
    <t>02 - Vedlejší a ostatní rozpočtové náklady</t>
  </si>
  <si>
    <t>ON.1 - Ostatní náklady</t>
  </si>
  <si>
    <t>Kucek</t>
  </si>
  <si>
    <t>OST - Ostatní náklady</t>
  </si>
  <si>
    <t>OST</t>
  </si>
  <si>
    <t>013254001</t>
  </si>
  <si>
    <t>Náklad na projektové práce pro zhotovení dokumentace skutečného provedení stavby (výkresová a textová část)</t>
  </si>
  <si>
    <t>Kč</t>
  </si>
  <si>
    <t>1024</t>
  </si>
  <si>
    <t>1207716851</t>
  </si>
  <si>
    <t>043103001</t>
  </si>
  <si>
    <t>Náklady na provedení zkoušek, revizí a měření, které jsou vyžadovány v technických normách a dalších předpisech ve vztahu k prováděným pracím, dodávkám a službám.</t>
  </si>
  <si>
    <t>1748694559</t>
  </si>
  <si>
    <t>044101019</t>
  </si>
  <si>
    <t>Monitoring průběhu výstavby - fotografie nebo videozáznamy zakrývaných konstrukcí a jiných skutečností rozhodných např. pro vícepráce a méněpráce</t>
  </si>
  <si>
    <t>599858744</t>
  </si>
  <si>
    <t>1,0</t>
  </si>
  <si>
    <t>079002000</t>
  </si>
  <si>
    <t>Ostatní provozní vlivy - (provádění stavby za provozu, koordinace prací s provozovatelem)</t>
  </si>
  <si>
    <t>1600968705</t>
  </si>
  <si>
    <t>005211010</t>
  </si>
  <si>
    <t>Předání a převzetí staveniště</t>
  </si>
  <si>
    <t>549004587</t>
  </si>
  <si>
    <t>005241200</t>
  </si>
  <si>
    <t>Předání a převzetí díla</t>
  </si>
  <si>
    <t>554765832</t>
  </si>
  <si>
    <t>VRN.1 - Vedlejší rozpočtové náklady</t>
  </si>
  <si>
    <t xml:space="preserve">VRN -   Vedlejší rozpočtové náklady</t>
  </si>
  <si>
    <t>VRN</t>
  </si>
  <si>
    <t xml:space="preserve">  Vedlejší rozpočtové náklady</t>
  </si>
  <si>
    <t>030001001</t>
  </si>
  <si>
    <t>Náklady na dokumentaci ZS, na přípravu území pro ZS včetně odstranění materiálu a konstrukcí v prostoru staveniště, na vybudování odběrných míst, na zřízení přípojek médií, na vlastní vybudování objektů ZS, provizornich komunikací, oplocení a osvětlení pěších/dopravních koridorů apod.</t>
  </si>
  <si>
    <t>796712806</t>
  </si>
  <si>
    <t>030001002</t>
  </si>
  <si>
    <t>Náklady na vybavení/pronájem objektů ZS, náklady na energie, úklid, údržbu a opravy objektů ZS, čištění pojezdových a manipulačních ploch, zabezpečení staveniště apod.</t>
  </si>
  <si>
    <t>-1656609831</t>
  </si>
  <si>
    <t>039001003</t>
  </si>
  <si>
    <t xml:space="preserve">Náklady na demontáž/odstranění objektů ZS a jejich odvozu a náklady na uvedení pozemku do původního stavu včetně nákladů s tím spojených._x000d_
</t>
  </si>
  <si>
    <t>-539450297</t>
  </si>
  <si>
    <t>034403001</t>
  </si>
  <si>
    <t>Náklady na zřízení, údržbu a zrušení dočasného dopravního značení, potřebného k zajištění přístupu nebo provozu na staveništi a/nebo v okolí staveniště.</t>
  </si>
  <si>
    <t>28903536</t>
  </si>
  <si>
    <t>041703002</t>
  </si>
  <si>
    <t>Náklady na zbudování, údržbu a zrušení prostředků a konstrukcí na zajištění kolektivní bezpečnosti osob.</t>
  </si>
  <si>
    <t>-1393076254</t>
  </si>
  <si>
    <t>005211080</t>
  </si>
  <si>
    <t>Bezpečnostní a hygienická opatření na staveništi</t>
  </si>
  <si>
    <t>1409611973</t>
  </si>
  <si>
    <t>091504001</t>
  </si>
  <si>
    <t>Propagace</t>
  </si>
  <si>
    <t>-635043668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</si>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</sst>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325423" TargetMode="External" /><Relationship Id="rId2" Type="http://schemas.openxmlformats.org/officeDocument/2006/relationships/hyperlink" Target="https://podminky.urs.cz/item/CS_URS_2021_02/619996115" TargetMode="External" /><Relationship Id="rId3" Type="http://schemas.openxmlformats.org/officeDocument/2006/relationships/hyperlink" Target="https://podminky.urs.cz/item/CS_URS_2021_02/632450121" TargetMode="External" /><Relationship Id="rId4" Type="http://schemas.openxmlformats.org/officeDocument/2006/relationships/hyperlink" Target="https://podminky.urs.cz/item/CS_URS_2021_02/941111122" TargetMode="External" /><Relationship Id="rId5" Type="http://schemas.openxmlformats.org/officeDocument/2006/relationships/hyperlink" Target="https://podminky.urs.cz/item/CS_URS_2021_02/941111222" TargetMode="External" /><Relationship Id="rId6" Type="http://schemas.openxmlformats.org/officeDocument/2006/relationships/hyperlink" Target="https://podminky.urs.cz/item/CS_URS_2021_02/941111822" TargetMode="External" /><Relationship Id="rId7" Type="http://schemas.openxmlformats.org/officeDocument/2006/relationships/hyperlink" Target="https://podminky.urs.cz/item/CS_URS_2021_02/944511111" TargetMode="External" /><Relationship Id="rId8" Type="http://schemas.openxmlformats.org/officeDocument/2006/relationships/hyperlink" Target="https://podminky.urs.cz/item/CS_URS_2021_02/944511211" TargetMode="External" /><Relationship Id="rId9" Type="http://schemas.openxmlformats.org/officeDocument/2006/relationships/hyperlink" Target="https://podminky.urs.cz/item/CS_URS_2021_02/944511811" TargetMode="External" /><Relationship Id="rId10" Type="http://schemas.openxmlformats.org/officeDocument/2006/relationships/hyperlink" Target="https://podminky.urs.cz/item/CS_URS_2021_02/949101112" TargetMode="External" /><Relationship Id="rId11" Type="http://schemas.openxmlformats.org/officeDocument/2006/relationships/hyperlink" Target="https://podminky.urs.cz/item/CS_URS_2021_02/949511112" TargetMode="External" /><Relationship Id="rId12" Type="http://schemas.openxmlformats.org/officeDocument/2006/relationships/hyperlink" Target="https://podminky.urs.cz/item/CS_URS_2021_02/949511212" TargetMode="External" /><Relationship Id="rId13" Type="http://schemas.openxmlformats.org/officeDocument/2006/relationships/hyperlink" Target="https://podminky.urs.cz/item/CS_URS_2021_02/949511812" TargetMode="External" /><Relationship Id="rId14" Type="http://schemas.openxmlformats.org/officeDocument/2006/relationships/hyperlink" Target="https://podminky.urs.cz/item/CS_URS_2021_02/952901114" TargetMode="External" /><Relationship Id="rId15" Type="http://schemas.openxmlformats.org/officeDocument/2006/relationships/hyperlink" Target="https://podminky.urs.cz/item/CS_URS_2021_02/952903001" TargetMode="External" /><Relationship Id="rId16" Type="http://schemas.openxmlformats.org/officeDocument/2006/relationships/hyperlink" Target="https://podminky.urs.cz/item/CS_URS_2021_02/952902611" TargetMode="External" /><Relationship Id="rId17" Type="http://schemas.openxmlformats.org/officeDocument/2006/relationships/hyperlink" Target="https://podminky.urs.cz/item/CS_URS_2021_02/985131411" TargetMode="External" /><Relationship Id="rId18" Type="http://schemas.openxmlformats.org/officeDocument/2006/relationships/hyperlink" Target="https://podminky.urs.cz/item/CS_URS_2021_02/975073121" TargetMode="External" /><Relationship Id="rId19" Type="http://schemas.openxmlformats.org/officeDocument/2006/relationships/hyperlink" Target="https://podminky.urs.cz/item/CS_URS_2021_02/968062244" TargetMode="External" /><Relationship Id="rId20" Type="http://schemas.openxmlformats.org/officeDocument/2006/relationships/hyperlink" Target="https://podminky.urs.cz/item/CS_URS_2021_02/968062374" TargetMode="External" /><Relationship Id="rId21" Type="http://schemas.openxmlformats.org/officeDocument/2006/relationships/hyperlink" Target="https://podminky.urs.cz/item/CS_URS_2021_02/974031165" TargetMode="External" /><Relationship Id="rId22" Type="http://schemas.openxmlformats.org/officeDocument/2006/relationships/hyperlink" Target="https://podminky.urs.cz/item/CS_URS_2021_02/997013118" TargetMode="External" /><Relationship Id="rId23" Type="http://schemas.openxmlformats.org/officeDocument/2006/relationships/hyperlink" Target="https://podminky.urs.cz/item/CS_URS_2021_02/997013219" TargetMode="External" /><Relationship Id="rId24" Type="http://schemas.openxmlformats.org/officeDocument/2006/relationships/hyperlink" Target="https://podminky.urs.cz/item/CS_URS_2021_02/997013501" TargetMode="External" /><Relationship Id="rId25" Type="http://schemas.openxmlformats.org/officeDocument/2006/relationships/hyperlink" Target="https://podminky.urs.cz/item/CS_URS_2021_02/997013509" TargetMode="External" /><Relationship Id="rId26" Type="http://schemas.openxmlformats.org/officeDocument/2006/relationships/hyperlink" Target="https://podminky.urs.cz/item/CS_URS_2021_02/997013631" TargetMode="External" /><Relationship Id="rId27" Type="http://schemas.openxmlformats.org/officeDocument/2006/relationships/hyperlink" Target="https://podminky.urs.cz/item/CS_URS_2021_02/997013645" TargetMode="External" /><Relationship Id="rId28" Type="http://schemas.openxmlformats.org/officeDocument/2006/relationships/hyperlink" Target="https://podminky.urs.cz/item/CS_URS_2021_02/997013814" TargetMode="External" /><Relationship Id="rId29" Type="http://schemas.openxmlformats.org/officeDocument/2006/relationships/hyperlink" Target="https://podminky.urs.cz/item/CS_URS_2021_02/997013821" TargetMode="External" /><Relationship Id="rId30" Type="http://schemas.openxmlformats.org/officeDocument/2006/relationships/hyperlink" Target="https://podminky.urs.cz/item/CS_URS_2021_02/998011004" TargetMode="External" /><Relationship Id="rId31" Type="http://schemas.openxmlformats.org/officeDocument/2006/relationships/hyperlink" Target="https://podminky.urs.cz/item/CS_URS_2021_02/998011014" TargetMode="External" /><Relationship Id="rId32" Type="http://schemas.openxmlformats.org/officeDocument/2006/relationships/hyperlink" Target="https://podminky.urs.cz/item/CS_URS_2021_02/712340833" TargetMode="External" /><Relationship Id="rId33" Type="http://schemas.openxmlformats.org/officeDocument/2006/relationships/hyperlink" Target="https://podminky.urs.cz/item/CS_URS_2021_02/712431801" TargetMode="External" /><Relationship Id="rId34" Type="http://schemas.openxmlformats.org/officeDocument/2006/relationships/hyperlink" Target="https://podminky.urs.cz/item/CS_URS_2021_02/712361701" TargetMode="External" /><Relationship Id="rId35" Type="http://schemas.openxmlformats.org/officeDocument/2006/relationships/hyperlink" Target="https://podminky.urs.cz/item/CS_URS_2021_02/712363104" TargetMode="External" /><Relationship Id="rId36" Type="http://schemas.openxmlformats.org/officeDocument/2006/relationships/hyperlink" Target="https://podminky.urs.cz/item/CS_URS_2021_02/59051001" TargetMode="External" /><Relationship Id="rId37" Type="http://schemas.openxmlformats.org/officeDocument/2006/relationships/hyperlink" Target="https://podminky.urs.cz/item/CS_URS_2021_02/712363111" TargetMode="External" /><Relationship Id="rId38" Type="http://schemas.openxmlformats.org/officeDocument/2006/relationships/hyperlink" Target="https://podminky.urs.cz/item/CS_URS_2021_02/712363201" TargetMode="External" /><Relationship Id="rId39" Type="http://schemas.openxmlformats.org/officeDocument/2006/relationships/hyperlink" Target="https://podminky.urs.cz/item/CS_URS_2021_02/712391171" TargetMode="External" /><Relationship Id="rId40" Type="http://schemas.openxmlformats.org/officeDocument/2006/relationships/hyperlink" Target="https://podminky.urs.cz/item/CS_URS_2021_02/69311172" TargetMode="External" /><Relationship Id="rId41" Type="http://schemas.openxmlformats.org/officeDocument/2006/relationships/hyperlink" Target="https://podminky.urs.cz/item/CS_URS_2021_02/998712104" TargetMode="External" /><Relationship Id="rId42" Type="http://schemas.openxmlformats.org/officeDocument/2006/relationships/hyperlink" Target="https://podminky.urs.cz/item/CS_URS_2021_02/998712193" TargetMode="External" /><Relationship Id="rId43" Type="http://schemas.openxmlformats.org/officeDocument/2006/relationships/hyperlink" Target="https://podminky.urs.cz/item/CS_URS_2021_02/713120813" TargetMode="External" /><Relationship Id="rId44" Type="http://schemas.openxmlformats.org/officeDocument/2006/relationships/hyperlink" Target="https://podminky.urs.cz/item/CS_URS_2021_02/713121121" TargetMode="External" /><Relationship Id="rId45" Type="http://schemas.openxmlformats.org/officeDocument/2006/relationships/hyperlink" Target="https://podminky.urs.cz/item/CS_URS_2021_02/998713104" TargetMode="External" /><Relationship Id="rId46" Type="http://schemas.openxmlformats.org/officeDocument/2006/relationships/hyperlink" Target="https://podminky.urs.cz/item/CS_URS_2021_02/998713193" TargetMode="External" /><Relationship Id="rId47" Type="http://schemas.openxmlformats.org/officeDocument/2006/relationships/hyperlink" Target="https://podminky.urs.cz/item/CS_URS_2021_02/998751103" TargetMode="External" /><Relationship Id="rId48" Type="http://schemas.openxmlformats.org/officeDocument/2006/relationships/hyperlink" Target="https://podminky.urs.cz/item/CS_URS_2021_02/998751191" TargetMode="External" /><Relationship Id="rId49" Type="http://schemas.openxmlformats.org/officeDocument/2006/relationships/hyperlink" Target="https://podminky.urs.cz/item/CS_URS_2021_02/762331811" TargetMode="External" /><Relationship Id="rId50" Type="http://schemas.openxmlformats.org/officeDocument/2006/relationships/hyperlink" Target="https://podminky.urs.cz/item/CS_URS_2021_02/762331921" TargetMode="External" /><Relationship Id="rId51" Type="http://schemas.openxmlformats.org/officeDocument/2006/relationships/hyperlink" Target="https://podminky.urs.cz/item/CS_URS_2021_02/762331922" TargetMode="External" /><Relationship Id="rId52" Type="http://schemas.openxmlformats.org/officeDocument/2006/relationships/hyperlink" Target="https://podminky.urs.cz/item/CS_URS_2021_02/762331923" TargetMode="External" /><Relationship Id="rId53" Type="http://schemas.openxmlformats.org/officeDocument/2006/relationships/hyperlink" Target="https://podminky.urs.cz/item/CS_URS_2021_02/762331932" TargetMode="External" /><Relationship Id="rId54" Type="http://schemas.openxmlformats.org/officeDocument/2006/relationships/hyperlink" Target="https://podminky.urs.cz/item/CS_URS_2021_02/762331933" TargetMode="External" /><Relationship Id="rId55" Type="http://schemas.openxmlformats.org/officeDocument/2006/relationships/hyperlink" Target="https://podminky.urs.cz/item/CS_URS_2021_02/762332932" TargetMode="External" /><Relationship Id="rId56" Type="http://schemas.openxmlformats.org/officeDocument/2006/relationships/hyperlink" Target="https://podminky.urs.cz/item/CS_URS_2021_02/60512130" TargetMode="External" /><Relationship Id="rId57" Type="http://schemas.openxmlformats.org/officeDocument/2006/relationships/hyperlink" Target="https://podminky.urs.cz/item/CS_URS_2021_02/60512131" TargetMode="External" /><Relationship Id="rId58" Type="http://schemas.openxmlformats.org/officeDocument/2006/relationships/hyperlink" Target="https://podminky.urs.cz/item/CS_URS_2021_02/762332933" TargetMode="External" /><Relationship Id="rId59" Type="http://schemas.openxmlformats.org/officeDocument/2006/relationships/hyperlink" Target="https://podminky.urs.cz/item/CS_URS_2021_02/60512135" TargetMode="External" /><Relationship Id="rId60" Type="http://schemas.openxmlformats.org/officeDocument/2006/relationships/hyperlink" Target="https://podminky.urs.cz/item/CS_URS_2021_02/60512136" TargetMode="External" /><Relationship Id="rId61" Type="http://schemas.openxmlformats.org/officeDocument/2006/relationships/hyperlink" Target="https://podminky.urs.cz/item/CS_URS_2021_02/762341811" TargetMode="External" /><Relationship Id="rId62" Type="http://schemas.openxmlformats.org/officeDocument/2006/relationships/hyperlink" Target="https://podminky.urs.cz/item/CS_URS_2021_02/762342811" TargetMode="External" /><Relationship Id="rId63" Type="http://schemas.openxmlformats.org/officeDocument/2006/relationships/hyperlink" Target="https://podminky.urs.cz/item/CS_URS_2021_02/762342813" TargetMode="External" /><Relationship Id="rId64" Type="http://schemas.openxmlformats.org/officeDocument/2006/relationships/hyperlink" Target="https://podminky.urs.cz/item/CS_URS_2021_02/762341210" TargetMode="External" /><Relationship Id="rId65" Type="http://schemas.openxmlformats.org/officeDocument/2006/relationships/hyperlink" Target="https://podminky.urs.cz/item/CS_URS_2021_02/60511150" TargetMode="External" /><Relationship Id="rId66" Type="http://schemas.openxmlformats.org/officeDocument/2006/relationships/hyperlink" Target="https://podminky.urs.cz/item/CS_URS_2021_02/762342511" TargetMode="External" /><Relationship Id="rId67" Type="http://schemas.openxmlformats.org/officeDocument/2006/relationships/hyperlink" Target="https://podminky.urs.cz/item/CS_URS_2021_02/60514114" TargetMode="External" /><Relationship Id="rId68" Type="http://schemas.openxmlformats.org/officeDocument/2006/relationships/hyperlink" Target="https://podminky.urs.cz/item/CS_URS_2021_02/762395000" TargetMode="External" /><Relationship Id="rId69" Type="http://schemas.openxmlformats.org/officeDocument/2006/relationships/hyperlink" Target="https://podminky.urs.cz/item/CS_URS_2021_02/762085112" TargetMode="External" /><Relationship Id="rId70" Type="http://schemas.openxmlformats.org/officeDocument/2006/relationships/hyperlink" Target="https://podminky.urs.cz/item/CS_URS_2021_02/998762104" TargetMode="External" /><Relationship Id="rId71" Type="http://schemas.openxmlformats.org/officeDocument/2006/relationships/hyperlink" Target="https://podminky.urs.cz/item/CS_URS_2021_02/998762194" TargetMode="External" /><Relationship Id="rId72" Type="http://schemas.openxmlformats.org/officeDocument/2006/relationships/hyperlink" Target="https://podminky.urs.cz/item/CS_URS_2021_02/764121462" TargetMode="External" /><Relationship Id="rId73" Type="http://schemas.openxmlformats.org/officeDocument/2006/relationships/hyperlink" Target="https://podminky.urs.cz/item/CS_URS_2021_02/764306142" TargetMode="External" /><Relationship Id="rId74" Type="http://schemas.openxmlformats.org/officeDocument/2006/relationships/hyperlink" Target="https://podminky.urs.cz/item/CS_URS_2021_02/55381010" TargetMode="External" /><Relationship Id="rId75" Type="http://schemas.openxmlformats.org/officeDocument/2006/relationships/hyperlink" Target="https://podminky.urs.cz/item/CS_URS_2021_02/764521403" TargetMode="External" /><Relationship Id="rId76" Type="http://schemas.openxmlformats.org/officeDocument/2006/relationships/hyperlink" Target="https://podminky.urs.cz/item/CS_URS_2021_02/764521423" TargetMode="External" /><Relationship Id="rId77" Type="http://schemas.openxmlformats.org/officeDocument/2006/relationships/hyperlink" Target="https://podminky.urs.cz/item/CS_URS_2021_02/764521443" TargetMode="External" /><Relationship Id="rId78" Type="http://schemas.openxmlformats.org/officeDocument/2006/relationships/hyperlink" Target="https://podminky.urs.cz/item/CS_URS_2021_02/764528421" TargetMode="External" /><Relationship Id="rId79" Type="http://schemas.openxmlformats.org/officeDocument/2006/relationships/hyperlink" Target="https://podminky.urs.cz/item/CS_URS_2021_02/764521404" TargetMode="External" /><Relationship Id="rId80" Type="http://schemas.openxmlformats.org/officeDocument/2006/relationships/hyperlink" Target="https://podminky.urs.cz/item/CS_URS_2021_02/764521424" TargetMode="External" /><Relationship Id="rId81" Type="http://schemas.openxmlformats.org/officeDocument/2006/relationships/hyperlink" Target="https://podminky.urs.cz/item/CS_URS_2021_02/764527404" TargetMode="External" /><Relationship Id="rId82" Type="http://schemas.openxmlformats.org/officeDocument/2006/relationships/hyperlink" Target="https://podminky.urs.cz/item/CS_URS_2021_02/764521444" TargetMode="External" /><Relationship Id="rId83" Type="http://schemas.openxmlformats.org/officeDocument/2006/relationships/hyperlink" Target="https://podminky.urs.cz/item/CS_URS_2021_02/764528422" TargetMode="External" /><Relationship Id="rId84" Type="http://schemas.openxmlformats.org/officeDocument/2006/relationships/hyperlink" Target="https://podminky.urs.cz/item/CS_URS_2021_02/764528423" TargetMode="External" /><Relationship Id="rId85" Type="http://schemas.openxmlformats.org/officeDocument/2006/relationships/hyperlink" Target="https://podminky.urs.cz/item/CS_URS_2021_02/764521405" TargetMode="External" /><Relationship Id="rId86" Type="http://schemas.openxmlformats.org/officeDocument/2006/relationships/hyperlink" Target="https://podminky.urs.cz/item/CS_URS_2021_02/764521425" TargetMode="External" /><Relationship Id="rId87" Type="http://schemas.openxmlformats.org/officeDocument/2006/relationships/hyperlink" Target="https://podminky.urs.cz/item/CS_URS_2021_02/764527405" TargetMode="External" /><Relationship Id="rId88" Type="http://schemas.openxmlformats.org/officeDocument/2006/relationships/hyperlink" Target="https://podminky.urs.cz/item/CS_URS_2021_02/764521445" TargetMode="External" /><Relationship Id="rId89" Type="http://schemas.openxmlformats.org/officeDocument/2006/relationships/hyperlink" Target="https://podminky.urs.cz/item/CS_URS_2021_02/764521446" TargetMode="External" /><Relationship Id="rId90" Type="http://schemas.openxmlformats.org/officeDocument/2006/relationships/hyperlink" Target="https://podminky.urs.cz/item/CS_URS_2021_02/764528424" TargetMode="External" /><Relationship Id="rId91" Type="http://schemas.openxmlformats.org/officeDocument/2006/relationships/hyperlink" Target="https://podminky.urs.cz/item/CS_URS_2021_02/764226400" TargetMode="External" /><Relationship Id="rId92" Type="http://schemas.openxmlformats.org/officeDocument/2006/relationships/hyperlink" Target="https://podminky.urs.cz/item/CS_URS_2021_02/764226404" TargetMode="External" /><Relationship Id="rId93" Type="http://schemas.openxmlformats.org/officeDocument/2006/relationships/hyperlink" Target="https://podminky.urs.cz/item/CS_URS_2021_02/764325421" TargetMode="External" /><Relationship Id="rId94" Type="http://schemas.openxmlformats.org/officeDocument/2006/relationships/hyperlink" Target="https://podminky.urs.cz/item/CS_URS_2021_02/764325422" TargetMode="External" /><Relationship Id="rId95" Type="http://schemas.openxmlformats.org/officeDocument/2006/relationships/hyperlink" Target="https://podminky.urs.cz/item/CS_URS_2021_02/764325423" TargetMode="External" /><Relationship Id="rId96" Type="http://schemas.openxmlformats.org/officeDocument/2006/relationships/hyperlink" Target="https://podminky.urs.cz/item/CS_URS_2021_02/764325424" TargetMode="External" /><Relationship Id="rId97" Type="http://schemas.openxmlformats.org/officeDocument/2006/relationships/hyperlink" Target="https://podminky.urs.cz/item/CS_URS_2021_02/764325425" TargetMode="External" /><Relationship Id="rId98" Type="http://schemas.openxmlformats.org/officeDocument/2006/relationships/hyperlink" Target="https://podminky.urs.cz/item/CS_URS_2021_02/764223452" TargetMode="External" /><Relationship Id="rId99" Type="http://schemas.openxmlformats.org/officeDocument/2006/relationships/hyperlink" Target="https://podminky.urs.cz/item/CS_URS_2021_02/764222433" TargetMode="External" /><Relationship Id="rId100" Type="http://schemas.openxmlformats.org/officeDocument/2006/relationships/hyperlink" Target="https://podminky.urs.cz/item/CS_URS_2021_02/764322414" TargetMode="External" /><Relationship Id="rId101" Type="http://schemas.openxmlformats.org/officeDocument/2006/relationships/hyperlink" Target="https://podminky.urs.cz/item/CS_URS_2021_02/764121405" TargetMode="External" /><Relationship Id="rId102" Type="http://schemas.openxmlformats.org/officeDocument/2006/relationships/hyperlink" Target="https://podminky.urs.cz/item/CS_URS_2021_02/764223458" TargetMode="External" /><Relationship Id="rId103" Type="http://schemas.openxmlformats.org/officeDocument/2006/relationships/hyperlink" Target="https://podminky.urs.cz/item/CS_URS_2021_02/764222404" TargetMode="External" /><Relationship Id="rId104" Type="http://schemas.openxmlformats.org/officeDocument/2006/relationships/hyperlink" Target="https://podminky.urs.cz/item/CS_URS_2021_02/764221467" TargetMode="External" /><Relationship Id="rId105" Type="http://schemas.openxmlformats.org/officeDocument/2006/relationships/hyperlink" Target="https://podminky.urs.cz/item/CS_URS_2021_02/764221466" TargetMode="External" /><Relationship Id="rId106" Type="http://schemas.openxmlformats.org/officeDocument/2006/relationships/hyperlink" Target="https://podminky.urs.cz/item/CS_URS_2021_02/764121401" TargetMode="External" /><Relationship Id="rId107" Type="http://schemas.openxmlformats.org/officeDocument/2006/relationships/hyperlink" Target="https://podminky.urs.cz/item/CS_URS_2021_02/764221408" TargetMode="External" /><Relationship Id="rId108" Type="http://schemas.openxmlformats.org/officeDocument/2006/relationships/hyperlink" Target="https://podminky.urs.cz/item/CS_URS_2021_02/764202134" TargetMode="External" /><Relationship Id="rId109" Type="http://schemas.openxmlformats.org/officeDocument/2006/relationships/hyperlink" Target="https://podminky.urs.cz/item/CS_URS_2021_02/13880008" TargetMode="External" /><Relationship Id="rId110" Type="http://schemas.openxmlformats.org/officeDocument/2006/relationships/hyperlink" Target="https://podminky.urs.cz/item/CS_URS_2021_02/764202105" TargetMode="External" /><Relationship Id="rId111" Type="http://schemas.openxmlformats.org/officeDocument/2006/relationships/hyperlink" Target="https://podminky.urs.cz/item/CS_URS_2021_02/764301115" TargetMode="External" /><Relationship Id="rId112" Type="http://schemas.openxmlformats.org/officeDocument/2006/relationships/hyperlink" Target="https://podminky.urs.cz/item/CS_URS_2021_02/764324412" TargetMode="External" /><Relationship Id="rId113" Type="http://schemas.openxmlformats.org/officeDocument/2006/relationships/hyperlink" Target="https://podminky.urs.cz/item/CS_URS_2021_02/764004801" TargetMode="External" /><Relationship Id="rId114" Type="http://schemas.openxmlformats.org/officeDocument/2006/relationships/hyperlink" Target="https://podminky.urs.cz/item/CS_URS_2021_02/764002812" TargetMode="External" /><Relationship Id="rId115" Type="http://schemas.openxmlformats.org/officeDocument/2006/relationships/hyperlink" Target="https://podminky.urs.cz/item/CS_URS_2021_02/764002831" TargetMode="External" /><Relationship Id="rId116" Type="http://schemas.openxmlformats.org/officeDocument/2006/relationships/hyperlink" Target="https://podminky.urs.cz/item/CS_URS_2021_02/764001821" TargetMode="External" /><Relationship Id="rId117" Type="http://schemas.openxmlformats.org/officeDocument/2006/relationships/hyperlink" Target="https://podminky.urs.cz/item/CS_URS_2021_02/764001861" TargetMode="External" /><Relationship Id="rId118" Type="http://schemas.openxmlformats.org/officeDocument/2006/relationships/hyperlink" Target="https://podminky.urs.cz/item/CS_URS_2021_02/764002801" TargetMode="External" /><Relationship Id="rId119" Type="http://schemas.openxmlformats.org/officeDocument/2006/relationships/hyperlink" Target="https://podminky.urs.cz/item/CS_URS_2021_02/764001891" TargetMode="External" /><Relationship Id="rId120" Type="http://schemas.openxmlformats.org/officeDocument/2006/relationships/hyperlink" Target="https://podminky.urs.cz/item/CS_URS_2021_02/764002821" TargetMode="External" /><Relationship Id="rId121" Type="http://schemas.openxmlformats.org/officeDocument/2006/relationships/hyperlink" Target="https://podminky.urs.cz/item/CS_URS_2021_02/764002851" TargetMode="External" /><Relationship Id="rId122" Type="http://schemas.openxmlformats.org/officeDocument/2006/relationships/hyperlink" Target="https://podminky.urs.cz/item/CS_URS_2021_02/764002861" TargetMode="External" /><Relationship Id="rId123" Type="http://schemas.openxmlformats.org/officeDocument/2006/relationships/hyperlink" Target="https://podminky.urs.cz/item/CS_URS_2021_02/764002871" TargetMode="External" /><Relationship Id="rId124" Type="http://schemas.openxmlformats.org/officeDocument/2006/relationships/hyperlink" Target="https://podminky.urs.cz/item/CS_URS_2021_02/764003801" TargetMode="External" /><Relationship Id="rId125" Type="http://schemas.openxmlformats.org/officeDocument/2006/relationships/hyperlink" Target="https://podminky.urs.cz/item/CS_URS_2021_02/764004861" TargetMode="External" /><Relationship Id="rId126" Type="http://schemas.openxmlformats.org/officeDocument/2006/relationships/hyperlink" Target="https://podminky.urs.cz/item/CS_URS_2021_02/998764104" TargetMode="External" /><Relationship Id="rId127" Type="http://schemas.openxmlformats.org/officeDocument/2006/relationships/hyperlink" Target="https://podminky.urs.cz/item/CS_URS_2021_02/998764193" TargetMode="External" /><Relationship Id="rId128" Type="http://schemas.openxmlformats.org/officeDocument/2006/relationships/hyperlink" Target="https://podminky.urs.cz/item/CS_URS_2021_02/765131803" TargetMode="External" /><Relationship Id="rId129" Type="http://schemas.openxmlformats.org/officeDocument/2006/relationships/hyperlink" Target="https://podminky.urs.cz/item/CS_URS_2021_02/765131823" TargetMode="External" /><Relationship Id="rId130" Type="http://schemas.openxmlformats.org/officeDocument/2006/relationships/hyperlink" Target="https://podminky.urs.cz/item/CS_URS_2021_02/765131801" TargetMode="External" /><Relationship Id="rId131" Type="http://schemas.openxmlformats.org/officeDocument/2006/relationships/hyperlink" Target="https://podminky.urs.cz/item/CS_URS_2021_02/765131821" TargetMode="External" /><Relationship Id="rId132" Type="http://schemas.openxmlformats.org/officeDocument/2006/relationships/hyperlink" Target="https://podminky.urs.cz/item/CS_URS_2021_02/765191023" TargetMode="External" /><Relationship Id="rId133" Type="http://schemas.openxmlformats.org/officeDocument/2006/relationships/hyperlink" Target="https://podminky.urs.cz/item/CS_URS_2021_02/765191901" TargetMode="External" /><Relationship Id="rId134" Type="http://schemas.openxmlformats.org/officeDocument/2006/relationships/hyperlink" Target="https://podminky.urs.cz/item/CS_URS_2021_02/765192001" TargetMode="External" /><Relationship Id="rId135" Type="http://schemas.openxmlformats.org/officeDocument/2006/relationships/hyperlink" Target="https://podminky.urs.cz/item/CS_URS_2021_02/998765104" TargetMode="External" /><Relationship Id="rId136" Type="http://schemas.openxmlformats.org/officeDocument/2006/relationships/hyperlink" Target="https://podminky.urs.cz/item/CS_URS_2021_02/998765193" TargetMode="External" /><Relationship Id="rId137" Type="http://schemas.openxmlformats.org/officeDocument/2006/relationships/hyperlink" Target="https://podminky.urs.cz/item/CS_URS_2021_02/766622211" TargetMode="External" /><Relationship Id="rId138" Type="http://schemas.openxmlformats.org/officeDocument/2006/relationships/hyperlink" Target="https://podminky.urs.cz/item/CS_URS_2021_02/766622216" TargetMode="External" /><Relationship Id="rId139" Type="http://schemas.openxmlformats.org/officeDocument/2006/relationships/hyperlink" Target="https://podminky.urs.cz/item/CS_URS_2021_02/998766104" TargetMode="External" /><Relationship Id="rId140" Type="http://schemas.openxmlformats.org/officeDocument/2006/relationships/hyperlink" Target="https://podminky.urs.cz/item/CS_URS_2021_02/998766193" TargetMode="External" /><Relationship Id="rId141" Type="http://schemas.openxmlformats.org/officeDocument/2006/relationships/hyperlink" Target="https://podminky.urs.cz/item/CS_URS_2021_02/767881132" TargetMode="External" /><Relationship Id="rId142" Type="http://schemas.openxmlformats.org/officeDocument/2006/relationships/hyperlink" Target="https://podminky.urs.cz/item/CS_URS_2021_02/70921430" TargetMode="External" /><Relationship Id="rId143" Type="http://schemas.openxmlformats.org/officeDocument/2006/relationships/hyperlink" Target="https://podminky.urs.cz/item/CS_URS_2021_02/31452200" TargetMode="External" /><Relationship Id="rId144" Type="http://schemas.openxmlformats.org/officeDocument/2006/relationships/hyperlink" Target="https://podminky.urs.cz/item/CS_URS_2021_02/31452202" TargetMode="External" /><Relationship Id="rId145" Type="http://schemas.openxmlformats.org/officeDocument/2006/relationships/hyperlink" Target="https://podminky.urs.cz/item/CS_URS_2021_02/70921422" TargetMode="External" /><Relationship Id="rId146" Type="http://schemas.openxmlformats.org/officeDocument/2006/relationships/hyperlink" Target="https://podminky.urs.cz/item/CS_URS_2021_02/998767104" TargetMode="External" /><Relationship Id="rId147" Type="http://schemas.openxmlformats.org/officeDocument/2006/relationships/hyperlink" Target="https://podminky.urs.cz/item/CS_URS_2021_02/998767193" TargetMode="External" /><Relationship Id="rId148" Type="http://schemas.openxmlformats.org/officeDocument/2006/relationships/hyperlink" Target="https://podminky.urs.cz/item/CS_URS_2021_02/783009401" TargetMode="External" /><Relationship Id="rId149" Type="http://schemas.openxmlformats.org/officeDocument/2006/relationships/hyperlink" Target="https://podminky.urs.cz/item/CS_URS_2021_02/783823149" TargetMode="External" /><Relationship Id="rId150" Type="http://schemas.openxmlformats.org/officeDocument/2006/relationships/hyperlink" Target="https://podminky.urs.cz/item/CS_URS_2021_02/783213021" TargetMode="External" /><Relationship Id="rId1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1110511" TargetMode="External" /><Relationship Id="rId2" Type="http://schemas.openxmlformats.org/officeDocument/2006/relationships/hyperlink" Target="https://podminky.urs.cz/item/CS_URS_2021_02/34571004" TargetMode="External" /><Relationship Id="rId3" Type="http://schemas.openxmlformats.org/officeDocument/2006/relationships/hyperlink" Target="https://podminky.urs.cz/item/CS_URS_2021_02/741112022" TargetMode="External" /><Relationship Id="rId4" Type="http://schemas.openxmlformats.org/officeDocument/2006/relationships/hyperlink" Target="https://podminky.urs.cz/item/CS_URS_2021_02/34571479" TargetMode="External" /><Relationship Id="rId5" Type="http://schemas.openxmlformats.org/officeDocument/2006/relationships/hyperlink" Target="https://podminky.urs.cz/item/CS_URS_2021_02/741122211" TargetMode="External" /><Relationship Id="rId6" Type="http://schemas.openxmlformats.org/officeDocument/2006/relationships/hyperlink" Target="https://podminky.urs.cz/item/CS_URS_2021_02/34111030" TargetMode="External" /><Relationship Id="rId7" Type="http://schemas.openxmlformats.org/officeDocument/2006/relationships/hyperlink" Target="https://podminky.urs.cz/item/CS_URS_2021_02/741122201" TargetMode="External" /><Relationship Id="rId8" Type="http://schemas.openxmlformats.org/officeDocument/2006/relationships/hyperlink" Target="https://podminky.urs.cz/item/CS_URS_2021_02/34111005" TargetMode="External" /><Relationship Id="rId9" Type="http://schemas.openxmlformats.org/officeDocument/2006/relationships/hyperlink" Target="https://podminky.urs.cz/item/CS_URS_2021_02/741310031" TargetMode="External" /><Relationship Id="rId10" Type="http://schemas.openxmlformats.org/officeDocument/2006/relationships/hyperlink" Target="https://podminky.urs.cz/item/CS_URS_2021_02/34535015" TargetMode="External" /><Relationship Id="rId11" Type="http://schemas.openxmlformats.org/officeDocument/2006/relationships/hyperlink" Target="https://podminky.urs.cz/item/CS_URS_2021_02/741372051" TargetMode="External" /><Relationship Id="rId12" Type="http://schemas.openxmlformats.org/officeDocument/2006/relationships/hyperlink" Target="https://podminky.urs.cz/item/CS_URS_2021_02/741410021" TargetMode="External" /><Relationship Id="rId13" Type="http://schemas.openxmlformats.org/officeDocument/2006/relationships/hyperlink" Target="https://podminky.urs.cz/item/CS_URS_2021_02/35441076" TargetMode="External" /><Relationship Id="rId14" Type="http://schemas.openxmlformats.org/officeDocument/2006/relationships/hyperlink" Target="https://podminky.urs.cz/item/CS_URS_2021_02/741410003" TargetMode="External" /><Relationship Id="rId15" Type="http://schemas.openxmlformats.org/officeDocument/2006/relationships/hyperlink" Target="https://podminky.urs.cz/item/CS_URS_2021_02/35441077" TargetMode="External" /><Relationship Id="rId16" Type="http://schemas.openxmlformats.org/officeDocument/2006/relationships/hyperlink" Target="https://podminky.urs.cz/item/CS_URS_2021_02/741420021" TargetMode="External" /><Relationship Id="rId17" Type="http://schemas.openxmlformats.org/officeDocument/2006/relationships/hyperlink" Target="https://podminky.urs.cz/item/CS_URS_2021_02/35442002" TargetMode="External" /><Relationship Id="rId18" Type="http://schemas.openxmlformats.org/officeDocument/2006/relationships/hyperlink" Target="https://podminky.urs.cz/item/CS_URS_2021_02/35441905" TargetMode="External" /><Relationship Id="rId19" Type="http://schemas.openxmlformats.org/officeDocument/2006/relationships/hyperlink" Target="https://podminky.urs.cz/item/CS_URS_2021_02/35431162" TargetMode="External" /><Relationship Id="rId20" Type="http://schemas.openxmlformats.org/officeDocument/2006/relationships/hyperlink" Target="https://podminky.urs.cz/item/CS_URS_2021_02/35442015" TargetMode="External" /><Relationship Id="rId21" Type="http://schemas.openxmlformats.org/officeDocument/2006/relationships/hyperlink" Target="https://podminky.urs.cz/item/CS_URS_2021_02/35442020" TargetMode="External" /><Relationship Id="rId22" Type="http://schemas.openxmlformats.org/officeDocument/2006/relationships/hyperlink" Target="https://podminky.urs.cz/item/CS_URS_2021_02/741420051" TargetMode="External" /><Relationship Id="rId23" Type="http://schemas.openxmlformats.org/officeDocument/2006/relationships/hyperlink" Target="https://podminky.urs.cz/item/CS_URS_2021_02/35441802" TargetMode="External" /><Relationship Id="rId24" Type="http://schemas.openxmlformats.org/officeDocument/2006/relationships/hyperlink" Target="https://podminky.urs.cz/item/CS_URS_2021_02/741420054" TargetMode="External" /><Relationship Id="rId25" Type="http://schemas.openxmlformats.org/officeDocument/2006/relationships/hyperlink" Target="https://podminky.urs.cz/item/CS_URS_2021_02/741420083" TargetMode="External" /><Relationship Id="rId26" Type="http://schemas.openxmlformats.org/officeDocument/2006/relationships/hyperlink" Target="https://podminky.urs.cz/item/CS_URS_2021_02/741420084" TargetMode="External" /><Relationship Id="rId27" Type="http://schemas.openxmlformats.org/officeDocument/2006/relationships/hyperlink" Target="https://podminky.urs.cz/item/CS_URS_2021_02/35442102" TargetMode="External" /><Relationship Id="rId28" Type="http://schemas.openxmlformats.org/officeDocument/2006/relationships/hyperlink" Target="https://podminky.urs.cz/item/CS_URS_2021_02/35442103" TargetMode="External" /><Relationship Id="rId29" Type="http://schemas.openxmlformats.org/officeDocument/2006/relationships/hyperlink" Target="https://podminky.urs.cz/item/CS_URS_2021_02/741421811" TargetMode="External" /><Relationship Id="rId30" Type="http://schemas.openxmlformats.org/officeDocument/2006/relationships/hyperlink" Target="https://podminky.urs.cz/item/CS_URS_2021_02/741421821" TargetMode="External" /><Relationship Id="rId31" Type="http://schemas.openxmlformats.org/officeDocument/2006/relationships/hyperlink" Target="https://podminky.urs.cz/item/CS_URS_2021_02/741421831" TargetMode="External" /><Relationship Id="rId32" Type="http://schemas.openxmlformats.org/officeDocument/2006/relationships/hyperlink" Target="https://podminky.urs.cz/item/CS_URS_2021_02/741421853" TargetMode="External" /><Relationship Id="rId33" Type="http://schemas.openxmlformats.org/officeDocument/2006/relationships/hyperlink" Target="https://podminky.urs.cz/item/CS_URS_2021_02/741421851" TargetMode="External" /><Relationship Id="rId34" Type="http://schemas.openxmlformats.org/officeDocument/2006/relationships/hyperlink" Target="https://podminky.urs.cz/item/CS_URS_2021_02/741421843" TargetMode="External" /><Relationship Id="rId35" Type="http://schemas.openxmlformats.org/officeDocument/2006/relationships/hyperlink" Target="https://podminky.urs.cz/item/CS_URS_2021_02/741421855" TargetMode="External" /><Relationship Id="rId36" Type="http://schemas.openxmlformats.org/officeDocument/2006/relationships/hyperlink" Target="https://podminky.urs.cz/item/CS_URS_2021_02/741421871" TargetMode="External" /><Relationship Id="rId37" Type="http://schemas.openxmlformats.org/officeDocument/2006/relationships/hyperlink" Target="https://podminky.urs.cz/item/CS_URS_2021_02/741440031" TargetMode="External" /><Relationship Id="rId38" Type="http://schemas.openxmlformats.org/officeDocument/2006/relationships/hyperlink" Target="https://podminky.urs.cz/item/CS_URS_2021_02/35442094" TargetMode="External" /><Relationship Id="rId39" Type="http://schemas.openxmlformats.org/officeDocument/2006/relationships/hyperlink" Target="https://podminky.urs.cz/item/CS_URS_2021_02/741810002" TargetMode="External" /><Relationship Id="rId4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210802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Krnov - Horní předměstí, SZZ Krnov - Oprava střech nemocnice v Krnově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Krnov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2. 8. 2021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Krnov,Hlavní náměstí 96/1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Atelier A, Olomouc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ROUND(AS55+AS58,2)</f>
        <v>0</v>
      </c>
      <c r="AT54" s="108">
        <f>ROUND(SUM(AV54:AW54),2)</f>
        <v>0</v>
      </c>
      <c r="AU54" s="109">
        <f>ROUND(AU55+AU58,5)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ROUND(AZ55+AZ58,2)</f>
        <v>0</v>
      </c>
      <c r="BA54" s="108">
        <f>ROUND(BA55+BA58,2)</f>
        <v>0</v>
      </c>
      <c r="BB54" s="108">
        <f>ROUND(BB55+BB58,2)</f>
        <v>0</v>
      </c>
      <c r="BC54" s="108">
        <f>ROUND(BC55+BC58,2)</f>
        <v>0</v>
      </c>
      <c r="BD54" s="110">
        <f>ROUND(BD55+BD58,2)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81</v>
      </c>
      <c r="CM55" s="125" t="s">
        <v>82</v>
      </c>
    </row>
    <row r="56" s="4" customFormat="1" ht="16.5" customHeight="1">
      <c r="A56" s="126" t="s">
        <v>83</v>
      </c>
      <c r="B56" s="65"/>
      <c r="C56" s="127"/>
      <c r="D56" s="127"/>
      <c r="E56" s="128" t="s">
        <v>76</v>
      </c>
      <c r="F56" s="128"/>
      <c r="G56" s="128"/>
      <c r="H56" s="128"/>
      <c r="I56" s="128"/>
      <c r="J56" s="127"/>
      <c r="K56" s="128" t="s">
        <v>77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'01 - Oprava střech nemocn...'!J32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84</v>
      </c>
      <c r="AR56" s="67"/>
      <c r="AS56" s="131">
        <v>0</v>
      </c>
      <c r="AT56" s="132">
        <f>ROUND(SUM(AV56:AW56),2)</f>
        <v>0</v>
      </c>
      <c r="AU56" s="133">
        <f>'01 - Oprava střech nemocn...'!P106</f>
        <v>0</v>
      </c>
      <c r="AV56" s="132">
        <f>'01 - Oprava střech nemocn...'!J35</f>
        <v>0</v>
      </c>
      <c r="AW56" s="132">
        <f>'01 - Oprava střech nemocn...'!J36</f>
        <v>0</v>
      </c>
      <c r="AX56" s="132">
        <f>'01 - Oprava střech nemocn...'!J37</f>
        <v>0</v>
      </c>
      <c r="AY56" s="132">
        <f>'01 - Oprava střech nemocn...'!J38</f>
        <v>0</v>
      </c>
      <c r="AZ56" s="132">
        <f>'01 - Oprava střech nemocn...'!F35</f>
        <v>0</v>
      </c>
      <c r="BA56" s="132">
        <f>'01 - Oprava střech nemocn...'!F36</f>
        <v>0</v>
      </c>
      <c r="BB56" s="132">
        <f>'01 - Oprava střech nemocn...'!F37</f>
        <v>0</v>
      </c>
      <c r="BC56" s="132">
        <f>'01 - Oprava střech nemocn...'!F38</f>
        <v>0</v>
      </c>
      <c r="BD56" s="134">
        <f>'01 - Oprava střech nemocn...'!F39</f>
        <v>0</v>
      </c>
      <c r="BE56" s="4"/>
      <c r="BT56" s="135" t="s">
        <v>82</v>
      </c>
      <c r="BV56" s="135" t="s">
        <v>74</v>
      </c>
      <c r="BW56" s="135" t="s">
        <v>85</v>
      </c>
      <c r="BX56" s="135" t="s">
        <v>80</v>
      </c>
      <c r="CL56" s="135" t="s">
        <v>19</v>
      </c>
    </row>
    <row r="57" s="4" customFormat="1" ht="16.5" customHeight="1">
      <c r="A57" s="126" t="s">
        <v>83</v>
      </c>
      <c r="B57" s="65"/>
      <c r="C57" s="127"/>
      <c r="D57" s="127"/>
      <c r="E57" s="128" t="s">
        <v>86</v>
      </c>
      <c r="F57" s="128"/>
      <c r="G57" s="128"/>
      <c r="H57" s="128"/>
      <c r="I57" s="128"/>
      <c r="J57" s="127"/>
      <c r="K57" s="128" t="s">
        <v>87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'02 - Silnoproudá elektrot...'!J32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84</v>
      </c>
      <c r="AR57" s="67"/>
      <c r="AS57" s="131">
        <v>0</v>
      </c>
      <c r="AT57" s="132">
        <f>ROUND(SUM(AV57:AW57),2)</f>
        <v>0</v>
      </c>
      <c r="AU57" s="133">
        <f>'02 - Silnoproudá elektrot...'!P88</f>
        <v>0</v>
      </c>
      <c r="AV57" s="132">
        <f>'02 - Silnoproudá elektrot...'!J35</f>
        <v>0</v>
      </c>
      <c r="AW57" s="132">
        <f>'02 - Silnoproudá elektrot...'!J36</f>
        <v>0</v>
      </c>
      <c r="AX57" s="132">
        <f>'02 - Silnoproudá elektrot...'!J37</f>
        <v>0</v>
      </c>
      <c r="AY57" s="132">
        <f>'02 - Silnoproudá elektrot...'!J38</f>
        <v>0</v>
      </c>
      <c r="AZ57" s="132">
        <f>'02 - Silnoproudá elektrot...'!F35</f>
        <v>0</v>
      </c>
      <c r="BA57" s="132">
        <f>'02 - Silnoproudá elektrot...'!F36</f>
        <v>0</v>
      </c>
      <c r="BB57" s="132">
        <f>'02 - Silnoproudá elektrot...'!F37</f>
        <v>0</v>
      </c>
      <c r="BC57" s="132">
        <f>'02 - Silnoproudá elektrot...'!F38</f>
        <v>0</v>
      </c>
      <c r="BD57" s="134">
        <f>'02 - Silnoproudá elektrot...'!F39</f>
        <v>0</v>
      </c>
      <c r="BE57" s="4"/>
      <c r="BT57" s="135" t="s">
        <v>82</v>
      </c>
      <c r="BV57" s="135" t="s">
        <v>74</v>
      </c>
      <c r="BW57" s="135" t="s">
        <v>88</v>
      </c>
      <c r="BX57" s="135" t="s">
        <v>80</v>
      </c>
      <c r="CL57" s="135" t="s">
        <v>19</v>
      </c>
    </row>
    <row r="58" s="7" customFormat="1" ht="16.5" customHeight="1">
      <c r="A58" s="7"/>
      <c r="B58" s="113"/>
      <c r="C58" s="114"/>
      <c r="D58" s="115" t="s">
        <v>86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ROUND(SUM(AG59:AG60),2)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90</v>
      </c>
      <c r="AR58" s="120"/>
      <c r="AS58" s="121">
        <f>ROUND(SUM(AS59:AS60),2)</f>
        <v>0</v>
      </c>
      <c r="AT58" s="122">
        <f>ROUND(SUM(AV58:AW58),2)</f>
        <v>0</v>
      </c>
      <c r="AU58" s="123">
        <f>ROUND(SUM(AU59:AU60),5)</f>
        <v>0</v>
      </c>
      <c r="AV58" s="122">
        <f>ROUND(AZ58*L29,2)</f>
        <v>0</v>
      </c>
      <c r="AW58" s="122">
        <f>ROUND(BA58*L30,2)</f>
        <v>0</v>
      </c>
      <c r="AX58" s="122">
        <f>ROUND(BB58*L29,2)</f>
        <v>0</v>
      </c>
      <c r="AY58" s="122">
        <f>ROUND(BC58*L30,2)</f>
        <v>0</v>
      </c>
      <c r="AZ58" s="122">
        <f>ROUND(SUM(AZ59:AZ60),2)</f>
        <v>0</v>
      </c>
      <c r="BA58" s="122">
        <f>ROUND(SUM(BA59:BA60),2)</f>
        <v>0</v>
      </c>
      <c r="BB58" s="122">
        <f>ROUND(SUM(BB59:BB60),2)</f>
        <v>0</v>
      </c>
      <c r="BC58" s="122">
        <f>ROUND(SUM(BC59:BC60),2)</f>
        <v>0</v>
      </c>
      <c r="BD58" s="124">
        <f>ROUND(SUM(BD59:BD60),2)</f>
        <v>0</v>
      </c>
      <c r="BE58" s="7"/>
      <c r="BS58" s="125" t="s">
        <v>71</v>
      </c>
      <c r="BT58" s="125" t="s">
        <v>79</v>
      </c>
      <c r="BU58" s="125" t="s">
        <v>73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4" customFormat="1" ht="16.5" customHeight="1">
      <c r="A59" s="126" t="s">
        <v>83</v>
      </c>
      <c r="B59" s="65"/>
      <c r="C59" s="127"/>
      <c r="D59" s="127"/>
      <c r="E59" s="128" t="s">
        <v>92</v>
      </c>
      <c r="F59" s="128"/>
      <c r="G59" s="128"/>
      <c r="H59" s="128"/>
      <c r="I59" s="128"/>
      <c r="J59" s="127"/>
      <c r="K59" s="128" t="s">
        <v>93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'ON.1 - Ostatní náklady'!J32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84</v>
      </c>
      <c r="AR59" s="67"/>
      <c r="AS59" s="131">
        <v>0</v>
      </c>
      <c r="AT59" s="132">
        <f>ROUND(SUM(AV59:AW59),2)</f>
        <v>0</v>
      </c>
      <c r="AU59" s="133">
        <f>'ON.1 - Ostatní náklady'!P86</f>
        <v>0</v>
      </c>
      <c r="AV59" s="132">
        <f>'ON.1 - Ostatní náklady'!J35</f>
        <v>0</v>
      </c>
      <c r="AW59" s="132">
        <f>'ON.1 - Ostatní náklady'!J36</f>
        <v>0</v>
      </c>
      <c r="AX59" s="132">
        <f>'ON.1 - Ostatní náklady'!J37</f>
        <v>0</v>
      </c>
      <c r="AY59" s="132">
        <f>'ON.1 - Ostatní náklady'!J38</f>
        <v>0</v>
      </c>
      <c r="AZ59" s="132">
        <f>'ON.1 - Ostatní náklady'!F35</f>
        <v>0</v>
      </c>
      <c r="BA59" s="132">
        <f>'ON.1 - Ostatní náklady'!F36</f>
        <v>0</v>
      </c>
      <c r="BB59" s="132">
        <f>'ON.1 - Ostatní náklady'!F37</f>
        <v>0</v>
      </c>
      <c r="BC59" s="132">
        <f>'ON.1 - Ostatní náklady'!F38</f>
        <v>0</v>
      </c>
      <c r="BD59" s="134">
        <f>'ON.1 - Ostatní náklady'!F39</f>
        <v>0</v>
      </c>
      <c r="BE59" s="4"/>
      <c r="BT59" s="135" t="s">
        <v>82</v>
      </c>
      <c r="BV59" s="135" t="s">
        <v>74</v>
      </c>
      <c r="BW59" s="135" t="s">
        <v>94</v>
      </c>
      <c r="BX59" s="135" t="s">
        <v>91</v>
      </c>
      <c r="CL59" s="135" t="s">
        <v>19</v>
      </c>
    </row>
    <row r="60" s="4" customFormat="1" ht="16.5" customHeight="1">
      <c r="A60" s="126" t="s">
        <v>83</v>
      </c>
      <c r="B60" s="65"/>
      <c r="C60" s="127"/>
      <c r="D60" s="127"/>
      <c r="E60" s="128" t="s">
        <v>95</v>
      </c>
      <c r="F60" s="128"/>
      <c r="G60" s="128"/>
      <c r="H60" s="128"/>
      <c r="I60" s="128"/>
      <c r="J60" s="127"/>
      <c r="K60" s="128" t="s">
        <v>96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'VRN.1 - Vedlejší rozpočto...'!J32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84</v>
      </c>
      <c r="AR60" s="67"/>
      <c r="AS60" s="136">
        <v>0</v>
      </c>
      <c r="AT60" s="137">
        <f>ROUND(SUM(AV60:AW60),2)</f>
        <v>0</v>
      </c>
      <c r="AU60" s="138">
        <f>'VRN.1 - Vedlejší rozpočto...'!P86</f>
        <v>0</v>
      </c>
      <c r="AV60" s="137">
        <f>'VRN.1 - Vedlejší rozpočto...'!J35</f>
        <v>0</v>
      </c>
      <c r="AW60" s="137">
        <f>'VRN.1 - Vedlejší rozpočto...'!J36</f>
        <v>0</v>
      </c>
      <c r="AX60" s="137">
        <f>'VRN.1 - Vedlejší rozpočto...'!J37</f>
        <v>0</v>
      </c>
      <c r="AY60" s="137">
        <f>'VRN.1 - Vedlejší rozpočto...'!J38</f>
        <v>0</v>
      </c>
      <c r="AZ60" s="137">
        <f>'VRN.1 - Vedlejší rozpočto...'!F35</f>
        <v>0</v>
      </c>
      <c r="BA60" s="137">
        <f>'VRN.1 - Vedlejší rozpočto...'!F36</f>
        <v>0</v>
      </c>
      <c r="BB60" s="137">
        <f>'VRN.1 - Vedlejší rozpočto...'!F37</f>
        <v>0</v>
      </c>
      <c r="BC60" s="137">
        <f>'VRN.1 - Vedlejší rozpočto...'!F38</f>
        <v>0</v>
      </c>
      <c r="BD60" s="139">
        <f>'VRN.1 - Vedlejší rozpočto...'!F39</f>
        <v>0</v>
      </c>
      <c r="BE60" s="4"/>
      <c r="BT60" s="135" t="s">
        <v>82</v>
      </c>
      <c r="BV60" s="135" t="s">
        <v>74</v>
      </c>
      <c r="BW60" s="135" t="s">
        <v>97</v>
      </c>
      <c r="BX60" s="135" t="s">
        <v>91</v>
      </c>
      <c r="CL60" s="135" t="s">
        <v>19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igirbAfEOMKMg5dfnYEBlwTwt0Fg3UmgqJJgmDPR63CUY4VWvujfAU2ykhBAVsxWMu7dYG6h9U7nkfw8xAvv8w==" hashValue="xzlZ2BrXRi2qD+X+PlmkWM08GXUKYsaKrz7+owhVWE/ulVTEulxN1TLr+uor3CMnnENh3dRD3mfTk3aQbFaoNQ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Oprava střech nemocn...'!C2" display="/"/>
    <hyperlink ref="A57" location="'02 - Silnoproudá elektrot...'!C2" display="/"/>
    <hyperlink ref="A59" location="'ON.1 - Ostatní náklady'!C2" display="/"/>
    <hyperlink ref="A60" location="'VRN.1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Krnov - Horní předměstí, SZZ Krnov - Oprava střech nemocnice v Krnově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100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2. 8. 2021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102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ROUND(J106,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ROUND((SUM(BE106:BE1595)),  2)</f>
        <v>0</v>
      </c>
      <c r="G35" s="40"/>
      <c r="H35" s="40"/>
      <c r="I35" s="159">
        <v>0.20999999999999999</v>
      </c>
      <c r="J35" s="158">
        <f>ROUND(((SUM(BE106:BE1595))*I35),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ROUND((SUM(BF106:BF1595)),  2)</f>
        <v>0</v>
      </c>
      <c r="G36" s="40"/>
      <c r="H36" s="40"/>
      <c r="I36" s="159">
        <v>0.14999999999999999</v>
      </c>
      <c r="J36" s="158">
        <f>ROUND(((SUM(BF106:BF1595))*I36),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ROUND((SUM(BG106:BG1595)),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ROUND((SUM(BH106:BH1595)),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ROUND((SUM(BI106:BI1595)),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Krnov - Horní předměstí, SZZ Krnov - Oprava střech nemocnice v Krnově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Oprava střech nemocnice v Krnově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Krnov</v>
      </c>
      <c r="G56" s="42"/>
      <c r="H56" s="42"/>
      <c r="I56" s="34" t="s">
        <v>23</v>
      </c>
      <c r="J56" s="74" t="str">
        <f>IF(J14="","",J14)</f>
        <v>2. 8. 2021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Krnov,Hlavní náměstí 96/1</v>
      </c>
      <c r="G58" s="42"/>
      <c r="H58" s="42"/>
      <c r="I58" s="34" t="s">
        <v>31</v>
      </c>
      <c r="J58" s="38" t="str">
        <f>E23</f>
        <v>Atelier A, Olomouc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104</v>
      </c>
      <c r="D61" s="173"/>
      <c r="E61" s="173"/>
      <c r="F61" s="173"/>
      <c r="G61" s="173"/>
      <c r="H61" s="173"/>
      <c r="I61" s="173"/>
      <c r="J61" s="174" t="s">
        <v>105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J106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106</v>
      </c>
    </row>
    <row r="64" s="9" customFormat="1" ht="24.96" customHeight="1">
      <c r="A64" s="9"/>
      <c r="B64" s="176"/>
      <c r="C64" s="177"/>
      <c r="D64" s="178" t="s">
        <v>107</v>
      </c>
      <c r="E64" s="179"/>
      <c r="F64" s="179"/>
      <c r="G64" s="179"/>
      <c r="H64" s="179"/>
      <c r="I64" s="179"/>
      <c r="J64" s="180">
        <f>J107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108</v>
      </c>
      <c r="E65" s="184"/>
      <c r="F65" s="184"/>
      <c r="G65" s="184"/>
      <c r="H65" s="184"/>
      <c r="I65" s="184"/>
      <c r="J65" s="185">
        <f>J108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109</v>
      </c>
      <c r="E66" s="184"/>
      <c r="F66" s="184"/>
      <c r="G66" s="184"/>
      <c r="H66" s="184"/>
      <c r="I66" s="184"/>
      <c r="J66" s="185">
        <f>J117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110</v>
      </c>
      <c r="E67" s="184"/>
      <c r="F67" s="184"/>
      <c r="G67" s="184"/>
      <c r="H67" s="184"/>
      <c r="I67" s="184"/>
      <c r="J67" s="185">
        <f>J129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111</v>
      </c>
      <c r="E68" s="184"/>
      <c r="F68" s="184"/>
      <c r="G68" s="184"/>
      <c r="H68" s="184"/>
      <c r="I68" s="184"/>
      <c r="J68" s="185">
        <f>J134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112</v>
      </c>
      <c r="E69" s="184"/>
      <c r="F69" s="184"/>
      <c r="G69" s="184"/>
      <c r="H69" s="184"/>
      <c r="I69" s="184"/>
      <c r="J69" s="185">
        <f>J138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113</v>
      </c>
      <c r="E70" s="184"/>
      <c r="F70" s="184"/>
      <c r="G70" s="184"/>
      <c r="H70" s="184"/>
      <c r="I70" s="184"/>
      <c r="J70" s="185">
        <f>J214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114</v>
      </c>
      <c r="E71" s="184"/>
      <c r="F71" s="184"/>
      <c r="G71" s="184"/>
      <c r="H71" s="184"/>
      <c r="I71" s="184"/>
      <c r="J71" s="185">
        <f>J319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115</v>
      </c>
      <c r="E72" s="184"/>
      <c r="F72" s="184"/>
      <c r="G72" s="184"/>
      <c r="H72" s="184"/>
      <c r="I72" s="184"/>
      <c r="J72" s="185">
        <f>J343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116</v>
      </c>
      <c r="E73" s="184"/>
      <c r="F73" s="184"/>
      <c r="G73" s="184"/>
      <c r="H73" s="184"/>
      <c r="I73" s="184"/>
      <c r="J73" s="185">
        <f>J370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117</v>
      </c>
      <c r="E74" s="179"/>
      <c r="F74" s="179"/>
      <c r="G74" s="179"/>
      <c r="H74" s="179"/>
      <c r="I74" s="179"/>
      <c r="J74" s="180">
        <f>J375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7"/>
      <c r="D75" s="183" t="s">
        <v>118</v>
      </c>
      <c r="E75" s="184"/>
      <c r="F75" s="184"/>
      <c r="G75" s="184"/>
      <c r="H75" s="184"/>
      <c r="I75" s="184"/>
      <c r="J75" s="185">
        <f>J376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119</v>
      </c>
      <c r="E76" s="184"/>
      <c r="F76" s="184"/>
      <c r="G76" s="184"/>
      <c r="H76" s="184"/>
      <c r="I76" s="184"/>
      <c r="J76" s="185">
        <f>J488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120</v>
      </c>
      <c r="E77" s="184"/>
      <c r="F77" s="184"/>
      <c r="G77" s="184"/>
      <c r="H77" s="184"/>
      <c r="I77" s="184"/>
      <c r="J77" s="185">
        <f>J518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121</v>
      </c>
      <c r="E78" s="184"/>
      <c r="F78" s="184"/>
      <c r="G78" s="184"/>
      <c r="H78" s="184"/>
      <c r="I78" s="184"/>
      <c r="J78" s="185">
        <f>J586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122</v>
      </c>
      <c r="E79" s="184"/>
      <c r="F79" s="184"/>
      <c r="G79" s="184"/>
      <c r="H79" s="184"/>
      <c r="I79" s="184"/>
      <c r="J79" s="185">
        <f>J892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123</v>
      </c>
      <c r="E80" s="184"/>
      <c r="F80" s="184"/>
      <c r="G80" s="184"/>
      <c r="H80" s="184"/>
      <c r="I80" s="184"/>
      <c r="J80" s="185">
        <f>J1263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124</v>
      </c>
      <c r="E81" s="184"/>
      <c r="F81" s="184"/>
      <c r="G81" s="184"/>
      <c r="H81" s="184"/>
      <c r="I81" s="184"/>
      <c r="J81" s="185">
        <f>J1391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125</v>
      </c>
      <c r="E82" s="184"/>
      <c r="F82" s="184"/>
      <c r="G82" s="184"/>
      <c r="H82" s="184"/>
      <c r="I82" s="184"/>
      <c r="J82" s="185">
        <f>J1416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126</v>
      </c>
      <c r="E83" s="184"/>
      <c r="F83" s="184"/>
      <c r="G83" s="184"/>
      <c r="H83" s="184"/>
      <c r="I83" s="184"/>
      <c r="J83" s="185">
        <f>J1446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127</v>
      </c>
      <c r="E84" s="184"/>
      <c r="F84" s="184"/>
      <c r="G84" s="184"/>
      <c r="H84" s="184"/>
      <c r="I84" s="184"/>
      <c r="J84" s="185">
        <f>J1522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90" s="2" customFormat="1" ht="6.96" customHeight="1">
      <c r="A90" s="40"/>
      <c r="B90" s="63"/>
      <c r="C90" s="64"/>
      <c r="D90" s="64"/>
      <c r="E90" s="64"/>
      <c r="F90" s="64"/>
      <c r="G90" s="64"/>
      <c r="H90" s="64"/>
      <c r="I90" s="64"/>
      <c r="J90" s="64"/>
      <c r="K90" s="64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4.96" customHeight="1">
      <c r="A91" s="40"/>
      <c r="B91" s="41"/>
      <c r="C91" s="25" t="s">
        <v>128</v>
      </c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16</v>
      </c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6.25" customHeight="1">
      <c r="A94" s="40"/>
      <c r="B94" s="41"/>
      <c r="C94" s="42"/>
      <c r="D94" s="42"/>
      <c r="E94" s="171" t="str">
        <f>E7</f>
        <v>Krnov - Horní předměstí, SZZ Krnov - Oprava střech nemocnice v Krnově</v>
      </c>
      <c r="F94" s="34"/>
      <c r="G94" s="34"/>
      <c r="H94" s="34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" customFormat="1" ht="12" customHeight="1">
      <c r="B95" s="23"/>
      <c r="C95" s="34" t="s">
        <v>99</v>
      </c>
      <c r="D95" s="24"/>
      <c r="E95" s="24"/>
      <c r="F95" s="24"/>
      <c r="G95" s="24"/>
      <c r="H95" s="24"/>
      <c r="I95" s="24"/>
      <c r="J95" s="24"/>
      <c r="K95" s="24"/>
      <c r="L95" s="22"/>
    </row>
    <row r="96" s="2" customFormat="1" ht="16.5" customHeight="1">
      <c r="A96" s="40"/>
      <c r="B96" s="41"/>
      <c r="C96" s="42"/>
      <c r="D96" s="42"/>
      <c r="E96" s="171" t="s">
        <v>100</v>
      </c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4" t="s">
        <v>101</v>
      </c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6.5" customHeight="1">
      <c r="A98" s="40"/>
      <c r="B98" s="41"/>
      <c r="C98" s="42"/>
      <c r="D98" s="42"/>
      <c r="E98" s="71" t="str">
        <f>E11</f>
        <v>01 - Oprava střech nemocnice v Krnově</v>
      </c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21</v>
      </c>
      <c r="D100" s="42"/>
      <c r="E100" s="42"/>
      <c r="F100" s="29" t="str">
        <f>F14</f>
        <v>Krnov</v>
      </c>
      <c r="G100" s="42"/>
      <c r="H100" s="42"/>
      <c r="I100" s="34" t="s">
        <v>23</v>
      </c>
      <c r="J100" s="74" t="str">
        <f>IF(J14="","",J14)</f>
        <v>2. 8. 2021</v>
      </c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5.15" customHeight="1">
      <c r="A102" s="40"/>
      <c r="B102" s="41"/>
      <c r="C102" s="34" t="s">
        <v>25</v>
      </c>
      <c r="D102" s="42"/>
      <c r="E102" s="42"/>
      <c r="F102" s="29" t="str">
        <f>E17</f>
        <v>Město Krnov,Hlavní náměstí 96/1</v>
      </c>
      <c r="G102" s="42"/>
      <c r="H102" s="42"/>
      <c r="I102" s="34" t="s">
        <v>31</v>
      </c>
      <c r="J102" s="38" t="str">
        <f>E23</f>
        <v>Atelier A, Olomouc</v>
      </c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4" t="s">
        <v>29</v>
      </c>
      <c r="D103" s="42"/>
      <c r="E103" s="42"/>
      <c r="F103" s="29" t="str">
        <f>IF(E20="","",E20)</f>
        <v>Vyplň údaj</v>
      </c>
      <c r="G103" s="42"/>
      <c r="H103" s="42"/>
      <c r="I103" s="34" t="s">
        <v>34</v>
      </c>
      <c r="J103" s="38" t="str">
        <f>E26</f>
        <v xml:space="preserve"> </v>
      </c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0.32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11" customFormat="1" ht="29.28" customHeight="1">
      <c r="A105" s="187"/>
      <c r="B105" s="188"/>
      <c r="C105" s="189" t="s">
        <v>129</v>
      </c>
      <c r="D105" s="190" t="s">
        <v>57</v>
      </c>
      <c r="E105" s="190" t="s">
        <v>53</v>
      </c>
      <c r="F105" s="190" t="s">
        <v>54</v>
      </c>
      <c r="G105" s="190" t="s">
        <v>130</v>
      </c>
      <c r="H105" s="190" t="s">
        <v>131</v>
      </c>
      <c r="I105" s="190" t="s">
        <v>132</v>
      </c>
      <c r="J105" s="190" t="s">
        <v>105</v>
      </c>
      <c r="K105" s="191" t="s">
        <v>133</v>
      </c>
      <c r="L105" s="192"/>
      <c r="M105" s="94" t="s">
        <v>19</v>
      </c>
      <c r="N105" s="95" t="s">
        <v>42</v>
      </c>
      <c r="O105" s="95" t="s">
        <v>134</v>
      </c>
      <c r="P105" s="95" t="s">
        <v>135</v>
      </c>
      <c r="Q105" s="95" t="s">
        <v>136</v>
      </c>
      <c r="R105" s="95" t="s">
        <v>137</v>
      </c>
      <c r="S105" s="95" t="s">
        <v>138</v>
      </c>
      <c r="T105" s="96" t="s">
        <v>139</v>
      </c>
      <c r="U105" s="187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</row>
    <row r="106" s="2" customFormat="1" ht="22.8" customHeight="1">
      <c r="A106" s="40"/>
      <c r="B106" s="41"/>
      <c r="C106" s="101" t="s">
        <v>140</v>
      </c>
      <c r="D106" s="42"/>
      <c r="E106" s="42"/>
      <c r="F106" s="42"/>
      <c r="G106" s="42"/>
      <c r="H106" s="42"/>
      <c r="I106" s="42"/>
      <c r="J106" s="193">
        <f>BK106</f>
        <v>0</v>
      </c>
      <c r="K106" s="42"/>
      <c r="L106" s="46"/>
      <c r="M106" s="97"/>
      <c r="N106" s="194"/>
      <c r="O106" s="98"/>
      <c r="P106" s="195">
        <f>P107+P375</f>
        <v>0</v>
      </c>
      <c r="Q106" s="98"/>
      <c r="R106" s="195">
        <f>R107+R375</f>
        <v>129.05516283999998</v>
      </c>
      <c r="S106" s="98"/>
      <c r="T106" s="196">
        <f>T107+T375</f>
        <v>140.47342215000001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71</v>
      </c>
      <c r="AU106" s="19" t="s">
        <v>106</v>
      </c>
      <c r="BK106" s="197">
        <f>BK107+BK375</f>
        <v>0</v>
      </c>
    </row>
    <row r="107" s="12" customFormat="1" ht="25.92" customHeight="1">
      <c r="A107" s="12"/>
      <c r="B107" s="198"/>
      <c r="C107" s="199"/>
      <c r="D107" s="200" t="s">
        <v>71</v>
      </c>
      <c r="E107" s="201" t="s">
        <v>141</v>
      </c>
      <c r="F107" s="201" t="s">
        <v>142</v>
      </c>
      <c r="G107" s="199"/>
      <c r="H107" s="199"/>
      <c r="I107" s="202"/>
      <c r="J107" s="203">
        <f>BK107</f>
        <v>0</v>
      </c>
      <c r="K107" s="199"/>
      <c r="L107" s="204"/>
      <c r="M107" s="205"/>
      <c r="N107" s="206"/>
      <c r="O107" s="206"/>
      <c r="P107" s="207">
        <f>P108+P117+P129+P134+P138+P214+P319+P343+P370</f>
        <v>0</v>
      </c>
      <c r="Q107" s="206"/>
      <c r="R107" s="207">
        <f>R108+R117+R129+R134+R138+R214+R319+R343+R370</f>
        <v>19.423871600000002</v>
      </c>
      <c r="S107" s="206"/>
      <c r="T107" s="208">
        <f>T108+T117+T129+T134+T138+T214+T319+T343+T370</f>
        <v>13.006216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79</v>
      </c>
      <c r="AT107" s="210" t="s">
        <v>71</v>
      </c>
      <c r="AU107" s="210" t="s">
        <v>72</v>
      </c>
      <c r="AY107" s="209" t="s">
        <v>143</v>
      </c>
      <c r="BK107" s="211">
        <f>BK108+BK117+BK129+BK134+BK138+BK214+BK319+BK343+BK370</f>
        <v>0</v>
      </c>
    </row>
    <row r="108" s="12" customFormat="1" ht="22.8" customHeight="1">
      <c r="A108" s="12"/>
      <c r="B108" s="198"/>
      <c r="C108" s="199"/>
      <c r="D108" s="200" t="s">
        <v>71</v>
      </c>
      <c r="E108" s="212" t="s">
        <v>144</v>
      </c>
      <c r="F108" s="212" t="s">
        <v>145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SUM(P109:P116)</f>
        <v>0</v>
      </c>
      <c r="Q108" s="206"/>
      <c r="R108" s="207">
        <f>SUM(R109:R116)</f>
        <v>13.05472</v>
      </c>
      <c r="S108" s="206"/>
      <c r="T108" s="208">
        <f>SUM(T109:T116)</f>
        <v>11.84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79</v>
      </c>
      <c r="AT108" s="210" t="s">
        <v>71</v>
      </c>
      <c r="AU108" s="210" t="s">
        <v>79</v>
      </c>
      <c r="AY108" s="209" t="s">
        <v>143</v>
      </c>
      <c r="BK108" s="211">
        <f>SUM(BK109:BK116)</f>
        <v>0</v>
      </c>
    </row>
    <row r="109" s="2" customFormat="1" ht="49.05" customHeight="1">
      <c r="A109" s="40"/>
      <c r="B109" s="41"/>
      <c r="C109" s="214" t="s">
        <v>79</v>
      </c>
      <c r="D109" s="214" t="s">
        <v>146</v>
      </c>
      <c r="E109" s="215" t="s">
        <v>147</v>
      </c>
      <c r="F109" s="216" t="s">
        <v>148</v>
      </c>
      <c r="G109" s="217" t="s">
        <v>149</v>
      </c>
      <c r="H109" s="218">
        <v>41</v>
      </c>
      <c r="I109" s="219"/>
      <c r="J109" s="220">
        <f>ROUND(I109*H109,2)</f>
        <v>0</v>
      </c>
      <c r="K109" s="216" t="s">
        <v>150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0.028400000000000002</v>
      </c>
      <c r="R109" s="223">
        <f>Q109*H109</f>
        <v>1.1644000000000001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151</v>
      </c>
      <c r="AT109" s="225" t="s">
        <v>146</v>
      </c>
      <c r="AU109" s="225" t="s">
        <v>82</v>
      </c>
      <c r="AY109" s="19" t="s">
        <v>143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151</v>
      </c>
      <c r="BM109" s="225" t="s">
        <v>152</v>
      </c>
    </row>
    <row r="110" s="2" customFormat="1">
      <c r="A110" s="40"/>
      <c r="B110" s="41"/>
      <c r="C110" s="42"/>
      <c r="D110" s="227" t="s">
        <v>153</v>
      </c>
      <c r="E110" s="42"/>
      <c r="F110" s="228" t="s">
        <v>154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153</v>
      </c>
      <c r="AU110" s="19" t="s">
        <v>82</v>
      </c>
    </row>
    <row r="111" s="13" customFormat="1">
      <c r="A111" s="13"/>
      <c r="B111" s="232"/>
      <c r="C111" s="233"/>
      <c r="D111" s="234" t="s">
        <v>155</v>
      </c>
      <c r="E111" s="235" t="s">
        <v>19</v>
      </c>
      <c r="F111" s="236" t="s">
        <v>156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155</v>
      </c>
      <c r="AU111" s="242" t="s">
        <v>82</v>
      </c>
      <c r="AV111" s="13" t="s">
        <v>79</v>
      </c>
      <c r="AW111" s="13" t="s">
        <v>33</v>
      </c>
      <c r="AX111" s="13" t="s">
        <v>72</v>
      </c>
      <c r="AY111" s="242" t="s">
        <v>143</v>
      </c>
    </row>
    <row r="112" s="14" customFormat="1">
      <c r="A112" s="14"/>
      <c r="B112" s="243"/>
      <c r="C112" s="244"/>
      <c r="D112" s="234" t="s">
        <v>155</v>
      </c>
      <c r="E112" s="245" t="s">
        <v>19</v>
      </c>
      <c r="F112" s="246" t="s">
        <v>157</v>
      </c>
      <c r="G112" s="244"/>
      <c r="H112" s="247">
        <v>41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155</v>
      </c>
      <c r="AU112" s="253" t="s">
        <v>82</v>
      </c>
      <c r="AV112" s="14" t="s">
        <v>82</v>
      </c>
      <c r="AW112" s="14" t="s">
        <v>33</v>
      </c>
      <c r="AX112" s="14" t="s">
        <v>79</v>
      </c>
      <c r="AY112" s="253" t="s">
        <v>143</v>
      </c>
    </row>
    <row r="113" s="2" customFormat="1" ht="37.8" customHeight="1">
      <c r="A113" s="40"/>
      <c r="B113" s="41"/>
      <c r="C113" s="214" t="s">
        <v>82</v>
      </c>
      <c r="D113" s="214" t="s">
        <v>146</v>
      </c>
      <c r="E113" s="215" t="s">
        <v>158</v>
      </c>
      <c r="F113" s="216" t="s">
        <v>159</v>
      </c>
      <c r="G113" s="217" t="s">
        <v>149</v>
      </c>
      <c r="H113" s="218">
        <v>296</v>
      </c>
      <c r="I113" s="219"/>
      <c r="J113" s="220">
        <f>ROUND(I113*H113,2)</f>
        <v>0</v>
      </c>
      <c r="K113" s="216" t="s">
        <v>150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0.040169999999999997</v>
      </c>
      <c r="R113" s="223">
        <f>Q113*H113</f>
        <v>11.890319999999999</v>
      </c>
      <c r="S113" s="223">
        <v>0.040000000000000001</v>
      </c>
      <c r="T113" s="224">
        <f>S113*H113</f>
        <v>11.84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151</v>
      </c>
      <c r="AT113" s="225" t="s">
        <v>146</v>
      </c>
      <c r="AU113" s="225" t="s">
        <v>82</v>
      </c>
      <c r="AY113" s="19" t="s">
        <v>143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151</v>
      </c>
      <c r="BM113" s="225" t="s">
        <v>160</v>
      </c>
    </row>
    <row r="114" s="2" customFormat="1">
      <c r="A114" s="40"/>
      <c r="B114" s="41"/>
      <c r="C114" s="42"/>
      <c r="D114" s="227" t="s">
        <v>153</v>
      </c>
      <c r="E114" s="42"/>
      <c r="F114" s="228" t="s">
        <v>161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153</v>
      </c>
      <c r="AU114" s="19" t="s">
        <v>82</v>
      </c>
    </row>
    <row r="115" s="13" customFormat="1">
      <c r="A115" s="13"/>
      <c r="B115" s="232"/>
      <c r="C115" s="233"/>
      <c r="D115" s="234" t="s">
        <v>155</v>
      </c>
      <c r="E115" s="235" t="s">
        <v>19</v>
      </c>
      <c r="F115" s="236" t="s">
        <v>162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155</v>
      </c>
      <c r="AU115" s="242" t="s">
        <v>82</v>
      </c>
      <c r="AV115" s="13" t="s">
        <v>79</v>
      </c>
      <c r="AW115" s="13" t="s">
        <v>33</v>
      </c>
      <c r="AX115" s="13" t="s">
        <v>72</v>
      </c>
      <c r="AY115" s="242" t="s">
        <v>143</v>
      </c>
    </row>
    <row r="116" s="14" customFormat="1">
      <c r="A116" s="14"/>
      <c r="B116" s="243"/>
      <c r="C116" s="244"/>
      <c r="D116" s="234" t="s">
        <v>155</v>
      </c>
      <c r="E116" s="245" t="s">
        <v>19</v>
      </c>
      <c r="F116" s="246" t="s">
        <v>163</v>
      </c>
      <c r="G116" s="244"/>
      <c r="H116" s="247">
        <v>296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155</v>
      </c>
      <c r="AU116" s="253" t="s">
        <v>82</v>
      </c>
      <c r="AV116" s="14" t="s">
        <v>82</v>
      </c>
      <c r="AW116" s="14" t="s">
        <v>33</v>
      </c>
      <c r="AX116" s="14" t="s">
        <v>79</v>
      </c>
      <c r="AY116" s="253" t="s">
        <v>143</v>
      </c>
    </row>
    <row r="117" s="12" customFormat="1" ht="22.8" customHeight="1">
      <c r="A117" s="12"/>
      <c r="B117" s="198"/>
      <c r="C117" s="199"/>
      <c r="D117" s="200" t="s">
        <v>71</v>
      </c>
      <c r="E117" s="212" t="s">
        <v>164</v>
      </c>
      <c r="F117" s="212" t="s">
        <v>165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SUM(P118:P128)</f>
        <v>0</v>
      </c>
      <c r="Q117" s="206"/>
      <c r="R117" s="207">
        <f>SUM(R118:R128)</f>
        <v>0.18459999999999999</v>
      </c>
      <c r="S117" s="206"/>
      <c r="T117" s="208">
        <f>SUM(T118:T128)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79</v>
      </c>
      <c r="AT117" s="210" t="s">
        <v>71</v>
      </c>
      <c r="AU117" s="210" t="s">
        <v>79</v>
      </c>
      <c r="AY117" s="209" t="s">
        <v>143</v>
      </c>
      <c r="BK117" s="211">
        <f>SUM(BK118:BK128)</f>
        <v>0</v>
      </c>
    </row>
    <row r="118" s="2" customFormat="1" ht="24.15" customHeight="1">
      <c r="A118" s="40"/>
      <c r="B118" s="41"/>
      <c r="C118" s="214" t="s">
        <v>166</v>
      </c>
      <c r="D118" s="214" t="s">
        <v>146</v>
      </c>
      <c r="E118" s="215" t="s">
        <v>167</v>
      </c>
      <c r="F118" s="216" t="s">
        <v>168</v>
      </c>
      <c r="G118" s="217" t="s">
        <v>149</v>
      </c>
      <c r="H118" s="218">
        <v>4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43</v>
      </c>
      <c r="O118" s="86"/>
      <c r="P118" s="223">
        <f>O118*H118</f>
        <v>0</v>
      </c>
      <c r="Q118" s="223">
        <v>0.0083499999999999998</v>
      </c>
      <c r="R118" s="223">
        <f>Q118*H118</f>
        <v>0.033399999999999999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151</v>
      </c>
      <c r="AT118" s="225" t="s">
        <v>146</v>
      </c>
      <c r="AU118" s="225" t="s">
        <v>82</v>
      </c>
      <c r="AY118" s="19" t="s">
        <v>143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151</v>
      </c>
      <c r="BM118" s="225" t="s">
        <v>169</v>
      </c>
    </row>
    <row r="119" s="13" customFormat="1">
      <c r="A119" s="13"/>
      <c r="B119" s="232"/>
      <c r="C119" s="233"/>
      <c r="D119" s="234" t="s">
        <v>155</v>
      </c>
      <c r="E119" s="235" t="s">
        <v>19</v>
      </c>
      <c r="F119" s="236" t="s">
        <v>170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155</v>
      </c>
      <c r="AU119" s="242" t="s">
        <v>82</v>
      </c>
      <c r="AV119" s="13" t="s">
        <v>79</v>
      </c>
      <c r="AW119" s="13" t="s">
        <v>33</v>
      </c>
      <c r="AX119" s="13" t="s">
        <v>72</v>
      </c>
      <c r="AY119" s="242" t="s">
        <v>143</v>
      </c>
    </row>
    <row r="120" s="14" customFormat="1">
      <c r="A120" s="14"/>
      <c r="B120" s="243"/>
      <c r="C120" s="244"/>
      <c r="D120" s="234" t="s">
        <v>155</v>
      </c>
      <c r="E120" s="245" t="s">
        <v>19</v>
      </c>
      <c r="F120" s="246" t="s">
        <v>151</v>
      </c>
      <c r="G120" s="244"/>
      <c r="H120" s="247">
        <v>4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155</v>
      </c>
      <c r="AU120" s="253" t="s">
        <v>82</v>
      </c>
      <c r="AV120" s="14" t="s">
        <v>82</v>
      </c>
      <c r="AW120" s="14" t="s">
        <v>33</v>
      </c>
      <c r="AX120" s="14" t="s">
        <v>79</v>
      </c>
      <c r="AY120" s="253" t="s">
        <v>143</v>
      </c>
    </row>
    <row r="121" s="2" customFormat="1" ht="33" customHeight="1">
      <c r="A121" s="40"/>
      <c r="B121" s="41"/>
      <c r="C121" s="214" t="s">
        <v>151</v>
      </c>
      <c r="D121" s="214" t="s">
        <v>146</v>
      </c>
      <c r="E121" s="215" t="s">
        <v>171</v>
      </c>
      <c r="F121" s="216" t="s">
        <v>172</v>
      </c>
      <c r="G121" s="217" t="s">
        <v>149</v>
      </c>
      <c r="H121" s="218">
        <v>14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0.0063</v>
      </c>
      <c r="R121" s="223">
        <f>Q121*H121</f>
        <v>0.088200000000000001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151</v>
      </c>
      <c r="AT121" s="225" t="s">
        <v>146</v>
      </c>
      <c r="AU121" s="225" t="s">
        <v>82</v>
      </c>
      <c r="AY121" s="19" t="s">
        <v>143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151</v>
      </c>
      <c r="BM121" s="225" t="s">
        <v>173</v>
      </c>
    </row>
    <row r="122" s="13" customFormat="1">
      <c r="A122" s="13"/>
      <c r="B122" s="232"/>
      <c r="C122" s="233"/>
      <c r="D122" s="234" t="s">
        <v>155</v>
      </c>
      <c r="E122" s="235" t="s">
        <v>19</v>
      </c>
      <c r="F122" s="236" t="s">
        <v>174</v>
      </c>
      <c r="G122" s="233"/>
      <c r="H122" s="235" t="s">
        <v>19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155</v>
      </c>
      <c r="AU122" s="242" t="s">
        <v>82</v>
      </c>
      <c r="AV122" s="13" t="s">
        <v>79</v>
      </c>
      <c r="AW122" s="13" t="s">
        <v>33</v>
      </c>
      <c r="AX122" s="13" t="s">
        <v>72</v>
      </c>
      <c r="AY122" s="242" t="s">
        <v>143</v>
      </c>
    </row>
    <row r="123" s="14" customFormat="1">
      <c r="A123" s="14"/>
      <c r="B123" s="243"/>
      <c r="C123" s="244"/>
      <c r="D123" s="234" t="s">
        <v>155</v>
      </c>
      <c r="E123" s="245" t="s">
        <v>19</v>
      </c>
      <c r="F123" s="246" t="s">
        <v>175</v>
      </c>
      <c r="G123" s="244"/>
      <c r="H123" s="247">
        <v>14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155</v>
      </c>
      <c r="AU123" s="253" t="s">
        <v>82</v>
      </c>
      <c r="AV123" s="14" t="s">
        <v>82</v>
      </c>
      <c r="AW123" s="14" t="s">
        <v>33</v>
      </c>
      <c r="AX123" s="14" t="s">
        <v>79</v>
      </c>
      <c r="AY123" s="253" t="s">
        <v>143</v>
      </c>
    </row>
    <row r="124" s="2" customFormat="1" ht="37.8" customHeight="1">
      <c r="A124" s="40"/>
      <c r="B124" s="41"/>
      <c r="C124" s="214" t="s">
        <v>176</v>
      </c>
      <c r="D124" s="214" t="s">
        <v>146</v>
      </c>
      <c r="E124" s="215" t="s">
        <v>177</v>
      </c>
      <c r="F124" s="216" t="s">
        <v>178</v>
      </c>
      <c r="G124" s="217" t="s">
        <v>149</v>
      </c>
      <c r="H124" s="218">
        <v>10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43</v>
      </c>
      <c r="O124" s="86"/>
      <c r="P124" s="223">
        <f>O124*H124</f>
        <v>0</v>
      </c>
      <c r="Q124" s="223">
        <v>0.0063</v>
      </c>
      <c r="R124" s="223">
        <f>Q124*H124</f>
        <v>0.063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151</v>
      </c>
      <c r="AT124" s="225" t="s">
        <v>146</v>
      </c>
      <c r="AU124" s="225" t="s">
        <v>82</v>
      </c>
      <c r="AY124" s="19" t="s">
        <v>143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151</v>
      </c>
      <c r="BM124" s="225" t="s">
        <v>179</v>
      </c>
    </row>
    <row r="125" s="13" customFormat="1">
      <c r="A125" s="13"/>
      <c r="B125" s="232"/>
      <c r="C125" s="233"/>
      <c r="D125" s="234" t="s">
        <v>155</v>
      </c>
      <c r="E125" s="235" t="s">
        <v>19</v>
      </c>
      <c r="F125" s="236" t="s">
        <v>180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155</v>
      </c>
      <c r="AU125" s="242" t="s">
        <v>82</v>
      </c>
      <c r="AV125" s="13" t="s">
        <v>79</v>
      </c>
      <c r="AW125" s="13" t="s">
        <v>33</v>
      </c>
      <c r="AX125" s="13" t="s">
        <v>72</v>
      </c>
      <c r="AY125" s="242" t="s">
        <v>143</v>
      </c>
    </row>
    <row r="126" s="14" customFormat="1">
      <c r="A126" s="14"/>
      <c r="B126" s="243"/>
      <c r="C126" s="244"/>
      <c r="D126" s="234" t="s">
        <v>155</v>
      </c>
      <c r="E126" s="245" t="s">
        <v>19</v>
      </c>
      <c r="F126" s="246" t="s">
        <v>181</v>
      </c>
      <c r="G126" s="244"/>
      <c r="H126" s="247">
        <v>10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155</v>
      </c>
      <c r="AU126" s="253" t="s">
        <v>82</v>
      </c>
      <c r="AV126" s="14" t="s">
        <v>82</v>
      </c>
      <c r="AW126" s="14" t="s">
        <v>33</v>
      </c>
      <c r="AX126" s="14" t="s">
        <v>79</v>
      </c>
      <c r="AY126" s="253" t="s">
        <v>143</v>
      </c>
    </row>
    <row r="127" s="2" customFormat="1" ht="24.15" customHeight="1">
      <c r="A127" s="40"/>
      <c r="B127" s="41"/>
      <c r="C127" s="214" t="s">
        <v>182</v>
      </c>
      <c r="D127" s="214" t="s">
        <v>146</v>
      </c>
      <c r="E127" s="215" t="s">
        <v>183</v>
      </c>
      <c r="F127" s="216" t="s">
        <v>184</v>
      </c>
      <c r="G127" s="217" t="s">
        <v>149</v>
      </c>
      <c r="H127" s="218">
        <v>1300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151</v>
      </c>
      <c r="AT127" s="225" t="s">
        <v>146</v>
      </c>
      <c r="AU127" s="225" t="s">
        <v>82</v>
      </c>
      <c r="AY127" s="19" t="s">
        <v>143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151</v>
      </c>
      <c r="BM127" s="225" t="s">
        <v>185</v>
      </c>
    </row>
    <row r="128" s="14" customFormat="1">
      <c r="A128" s="14"/>
      <c r="B128" s="243"/>
      <c r="C128" s="244"/>
      <c r="D128" s="234" t="s">
        <v>155</v>
      </c>
      <c r="E128" s="245" t="s">
        <v>19</v>
      </c>
      <c r="F128" s="246" t="s">
        <v>186</v>
      </c>
      <c r="G128" s="244"/>
      <c r="H128" s="247">
        <v>1300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155</v>
      </c>
      <c r="AU128" s="253" t="s">
        <v>82</v>
      </c>
      <c r="AV128" s="14" t="s">
        <v>82</v>
      </c>
      <c r="AW128" s="14" t="s">
        <v>33</v>
      </c>
      <c r="AX128" s="14" t="s">
        <v>79</v>
      </c>
      <c r="AY128" s="253" t="s">
        <v>143</v>
      </c>
    </row>
    <row r="129" s="12" customFormat="1" ht="22.8" customHeight="1">
      <c r="A129" s="12"/>
      <c r="B129" s="198"/>
      <c r="C129" s="199"/>
      <c r="D129" s="200" t="s">
        <v>71</v>
      </c>
      <c r="E129" s="212" t="s">
        <v>187</v>
      </c>
      <c r="F129" s="212" t="s">
        <v>188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SUM(P130:P133)</f>
        <v>0</v>
      </c>
      <c r="Q129" s="206"/>
      <c r="R129" s="207">
        <f>SUM(R130:R133)</f>
        <v>0.378</v>
      </c>
      <c r="S129" s="206"/>
      <c r="T129" s="208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79</v>
      </c>
      <c r="AT129" s="210" t="s">
        <v>71</v>
      </c>
      <c r="AU129" s="210" t="s">
        <v>79</v>
      </c>
      <c r="AY129" s="209" t="s">
        <v>143</v>
      </c>
      <c r="BK129" s="211">
        <f>SUM(BK130:BK133)</f>
        <v>0</v>
      </c>
    </row>
    <row r="130" s="2" customFormat="1" ht="33" customHeight="1">
      <c r="A130" s="40"/>
      <c r="B130" s="41"/>
      <c r="C130" s="214" t="s">
        <v>189</v>
      </c>
      <c r="D130" s="214" t="s">
        <v>146</v>
      </c>
      <c r="E130" s="215" t="s">
        <v>190</v>
      </c>
      <c r="F130" s="216" t="s">
        <v>191</v>
      </c>
      <c r="G130" s="217" t="s">
        <v>149</v>
      </c>
      <c r="H130" s="218">
        <v>9</v>
      </c>
      <c r="I130" s="219"/>
      <c r="J130" s="220">
        <f>ROUND(I130*H130,2)</f>
        <v>0</v>
      </c>
      <c r="K130" s="216" t="s">
        <v>150</v>
      </c>
      <c r="L130" s="46"/>
      <c r="M130" s="221" t="s">
        <v>19</v>
      </c>
      <c r="N130" s="222" t="s">
        <v>43</v>
      </c>
      <c r="O130" s="86"/>
      <c r="P130" s="223">
        <f>O130*H130</f>
        <v>0</v>
      </c>
      <c r="Q130" s="223">
        <v>0.042000000000000003</v>
      </c>
      <c r="R130" s="223">
        <f>Q130*H130</f>
        <v>0.378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151</v>
      </c>
      <c r="AT130" s="225" t="s">
        <v>146</v>
      </c>
      <c r="AU130" s="225" t="s">
        <v>82</v>
      </c>
      <c r="AY130" s="19" t="s">
        <v>143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151</v>
      </c>
      <c r="BM130" s="225" t="s">
        <v>192</v>
      </c>
    </row>
    <row r="131" s="2" customFormat="1">
      <c r="A131" s="40"/>
      <c r="B131" s="41"/>
      <c r="C131" s="42"/>
      <c r="D131" s="227" t="s">
        <v>153</v>
      </c>
      <c r="E131" s="42"/>
      <c r="F131" s="228" t="s">
        <v>193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153</v>
      </c>
      <c r="AU131" s="19" t="s">
        <v>82</v>
      </c>
    </row>
    <row r="132" s="13" customFormat="1">
      <c r="A132" s="13"/>
      <c r="B132" s="232"/>
      <c r="C132" s="233"/>
      <c r="D132" s="234" t="s">
        <v>155</v>
      </c>
      <c r="E132" s="235" t="s">
        <v>19</v>
      </c>
      <c r="F132" s="236" t="s">
        <v>194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155</v>
      </c>
      <c r="AU132" s="242" t="s">
        <v>82</v>
      </c>
      <c r="AV132" s="13" t="s">
        <v>79</v>
      </c>
      <c r="AW132" s="13" t="s">
        <v>33</v>
      </c>
      <c r="AX132" s="13" t="s">
        <v>72</v>
      </c>
      <c r="AY132" s="242" t="s">
        <v>143</v>
      </c>
    </row>
    <row r="133" s="14" customFormat="1">
      <c r="A133" s="14"/>
      <c r="B133" s="243"/>
      <c r="C133" s="244"/>
      <c r="D133" s="234" t="s">
        <v>155</v>
      </c>
      <c r="E133" s="245" t="s">
        <v>19</v>
      </c>
      <c r="F133" s="246" t="s">
        <v>195</v>
      </c>
      <c r="G133" s="244"/>
      <c r="H133" s="247">
        <v>9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155</v>
      </c>
      <c r="AU133" s="253" t="s">
        <v>82</v>
      </c>
      <c r="AV133" s="14" t="s">
        <v>82</v>
      </c>
      <c r="AW133" s="14" t="s">
        <v>33</v>
      </c>
      <c r="AX133" s="14" t="s">
        <v>79</v>
      </c>
      <c r="AY133" s="253" t="s">
        <v>143</v>
      </c>
    </row>
    <row r="134" s="12" customFormat="1" ht="22.8" customHeight="1">
      <c r="A134" s="12"/>
      <c r="B134" s="198"/>
      <c r="C134" s="199"/>
      <c r="D134" s="200" t="s">
        <v>71</v>
      </c>
      <c r="E134" s="212" t="s">
        <v>196</v>
      </c>
      <c r="F134" s="212" t="s">
        <v>197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SUM(P135:P137)</f>
        <v>0</v>
      </c>
      <c r="Q134" s="206"/>
      <c r="R134" s="207">
        <f>SUM(R135:R137)</f>
        <v>0.00064000000000000005</v>
      </c>
      <c r="S134" s="206"/>
      <c r="T134" s="208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79</v>
      </c>
      <c r="AT134" s="210" t="s">
        <v>71</v>
      </c>
      <c r="AU134" s="210" t="s">
        <v>79</v>
      </c>
      <c r="AY134" s="209" t="s">
        <v>143</v>
      </c>
      <c r="BK134" s="211">
        <f>SUM(BK135:BK137)</f>
        <v>0</v>
      </c>
    </row>
    <row r="135" s="2" customFormat="1" ht="33" customHeight="1">
      <c r="A135" s="40"/>
      <c r="B135" s="41"/>
      <c r="C135" s="214" t="s">
        <v>198</v>
      </c>
      <c r="D135" s="214" t="s">
        <v>146</v>
      </c>
      <c r="E135" s="215" t="s">
        <v>199</v>
      </c>
      <c r="F135" s="216" t="s">
        <v>200</v>
      </c>
      <c r="G135" s="217" t="s">
        <v>201</v>
      </c>
      <c r="H135" s="218">
        <v>16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43</v>
      </c>
      <c r="O135" s="86"/>
      <c r="P135" s="223">
        <f>O135*H135</f>
        <v>0</v>
      </c>
      <c r="Q135" s="223">
        <v>4.0000000000000003E-05</v>
      </c>
      <c r="R135" s="223">
        <f>Q135*H135</f>
        <v>0.00064000000000000005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151</v>
      </c>
      <c r="AT135" s="225" t="s">
        <v>146</v>
      </c>
      <c r="AU135" s="225" t="s">
        <v>82</v>
      </c>
      <c r="AY135" s="19" t="s">
        <v>143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151</v>
      </c>
      <c r="BM135" s="225" t="s">
        <v>202</v>
      </c>
    </row>
    <row r="136" s="13" customFormat="1">
      <c r="A136" s="13"/>
      <c r="B136" s="232"/>
      <c r="C136" s="233"/>
      <c r="D136" s="234" t="s">
        <v>155</v>
      </c>
      <c r="E136" s="235" t="s">
        <v>19</v>
      </c>
      <c r="F136" s="236" t="s">
        <v>203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155</v>
      </c>
      <c r="AU136" s="242" t="s">
        <v>82</v>
      </c>
      <c r="AV136" s="13" t="s">
        <v>79</v>
      </c>
      <c r="AW136" s="13" t="s">
        <v>33</v>
      </c>
      <c r="AX136" s="13" t="s">
        <v>72</v>
      </c>
      <c r="AY136" s="242" t="s">
        <v>143</v>
      </c>
    </row>
    <row r="137" s="14" customFormat="1">
      <c r="A137" s="14"/>
      <c r="B137" s="243"/>
      <c r="C137" s="244"/>
      <c r="D137" s="234" t="s">
        <v>155</v>
      </c>
      <c r="E137" s="245" t="s">
        <v>19</v>
      </c>
      <c r="F137" s="246" t="s">
        <v>204</v>
      </c>
      <c r="G137" s="244"/>
      <c r="H137" s="247">
        <v>16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155</v>
      </c>
      <c r="AU137" s="253" t="s">
        <v>82</v>
      </c>
      <c r="AV137" s="14" t="s">
        <v>82</v>
      </c>
      <c r="AW137" s="14" t="s">
        <v>33</v>
      </c>
      <c r="AX137" s="14" t="s">
        <v>79</v>
      </c>
      <c r="AY137" s="253" t="s">
        <v>143</v>
      </c>
    </row>
    <row r="138" s="12" customFormat="1" ht="22.8" customHeight="1">
      <c r="A138" s="12"/>
      <c r="B138" s="198"/>
      <c r="C138" s="199"/>
      <c r="D138" s="200" t="s">
        <v>71</v>
      </c>
      <c r="E138" s="212" t="s">
        <v>205</v>
      </c>
      <c r="F138" s="212" t="s">
        <v>206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SUM(P139:P213)</f>
        <v>0</v>
      </c>
      <c r="Q138" s="206"/>
      <c r="R138" s="207">
        <f>SUM(R139:R213)</f>
        <v>0.064785000000000009</v>
      </c>
      <c r="S138" s="206"/>
      <c r="T138" s="208">
        <f>SUM(T139:T213)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79</v>
      </c>
      <c r="AT138" s="210" t="s">
        <v>71</v>
      </c>
      <c r="AU138" s="210" t="s">
        <v>79</v>
      </c>
      <c r="AY138" s="209" t="s">
        <v>143</v>
      </c>
      <c r="BK138" s="211">
        <f>SUM(BK139:BK213)</f>
        <v>0</v>
      </c>
    </row>
    <row r="139" s="2" customFormat="1" ht="49.05" customHeight="1">
      <c r="A139" s="40"/>
      <c r="B139" s="41"/>
      <c r="C139" s="214" t="s">
        <v>195</v>
      </c>
      <c r="D139" s="214" t="s">
        <v>146</v>
      </c>
      <c r="E139" s="215" t="s">
        <v>207</v>
      </c>
      <c r="F139" s="216" t="s">
        <v>208</v>
      </c>
      <c r="G139" s="217" t="s">
        <v>149</v>
      </c>
      <c r="H139" s="218">
        <v>6534.5780000000004</v>
      </c>
      <c r="I139" s="219"/>
      <c r="J139" s="220">
        <f>ROUND(I139*H139,2)</f>
        <v>0</v>
      </c>
      <c r="K139" s="216" t="s">
        <v>150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151</v>
      </c>
      <c r="AT139" s="225" t="s">
        <v>146</v>
      </c>
      <c r="AU139" s="225" t="s">
        <v>82</v>
      </c>
      <c r="AY139" s="19" t="s">
        <v>143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151</v>
      </c>
      <c r="BM139" s="225" t="s">
        <v>209</v>
      </c>
    </row>
    <row r="140" s="2" customFormat="1">
      <c r="A140" s="40"/>
      <c r="B140" s="41"/>
      <c r="C140" s="42"/>
      <c r="D140" s="227" t="s">
        <v>153</v>
      </c>
      <c r="E140" s="42"/>
      <c r="F140" s="228" t="s">
        <v>210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153</v>
      </c>
      <c r="AU140" s="19" t="s">
        <v>82</v>
      </c>
    </row>
    <row r="141" s="13" customFormat="1">
      <c r="A141" s="13"/>
      <c r="B141" s="232"/>
      <c r="C141" s="233"/>
      <c r="D141" s="234" t="s">
        <v>155</v>
      </c>
      <c r="E141" s="235" t="s">
        <v>19</v>
      </c>
      <c r="F141" s="236" t="s">
        <v>211</v>
      </c>
      <c r="G141" s="233"/>
      <c r="H141" s="235" t="s">
        <v>19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155</v>
      </c>
      <c r="AU141" s="242" t="s">
        <v>82</v>
      </c>
      <c r="AV141" s="13" t="s">
        <v>79</v>
      </c>
      <c r="AW141" s="13" t="s">
        <v>33</v>
      </c>
      <c r="AX141" s="13" t="s">
        <v>72</v>
      </c>
      <c r="AY141" s="242" t="s">
        <v>143</v>
      </c>
    </row>
    <row r="142" s="14" customFormat="1">
      <c r="A142" s="14"/>
      <c r="B142" s="243"/>
      <c r="C142" s="244"/>
      <c r="D142" s="234" t="s">
        <v>155</v>
      </c>
      <c r="E142" s="245" t="s">
        <v>19</v>
      </c>
      <c r="F142" s="246" t="s">
        <v>212</v>
      </c>
      <c r="G142" s="244"/>
      <c r="H142" s="247">
        <v>290.91300000000001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155</v>
      </c>
      <c r="AU142" s="253" t="s">
        <v>82</v>
      </c>
      <c r="AV142" s="14" t="s">
        <v>82</v>
      </c>
      <c r="AW142" s="14" t="s">
        <v>33</v>
      </c>
      <c r="AX142" s="14" t="s">
        <v>72</v>
      </c>
      <c r="AY142" s="253" t="s">
        <v>143</v>
      </c>
    </row>
    <row r="143" s="14" customFormat="1">
      <c r="A143" s="14"/>
      <c r="B143" s="243"/>
      <c r="C143" s="244"/>
      <c r="D143" s="234" t="s">
        <v>155</v>
      </c>
      <c r="E143" s="245" t="s">
        <v>19</v>
      </c>
      <c r="F143" s="246" t="s">
        <v>213</v>
      </c>
      <c r="G143" s="244"/>
      <c r="H143" s="247">
        <v>280.10399999999998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155</v>
      </c>
      <c r="AU143" s="253" t="s">
        <v>82</v>
      </c>
      <c r="AV143" s="14" t="s">
        <v>82</v>
      </c>
      <c r="AW143" s="14" t="s">
        <v>33</v>
      </c>
      <c r="AX143" s="14" t="s">
        <v>72</v>
      </c>
      <c r="AY143" s="253" t="s">
        <v>143</v>
      </c>
    </row>
    <row r="144" s="14" customFormat="1">
      <c r="A144" s="14"/>
      <c r="B144" s="243"/>
      <c r="C144" s="244"/>
      <c r="D144" s="234" t="s">
        <v>155</v>
      </c>
      <c r="E144" s="245" t="s">
        <v>19</v>
      </c>
      <c r="F144" s="246" t="s">
        <v>214</v>
      </c>
      <c r="G144" s="244"/>
      <c r="H144" s="247">
        <v>243.965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155</v>
      </c>
      <c r="AU144" s="253" t="s">
        <v>82</v>
      </c>
      <c r="AV144" s="14" t="s">
        <v>82</v>
      </c>
      <c r="AW144" s="14" t="s">
        <v>33</v>
      </c>
      <c r="AX144" s="14" t="s">
        <v>72</v>
      </c>
      <c r="AY144" s="253" t="s">
        <v>143</v>
      </c>
    </row>
    <row r="145" s="14" customFormat="1">
      <c r="A145" s="14"/>
      <c r="B145" s="243"/>
      <c r="C145" s="244"/>
      <c r="D145" s="234" t="s">
        <v>155</v>
      </c>
      <c r="E145" s="245" t="s">
        <v>19</v>
      </c>
      <c r="F145" s="246" t="s">
        <v>215</v>
      </c>
      <c r="G145" s="244"/>
      <c r="H145" s="247">
        <v>311.11599999999999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155</v>
      </c>
      <c r="AU145" s="253" t="s">
        <v>82</v>
      </c>
      <c r="AV145" s="14" t="s">
        <v>82</v>
      </c>
      <c r="AW145" s="14" t="s">
        <v>33</v>
      </c>
      <c r="AX145" s="14" t="s">
        <v>72</v>
      </c>
      <c r="AY145" s="253" t="s">
        <v>143</v>
      </c>
    </row>
    <row r="146" s="14" customFormat="1">
      <c r="A146" s="14"/>
      <c r="B146" s="243"/>
      <c r="C146" s="244"/>
      <c r="D146" s="234" t="s">
        <v>155</v>
      </c>
      <c r="E146" s="245" t="s">
        <v>19</v>
      </c>
      <c r="F146" s="246" t="s">
        <v>216</v>
      </c>
      <c r="G146" s="244"/>
      <c r="H146" s="247">
        <v>285.27499999999998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155</v>
      </c>
      <c r="AU146" s="253" t="s">
        <v>82</v>
      </c>
      <c r="AV146" s="14" t="s">
        <v>82</v>
      </c>
      <c r="AW146" s="14" t="s">
        <v>33</v>
      </c>
      <c r="AX146" s="14" t="s">
        <v>72</v>
      </c>
      <c r="AY146" s="253" t="s">
        <v>143</v>
      </c>
    </row>
    <row r="147" s="14" customFormat="1">
      <c r="A147" s="14"/>
      <c r="B147" s="243"/>
      <c r="C147" s="244"/>
      <c r="D147" s="234" t="s">
        <v>155</v>
      </c>
      <c r="E147" s="245" t="s">
        <v>19</v>
      </c>
      <c r="F147" s="246" t="s">
        <v>217</v>
      </c>
      <c r="G147" s="244"/>
      <c r="H147" s="247">
        <v>323.90100000000001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155</v>
      </c>
      <c r="AU147" s="253" t="s">
        <v>82</v>
      </c>
      <c r="AV147" s="14" t="s">
        <v>82</v>
      </c>
      <c r="AW147" s="14" t="s">
        <v>33</v>
      </c>
      <c r="AX147" s="14" t="s">
        <v>72</v>
      </c>
      <c r="AY147" s="253" t="s">
        <v>143</v>
      </c>
    </row>
    <row r="148" s="14" customFormat="1">
      <c r="A148" s="14"/>
      <c r="B148" s="243"/>
      <c r="C148" s="244"/>
      <c r="D148" s="234" t="s">
        <v>155</v>
      </c>
      <c r="E148" s="245" t="s">
        <v>19</v>
      </c>
      <c r="F148" s="246" t="s">
        <v>218</v>
      </c>
      <c r="G148" s="244"/>
      <c r="H148" s="247">
        <v>240.68700000000001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155</v>
      </c>
      <c r="AU148" s="253" t="s">
        <v>82</v>
      </c>
      <c r="AV148" s="14" t="s">
        <v>82</v>
      </c>
      <c r="AW148" s="14" t="s">
        <v>33</v>
      </c>
      <c r="AX148" s="14" t="s">
        <v>72</v>
      </c>
      <c r="AY148" s="253" t="s">
        <v>143</v>
      </c>
    </row>
    <row r="149" s="14" customFormat="1">
      <c r="A149" s="14"/>
      <c r="B149" s="243"/>
      <c r="C149" s="244"/>
      <c r="D149" s="234" t="s">
        <v>155</v>
      </c>
      <c r="E149" s="245" t="s">
        <v>19</v>
      </c>
      <c r="F149" s="246" t="s">
        <v>219</v>
      </c>
      <c r="G149" s="244"/>
      <c r="H149" s="247">
        <v>310.78399999999999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155</v>
      </c>
      <c r="AU149" s="253" t="s">
        <v>82</v>
      </c>
      <c r="AV149" s="14" t="s">
        <v>82</v>
      </c>
      <c r="AW149" s="14" t="s">
        <v>33</v>
      </c>
      <c r="AX149" s="14" t="s">
        <v>72</v>
      </c>
      <c r="AY149" s="253" t="s">
        <v>143</v>
      </c>
    </row>
    <row r="150" s="14" customFormat="1">
      <c r="A150" s="14"/>
      <c r="B150" s="243"/>
      <c r="C150" s="244"/>
      <c r="D150" s="234" t="s">
        <v>155</v>
      </c>
      <c r="E150" s="245" t="s">
        <v>19</v>
      </c>
      <c r="F150" s="246" t="s">
        <v>220</v>
      </c>
      <c r="G150" s="244"/>
      <c r="H150" s="247">
        <v>347.08499999999998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155</v>
      </c>
      <c r="AU150" s="253" t="s">
        <v>82</v>
      </c>
      <c r="AV150" s="14" t="s">
        <v>82</v>
      </c>
      <c r="AW150" s="14" t="s">
        <v>33</v>
      </c>
      <c r="AX150" s="14" t="s">
        <v>72</v>
      </c>
      <c r="AY150" s="253" t="s">
        <v>143</v>
      </c>
    </row>
    <row r="151" s="14" customFormat="1">
      <c r="A151" s="14"/>
      <c r="B151" s="243"/>
      <c r="C151" s="244"/>
      <c r="D151" s="234" t="s">
        <v>155</v>
      </c>
      <c r="E151" s="245" t="s">
        <v>19</v>
      </c>
      <c r="F151" s="246" t="s">
        <v>221</v>
      </c>
      <c r="G151" s="244"/>
      <c r="H151" s="247">
        <v>138.33099999999999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155</v>
      </c>
      <c r="AU151" s="253" t="s">
        <v>82</v>
      </c>
      <c r="AV151" s="14" t="s">
        <v>82</v>
      </c>
      <c r="AW151" s="14" t="s">
        <v>33</v>
      </c>
      <c r="AX151" s="14" t="s">
        <v>72</v>
      </c>
      <c r="AY151" s="253" t="s">
        <v>143</v>
      </c>
    </row>
    <row r="152" s="14" customFormat="1">
      <c r="A152" s="14"/>
      <c r="B152" s="243"/>
      <c r="C152" s="244"/>
      <c r="D152" s="234" t="s">
        <v>155</v>
      </c>
      <c r="E152" s="245" t="s">
        <v>19</v>
      </c>
      <c r="F152" s="246" t="s">
        <v>222</v>
      </c>
      <c r="G152" s="244"/>
      <c r="H152" s="247">
        <v>601.73299999999995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155</v>
      </c>
      <c r="AU152" s="253" t="s">
        <v>82</v>
      </c>
      <c r="AV152" s="14" t="s">
        <v>82</v>
      </c>
      <c r="AW152" s="14" t="s">
        <v>33</v>
      </c>
      <c r="AX152" s="14" t="s">
        <v>72</v>
      </c>
      <c r="AY152" s="253" t="s">
        <v>143</v>
      </c>
    </row>
    <row r="153" s="14" customFormat="1">
      <c r="A153" s="14"/>
      <c r="B153" s="243"/>
      <c r="C153" s="244"/>
      <c r="D153" s="234" t="s">
        <v>155</v>
      </c>
      <c r="E153" s="245" t="s">
        <v>19</v>
      </c>
      <c r="F153" s="246" t="s">
        <v>223</v>
      </c>
      <c r="G153" s="244"/>
      <c r="H153" s="247">
        <v>182.18100000000001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155</v>
      </c>
      <c r="AU153" s="253" t="s">
        <v>82</v>
      </c>
      <c r="AV153" s="14" t="s">
        <v>82</v>
      </c>
      <c r="AW153" s="14" t="s">
        <v>33</v>
      </c>
      <c r="AX153" s="14" t="s">
        <v>72</v>
      </c>
      <c r="AY153" s="253" t="s">
        <v>143</v>
      </c>
    </row>
    <row r="154" s="14" customFormat="1">
      <c r="A154" s="14"/>
      <c r="B154" s="243"/>
      <c r="C154" s="244"/>
      <c r="D154" s="234" t="s">
        <v>155</v>
      </c>
      <c r="E154" s="245" t="s">
        <v>19</v>
      </c>
      <c r="F154" s="246" t="s">
        <v>224</v>
      </c>
      <c r="G154" s="244"/>
      <c r="H154" s="247">
        <v>317.71899999999999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155</v>
      </c>
      <c r="AU154" s="253" t="s">
        <v>82</v>
      </c>
      <c r="AV154" s="14" t="s">
        <v>82</v>
      </c>
      <c r="AW154" s="14" t="s">
        <v>33</v>
      </c>
      <c r="AX154" s="14" t="s">
        <v>72</v>
      </c>
      <c r="AY154" s="253" t="s">
        <v>143</v>
      </c>
    </row>
    <row r="155" s="14" customFormat="1">
      <c r="A155" s="14"/>
      <c r="B155" s="243"/>
      <c r="C155" s="244"/>
      <c r="D155" s="234" t="s">
        <v>155</v>
      </c>
      <c r="E155" s="245" t="s">
        <v>19</v>
      </c>
      <c r="F155" s="246" t="s">
        <v>225</v>
      </c>
      <c r="G155" s="244"/>
      <c r="H155" s="247">
        <v>890.25400000000002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155</v>
      </c>
      <c r="AU155" s="253" t="s">
        <v>82</v>
      </c>
      <c r="AV155" s="14" t="s">
        <v>82</v>
      </c>
      <c r="AW155" s="14" t="s">
        <v>33</v>
      </c>
      <c r="AX155" s="14" t="s">
        <v>72</v>
      </c>
      <c r="AY155" s="253" t="s">
        <v>143</v>
      </c>
    </row>
    <row r="156" s="14" customFormat="1">
      <c r="A156" s="14"/>
      <c r="B156" s="243"/>
      <c r="C156" s="244"/>
      <c r="D156" s="234" t="s">
        <v>155</v>
      </c>
      <c r="E156" s="245" t="s">
        <v>19</v>
      </c>
      <c r="F156" s="246" t="s">
        <v>226</v>
      </c>
      <c r="G156" s="244"/>
      <c r="H156" s="247">
        <v>163.59899999999999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155</v>
      </c>
      <c r="AU156" s="253" t="s">
        <v>82</v>
      </c>
      <c r="AV156" s="14" t="s">
        <v>82</v>
      </c>
      <c r="AW156" s="14" t="s">
        <v>33</v>
      </c>
      <c r="AX156" s="14" t="s">
        <v>72</v>
      </c>
      <c r="AY156" s="253" t="s">
        <v>143</v>
      </c>
    </row>
    <row r="157" s="14" customFormat="1">
      <c r="A157" s="14"/>
      <c r="B157" s="243"/>
      <c r="C157" s="244"/>
      <c r="D157" s="234" t="s">
        <v>155</v>
      </c>
      <c r="E157" s="245" t="s">
        <v>19</v>
      </c>
      <c r="F157" s="246" t="s">
        <v>227</v>
      </c>
      <c r="G157" s="244"/>
      <c r="H157" s="247">
        <v>151.31700000000001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155</v>
      </c>
      <c r="AU157" s="253" t="s">
        <v>82</v>
      </c>
      <c r="AV157" s="14" t="s">
        <v>82</v>
      </c>
      <c r="AW157" s="14" t="s">
        <v>33</v>
      </c>
      <c r="AX157" s="14" t="s">
        <v>72</v>
      </c>
      <c r="AY157" s="253" t="s">
        <v>143</v>
      </c>
    </row>
    <row r="158" s="14" customFormat="1">
      <c r="A158" s="14"/>
      <c r="B158" s="243"/>
      <c r="C158" s="244"/>
      <c r="D158" s="234" t="s">
        <v>155</v>
      </c>
      <c r="E158" s="245" t="s">
        <v>19</v>
      </c>
      <c r="F158" s="246" t="s">
        <v>228</v>
      </c>
      <c r="G158" s="244"/>
      <c r="H158" s="247">
        <v>143.136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155</v>
      </c>
      <c r="AU158" s="253" t="s">
        <v>82</v>
      </c>
      <c r="AV158" s="14" t="s">
        <v>82</v>
      </c>
      <c r="AW158" s="14" t="s">
        <v>33</v>
      </c>
      <c r="AX158" s="14" t="s">
        <v>72</v>
      </c>
      <c r="AY158" s="253" t="s">
        <v>143</v>
      </c>
    </row>
    <row r="159" s="14" customFormat="1">
      <c r="A159" s="14"/>
      <c r="B159" s="243"/>
      <c r="C159" s="244"/>
      <c r="D159" s="234" t="s">
        <v>155</v>
      </c>
      <c r="E159" s="245" t="s">
        <v>19</v>
      </c>
      <c r="F159" s="246" t="s">
        <v>229</v>
      </c>
      <c r="G159" s="244"/>
      <c r="H159" s="247">
        <v>167.93899999999999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155</v>
      </c>
      <c r="AU159" s="253" t="s">
        <v>82</v>
      </c>
      <c r="AV159" s="14" t="s">
        <v>82</v>
      </c>
      <c r="AW159" s="14" t="s">
        <v>33</v>
      </c>
      <c r="AX159" s="14" t="s">
        <v>72</v>
      </c>
      <c r="AY159" s="253" t="s">
        <v>143</v>
      </c>
    </row>
    <row r="160" s="14" customFormat="1">
      <c r="A160" s="14"/>
      <c r="B160" s="243"/>
      <c r="C160" s="244"/>
      <c r="D160" s="234" t="s">
        <v>155</v>
      </c>
      <c r="E160" s="245" t="s">
        <v>19</v>
      </c>
      <c r="F160" s="246" t="s">
        <v>230</v>
      </c>
      <c r="G160" s="244"/>
      <c r="H160" s="247">
        <v>603.52200000000005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155</v>
      </c>
      <c r="AU160" s="253" t="s">
        <v>82</v>
      </c>
      <c r="AV160" s="14" t="s">
        <v>82</v>
      </c>
      <c r="AW160" s="14" t="s">
        <v>33</v>
      </c>
      <c r="AX160" s="14" t="s">
        <v>72</v>
      </c>
      <c r="AY160" s="253" t="s">
        <v>143</v>
      </c>
    </row>
    <row r="161" s="14" customFormat="1">
      <c r="A161" s="14"/>
      <c r="B161" s="243"/>
      <c r="C161" s="244"/>
      <c r="D161" s="234" t="s">
        <v>155</v>
      </c>
      <c r="E161" s="245" t="s">
        <v>19</v>
      </c>
      <c r="F161" s="246" t="s">
        <v>231</v>
      </c>
      <c r="G161" s="244"/>
      <c r="H161" s="247">
        <v>233.25899999999999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155</v>
      </c>
      <c r="AU161" s="253" t="s">
        <v>82</v>
      </c>
      <c r="AV161" s="14" t="s">
        <v>82</v>
      </c>
      <c r="AW161" s="14" t="s">
        <v>33</v>
      </c>
      <c r="AX161" s="14" t="s">
        <v>72</v>
      </c>
      <c r="AY161" s="253" t="s">
        <v>143</v>
      </c>
    </row>
    <row r="162" s="14" customFormat="1">
      <c r="A162" s="14"/>
      <c r="B162" s="243"/>
      <c r="C162" s="244"/>
      <c r="D162" s="234" t="s">
        <v>155</v>
      </c>
      <c r="E162" s="245" t="s">
        <v>19</v>
      </c>
      <c r="F162" s="246" t="s">
        <v>232</v>
      </c>
      <c r="G162" s="244"/>
      <c r="H162" s="247">
        <v>176.58799999999999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155</v>
      </c>
      <c r="AU162" s="253" t="s">
        <v>82</v>
      </c>
      <c r="AV162" s="14" t="s">
        <v>82</v>
      </c>
      <c r="AW162" s="14" t="s">
        <v>33</v>
      </c>
      <c r="AX162" s="14" t="s">
        <v>72</v>
      </c>
      <c r="AY162" s="253" t="s">
        <v>143</v>
      </c>
    </row>
    <row r="163" s="14" customFormat="1">
      <c r="A163" s="14"/>
      <c r="B163" s="243"/>
      <c r="C163" s="244"/>
      <c r="D163" s="234" t="s">
        <v>155</v>
      </c>
      <c r="E163" s="245" t="s">
        <v>19</v>
      </c>
      <c r="F163" s="246" t="s">
        <v>233</v>
      </c>
      <c r="G163" s="244"/>
      <c r="H163" s="247">
        <v>131.16999999999999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155</v>
      </c>
      <c r="AU163" s="253" t="s">
        <v>82</v>
      </c>
      <c r="AV163" s="14" t="s">
        <v>82</v>
      </c>
      <c r="AW163" s="14" t="s">
        <v>33</v>
      </c>
      <c r="AX163" s="14" t="s">
        <v>72</v>
      </c>
      <c r="AY163" s="253" t="s">
        <v>143</v>
      </c>
    </row>
    <row r="164" s="15" customFormat="1">
      <c r="A164" s="15"/>
      <c r="B164" s="254"/>
      <c r="C164" s="255"/>
      <c r="D164" s="234" t="s">
        <v>155</v>
      </c>
      <c r="E164" s="256" t="s">
        <v>19</v>
      </c>
      <c r="F164" s="257" t="s">
        <v>234</v>
      </c>
      <c r="G164" s="255"/>
      <c r="H164" s="258">
        <v>6534.5780000000004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155</v>
      </c>
      <c r="AU164" s="264" t="s">
        <v>82</v>
      </c>
      <c r="AV164" s="15" t="s">
        <v>151</v>
      </c>
      <c r="AW164" s="15" t="s">
        <v>33</v>
      </c>
      <c r="AX164" s="15" t="s">
        <v>79</v>
      </c>
      <c r="AY164" s="264" t="s">
        <v>143</v>
      </c>
    </row>
    <row r="165" s="2" customFormat="1" ht="49.05" customHeight="1">
      <c r="A165" s="40"/>
      <c r="B165" s="41"/>
      <c r="C165" s="214" t="s">
        <v>181</v>
      </c>
      <c r="D165" s="214" t="s">
        <v>146</v>
      </c>
      <c r="E165" s="215" t="s">
        <v>235</v>
      </c>
      <c r="F165" s="216" t="s">
        <v>236</v>
      </c>
      <c r="G165" s="217" t="s">
        <v>149</v>
      </c>
      <c r="H165" s="218">
        <v>1960373.3999999999</v>
      </c>
      <c r="I165" s="219"/>
      <c r="J165" s="220">
        <f>ROUND(I165*H165,2)</f>
        <v>0</v>
      </c>
      <c r="K165" s="216" t="s">
        <v>150</v>
      </c>
      <c r="L165" s="46"/>
      <c r="M165" s="221" t="s">
        <v>19</v>
      </c>
      <c r="N165" s="222" t="s">
        <v>43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151</v>
      </c>
      <c r="AT165" s="225" t="s">
        <v>146</v>
      </c>
      <c r="AU165" s="225" t="s">
        <v>82</v>
      </c>
      <c r="AY165" s="19" t="s">
        <v>143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151</v>
      </c>
      <c r="BM165" s="225" t="s">
        <v>237</v>
      </c>
    </row>
    <row r="166" s="2" customFormat="1">
      <c r="A166" s="40"/>
      <c r="B166" s="41"/>
      <c r="C166" s="42"/>
      <c r="D166" s="227" t="s">
        <v>153</v>
      </c>
      <c r="E166" s="42"/>
      <c r="F166" s="228" t="s">
        <v>238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153</v>
      </c>
      <c r="AU166" s="19" t="s">
        <v>82</v>
      </c>
    </row>
    <row r="167" s="13" customFormat="1">
      <c r="A167" s="13"/>
      <c r="B167" s="232"/>
      <c r="C167" s="233"/>
      <c r="D167" s="234" t="s">
        <v>155</v>
      </c>
      <c r="E167" s="235" t="s">
        <v>19</v>
      </c>
      <c r="F167" s="236" t="s">
        <v>239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155</v>
      </c>
      <c r="AU167" s="242" t="s">
        <v>82</v>
      </c>
      <c r="AV167" s="13" t="s">
        <v>79</v>
      </c>
      <c r="AW167" s="13" t="s">
        <v>33</v>
      </c>
      <c r="AX167" s="13" t="s">
        <v>72</v>
      </c>
      <c r="AY167" s="242" t="s">
        <v>143</v>
      </c>
    </row>
    <row r="168" s="14" customFormat="1">
      <c r="A168" s="14"/>
      <c r="B168" s="243"/>
      <c r="C168" s="244"/>
      <c r="D168" s="234" t="s">
        <v>155</v>
      </c>
      <c r="E168" s="245" t="s">
        <v>19</v>
      </c>
      <c r="F168" s="246" t="s">
        <v>240</v>
      </c>
      <c r="G168" s="244"/>
      <c r="H168" s="247">
        <v>1960373.3999999999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155</v>
      </c>
      <c r="AU168" s="253" t="s">
        <v>82</v>
      </c>
      <c r="AV168" s="14" t="s">
        <v>82</v>
      </c>
      <c r="AW168" s="14" t="s">
        <v>33</v>
      </c>
      <c r="AX168" s="14" t="s">
        <v>72</v>
      </c>
      <c r="AY168" s="253" t="s">
        <v>143</v>
      </c>
    </row>
    <row r="169" s="15" customFormat="1">
      <c r="A169" s="15"/>
      <c r="B169" s="254"/>
      <c r="C169" s="255"/>
      <c r="D169" s="234" t="s">
        <v>155</v>
      </c>
      <c r="E169" s="256" t="s">
        <v>19</v>
      </c>
      <c r="F169" s="257" t="s">
        <v>234</v>
      </c>
      <c r="G169" s="255"/>
      <c r="H169" s="258">
        <v>1960373.3999999999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155</v>
      </c>
      <c r="AU169" s="264" t="s">
        <v>82</v>
      </c>
      <c r="AV169" s="15" t="s">
        <v>151</v>
      </c>
      <c r="AW169" s="15" t="s">
        <v>33</v>
      </c>
      <c r="AX169" s="15" t="s">
        <v>79</v>
      </c>
      <c r="AY169" s="264" t="s">
        <v>143</v>
      </c>
    </row>
    <row r="170" s="2" customFormat="1" ht="49.05" customHeight="1">
      <c r="A170" s="40"/>
      <c r="B170" s="41"/>
      <c r="C170" s="214" t="s">
        <v>241</v>
      </c>
      <c r="D170" s="214" t="s">
        <v>146</v>
      </c>
      <c r="E170" s="215" t="s">
        <v>242</v>
      </c>
      <c r="F170" s="216" t="s">
        <v>243</v>
      </c>
      <c r="G170" s="217" t="s">
        <v>149</v>
      </c>
      <c r="H170" s="218">
        <v>6534.5780000000004</v>
      </c>
      <c r="I170" s="219"/>
      <c r="J170" s="220">
        <f>ROUND(I170*H170,2)</f>
        <v>0</v>
      </c>
      <c r="K170" s="216" t="s">
        <v>150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151</v>
      </c>
      <c r="AT170" s="225" t="s">
        <v>146</v>
      </c>
      <c r="AU170" s="225" t="s">
        <v>82</v>
      </c>
      <c r="AY170" s="19" t="s">
        <v>143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151</v>
      </c>
      <c r="BM170" s="225" t="s">
        <v>244</v>
      </c>
    </row>
    <row r="171" s="2" customFormat="1">
      <c r="A171" s="40"/>
      <c r="B171" s="41"/>
      <c r="C171" s="42"/>
      <c r="D171" s="227" t="s">
        <v>153</v>
      </c>
      <c r="E171" s="42"/>
      <c r="F171" s="228" t="s">
        <v>245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153</v>
      </c>
      <c r="AU171" s="19" t="s">
        <v>82</v>
      </c>
    </row>
    <row r="172" s="13" customFormat="1">
      <c r="A172" s="13"/>
      <c r="B172" s="232"/>
      <c r="C172" s="233"/>
      <c r="D172" s="234" t="s">
        <v>155</v>
      </c>
      <c r="E172" s="235" t="s">
        <v>19</v>
      </c>
      <c r="F172" s="236" t="s">
        <v>239</v>
      </c>
      <c r="G172" s="233"/>
      <c r="H172" s="235" t="s">
        <v>19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155</v>
      </c>
      <c r="AU172" s="242" t="s">
        <v>82</v>
      </c>
      <c r="AV172" s="13" t="s">
        <v>79</v>
      </c>
      <c r="AW172" s="13" t="s">
        <v>33</v>
      </c>
      <c r="AX172" s="13" t="s">
        <v>72</v>
      </c>
      <c r="AY172" s="242" t="s">
        <v>143</v>
      </c>
    </row>
    <row r="173" s="14" customFormat="1">
      <c r="A173" s="14"/>
      <c r="B173" s="243"/>
      <c r="C173" s="244"/>
      <c r="D173" s="234" t="s">
        <v>155</v>
      </c>
      <c r="E173" s="245" t="s">
        <v>19</v>
      </c>
      <c r="F173" s="246" t="s">
        <v>246</v>
      </c>
      <c r="G173" s="244"/>
      <c r="H173" s="247">
        <v>6534.5780000000004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155</v>
      </c>
      <c r="AU173" s="253" t="s">
        <v>82</v>
      </c>
      <c r="AV173" s="14" t="s">
        <v>82</v>
      </c>
      <c r="AW173" s="14" t="s">
        <v>33</v>
      </c>
      <c r="AX173" s="14" t="s">
        <v>79</v>
      </c>
      <c r="AY173" s="253" t="s">
        <v>143</v>
      </c>
    </row>
    <row r="174" s="2" customFormat="1" ht="24.15" customHeight="1">
      <c r="A174" s="40"/>
      <c r="B174" s="41"/>
      <c r="C174" s="214" t="s">
        <v>247</v>
      </c>
      <c r="D174" s="214" t="s">
        <v>146</v>
      </c>
      <c r="E174" s="215" t="s">
        <v>248</v>
      </c>
      <c r="F174" s="216" t="s">
        <v>249</v>
      </c>
      <c r="G174" s="217" t="s">
        <v>149</v>
      </c>
      <c r="H174" s="218">
        <v>6534.5780000000004</v>
      </c>
      <c r="I174" s="219"/>
      <c r="J174" s="220">
        <f>ROUND(I174*H174,2)</f>
        <v>0</v>
      </c>
      <c r="K174" s="216" t="s">
        <v>150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151</v>
      </c>
      <c r="AT174" s="225" t="s">
        <v>146</v>
      </c>
      <c r="AU174" s="225" t="s">
        <v>82</v>
      </c>
      <c r="AY174" s="19" t="s">
        <v>143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151</v>
      </c>
      <c r="BM174" s="225" t="s">
        <v>250</v>
      </c>
    </row>
    <row r="175" s="2" customFormat="1">
      <c r="A175" s="40"/>
      <c r="B175" s="41"/>
      <c r="C175" s="42"/>
      <c r="D175" s="227" t="s">
        <v>153</v>
      </c>
      <c r="E175" s="42"/>
      <c r="F175" s="228" t="s">
        <v>251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153</v>
      </c>
      <c r="AU175" s="19" t="s">
        <v>82</v>
      </c>
    </row>
    <row r="176" s="13" customFormat="1">
      <c r="A176" s="13"/>
      <c r="B176" s="232"/>
      <c r="C176" s="233"/>
      <c r="D176" s="234" t="s">
        <v>155</v>
      </c>
      <c r="E176" s="235" t="s">
        <v>19</v>
      </c>
      <c r="F176" s="236" t="s">
        <v>252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155</v>
      </c>
      <c r="AU176" s="242" t="s">
        <v>82</v>
      </c>
      <c r="AV176" s="13" t="s">
        <v>79</v>
      </c>
      <c r="AW176" s="13" t="s">
        <v>33</v>
      </c>
      <c r="AX176" s="13" t="s">
        <v>72</v>
      </c>
      <c r="AY176" s="242" t="s">
        <v>143</v>
      </c>
    </row>
    <row r="177" s="14" customFormat="1">
      <c r="A177" s="14"/>
      <c r="B177" s="243"/>
      <c r="C177" s="244"/>
      <c r="D177" s="234" t="s">
        <v>155</v>
      </c>
      <c r="E177" s="245" t="s">
        <v>19</v>
      </c>
      <c r="F177" s="246" t="s">
        <v>246</v>
      </c>
      <c r="G177" s="244"/>
      <c r="H177" s="247">
        <v>6534.5780000000004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155</v>
      </c>
      <c r="AU177" s="253" t="s">
        <v>82</v>
      </c>
      <c r="AV177" s="14" t="s">
        <v>82</v>
      </c>
      <c r="AW177" s="14" t="s">
        <v>33</v>
      </c>
      <c r="AX177" s="14" t="s">
        <v>79</v>
      </c>
      <c r="AY177" s="253" t="s">
        <v>143</v>
      </c>
    </row>
    <row r="178" s="2" customFormat="1" ht="24.15" customHeight="1">
      <c r="A178" s="40"/>
      <c r="B178" s="41"/>
      <c r="C178" s="214" t="s">
        <v>253</v>
      </c>
      <c r="D178" s="214" t="s">
        <v>146</v>
      </c>
      <c r="E178" s="215" t="s">
        <v>254</v>
      </c>
      <c r="F178" s="216" t="s">
        <v>255</v>
      </c>
      <c r="G178" s="217" t="s">
        <v>149</v>
      </c>
      <c r="H178" s="218">
        <v>1960373.3999999999</v>
      </c>
      <c r="I178" s="219"/>
      <c r="J178" s="220">
        <f>ROUND(I178*H178,2)</f>
        <v>0</v>
      </c>
      <c r="K178" s="216" t="s">
        <v>150</v>
      </c>
      <c r="L178" s="46"/>
      <c r="M178" s="221" t="s">
        <v>19</v>
      </c>
      <c r="N178" s="222" t="s">
        <v>43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151</v>
      </c>
      <c r="AT178" s="225" t="s">
        <v>146</v>
      </c>
      <c r="AU178" s="225" t="s">
        <v>82</v>
      </c>
      <c r="AY178" s="19" t="s">
        <v>143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151</v>
      </c>
      <c r="BM178" s="225" t="s">
        <v>256</v>
      </c>
    </row>
    <row r="179" s="2" customFormat="1">
      <c r="A179" s="40"/>
      <c r="B179" s="41"/>
      <c r="C179" s="42"/>
      <c r="D179" s="227" t="s">
        <v>153</v>
      </c>
      <c r="E179" s="42"/>
      <c r="F179" s="228" t="s">
        <v>257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153</v>
      </c>
      <c r="AU179" s="19" t="s">
        <v>82</v>
      </c>
    </row>
    <row r="180" s="13" customFormat="1">
      <c r="A180" s="13"/>
      <c r="B180" s="232"/>
      <c r="C180" s="233"/>
      <c r="D180" s="234" t="s">
        <v>155</v>
      </c>
      <c r="E180" s="235" t="s">
        <v>19</v>
      </c>
      <c r="F180" s="236" t="s">
        <v>239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155</v>
      </c>
      <c r="AU180" s="242" t="s">
        <v>82</v>
      </c>
      <c r="AV180" s="13" t="s">
        <v>79</v>
      </c>
      <c r="AW180" s="13" t="s">
        <v>33</v>
      </c>
      <c r="AX180" s="13" t="s">
        <v>72</v>
      </c>
      <c r="AY180" s="242" t="s">
        <v>143</v>
      </c>
    </row>
    <row r="181" s="14" customFormat="1">
      <c r="A181" s="14"/>
      <c r="B181" s="243"/>
      <c r="C181" s="244"/>
      <c r="D181" s="234" t="s">
        <v>155</v>
      </c>
      <c r="E181" s="245" t="s">
        <v>19</v>
      </c>
      <c r="F181" s="246" t="s">
        <v>240</v>
      </c>
      <c r="G181" s="244"/>
      <c r="H181" s="247">
        <v>1960373.3999999999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155</v>
      </c>
      <c r="AU181" s="253" t="s">
        <v>82</v>
      </c>
      <c r="AV181" s="14" t="s">
        <v>82</v>
      </c>
      <c r="AW181" s="14" t="s">
        <v>33</v>
      </c>
      <c r="AX181" s="14" t="s">
        <v>72</v>
      </c>
      <c r="AY181" s="253" t="s">
        <v>143</v>
      </c>
    </row>
    <row r="182" s="15" customFormat="1">
      <c r="A182" s="15"/>
      <c r="B182" s="254"/>
      <c r="C182" s="255"/>
      <c r="D182" s="234" t="s">
        <v>155</v>
      </c>
      <c r="E182" s="256" t="s">
        <v>19</v>
      </c>
      <c r="F182" s="257" t="s">
        <v>234</v>
      </c>
      <c r="G182" s="255"/>
      <c r="H182" s="258">
        <v>1960373.3999999999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155</v>
      </c>
      <c r="AU182" s="264" t="s">
        <v>82</v>
      </c>
      <c r="AV182" s="15" t="s">
        <v>151</v>
      </c>
      <c r="AW182" s="15" t="s">
        <v>33</v>
      </c>
      <c r="AX182" s="15" t="s">
        <v>79</v>
      </c>
      <c r="AY182" s="264" t="s">
        <v>143</v>
      </c>
    </row>
    <row r="183" s="2" customFormat="1" ht="24.15" customHeight="1">
      <c r="A183" s="40"/>
      <c r="B183" s="41"/>
      <c r="C183" s="214" t="s">
        <v>175</v>
      </c>
      <c r="D183" s="214" t="s">
        <v>146</v>
      </c>
      <c r="E183" s="215" t="s">
        <v>258</v>
      </c>
      <c r="F183" s="216" t="s">
        <v>259</v>
      </c>
      <c r="G183" s="217" t="s">
        <v>149</v>
      </c>
      <c r="H183" s="218">
        <v>6534.5780000000004</v>
      </c>
      <c r="I183" s="219"/>
      <c r="J183" s="220">
        <f>ROUND(I183*H183,2)</f>
        <v>0</v>
      </c>
      <c r="K183" s="216" t="s">
        <v>150</v>
      </c>
      <c r="L183" s="46"/>
      <c r="M183" s="221" t="s">
        <v>19</v>
      </c>
      <c r="N183" s="222" t="s">
        <v>43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151</v>
      </c>
      <c r="AT183" s="225" t="s">
        <v>146</v>
      </c>
      <c r="AU183" s="225" t="s">
        <v>82</v>
      </c>
      <c r="AY183" s="19" t="s">
        <v>143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151</v>
      </c>
      <c r="BM183" s="225" t="s">
        <v>260</v>
      </c>
    </row>
    <row r="184" s="2" customFormat="1">
      <c r="A184" s="40"/>
      <c r="B184" s="41"/>
      <c r="C184" s="42"/>
      <c r="D184" s="227" t="s">
        <v>153</v>
      </c>
      <c r="E184" s="42"/>
      <c r="F184" s="228" t="s">
        <v>261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153</v>
      </c>
      <c r="AU184" s="19" t="s">
        <v>82</v>
      </c>
    </row>
    <row r="185" s="13" customFormat="1">
      <c r="A185" s="13"/>
      <c r="B185" s="232"/>
      <c r="C185" s="233"/>
      <c r="D185" s="234" t="s">
        <v>155</v>
      </c>
      <c r="E185" s="235" t="s">
        <v>19</v>
      </c>
      <c r="F185" s="236" t="s">
        <v>252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155</v>
      </c>
      <c r="AU185" s="242" t="s">
        <v>82</v>
      </c>
      <c r="AV185" s="13" t="s">
        <v>79</v>
      </c>
      <c r="AW185" s="13" t="s">
        <v>33</v>
      </c>
      <c r="AX185" s="13" t="s">
        <v>72</v>
      </c>
      <c r="AY185" s="242" t="s">
        <v>143</v>
      </c>
    </row>
    <row r="186" s="14" customFormat="1">
      <c r="A186" s="14"/>
      <c r="B186" s="243"/>
      <c r="C186" s="244"/>
      <c r="D186" s="234" t="s">
        <v>155</v>
      </c>
      <c r="E186" s="245" t="s">
        <v>19</v>
      </c>
      <c r="F186" s="246" t="s">
        <v>246</v>
      </c>
      <c r="G186" s="244"/>
      <c r="H186" s="247">
        <v>6534.5780000000004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155</v>
      </c>
      <c r="AU186" s="253" t="s">
        <v>82</v>
      </c>
      <c r="AV186" s="14" t="s">
        <v>82</v>
      </c>
      <c r="AW186" s="14" t="s">
        <v>33</v>
      </c>
      <c r="AX186" s="14" t="s">
        <v>79</v>
      </c>
      <c r="AY186" s="253" t="s">
        <v>143</v>
      </c>
    </row>
    <row r="187" s="2" customFormat="1" ht="37.8" customHeight="1">
      <c r="A187" s="40"/>
      <c r="B187" s="41"/>
      <c r="C187" s="214" t="s">
        <v>8</v>
      </c>
      <c r="D187" s="214" t="s">
        <v>146</v>
      </c>
      <c r="E187" s="215" t="s">
        <v>262</v>
      </c>
      <c r="F187" s="216" t="s">
        <v>263</v>
      </c>
      <c r="G187" s="217" t="s">
        <v>149</v>
      </c>
      <c r="H187" s="218">
        <v>308.5</v>
      </c>
      <c r="I187" s="219"/>
      <c r="J187" s="220">
        <f>ROUND(I187*H187,2)</f>
        <v>0</v>
      </c>
      <c r="K187" s="216" t="s">
        <v>150</v>
      </c>
      <c r="L187" s="46"/>
      <c r="M187" s="221" t="s">
        <v>19</v>
      </c>
      <c r="N187" s="222" t="s">
        <v>43</v>
      </c>
      <c r="O187" s="86"/>
      <c r="P187" s="223">
        <f>O187*H187</f>
        <v>0</v>
      </c>
      <c r="Q187" s="223">
        <v>0.00021000000000000001</v>
      </c>
      <c r="R187" s="223">
        <f>Q187*H187</f>
        <v>0.064785000000000009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151</v>
      </c>
      <c r="AT187" s="225" t="s">
        <v>146</v>
      </c>
      <c r="AU187" s="225" t="s">
        <v>82</v>
      </c>
      <c r="AY187" s="19" t="s">
        <v>143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151</v>
      </c>
      <c r="BM187" s="225" t="s">
        <v>264</v>
      </c>
    </row>
    <row r="188" s="2" customFormat="1">
      <c r="A188" s="40"/>
      <c r="B188" s="41"/>
      <c r="C188" s="42"/>
      <c r="D188" s="227" t="s">
        <v>153</v>
      </c>
      <c r="E188" s="42"/>
      <c r="F188" s="228" t="s">
        <v>265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153</v>
      </c>
      <c r="AU188" s="19" t="s">
        <v>82</v>
      </c>
    </row>
    <row r="189" s="13" customFormat="1">
      <c r="A189" s="13"/>
      <c r="B189" s="232"/>
      <c r="C189" s="233"/>
      <c r="D189" s="234" t="s">
        <v>155</v>
      </c>
      <c r="E189" s="235" t="s">
        <v>19</v>
      </c>
      <c r="F189" s="236" t="s">
        <v>266</v>
      </c>
      <c r="G189" s="233"/>
      <c r="H189" s="235" t="s">
        <v>19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155</v>
      </c>
      <c r="AU189" s="242" t="s">
        <v>82</v>
      </c>
      <c r="AV189" s="13" t="s">
        <v>79</v>
      </c>
      <c r="AW189" s="13" t="s">
        <v>33</v>
      </c>
      <c r="AX189" s="13" t="s">
        <v>72</v>
      </c>
      <c r="AY189" s="242" t="s">
        <v>143</v>
      </c>
    </row>
    <row r="190" s="14" customFormat="1">
      <c r="A190" s="14"/>
      <c r="B190" s="243"/>
      <c r="C190" s="244"/>
      <c r="D190" s="234" t="s">
        <v>155</v>
      </c>
      <c r="E190" s="245" t="s">
        <v>19</v>
      </c>
      <c r="F190" s="246" t="s">
        <v>267</v>
      </c>
      <c r="G190" s="244"/>
      <c r="H190" s="247">
        <v>224.5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155</v>
      </c>
      <c r="AU190" s="253" t="s">
        <v>82</v>
      </c>
      <c r="AV190" s="14" t="s">
        <v>82</v>
      </c>
      <c r="AW190" s="14" t="s">
        <v>33</v>
      </c>
      <c r="AX190" s="14" t="s">
        <v>72</v>
      </c>
      <c r="AY190" s="253" t="s">
        <v>143</v>
      </c>
    </row>
    <row r="191" s="14" customFormat="1">
      <c r="A191" s="14"/>
      <c r="B191" s="243"/>
      <c r="C191" s="244"/>
      <c r="D191" s="234" t="s">
        <v>155</v>
      </c>
      <c r="E191" s="245" t="s">
        <v>19</v>
      </c>
      <c r="F191" s="246" t="s">
        <v>268</v>
      </c>
      <c r="G191" s="244"/>
      <c r="H191" s="247">
        <v>84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155</v>
      </c>
      <c r="AU191" s="253" t="s">
        <v>82</v>
      </c>
      <c r="AV191" s="14" t="s">
        <v>82</v>
      </c>
      <c r="AW191" s="14" t="s">
        <v>33</v>
      </c>
      <c r="AX191" s="14" t="s">
        <v>72</v>
      </c>
      <c r="AY191" s="253" t="s">
        <v>143</v>
      </c>
    </row>
    <row r="192" s="15" customFormat="1">
      <c r="A192" s="15"/>
      <c r="B192" s="254"/>
      <c r="C192" s="255"/>
      <c r="D192" s="234" t="s">
        <v>155</v>
      </c>
      <c r="E192" s="256" t="s">
        <v>19</v>
      </c>
      <c r="F192" s="257" t="s">
        <v>234</v>
      </c>
      <c r="G192" s="255"/>
      <c r="H192" s="258">
        <v>308.5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155</v>
      </c>
      <c r="AU192" s="264" t="s">
        <v>82</v>
      </c>
      <c r="AV192" s="15" t="s">
        <v>151</v>
      </c>
      <c r="AW192" s="15" t="s">
        <v>33</v>
      </c>
      <c r="AX192" s="15" t="s">
        <v>79</v>
      </c>
      <c r="AY192" s="264" t="s">
        <v>143</v>
      </c>
    </row>
    <row r="193" s="2" customFormat="1" ht="37.8" customHeight="1">
      <c r="A193" s="40"/>
      <c r="B193" s="41"/>
      <c r="C193" s="214" t="s">
        <v>204</v>
      </c>
      <c r="D193" s="214" t="s">
        <v>146</v>
      </c>
      <c r="E193" s="215" t="s">
        <v>269</v>
      </c>
      <c r="F193" s="216" t="s">
        <v>270</v>
      </c>
      <c r="G193" s="217" t="s">
        <v>271</v>
      </c>
      <c r="H193" s="218">
        <v>16</v>
      </c>
      <c r="I193" s="219"/>
      <c r="J193" s="220">
        <f>ROUND(I193*H193,2)</f>
        <v>0</v>
      </c>
      <c r="K193" s="216" t="s">
        <v>150</v>
      </c>
      <c r="L193" s="46"/>
      <c r="M193" s="221" t="s">
        <v>19</v>
      </c>
      <c r="N193" s="222" t="s">
        <v>43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151</v>
      </c>
      <c r="AT193" s="225" t="s">
        <v>146</v>
      </c>
      <c r="AU193" s="225" t="s">
        <v>82</v>
      </c>
      <c r="AY193" s="19" t="s">
        <v>143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151</v>
      </c>
      <c r="BM193" s="225" t="s">
        <v>272</v>
      </c>
    </row>
    <row r="194" s="2" customFormat="1">
      <c r="A194" s="40"/>
      <c r="B194" s="41"/>
      <c r="C194" s="42"/>
      <c r="D194" s="227" t="s">
        <v>153</v>
      </c>
      <c r="E194" s="42"/>
      <c r="F194" s="228" t="s">
        <v>273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153</v>
      </c>
      <c r="AU194" s="19" t="s">
        <v>82</v>
      </c>
    </row>
    <row r="195" s="14" customFormat="1">
      <c r="A195" s="14"/>
      <c r="B195" s="243"/>
      <c r="C195" s="244"/>
      <c r="D195" s="234" t="s">
        <v>155</v>
      </c>
      <c r="E195" s="245" t="s">
        <v>19</v>
      </c>
      <c r="F195" s="246" t="s">
        <v>274</v>
      </c>
      <c r="G195" s="244"/>
      <c r="H195" s="247">
        <v>16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155</v>
      </c>
      <c r="AU195" s="253" t="s">
        <v>82</v>
      </c>
      <c r="AV195" s="14" t="s">
        <v>82</v>
      </c>
      <c r="AW195" s="14" t="s">
        <v>33</v>
      </c>
      <c r="AX195" s="14" t="s">
        <v>79</v>
      </c>
      <c r="AY195" s="253" t="s">
        <v>143</v>
      </c>
    </row>
    <row r="196" s="2" customFormat="1" ht="37.8" customHeight="1">
      <c r="A196" s="40"/>
      <c r="B196" s="41"/>
      <c r="C196" s="214" t="s">
        <v>275</v>
      </c>
      <c r="D196" s="214" t="s">
        <v>146</v>
      </c>
      <c r="E196" s="215" t="s">
        <v>276</v>
      </c>
      <c r="F196" s="216" t="s">
        <v>277</v>
      </c>
      <c r="G196" s="217" t="s">
        <v>271</v>
      </c>
      <c r="H196" s="218">
        <v>1200</v>
      </c>
      <c r="I196" s="219"/>
      <c r="J196" s="220">
        <f>ROUND(I196*H196,2)</f>
        <v>0</v>
      </c>
      <c r="K196" s="216" t="s">
        <v>150</v>
      </c>
      <c r="L196" s="46"/>
      <c r="M196" s="221" t="s">
        <v>19</v>
      </c>
      <c r="N196" s="222" t="s">
        <v>43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151</v>
      </c>
      <c r="AT196" s="225" t="s">
        <v>146</v>
      </c>
      <c r="AU196" s="225" t="s">
        <v>82</v>
      </c>
      <c r="AY196" s="19" t="s">
        <v>143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151</v>
      </c>
      <c r="BM196" s="225" t="s">
        <v>278</v>
      </c>
    </row>
    <row r="197" s="2" customFormat="1">
      <c r="A197" s="40"/>
      <c r="B197" s="41"/>
      <c r="C197" s="42"/>
      <c r="D197" s="227" t="s">
        <v>153</v>
      </c>
      <c r="E197" s="42"/>
      <c r="F197" s="228" t="s">
        <v>279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153</v>
      </c>
      <c r="AU197" s="19" t="s">
        <v>82</v>
      </c>
    </row>
    <row r="198" s="13" customFormat="1">
      <c r="A198" s="13"/>
      <c r="B198" s="232"/>
      <c r="C198" s="233"/>
      <c r="D198" s="234" t="s">
        <v>155</v>
      </c>
      <c r="E198" s="235" t="s">
        <v>19</v>
      </c>
      <c r="F198" s="236" t="s">
        <v>239</v>
      </c>
      <c r="G198" s="233"/>
      <c r="H198" s="235" t="s">
        <v>19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155</v>
      </c>
      <c r="AU198" s="242" t="s">
        <v>82</v>
      </c>
      <c r="AV198" s="13" t="s">
        <v>79</v>
      </c>
      <c r="AW198" s="13" t="s">
        <v>33</v>
      </c>
      <c r="AX198" s="13" t="s">
        <v>72</v>
      </c>
      <c r="AY198" s="242" t="s">
        <v>143</v>
      </c>
    </row>
    <row r="199" s="14" customFormat="1">
      <c r="A199" s="14"/>
      <c r="B199" s="243"/>
      <c r="C199" s="244"/>
      <c r="D199" s="234" t="s">
        <v>155</v>
      </c>
      <c r="E199" s="245" t="s">
        <v>19</v>
      </c>
      <c r="F199" s="246" t="s">
        <v>280</v>
      </c>
      <c r="G199" s="244"/>
      <c r="H199" s="247">
        <v>1200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155</v>
      </c>
      <c r="AU199" s="253" t="s">
        <v>82</v>
      </c>
      <c r="AV199" s="14" t="s">
        <v>82</v>
      </c>
      <c r="AW199" s="14" t="s">
        <v>33</v>
      </c>
      <c r="AX199" s="14" t="s">
        <v>72</v>
      </c>
      <c r="AY199" s="253" t="s">
        <v>143</v>
      </c>
    </row>
    <row r="200" s="15" customFormat="1">
      <c r="A200" s="15"/>
      <c r="B200" s="254"/>
      <c r="C200" s="255"/>
      <c r="D200" s="234" t="s">
        <v>155</v>
      </c>
      <c r="E200" s="256" t="s">
        <v>19</v>
      </c>
      <c r="F200" s="257" t="s">
        <v>234</v>
      </c>
      <c r="G200" s="255"/>
      <c r="H200" s="258">
        <v>1200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155</v>
      </c>
      <c r="AU200" s="264" t="s">
        <v>82</v>
      </c>
      <c r="AV200" s="15" t="s">
        <v>151</v>
      </c>
      <c r="AW200" s="15" t="s">
        <v>33</v>
      </c>
      <c r="AX200" s="15" t="s">
        <v>79</v>
      </c>
      <c r="AY200" s="264" t="s">
        <v>143</v>
      </c>
    </row>
    <row r="201" s="2" customFormat="1" ht="37.8" customHeight="1">
      <c r="A201" s="40"/>
      <c r="B201" s="41"/>
      <c r="C201" s="214" t="s">
        <v>281</v>
      </c>
      <c r="D201" s="214" t="s">
        <v>146</v>
      </c>
      <c r="E201" s="215" t="s">
        <v>282</v>
      </c>
      <c r="F201" s="216" t="s">
        <v>283</v>
      </c>
      <c r="G201" s="217" t="s">
        <v>271</v>
      </c>
      <c r="H201" s="218">
        <v>16</v>
      </c>
      <c r="I201" s="219"/>
      <c r="J201" s="220">
        <f>ROUND(I201*H201,2)</f>
        <v>0</v>
      </c>
      <c r="K201" s="216" t="s">
        <v>150</v>
      </c>
      <c r="L201" s="46"/>
      <c r="M201" s="221" t="s">
        <v>19</v>
      </c>
      <c r="N201" s="222" t="s">
        <v>43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151</v>
      </c>
      <c r="AT201" s="225" t="s">
        <v>146</v>
      </c>
      <c r="AU201" s="225" t="s">
        <v>82</v>
      </c>
      <c r="AY201" s="19" t="s">
        <v>143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151</v>
      </c>
      <c r="BM201" s="225" t="s">
        <v>284</v>
      </c>
    </row>
    <row r="202" s="2" customFormat="1">
      <c r="A202" s="40"/>
      <c r="B202" s="41"/>
      <c r="C202" s="42"/>
      <c r="D202" s="227" t="s">
        <v>153</v>
      </c>
      <c r="E202" s="42"/>
      <c r="F202" s="228" t="s">
        <v>285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153</v>
      </c>
      <c r="AU202" s="19" t="s">
        <v>82</v>
      </c>
    </row>
    <row r="203" s="14" customFormat="1">
      <c r="A203" s="14"/>
      <c r="B203" s="243"/>
      <c r="C203" s="244"/>
      <c r="D203" s="234" t="s">
        <v>155</v>
      </c>
      <c r="E203" s="245" t="s">
        <v>19</v>
      </c>
      <c r="F203" s="246" t="s">
        <v>274</v>
      </c>
      <c r="G203" s="244"/>
      <c r="H203" s="247">
        <v>16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155</v>
      </c>
      <c r="AU203" s="253" t="s">
        <v>82</v>
      </c>
      <c r="AV203" s="14" t="s">
        <v>82</v>
      </c>
      <c r="AW203" s="14" t="s">
        <v>33</v>
      </c>
      <c r="AX203" s="14" t="s">
        <v>79</v>
      </c>
      <c r="AY203" s="253" t="s">
        <v>143</v>
      </c>
    </row>
    <row r="204" s="2" customFormat="1" ht="16.5" customHeight="1">
      <c r="A204" s="40"/>
      <c r="B204" s="41"/>
      <c r="C204" s="214" t="s">
        <v>286</v>
      </c>
      <c r="D204" s="214" t="s">
        <v>146</v>
      </c>
      <c r="E204" s="215" t="s">
        <v>287</v>
      </c>
      <c r="F204" s="216" t="s">
        <v>288</v>
      </c>
      <c r="G204" s="217" t="s">
        <v>201</v>
      </c>
      <c r="H204" s="218">
        <v>3</v>
      </c>
      <c r="I204" s="219"/>
      <c r="J204" s="220">
        <f>ROUND(I204*H204,2)</f>
        <v>0</v>
      </c>
      <c r="K204" s="216" t="s">
        <v>19</v>
      </c>
      <c r="L204" s="46"/>
      <c r="M204" s="221" t="s">
        <v>19</v>
      </c>
      <c r="N204" s="222" t="s">
        <v>43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151</v>
      </c>
      <c r="AT204" s="225" t="s">
        <v>146</v>
      </c>
      <c r="AU204" s="225" t="s">
        <v>82</v>
      </c>
      <c r="AY204" s="19" t="s">
        <v>143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151</v>
      </c>
      <c r="BM204" s="225" t="s">
        <v>289</v>
      </c>
    </row>
    <row r="205" s="14" customFormat="1">
      <c r="A205" s="14"/>
      <c r="B205" s="243"/>
      <c r="C205" s="244"/>
      <c r="D205" s="234" t="s">
        <v>155</v>
      </c>
      <c r="E205" s="245" t="s">
        <v>19</v>
      </c>
      <c r="F205" s="246" t="s">
        <v>166</v>
      </c>
      <c r="G205" s="244"/>
      <c r="H205" s="247">
        <v>3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155</v>
      </c>
      <c r="AU205" s="253" t="s">
        <v>82</v>
      </c>
      <c r="AV205" s="14" t="s">
        <v>82</v>
      </c>
      <c r="AW205" s="14" t="s">
        <v>33</v>
      </c>
      <c r="AX205" s="14" t="s">
        <v>79</v>
      </c>
      <c r="AY205" s="253" t="s">
        <v>143</v>
      </c>
    </row>
    <row r="206" s="2" customFormat="1" ht="16.5" customHeight="1">
      <c r="A206" s="40"/>
      <c r="B206" s="41"/>
      <c r="C206" s="214" t="s">
        <v>290</v>
      </c>
      <c r="D206" s="214" t="s">
        <v>146</v>
      </c>
      <c r="E206" s="215" t="s">
        <v>291</v>
      </c>
      <c r="F206" s="216" t="s">
        <v>292</v>
      </c>
      <c r="G206" s="217" t="s">
        <v>201</v>
      </c>
      <c r="H206" s="218">
        <v>3</v>
      </c>
      <c r="I206" s="219"/>
      <c r="J206" s="220">
        <f>ROUND(I206*H206,2)</f>
        <v>0</v>
      </c>
      <c r="K206" s="216" t="s">
        <v>19</v>
      </c>
      <c r="L206" s="46"/>
      <c r="M206" s="221" t="s">
        <v>19</v>
      </c>
      <c r="N206" s="222" t="s">
        <v>43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151</v>
      </c>
      <c r="AT206" s="225" t="s">
        <v>146</v>
      </c>
      <c r="AU206" s="225" t="s">
        <v>82</v>
      </c>
      <c r="AY206" s="19" t="s">
        <v>143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151</v>
      </c>
      <c r="BM206" s="225" t="s">
        <v>293</v>
      </c>
    </row>
    <row r="207" s="14" customFormat="1">
      <c r="A207" s="14"/>
      <c r="B207" s="243"/>
      <c r="C207" s="244"/>
      <c r="D207" s="234" t="s">
        <v>155</v>
      </c>
      <c r="E207" s="245" t="s">
        <v>19</v>
      </c>
      <c r="F207" s="246" t="s">
        <v>166</v>
      </c>
      <c r="G207" s="244"/>
      <c r="H207" s="247">
        <v>3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155</v>
      </c>
      <c r="AU207" s="253" t="s">
        <v>82</v>
      </c>
      <c r="AV207" s="14" t="s">
        <v>82</v>
      </c>
      <c r="AW207" s="14" t="s">
        <v>33</v>
      </c>
      <c r="AX207" s="14" t="s">
        <v>79</v>
      </c>
      <c r="AY207" s="253" t="s">
        <v>143</v>
      </c>
    </row>
    <row r="208" s="2" customFormat="1" ht="16.5" customHeight="1">
      <c r="A208" s="40"/>
      <c r="B208" s="41"/>
      <c r="C208" s="214" t="s">
        <v>7</v>
      </c>
      <c r="D208" s="214" t="s">
        <v>146</v>
      </c>
      <c r="E208" s="215" t="s">
        <v>294</v>
      </c>
      <c r="F208" s="216" t="s">
        <v>295</v>
      </c>
      <c r="G208" s="217" t="s">
        <v>201</v>
      </c>
      <c r="H208" s="218">
        <v>3</v>
      </c>
      <c r="I208" s="219"/>
      <c r="J208" s="220">
        <f>ROUND(I208*H208,2)</f>
        <v>0</v>
      </c>
      <c r="K208" s="216" t="s">
        <v>19</v>
      </c>
      <c r="L208" s="46"/>
      <c r="M208" s="221" t="s">
        <v>19</v>
      </c>
      <c r="N208" s="222" t="s">
        <v>43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151</v>
      </c>
      <c r="AT208" s="225" t="s">
        <v>146</v>
      </c>
      <c r="AU208" s="225" t="s">
        <v>82</v>
      </c>
      <c r="AY208" s="19" t="s">
        <v>143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151</v>
      </c>
      <c r="BM208" s="225" t="s">
        <v>296</v>
      </c>
    </row>
    <row r="209" s="14" customFormat="1">
      <c r="A209" s="14"/>
      <c r="B209" s="243"/>
      <c r="C209" s="244"/>
      <c r="D209" s="234" t="s">
        <v>155</v>
      </c>
      <c r="E209" s="245" t="s">
        <v>19</v>
      </c>
      <c r="F209" s="246" t="s">
        <v>166</v>
      </c>
      <c r="G209" s="244"/>
      <c r="H209" s="247">
        <v>3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155</v>
      </c>
      <c r="AU209" s="253" t="s">
        <v>82</v>
      </c>
      <c r="AV209" s="14" t="s">
        <v>82</v>
      </c>
      <c r="AW209" s="14" t="s">
        <v>33</v>
      </c>
      <c r="AX209" s="14" t="s">
        <v>79</v>
      </c>
      <c r="AY209" s="253" t="s">
        <v>143</v>
      </c>
    </row>
    <row r="210" s="2" customFormat="1" ht="16.5" customHeight="1">
      <c r="A210" s="40"/>
      <c r="B210" s="41"/>
      <c r="C210" s="214" t="s">
        <v>297</v>
      </c>
      <c r="D210" s="214" t="s">
        <v>146</v>
      </c>
      <c r="E210" s="215" t="s">
        <v>298</v>
      </c>
      <c r="F210" s="216" t="s">
        <v>299</v>
      </c>
      <c r="G210" s="217" t="s">
        <v>300</v>
      </c>
      <c r="H210" s="218">
        <v>1800</v>
      </c>
      <c r="I210" s="219"/>
      <c r="J210" s="220">
        <f>ROUND(I210*H210,2)</f>
        <v>0</v>
      </c>
      <c r="K210" s="216" t="s">
        <v>19</v>
      </c>
      <c r="L210" s="46"/>
      <c r="M210" s="221" t="s">
        <v>19</v>
      </c>
      <c r="N210" s="222" t="s">
        <v>43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151</v>
      </c>
      <c r="AT210" s="225" t="s">
        <v>146</v>
      </c>
      <c r="AU210" s="225" t="s">
        <v>82</v>
      </c>
      <c r="AY210" s="19" t="s">
        <v>143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151</v>
      </c>
      <c r="BM210" s="225" t="s">
        <v>301</v>
      </c>
    </row>
    <row r="211" s="14" customFormat="1">
      <c r="A211" s="14"/>
      <c r="B211" s="243"/>
      <c r="C211" s="244"/>
      <c r="D211" s="234" t="s">
        <v>155</v>
      </c>
      <c r="E211" s="245" t="s">
        <v>19</v>
      </c>
      <c r="F211" s="246" t="s">
        <v>302</v>
      </c>
      <c r="G211" s="244"/>
      <c r="H211" s="247">
        <v>1800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155</v>
      </c>
      <c r="AU211" s="253" t="s">
        <v>82</v>
      </c>
      <c r="AV211" s="14" t="s">
        <v>82</v>
      </c>
      <c r="AW211" s="14" t="s">
        <v>33</v>
      </c>
      <c r="AX211" s="14" t="s">
        <v>79</v>
      </c>
      <c r="AY211" s="253" t="s">
        <v>143</v>
      </c>
    </row>
    <row r="212" s="2" customFormat="1" ht="24.15" customHeight="1">
      <c r="A212" s="40"/>
      <c r="B212" s="41"/>
      <c r="C212" s="214" t="s">
        <v>303</v>
      </c>
      <c r="D212" s="214" t="s">
        <v>146</v>
      </c>
      <c r="E212" s="215" t="s">
        <v>304</v>
      </c>
      <c r="F212" s="216" t="s">
        <v>305</v>
      </c>
      <c r="G212" s="217" t="s">
        <v>306</v>
      </c>
      <c r="H212" s="218">
        <v>6</v>
      </c>
      <c r="I212" s="219"/>
      <c r="J212" s="220">
        <f>ROUND(I212*H212,2)</f>
        <v>0</v>
      </c>
      <c r="K212" s="216" t="s">
        <v>19</v>
      </c>
      <c r="L212" s="46"/>
      <c r="M212" s="221" t="s">
        <v>19</v>
      </c>
      <c r="N212" s="222" t="s">
        <v>43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151</v>
      </c>
      <c r="AT212" s="225" t="s">
        <v>146</v>
      </c>
      <c r="AU212" s="225" t="s">
        <v>82</v>
      </c>
      <c r="AY212" s="19" t="s">
        <v>143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151</v>
      </c>
      <c r="BM212" s="225" t="s">
        <v>307</v>
      </c>
    </row>
    <row r="213" s="14" customFormat="1">
      <c r="A213" s="14"/>
      <c r="B213" s="243"/>
      <c r="C213" s="244"/>
      <c r="D213" s="234" t="s">
        <v>155</v>
      </c>
      <c r="E213" s="245" t="s">
        <v>19</v>
      </c>
      <c r="F213" s="246" t="s">
        <v>182</v>
      </c>
      <c r="G213" s="244"/>
      <c r="H213" s="247">
        <v>6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155</v>
      </c>
      <c r="AU213" s="253" t="s">
        <v>82</v>
      </c>
      <c r="AV213" s="14" t="s">
        <v>82</v>
      </c>
      <c r="AW213" s="14" t="s">
        <v>33</v>
      </c>
      <c r="AX213" s="14" t="s">
        <v>79</v>
      </c>
      <c r="AY213" s="253" t="s">
        <v>143</v>
      </c>
    </row>
    <row r="214" s="12" customFormat="1" ht="22.8" customHeight="1">
      <c r="A214" s="12"/>
      <c r="B214" s="198"/>
      <c r="C214" s="199"/>
      <c r="D214" s="200" t="s">
        <v>71</v>
      </c>
      <c r="E214" s="212" t="s">
        <v>308</v>
      </c>
      <c r="F214" s="212" t="s">
        <v>309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SUM(P215:P318)</f>
        <v>0</v>
      </c>
      <c r="Q214" s="206"/>
      <c r="R214" s="207">
        <f>SUM(R215:R318)</f>
        <v>1.6009466000000001</v>
      </c>
      <c r="S214" s="206"/>
      <c r="T214" s="208">
        <f>SUM(T215:T318)</f>
        <v>0.49099999999999999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79</v>
      </c>
      <c r="AT214" s="210" t="s">
        <v>71</v>
      </c>
      <c r="AU214" s="210" t="s">
        <v>79</v>
      </c>
      <c r="AY214" s="209" t="s">
        <v>143</v>
      </c>
      <c r="BK214" s="211">
        <f>SUM(BK215:BK318)</f>
        <v>0</v>
      </c>
    </row>
    <row r="215" s="2" customFormat="1" ht="21.75" customHeight="1">
      <c r="A215" s="40"/>
      <c r="B215" s="41"/>
      <c r="C215" s="214" t="s">
        <v>310</v>
      </c>
      <c r="D215" s="214" t="s">
        <v>146</v>
      </c>
      <c r="E215" s="215" t="s">
        <v>311</v>
      </c>
      <c r="F215" s="216" t="s">
        <v>312</v>
      </c>
      <c r="G215" s="217" t="s">
        <v>201</v>
      </c>
      <c r="H215" s="218">
        <v>4</v>
      </c>
      <c r="I215" s="219"/>
      <c r="J215" s="220">
        <f>ROUND(I215*H215,2)</f>
        <v>0</v>
      </c>
      <c r="K215" s="216" t="s">
        <v>19</v>
      </c>
      <c r="L215" s="46"/>
      <c r="M215" s="221" t="s">
        <v>19</v>
      </c>
      <c r="N215" s="222" t="s">
        <v>43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151</v>
      </c>
      <c r="AT215" s="225" t="s">
        <v>146</v>
      </c>
      <c r="AU215" s="225" t="s">
        <v>82</v>
      </c>
      <c r="AY215" s="19" t="s">
        <v>143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151</v>
      </c>
      <c r="BM215" s="225" t="s">
        <v>313</v>
      </c>
    </row>
    <row r="216" s="13" customFormat="1">
      <c r="A216" s="13"/>
      <c r="B216" s="232"/>
      <c r="C216" s="233"/>
      <c r="D216" s="234" t="s">
        <v>155</v>
      </c>
      <c r="E216" s="235" t="s">
        <v>19</v>
      </c>
      <c r="F216" s="236" t="s">
        <v>314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155</v>
      </c>
      <c r="AU216" s="242" t="s">
        <v>82</v>
      </c>
      <c r="AV216" s="13" t="s">
        <v>79</v>
      </c>
      <c r="AW216" s="13" t="s">
        <v>33</v>
      </c>
      <c r="AX216" s="13" t="s">
        <v>72</v>
      </c>
      <c r="AY216" s="242" t="s">
        <v>143</v>
      </c>
    </row>
    <row r="217" s="14" customFormat="1">
      <c r="A217" s="14"/>
      <c r="B217" s="243"/>
      <c r="C217" s="244"/>
      <c r="D217" s="234" t="s">
        <v>155</v>
      </c>
      <c r="E217" s="245" t="s">
        <v>19</v>
      </c>
      <c r="F217" s="246" t="s">
        <v>151</v>
      </c>
      <c r="G217" s="244"/>
      <c r="H217" s="247">
        <v>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155</v>
      </c>
      <c r="AU217" s="253" t="s">
        <v>82</v>
      </c>
      <c r="AV217" s="14" t="s">
        <v>82</v>
      </c>
      <c r="AW217" s="14" t="s">
        <v>33</v>
      </c>
      <c r="AX217" s="14" t="s">
        <v>72</v>
      </c>
      <c r="AY217" s="253" t="s">
        <v>143</v>
      </c>
    </row>
    <row r="218" s="15" customFormat="1">
      <c r="A218" s="15"/>
      <c r="B218" s="254"/>
      <c r="C218" s="255"/>
      <c r="D218" s="234" t="s">
        <v>155</v>
      </c>
      <c r="E218" s="256" t="s">
        <v>19</v>
      </c>
      <c r="F218" s="257" t="s">
        <v>234</v>
      </c>
      <c r="G218" s="255"/>
      <c r="H218" s="258">
        <v>4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155</v>
      </c>
      <c r="AU218" s="264" t="s">
        <v>82</v>
      </c>
      <c r="AV218" s="15" t="s">
        <v>151</v>
      </c>
      <c r="AW218" s="15" t="s">
        <v>33</v>
      </c>
      <c r="AX218" s="15" t="s">
        <v>79</v>
      </c>
      <c r="AY218" s="264" t="s">
        <v>143</v>
      </c>
    </row>
    <row r="219" s="2" customFormat="1" ht="37.8" customHeight="1">
      <c r="A219" s="40"/>
      <c r="B219" s="41"/>
      <c r="C219" s="214" t="s">
        <v>315</v>
      </c>
      <c r="D219" s="214" t="s">
        <v>146</v>
      </c>
      <c r="E219" s="215" t="s">
        <v>316</v>
      </c>
      <c r="F219" s="216" t="s">
        <v>317</v>
      </c>
      <c r="G219" s="217" t="s">
        <v>149</v>
      </c>
      <c r="H219" s="218">
        <v>1027.915</v>
      </c>
      <c r="I219" s="219"/>
      <c r="J219" s="220">
        <f>ROUND(I219*H219,2)</f>
        <v>0</v>
      </c>
      <c r="K219" s="216" t="s">
        <v>150</v>
      </c>
      <c r="L219" s="46"/>
      <c r="M219" s="221" t="s">
        <v>19</v>
      </c>
      <c r="N219" s="222" t="s">
        <v>43</v>
      </c>
      <c r="O219" s="86"/>
      <c r="P219" s="223">
        <f>O219*H219</f>
        <v>0</v>
      </c>
      <c r="Q219" s="223">
        <v>4.0000000000000003E-05</v>
      </c>
      <c r="R219" s="223">
        <f>Q219*H219</f>
        <v>0.041116600000000003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151</v>
      </c>
      <c r="AT219" s="225" t="s">
        <v>146</v>
      </c>
      <c r="AU219" s="225" t="s">
        <v>82</v>
      </c>
      <c r="AY219" s="19" t="s">
        <v>143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151</v>
      </c>
      <c r="BM219" s="225" t="s">
        <v>204</v>
      </c>
    </row>
    <row r="220" s="2" customFormat="1">
      <c r="A220" s="40"/>
      <c r="B220" s="41"/>
      <c r="C220" s="42"/>
      <c r="D220" s="227" t="s">
        <v>153</v>
      </c>
      <c r="E220" s="42"/>
      <c r="F220" s="228" t="s">
        <v>318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153</v>
      </c>
      <c r="AU220" s="19" t="s">
        <v>82</v>
      </c>
    </row>
    <row r="221" s="13" customFormat="1">
      <c r="A221" s="13"/>
      <c r="B221" s="232"/>
      <c r="C221" s="233"/>
      <c r="D221" s="234" t="s">
        <v>155</v>
      </c>
      <c r="E221" s="235" t="s">
        <v>19</v>
      </c>
      <c r="F221" s="236" t="s">
        <v>266</v>
      </c>
      <c r="G221" s="233"/>
      <c r="H221" s="235" t="s">
        <v>19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155</v>
      </c>
      <c r="AU221" s="242" t="s">
        <v>82</v>
      </c>
      <c r="AV221" s="13" t="s">
        <v>79</v>
      </c>
      <c r="AW221" s="13" t="s">
        <v>33</v>
      </c>
      <c r="AX221" s="13" t="s">
        <v>72</v>
      </c>
      <c r="AY221" s="242" t="s">
        <v>143</v>
      </c>
    </row>
    <row r="222" s="13" customFormat="1">
      <c r="A222" s="13"/>
      <c r="B222" s="232"/>
      <c r="C222" s="233"/>
      <c r="D222" s="234" t="s">
        <v>155</v>
      </c>
      <c r="E222" s="235" t="s">
        <v>19</v>
      </c>
      <c r="F222" s="236" t="s">
        <v>319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155</v>
      </c>
      <c r="AU222" s="242" t="s">
        <v>82</v>
      </c>
      <c r="AV222" s="13" t="s">
        <v>79</v>
      </c>
      <c r="AW222" s="13" t="s">
        <v>33</v>
      </c>
      <c r="AX222" s="13" t="s">
        <v>72</v>
      </c>
      <c r="AY222" s="242" t="s">
        <v>143</v>
      </c>
    </row>
    <row r="223" s="14" customFormat="1">
      <c r="A223" s="14"/>
      <c r="B223" s="243"/>
      <c r="C223" s="244"/>
      <c r="D223" s="234" t="s">
        <v>155</v>
      </c>
      <c r="E223" s="245" t="s">
        <v>19</v>
      </c>
      <c r="F223" s="246" t="s">
        <v>320</v>
      </c>
      <c r="G223" s="244"/>
      <c r="H223" s="247">
        <v>546.91499999999996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155</v>
      </c>
      <c r="AU223" s="253" t="s">
        <v>82</v>
      </c>
      <c r="AV223" s="14" t="s">
        <v>82</v>
      </c>
      <c r="AW223" s="14" t="s">
        <v>33</v>
      </c>
      <c r="AX223" s="14" t="s">
        <v>72</v>
      </c>
      <c r="AY223" s="253" t="s">
        <v>143</v>
      </c>
    </row>
    <row r="224" s="14" customFormat="1">
      <c r="A224" s="14"/>
      <c r="B224" s="243"/>
      <c r="C224" s="244"/>
      <c r="D224" s="234" t="s">
        <v>155</v>
      </c>
      <c r="E224" s="245" t="s">
        <v>19</v>
      </c>
      <c r="F224" s="246" t="s">
        <v>321</v>
      </c>
      <c r="G224" s="244"/>
      <c r="H224" s="247">
        <v>481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155</v>
      </c>
      <c r="AU224" s="253" t="s">
        <v>82</v>
      </c>
      <c r="AV224" s="14" t="s">
        <v>82</v>
      </c>
      <c r="AW224" s="14" t="s">
        <v>33</v>
      </c>
      <c r="AX224" s="14" t="s">
        <v>72</v>
      </c>
      <c r="AY224" s="253" t="s">
        <v>143</v>
      </c>
    </row>
    <row r="225" s="15" customFormat="1">
      <c r="A225" s="15"/>
      <c r="B225" s="254"/>
      <c r="C225" s="255"/>
      <c r="D225" s="234" t="s">
        <v>155</v>
      </c>
      <c r="E225" s="256" t="s">
        <v>19</v>
      </c>
      <c r="F225" s="257" t="s">
        <v>234</v>
      </c>
      <c r="G225" s="255"/>
      <c r="H225" s="258">
        <v>1027.915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155</v>
      </c>
      <c r="AU225" s="264" t="s">
        <v>82</v>
      </c>
      <c r="AV225" s="15" t="s">
        <v>151</v>
      </c>
      <c r="AW225" s="15" t="s">
        <v>33</v>
      </c>
      <c r="AX225" s="15" t="s">
        <v>79</v>
      </c>
      <c r="AY225" s="264" t="s">
        <v>143</v>
      </c>
    </row>
    <row r="226" s="2" customFormat="1" ht="24.15" customHeight="1">
      <c r="A226" s="40"/>
      <c r="B226" s="41"/>
      <c r="C226" s="214" t="s">
        <v>322</v>
      </c>
      <c r="D226" s="214" t="s">
        <v>146</v>
      </c>
      <c r="E226" s="215" t="s">
        <v>323</v>
      </c>
      <c r="F226" s="216" t="s">
        <v>324</v>
      </c>
      <c r="G226" s="217" t="s">
        <v>325</v>
      </c>
      <c r="H226" s="218">
        <v>7</v>
      </c>
      <c r="I226" s="219"/>
      <c r="J226" s="220">
        <f>ROUND(I226*H226,2)</f>
        <v>0</v>
      </c>
      <c r="K226" s="216" t="s">
        <v>19</v>
      </c>
      <c r="L226" s="46"/>
      <c r="M226" s="221" t="s">
        <v>19</v>
      </c>
      <c r="N226" s="222" t="s">
        <v>43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0.001</v>
      </c>
      <c r="T226" s="224">
        <f>S226*H226</f>
        <v>0.0070000000000000001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204</v>
      </c>
      <c r="AT226" s="225" t="s">
        <v>146</v>
      </c>
      <c r="AU226" s="225" t="s">
        <v>82</v>
      </c>
      <c r="AY226" s="19" t="s">
        <v>143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79</v>
      </c>
      <c r="BK226" s="226">
        <f>ROUND(I226*H226,2)</f>
        <v>0</v>
      </c>
      <c r="BL226" s="19" t="s">
        <v>204</v>
      </c>
      <c r="BM226" s="225" t="s">
        <v>326</v>
      </c>
    </row>
    <row r="227" s="13" customFormat="1">
      <c r="A227" s="13"/>
      <c r="B227" s="232"/>
      <c r="C227" s="233"/>
      <c r="D227" s="234" t="s">
        <v>155</v>
      </c>
      <c r="E227" s="235" t="s">
        <v>19</v>
      </c>
      <c r="F227" s="236" t="s">
        <v>327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155</v>
      </c>
      <c r="AU227" s="242" t="s">
        <v>82</v>
      </c>
      <c r="AV227" s="13" t="s">
        <v>79</v>
      </c>
      <c r="AW227" s="13" t="s">
        <v>33</v>
      </c>
      <c r="AX227" s="13" t="s">
        <v>72</v>
      </c>
      <c r="AY227" s="242" t="s">
        <v>143</v>
      </c>
    </row>
    <row r="228" s="13" customFormat="1">
      <c r="A228" s="13"/>
      <c r="B228" s="232"/>
      <c r="C228" s="233"/>
      <c r="D228" s="234" t="s">
        <v>155</v>
      </c>
      <c r="E228" s="235" t="s">
        <v>19</v>
      </c>
      <c r="F228" s="236" t="s">
        <v>328</v>
      </c>
      <c r="G228" s="233"/>
      <c r="H228" s="235" t="s">
        <v>19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155</v>
      </c>
      <c r="AU228" s="242" t="s">
        <v>82</v>
      </c>
      <c r="AV228" s="13" t="s">
        <v>79</v>
      </c>
      <c r="AW228" s="13" t="s">
        <v>33</v>
      </c>
      <c r="AX228" s="13" t="s">
        <v>72</v>
      </c>
      <c r="AY228" s="242" t="s">
        <v>143</v>
      </c>
    </row>
    <row r="229" s="14" customFormat="1">
      <c r="A229" s="14"/>
      <c r="B229" s="243"/>
      <c r="C229" s="244"/>
      <c r="D229" s="234" t="s">
        <v>155</v>
      </c>
      <c r="E229" s="245" t="s">
        <v>19</v>
      </c>
      <c r="F229" s="246" t="s">
        <v>79</v>
      </c>
      <c r="G229" s="244"/>
      <c r="H229" s="247">
        <v>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155</v>
      </c>
      <c r="AU229" s="253" t="s">
        <v>82</v>
      </c>
      <c r="AV229" s="14" t="s">
        <v>82</v>
      </c>
      <c r="AW229" s="14" t="s">
        <v>33</v>
      </c>
      <c r="AX229" s="14" t="s">
        <v>72</v>
      </c>
      <c r="AY229" s="253" t="s">
        <v>143</v>
      </c>
    </row>
    <row r="230" s="13" customFormat="1">
      <c r="A230" s="13"/>
      <c r="B230" s="232"/>
      <c r="C230" s="233"/>
      <c r="D230" s="234" t="s">
        <v>155</v>
      </c>
      <c r="E230" s="235" t="s">
        <v>19</v>
      </c>
      <c r="F230" s="236" t="s">
        <v>329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155</v>
      </c>
      <c r="AU230" s="242" t="s">
        <v>82</v>
      </c>
      <c r="AV230" s="13" t="s">
        <v>79</v>
      </c>
      <c r="AW230" s="13" t="s">
        <v>33</v>
      </c>
      <c r="AX230" s="13" t="s">
        <v>72</v>
      </c>
      <c r="AY230" s="242" t="s">
        <v>143</v>
      </c>
    </row>
    <row r="231" s="14" customFormat="1">
      <c r="A231" s="14"/>
      <c r="B231" s="243"/>
      <c r="C231" s="244"/>
      <c r="D231" s="234" t="s">
        <v>155</v>
      </c>
      <c r="E231" s="245" t="s">
        <v>19</v>
      </c>
      <c r="F231" s="246" t="s">
        <v>79</v>
      </c>
      <c r="G231" s="244"/>
      <c r="H231" s="247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155</v>
      </c>
      <c r="AU231" s="253" t="s">
        <v>82</v>
      </c>
      <c r="AV231" s="14" t="s">
        <v>82</v>
      </c>
      <c r="AW231" s="14" t="s">
        <v>33</v>
      </c>
      <c r="AX231" s="14" t="s">
        <v>72</v>
      </c>
      <c r="AY231" s="253" t="s">
        <v>143</v>
      </c>
    </row>
    <row r="232" s="13" customFormat="1">
      <c r="A232" s="13"/>
      <c r="B232" s="232"/>
      <c r="C232" s="233"/>
      <c r="D232" s="234" t="s">
        <v>155</v>
      </c>
      <c r="E232" s="235" t="s">
        <v>19</v>
      </c>
      <c r="F232" s="236" t="s">
        <v>330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155</v>
      </c>
      <c r="AU232" s="242" t="s">
        <v>82</v>
      </c>
      <c r="AV232" s="13" t="s">
        <v>79</v>
      </c>
      <c r="AW232" s="13" t="s">
        <v>33</v>
      </c>
      <c r="AX232" s="13" t="s">
        <v>72</v>
      </c>
      <c r="AY232" s="242" t="s">
        <v>143</v>
      </c>
    </row>
    <row r="233" s="14" customFormat="1">
      <c r="A233" s="14"/>
      <c r="B233" s="243"/>
      <c r="C233" s="244"/>
      <c r="D233" s="234" t="s">
        <v>155</v>
      </c>
      <c r="E233" s="245" t="s">
        <v>19</v>
      </c>
      <c r="F233" s="246" t="s">
        <v>79</v>
      </c>
      <c r="G233" s="244"/>
      <c r="H233" s="247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155</v>
      </c>
      <c r="AU233" s="253" t="s">
        <v>82</v>
      </c>
      <c r="AV233" s="14" t="s">
        <v>82</v>
      </c>
      <c r="AW233" s="14" t="s">
        <v>33</v>
      </c>
      <c r="AX233" s="14" t="s">
        <v>72</v>
      </c>
      <c r="AY233" s="253" t="s">
        <v>143</v>
      </c>
    </row>
    <row r="234" s="13" customFormat="1">
      <c r="A234" s="13"/>
      <c r="B234" s="232"/>
      <c r="C234" s="233"/>
      <c r="D234" s="234" t="s">
        <v>155</v>
      </c>
      <c r="E234" s="235" t="s">
        <v>19</v>
      </c>
      <c r="F234" s="236" t="s">
        <v>331</v>
      </c>
      <c r="G234" s="233"/>
      <c r="H234" s="235" t="s">
        <v>19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155</v>
      </c>
      <c r="AU234" s="242" t="s">
        <v>82</v>
      </c>
      <c r="AV234" s="13" t="s">
        <v>79</v>
      </c>
      <c r="AW234" s="13" t="s">
        <v>33</v>
      </c>
      <c r="AX234" s="13" t="s">
        <v>72</v>
      </c>
      <c r="AY234" s="242" t="s">
        <v>143</v>
      </c>
    </row>
    <row r="235" s="14" customFormat="1">
      <c r="A235" s="14"/>
      <c r="B235" s="243"/>
      <c r="C235" s="244"/>
      <c r="D235" s="234" t="s">
        <v>155</v>
      </c>
      <c r="E235" s="245" t="s">
        <v>19</v>
      </c>
      <c r="F235" s="246" t="s">
        <v>79</v>
      </c>
      <c r="G235" s="244"/>
      <c r="H235" s="247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155</v>
      </c>
      <c r="AU235" s="253" t="s">
        <v>82</v>
      </c>
      <c r="AV235" s="14" t="s">
        <v>82</v>
      </c>
      <c r="AW235" s="14" t="s">
        <v>33</v>
      </c>
      <c r="AX235" s="14" t="s">
        <v>72</v>
      </c>
      <c r="AY235" s="253" t="s">
        <v>143</v>
      </c>
    </row>
    <row r="236" s="13" customFormat="1">
      <c r="A236" s="13"/>
      <c r="B236" s="232"/>
      <c r="C236" s="233"/>
      <c r="D236" s="234" t="s">
        <v>155</v>
      </c>
      <c r="E236" s="235" t="s">
        <v>19</v>
      </c>
      <c r="F236" s="236" t="s">
        <v>332</v>
      </c>
      <c r="G236" s="233"/>
      <c r="H236" s="235" t="s">
        <v>19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155</v>
      </c>
      <c r="AU236" s="242" t="s">
        <v>82</v>
      </c>
      <c r="AV236" s="13" t="s">
        <v>79</v>
      </c>
      <c r="AW236" s="13" t="s">
        <v>33</v>
      </c>
      <c r="AX236" s="13" t="s">
        <v>72</v>
      </c>
      <c r="AY236" s="242" t="s">
        <v>143</v>
      </c>
    </row>
    <row r="237" s="14" customFormat="1">
      <c r="A237" s="14"/>
      <c r="B237" s="243"/>
      <c r="C237" s="244"/>
      <c r="D237" s="234" t="s">
        <v>155</v>
      </c>
      <c r="E237" s="245" t="s">
        <v>19</v>
      </c>
      <c r="F237" s="246" t="s">
        <v>79</v>
      </c>
      <c r="G237" s="244"/>
      <c r="H237" s="247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155</v>
      </c>
      <c r="AU237" s="253" t="s">
        <v>82</v>
      </c>
      <c r="AV237" s="14" t="s">
        <v>82</v>
      </c>
      <c r="AW237" s="14" t="s">
        <v>33</v>
      </c>
      <c r="AX237" s="14" t="s">
        <v>72</v>
      </c>
      <c r="AY237" s="253" t="s">
        <v>143</v>
      </c>
    </row>
    <row r="238" s="13" customFormat="1">
      <c r="A238" s="13"/>
      <c r="B238" s="232"/>
      <c r="C238" s="233"/>
      <c r="D238" s="234" t="s">
        <v>155</v>
      </c>
      <c r="E238" s="235" t="s">
        <v>19</v>
      </c>
      <c r="F238" s="236" t="s">
        <v>333</v>
      </c>
      <c r="G238" s="233"/>
      <c r="H238" s="235" t="s">
        <v>19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155</v>
      </c>
      <c r="AU238" s="242" t="s">
        <v>82</v>
      </c>
      <c r="AV238" s="13" t="s">
        <v>79</v>
      </c>
      <c r="AW238" s="13" t="s">
        <v>33</v>
      </c>
      <c r="AX238" s="13" t="s">
        <v>72</v>
      </c>
      <c r="AY238" s="242" t="s">
        <v>143</v>
      </c>
    </row>
    <row r="239" s="14" customFormat="1">
      <c r="A239" s="14"/>
      <c r="B239" s="243"/>
      <c r="C239" s="244"/>
      <c r="D239" s="234" t="s">
        <v>155</v>
      </c>
      <c r="E239" s="245" t="s">
        <v>19</v>
      </c>
      <c r="F239" s="246" t="s">
        <v>79</v>
      </c>
      <c r="G239" s="244"/>
      <c r="H239" s="247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155</v>
      </c>
      <c r="AU239" s="253" t="s">
        <v>82</v>
      </c>
      <c r="AV239" s="14" t="s">
        <v>82</v>
      </c>
      <c r="AW239" s="14" t="s">
        <v>33</v>
      </c>
      <c r="AX239" s="14" t="s">
        <v>72</v>
      </c>
      <c r="AY239" s="253" t="s">
        <v>143</v>
      </c>
    </row>
    <row r="240" s="13" customFormat="1">
      <c r="A240" s="13"/>
      <c r="B240" s="232"/>
      <c r="C240" s="233"/>
      <c r="D240" s="234" t="s">
        <v>155</v>
      </c>
      <c r="E240" s="235" t="s">
        <v>19</v>
      </c>
      <c r="F240" s="236" t="s">
        <v>334</v>
      </c>
      <c r="G240" s="233"/>
      <c r="H240" s="235" t="s">
        <v>19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155</v>
      </c>
      <c r="AU240" s="242" t="s">
        <v>82</v>
      </c>
      <c r="AV240" s="13" t="s">
        <v>79</v>
      </c>
      <c r="AW240" s="13" t="s">
        <v>33</v>
      </c>
      <c r="AX240" s="13" t="s">
        <v>72</v>
      </c>
      <c r="AY240" s="242" t="s">
        <v>143</v>
      </c>
    </row>
    <row r="241" s="14" customFormat="1">
      <c r="A241" s="14"/>
      <c r="B241" s="243"/>
      <c r="C241" s="244"/>
      <c r="D241" s="234" t="s">
        <v>155</v>
      </c>
      <c r="E241" s="245" t="s">
        <v>19</v>
      </c>
      <c r="F241" s="246" t="s">
        <v>79</v>
      </c>
      <c r="G241" s="244"/>
      <c r="H241" s="247">
        <v>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155</v>
      </c>
      <c r="AU241" s="253" t="s">
        <v>82</v>
      </c>
      <c r="AV241" s="14" t="s">
        <v>82</v>
      </c>
      <c r="AW241" s="14" t="s">
        <v>33</v>
      </c>
      <c r="AX241" s="14" t="s">
        <v>72</v>
      </c>
      <c r="AY241" s="253" t="s">
        <v>143</v>
      </c>
    </row>
    <row r="242" s="15" customFormat="1">
      <c r="A242" s="15"/>
      <c r="B242" s="254"/>
      <c r="C242" s="255"/>
      <c r="D242" s="234" t="s">
        <v>155</v>
      </c>
      <c r="E242" s="256" t="s">
        <v>19</v>
      </c>
      <c r="F242" s="257" t="s">
        <v>234</v>
      </c>
      <c r="G242" s="255"/>
      <c r="H242" s="258">
        <v>7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155</v>
      </c>
      <c r="AU242" s="264" t="s">
        <v>82</v>
      </c>
      <c r="AV242" s="15" t="s">
        <v>151</v>
      </c>
      <c r="AW242" s="15" t="s">
        <v>33</v>
      </c>
      <c r="AX242" s="15" t="s">
        <v>79</v>
      </c>
      <c r="AY242" s="264" t="s">
        <v>143</v>
      </c>
    </row>
    <row r="243" s="2" customFormat="1" ht="24.15" customHeight="1">
      <c r="A243" s="40"/>
      <c r="B243" s="41"/>
      <c r="C243" s="214" t="s">
        <v>335</v>
      </c>
      <c r="D243" s="214" t="s">
        <v>146</v>
      </c>
      <c r="E243" s="215" t="s">
        <v>336</v>
      </c>
      <c r="F243" s="216" t="s">
        <v>337</v>
      </c>
      <c r="G243" s="217" t="s">
        <v>271</v>
      </c>
      <c r="H243" s="218">
        <v>161</v>
      </c>
      <c r="I243" s="219"/>
      <c r="J243" s="220">
        <f>ROUND(I243*H243,2)</f>
        <v>0</v>
      </c>
      <c r="K243" s="216" t="s">
        <v>19</v>
      </c>
      <c r="L243" s="46"/>
      <c r="M243" s="221" t="s">
        <v>19</v>
      </c>
      <c r="N243" s="222" t="s">
        <v>43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0.001</v>
      </c>
      <c r="T243" s="224">
        <f>S243*H243</f>
        <v>0.161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204</v>
      </c>
      <c r="AT243" s="225" t="s">
        <v>146</v>
      </c>
      <c r="AU243" s="225" t="s">
        <v>82</v>
      </c>
      <c r="AY243" s="19" t="s">
        <v>143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79</v>
      </c>
      <c r="BK243" s="226">
        <f>ROUND(I243*H243,2)</f>
        <v>0</v>
      </c>
      <c r="BL243" s="19" t="s">
        <v>204</v>
      </c>
      <c r="BM243" s="225" t="s">
        <v>338</v>
      </c>
    </row>
    <row r="244" s="13" customFormat="1">
      <c r="A244" s="13"/>
      <c r="B244" s="232"/>
      <c r="C244" s="233"/>
      <c r="D244" s="234" t="s">
        <v>155</v>
      </c>
      <c r="E244" s="235" t="s">
        <v>19</v>
      </c>
      <c r="F244" s="236" t="s">
        <v>339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155</v>
      </c>
      <c r="AU244" s="242" t="s">
        <v>82</v>
      </c>
      <c r="AV244" s="13" t="s">
        <v>79</v>
      </c>
      <c r="AW244" s="13" t="s">
        <v>33</v>
      </c>
      <c r="AX244" s="13" t="s">
        <v>72</v>
      </c>
      <c r="AY244" s="242" t="s">
        <v>143</v>
      </c>
    </row>
    <row r="245" s="13" customFormat="1">
      <c r="A245" s="13"/>
      <c r="B245" s="232"/>
      <c r="C245" s="233"/>
      <c r="D245" s="234" t="s">
        <v>155</v>
      </c>
      <c r="E245" s="235" t="s">
        <v>19</v>
      </c>
      <c r="F245" s="236" t="s">
        <v>340</v>
      </c>
      <c r="G245" s="233"/>
      <c r="H245" s="235" t="s">
        <v>19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155</v>
      </c>
      <c r="AU245" s="242" t="s">
        <v>82</v>
      </c>
      <c r="AV245" s="13" t="s">
        <v>79</v>
      </c>
      <c r="AW245" s="13" t="s">
        <v>33</v>
      </c>
      <c r="AX245" s="13" t="s">
        <v>72</v>
      </c>
      <c r="AY245" s="242" t="s">
        <v>143</v>
      </c>
    </row>
    <row r="246" s="14" customFormat="1">
      <c r="A246" s="14"/>
      <c r="B246" s="243"/>
      <c r="C246" s="244"/>
      <c r="D246" s="234" t="s">
        <v>155</v>
      </c>
      <c r="E246" s="245" t="s">
        <v>19</v>
      </c>
      <c r="F246" s="246" t="s">
        <v>341</v>
      </c>
      <c r="G246" s="244"/>
      <c r="H246" s="247">
        <v>161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155</v>
      </c>
      <c r="AU246" s="253" t="s">
        <v>82</v>
      </c>
      <c r="AV246" s="14" t="s">
        <v>82</v>
      </c>
      <c r="AW246" s="14" t="s">
        <v>33</v>
      </c>
      <c r="AX246" s="14" t="s">
        <v>79</v>
      </c>
      <c r="AY246" s="253" t="s">
        <v>143</v>
      </c>
    </row>
    <row r="247" s="2" customFormat="1" ht="33" customHeight="1">
      <c r="A247" s="40"/>
      <c r="B247" s="41"/>
      <c r="C247" s="214" t="s">
        <v>342</v>
      </c>
      <c r="D247" s="214" t="s">
        <v>146</v>
      </c>
      <c r="E247" s="215" t="s">
        <v>343</v>
      </c>
      <c r="F247" s="216" t="s">
        <v>344</v>
      </c>
      <c r="G247" s="217" t="s">
        <v>345</v>
      </c>
      <c r="H247" s="218">
        <v>1</v>
      </c>
      <c r="I247" s="219"/>
      <c r="J247" s="220">
        <f>ROUND(I247*H247,2)</f>
        <v>0</v>
      </c>
      <c r="K247" s="216" t="s">
        <v>19</v>
      </c>
      <c r="L247" s="46"/>
      <c r="M247" s="221" t="s">
        <v>19</v>
      </c>
      <c r="N247" s="222" t="s">
        <v>43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0.001</v>
      </c>
      <c r="T247" s="224">
        <f>S247*H247</f>
        <v>0.001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204</v>
      </c>
      <c r="AT247" s="225" t="s">
        <v>146</v>
      </c>
      <c r="AU247" s="225" t="s">
        <v>82</v>
      </c>
      <c r="AY247" s="19" t="s">
        <v>143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204</v>
      </c>
      <c r="BM247" s="225" t="s">
        <v>346</v>
      </c>
    </row>
    <row r="248" s="13" customFormat="1">
      <c r="A248" s="13"/>
      <c r="B248" s="232"/>
      <c r="C248" s="233"/>
      <c r="D248" s="234" t="s">
        <v>155</v>
      </c>
      <c r="E248" s="235" t="s">
        <v>19</v>
      </c>
      <c r="F248" s="236" t="s">
        <v>347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155</v>
      </c>
      <c r="AU248" s="242" t="s">
        <v>82</v>
      </c>
      <c r="AV248" s="13" t="s">
        <v>79</v>
      </c>
      <c r="AW248" s="13" t="s">
        <v>33</v>
      </c>
      <c r="AX248" s="13" t="s">
        <v>72</v>
      </c>
      <c r="AY248" s="242" t="s">
        <v>143</v>
      </c>
    </row>
    <row r="249" s="14" customFormat="1">
      <c r="A249" s="14"/>
      <c r="B249" s="243"/>
      <c r="C249" s="244"/>
      <c r="D249" s="234" t="s">
        <v>155</v>
      </c>
      <c r="E249" s="245" t="s">
        <v>19</v>
      </c>
      <c r="F249" s="246" t="s">
        <v>79</v>
      </c>
      <c r="G249" s="244"/>
      <c r="H249" s="247">
        <v>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155</v>
      </c>
      <c r="AU249" s="253" t="s">
        <v>82</v>
      </c>
      <c r="AV249" s="14" t="s">
        <v>82</v>
      </c>
      <c r="AW249" s="14" t="s">
        <v>33</v>
      </c>
      <c r="AX249" s="14" t="s">
        <v>79</v>
      </c>
      <c r="AY249" s="253" t="s">
        <v>143</v>
      </c>
    </row>
    <row r="250" s="2" customFormat="1" ht="37.8" customHeight="1">
      <c r="A250" s="40"/>
      <c r="B250" s="41"/>
      <c r="C250" s="214" t="s">
        <v>348</v>
      </c>
      <c r="D250" s="214" t="s">
        <v>146</v>
      </c>
      <c r="E250" s="215" t="s">
        <v>349</v>
      </c>
      <c r="F250" s="216" t="s">
        <v>350</v>
      </c>
      <c r="G250" s="217" t="s">
        <v>271</v>
      </c>
      <c r="H250" s="218">
        <v>203</v>
      </c>
      <c r="I250" s="219"/>
      <c r="J250" s="220">
        <f>ROUND(I250*H250,2)</f>
        <v>0</v>
      </c>
      <c r="K250" s="216" t="s">
        <v>19</v>
      </c>
      <c r="L250" s="46"/>
      <c r="M250" s="221" t="s">
        <v>19</v>
      </c>
      <c r="N250" s="222" t="s">
        <v>43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0.001</v>
      </c>
      <c r="T250" s="224">
        <f>S250*H250</f>
        <v>0.20300000000000001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204</v>
      </c>
      <c r="AT250" s="225" t="s">
        <v>146</v>
      </c>
      <c r="AU250" s="225" t="s">
        <v>82</v>
      </c>
      <c r="AY250" s="19" t="s">
        <v>143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79</v>
      </c>
      <c r="BK250" s="226">
        <f>ROUND(I250*H250,2)</f>
        <v>0</v>
      </c>
      <c r="BL250" s="19" t="s">
        <v>204</v>
      </c>
      <c r="BM250" s="225" t="s">
        <v>351</v>
      </c>
    </row>
    <row r="251" s="13" customFormat="1">
      <c r="A251" s="13"/>
      <c r="B251" s="232"/>
      <c r="C251" s="233"/>
      <c r="D251" s="234" t="s">
        <v>155</v>
      </c>
      <c r="E251" s="235" t="s">
        <v>19</v>
      </c>
      <c r="F251" s="236" t="s">
        <v>352</v>
      </c>
      <c r="G251" s="233"/>
      <c r="H251" s="235" t="s">
        <v>19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155</v>
      </c>
      <c r="AU251" s="242" t="s">
        <v>82</v>
      </c>
      <c r="AV251" s="13" t="s">
        <v>79</v>
      </c>
      <c r="AW251" s="13" t="s">
        <v>33</v>
      </c>
      <c r="AX251" s="13" t="s">
        <v>72</v>
      </c>
      <c r="AY251" s="242" t="s">
        <v>143</v>
      </c>
    </row>
    <row r="252" s="13" customFormat="1">
      <c r="A252" s="13"/>
      <c r="B252" s="232"/>
      <c r="C252" s="233"/>
      <c r="D252" s="234" t="s">
        <v>155</v>
      </c>
      <c r="E252" s="235" t="s">
        <v>19</v>
      </c>
      <c r="F252" s="236" t="s">
        <v>353</v>
      </c>
      <c r="G252" s="233"/>
      <c r="H252" s="235" t="s">
        <v>19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155</v>
      </c>
      <c r="AU252" s="242" t="s">
        <v>82</v>
      </c>
      <c r="AV252" s="13" t="s">
        <v>79</v>
      </c>
      <c r="AW252" s="13" t="s">
        <v>33</v>
      </c>
      <c r="AX252" s="13" t="s">
        <v>72</v>
      </c>
      <c r="AY252" s="242" t="s">
        <v>143</v>
      </c>
    </row>
    <row r="253" s="14" customFormat="1">
      <c r="A253" s="14"/>
      <c r="B253" s="243"/>
      <c r="C253" s="244"/>
      <c r="D253" s="234" t="s">
        <v>155</v>
      </c>
      <c r="E253" s="245" t="s">
        <v>19</v>
      </c>
      <c r="F253" s="246" t="s">
        <v>354</v>
      </c>
      <c r="G253" s="244"/>
      <c r="H253" s="247">
        <v>30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155</v>
      </c>
      <c r="AU253" s="253" t="s">
        <v>82</v>
      </c>
      <c r="AV253" s="14" t="s">
        <v>82</v>
      </c>
      <c r="AW253" s="14" t="s">
        <v>33</v>
      </c>
      <c r="AX253" s="14" t="s">
        <v>72</v>
      </c>
      <c r="AY253" s="253" t="s">
        <v>143</v>
      </c>
    </row>
    <row r="254" s="13" customFormat="1">
      <c r="A254" s="13"/>
      <c r="B254" s="232"/>
      <c r="C254" s="233"/>
      <c r="D254" s="234" t="s">
        <v>155</v>
      </c>
      <c r="E254" s="235" t="s">
        <v>19</v>
      </c>
      <c r="F254" s="236" t="s">
        <v>355</v>
      </c>
      <c r="G254" s="233"/>
      <c r="H254" s="235" t="s">
        <v>19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155</v>
      </c>
      <c r="AU254" s="242" t="s">
        <v>82</v>
      </c>
      <c r="AV254" s="13" t="s">
        <v>79</v>
      </c>
      <c r="AW254" s="13" t="s">
        <v>33</v>
      </c>
      <c r="AX254" s="13" t="s">
        <v>72</v>
      </c>
      <c r="AY254" s="242" t="s">
        <v>143</v>
      </c>
    </row>
    <row r="255" s="14" customFormat="1">
      <c r="A255" s="14"/>
      <c r="B255" s="243"/>
      <c r="C255" s="244"/>
      <c r="D255" s="234" t="s">
        <v>155</v>
      </c>
      <c r="E255" s="245" t="s">
        <v>19</v>
      </c>
      <c r="F255" s="246" t="s">
        <v>356</v>
      </c>
      <c r="G255" s="244"/>
      <c r="H255" s="247">
        <v>88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155</v>
      </c>
      <c r="AU255" s="253" t="s">
        <v>82</v>
      </c>
      <c r="AV255" s="14" t="s">
        <v>82</v>
      </c>
      <c r="AW255" s="14" t="s">
        <v>33</v>
      </c>
      <c r="AX255" s="14" t="s">
        <v>72</v>
      </c>
      <c r="AY255" s="253" t="s">
        <v>143</v>
      </c>
    </row>
    <row r="256" s="13" customFormat="1">
      <c r="A256" s="13"/>
      <c r="B256" s="232"/>
      <c r="C256" s="233"/>
      <c r="D256" s="234" t="s">
        <v>155</v>
      </c>
      <c r="E256" s="235" t="s">
        <v>19</v>
      </c>
      <c r="F256" s="236" t="s">
        <v>357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155</v>
      </c>
      <c r="AU256" s="242" t="s">
        <v>82</v>
      </c>
      <c r="AV256" s="13" t="s">
        <v>79</v>
      </c>
      <c r="AW256" s="13" t="s">
        <v>33</v>
      </c>
      <c r="AX256" s="13" t="s">
        <v>72</v>
      </c>
      <c r="AY256" s="242" t="s">
        <v>143</v>
      </c>
    </row>
    <row r="257" s="14" customFormat="1">
      <c r="A257" s="14"/>
      <c r="B257" s="243"/>
      <c r="C257" s="244"/>
      <c r="D257" s="234" t="s">
        <v>155</v>
      </c>
      <c r="E257" s="245" t="s">
        <v>19</v>
      </c>
      <c r="F257" s="246" t="s">
        <v>354</v>
      </c>
      <c r="G257" s="244"/>
      <c r="H257" s="247">
        <v>30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155</v>
      </c>
      <c r="AU257" s="253" t="s">
        <v>82</v>
      </c>
      <c r="AV257" s="14" t="s">
        <v>82</v>
      </c>
      <c r="AW257" s="14" t="s">
        <v>33</v>
      </c>
      <c r="AX257" s="14" t="s">
        <v>72</v>
      </c>
      <c r="AY257" s="253" t="s">
        <v>143</v>
      </c>
    </row>
    <row r="258" s="13" customFormat="1">
      <c r="A258" s="13"/>
      <c r="B258" s="232"/>
      <c r="C258" s="233"/>
      <c r="D258" s="234" t="s">
        <v>155</v>
      </c>
      <c r="E258" s="235" t="s">
        <v>19</v>
      </c>
      <c r="F258" s="236" t="s">
        <v>358</v>
      </c>
      <c r="G258" s="233"/>
      <c r="H258" s="235" t="s">
        <v>19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155</v>
      </c>
      <c r="AU258" s="242" t="s">
        <v>82</v>
      </c>
      <c r="AV258" s="13" t="s">
        <v>79</v>
      </c>
      <c r="AW258" s="13" t="s">
        <v>33</v>
      </c>
      <c r="AX258" s="13" t="s">
        <v>72</v>
      </c>
      <c r="AY258" s="242" t="s">
        <v>143</v>
      </c>
    </row>
    <row r="259" s="14" customFormat="1">
      <c r="A259" s="14"/>
      <c r="B259" s="243"/>
      <c r="C259" s="244"/>
      <c r="D259" s="234" t="s">
        <v>155</v>
      </c>
      <c r="E259" s="245" t="s">
        <v>19</v>
      </c>
      <c r="F259" s="246" t="s">
        <v>359</v>
      </c>
      <c r="G259" s="244"/>
      <c r="H259" s="247">
        <v>55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155</v>
      </c>
      <c r="AU259" s="253" t="s">
        <v>82</v>
      </c>
      <c r="AV259" s="14" t="s">
        <v>82</v>
      </c>
      <c r="AW259" s="14" t="s">
        <v>33</v>
      </c>
      <c r="AX259" s="14" t="s">
        <v>72</v>
      </c>
      <c r="AY259" s="253" t="s">
        <v>143</v>
      </c>
    </row>
    <row r="260" s="15" customFormat="1">
      <c r="A260" s="15"/>
      <c r="B260" s="254"/>
      <c r="C260" s="255"/>
      <c r="D260" s="234" t="s">
        <v>155</v>
      </c>
      <c r="E260" s="256" t="s">
        <v>19</v>
      </c>
      <c r="F260" s="257" t="s">
        <v>234</v>
      </c>
      <c r="G260" s="255"/>
      <c r="H260" s="258">
        <v>203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4" t="s">
        <v>155</v>
      </c>
      <c r="AU260" s="264" t="s">
        <v>82</v>
      </c>
      <c r="AV260" s="15" t="s">
        <v>151</v>
      </c>
      <c r="AW260" s="15" t="s">
        <v>33</v>
      </c>
      <c r="AX260" s="15" t="s">
        <v>79</v>
      </c>
      <c r="AY260" s="264" t="s">
        <v>143</v>
      </c>
    </row>
    <row r="261" s="2" customFormat="1" ht="24.15" customHeight="1">
      <c r="A261" s="40"/>
      <c r="B261" s="41"/>
      <c r="C261" s="214" t="s">
        <v>354</v>
      </c>
      <c r="D261" s="214" t="s">
        <v>146</v>
      </c>
      <c r="E261" s="215" t="s">
        <v>360</v>
      </c>
      <c r="F261" s="216" t="s">
        <v>361</v>
      </c>
      <c r="G261" s="217" t="s">
        <v>149</v>
      </c>
      <c r="H261" s="218">
        <v>16</v>
      </c>
      <c r="I261" s="219"/>
      <c r="J261" s="220">
        <f>ROUND(I261*H261,2)</f>
        <v>0</v>
      </c>
      <c r="K261" s="216" t="s">
        <v>19</v>
      </c>
      <c r="L261" s="46"/>
      <c r="M261" s="221" t="s">
        <v>19</v>
      </c>
      <c r="N261" s="222" t="s">
        <v>43</v>
      </c>
      <c r="O261" s="86"/>
      <c r="P261" s="223">
        <f>O261*H261</f>
        <v>0</v>
      </c>
      <c r="Q261" s="223">
        <v>0.063</v>
      </c>
      <c r="R261" s="223">
        <f>Q261*H261</f>
        <v>1.008</v>
      </c>
      <c r="S261" s="223">
        <v>0.001</v>
      </c>
      <c r="T261" s="224">
        <f>S261*H261</f>
        <v>0.016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204</v>
      </c>
      <c r="AT261" s="225" t="s">
        <v>146</v>
      </c>
      <c r="AU261" s="225" t="s">
        <v>82</v>
      </c>
      <c r="AY261" s="19" t="s">
        <v>143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204</v>
      </c>
      <c r="BM261" s="225" t="s">
        <v>362</v>
      </c>
    </row>
    <row r="262" s="13" customFormat="1">
      <c r="A262" s="13"/>
      <c r="B262" s="232"/>
      <c r="C262" s="233"/>
      <c r="D262" s="234" t="s">
        <v>155</v>
      </c>
      <c r="E262" s="235" t="s">
        <v>19</v>
      </c>
      <c r="F262" s="236" t="s">
        <v>363</v>
      </c>
      <c r="G262" s="233"/>
      <c r="H262" s="235" t="s">
        <v>19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155</v>
      </c>
      <c r="AU262" s="242" t="s">
        <v>82</v>
      </c>
      <c r="AV262" s="13" t="s">
        <v>79</v>
      </c>
      <c r="AW262" s="13" t="s">
        <v>33</v>
      </c>
      <c r="AX262" s="13" t="s">
        <v>72</v>
      </c>
      <c r="AY262" s="242" t="s">
        <v>143</v>
      </c>
    </row>
    <row r="263" s="14" customFormat="1">
      <c r="A263" s="14"/>
      <c r="B263" s="243"/>
      <c r="C263" s="244"/>
      <c r="D263" s="234" t="s">
        <v>155</v>
      </c>
      <c r="E263" s="245" t="s">
        <v>19</v>
      </c>
      <c r="F263" s="246" t="s">
        <v>204</v>
      </c>
      <c r="G263" s="244"/>
      <c r="H263" s="247">
        <v>16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155</v>
      </c>
      <c r="AU263" s="253" t="s">
        <v>82</v>
      </c>
      <c r="AV263" s="14" t="s">
        <v>82</v>
      </c>
      <c r="AW263" s="14" t="s">
        <v>33</v>
      </c>
      <c r="AX263" s="14" t="s">
        <v>79</v>
      </c>
      <c r="AY263" s="253" t="s">
        <v>143</v>
      </c>
    </row>
    <row r="264" s="2" customFormat="1" ht="33" customHeight="1">
      <c r="A264" s="40"/>
      <c r="B264" s="41"/>
      <c r="C264" s="214" t="s">
        <v>364</v>
      </c>
      <c r="D264" s="214" t="s">
        <v>146</v>
      </c>
      <c r="E264" s="215" t="s">
        <v>365</v>
      </c>
      <c r="F264" s="216" t="s">
        <v>366</v>
      </c>
      <c r="G264" s="217" t="s">
        <v>201</v>
      </c>
      <c r="H264" s="218">
        <v>6</v>
      </c>
      <c r="I264" s="219"/>
      <c r="J264" s="220">
        <f>ROUND(I264*H264,2)</f>
        <v>0</v>
      </c>
      <c r="K264" s="216" t="s">
        <v>19</v>
      </c>
      <c r="L264" s="46"/>
      <c r="M264" s="221" t="s">
        <v>19</v>
      </c>
      <c r="N264" s="222" t="s">
        <v>43</v>
      </c>
      <c r="O264" s="86"/>
      <c r="P264" s="223">
        <f>O264*H264</f>
        <v>0</v>
      </c>
      <c r="Q264" s="223">
        <v>0.063</v>
      </c>
      <c r="R264" s="223">
        <f>Q264*H264</f>
        <v>0.378</v>
      </c>
      <c r="S264" s="223">
        <v>0.001</v>
      </c>
      <c r="T264" s="224">
        <f>S264*H264</f>
        <v>0.0060000000000000001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204</v>
      </c>
      <c r="AT264" s="225" t="s">
        <v>146</v>
      </c>
      <c r="AU264" s="225" t="s">
        <v>82</v>
      </c>
      <c r="AY264" s="19" t="s">
        <v>143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204</v>
      </c>
      <c r="BM264" s="225" t="s">
        <v>367</v>
      </c>
    </row>
    <row r="265" s="13" customFormat="1">
      <c r="A265" s="13"/>
      <c r="B265" s="232"/>
      <c r="C265" s="233"/>
      <c r="D265" s="234" t="s">
        <v>155</v>
      </c>
      <c r="E265" s="235" t="s">
        <v>19</v>
      </c>
      <c r="F265" s="236" t="s">
        <v>368</v>
      </c>
      <c r="G265" s="233"/>
      <c r="H265" s="235" t="s">
        <v>19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155</v>
      </c>
      <c r="AU265" s="242" t="s">
        <v>82</v>
      </c>
      <c r="AV265" s="13" t="s">
        <v>79</v>
      </c>
      <c r="AW265" s="13" t="s">
        <v>33</v>
      </c>
      <c r="AX265" s="13" t="s">
        <v>72</v>
      </c>
      <c r="AY265" s="242" t="s">
        <v>143</v>
      </c>
    </row>
    <row r="266" s="14" customFormat="1">
      <c r="A266" s="14"/>
      <c r="B266" s="243"/>
      <c r="C266" s="244"/>
      <c r="D266" s="234" t="s">
        <v>155</v>
      </c>
      <c r="E266" s="245" t="s">
        <v>19</v>
      </c>
      <c r="F266" s="246" t="s">
        <v>182</v>
      </c>
      <c r="G266" s="244"/>
      <c r="H266" s="247">
        <v>6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155</v>
      </c>
      <c r="AU266" s="253" t="s">
        <v>82</v>
      </c>
      <c r="AV266" s="14" t="s">
        <v>82</v>
      </c>
      <c r="AW266" s="14" t="s">
        <v>33</v>
      </c>
      <c r="AX266" s="14" t="s">
        <v>79</v>
      </c>
      <c r="AY266" s="253" t="s">
        <v>143</v>
      </c>
    </row>
    <row r="267" s="2" customFormat="1" ht="37.8" customHeight="1">
      <c r="A267" s="40"/>
      <c r="B267" s="41"/>
      <c r="C267" s="214" t="s">
        <v>369</v>
      </c>
      <c r="D267" s="214" t="s">
        <v>146</v>
      </c>
      <c r="E267" s="215" t="s">
        <v>370</v>
      </c>
      <c r="F267" s="216" t="s">
        <v>371</v>
      </c>
      <c r="G267" s="217" t="s">
        <v>201</v>
      </c>
      <c r="H267" s="218">
        <v>51</v>
      </c>
      <c r="I267" s="219"/>
      <c r="J267" s="220">
        <f>ROUND(I267*H267,2)</f>
        <v>0</v>
      </c>
      <c r="K267" s="216" t="s">
        <v>19</v>
      </c>
      <c r="L267" s="46"/>
      <c r="M267" s="221" t="s">
        <v>19</v>
      </c>
      <c r="N267" s="222" t="s">
        <v>43</v>
      </c>
      <c r="O267" s="86"/>
      <c r="P267" s="223">
        <f>O267*H267</f>
        <v>0</v>
      </c>
      <c r="Q267" s="223">
        <v>0.00080000000000000004</v>
      </c>
      <c r="R267" s="223">
        <f>Q267*H267</f>
        <v>0.040800000000000003</v>
      </c>
      <c r="S267" s="223">
        <v>0.001</v>
      </c>
      <c r="T267" s="224">
        <f>S267*H267</f>
        <v>0.051000000000000004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204</v>
      </c>
      <c r="AT267" s="225" t="s">
        <v>146</v>
      </c>
      <c r="AU267" s="225" t="s">
        <v>82</v>
      </c>
      <c r="AY267" s="19" t="s">
        <v>143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204</v>
      </c>
      <c r="BM267" s="225" t="s">
        <v>372</v>
      </c>
    </row>
    <row r="268" s="13" customFormat="1">
      <c r="A268" s="13"/>
      <c r="B268" s="232"/>
      <c r="C268" s="233"/>
      <c r="D268" s="234" t="s">
        <v>155</v>
      </c>
      <c r="E268" s="235" t="s">
        <v>19</v>
      </c>
      <c r="F268" s="236" t="s">
        <v>373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155</v>
      </c>
      <c r="AU268" s="242" t="s">
        <v>82</v>
      </c>
      <c r="AV268" s="13" t="s">
        <v>79</v>
      </c>
      <c r="AW268" s="13" t="s">
        <v>33</v>
      </c>
      <c r="AX268" s="13" t="s">
        <v>72</v>
      </c>
      <c r="AY268" s="242" t="s">
        <v>143</v>
      </c>
    </row>
    <row r="269" s="13" customFormat="1">
      <c r="A269" s="13"/>
      <c r="B269" s="232"/>
      <c r="C269" s="233"/>
      <c r="D269" s="234" t="s">
        <v>155</v>
      </c>
      <c r="E269" s="235" t="s">
        <v>19</v>
      </c>
      <c r="F269" s="236" t="s">
        <v>374</v>
      </c>
      <c r="G269" s="233"/>
      <c r="H269" s="235" t="s">
        <v>19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155</v>
      </c>
      <c r="AU269" s="242" t="s">
        <v>82</v>
      </c>
      <c r="AV269" s="13" t="s">
        <v>79</v>
      </c>
      <c r="AW269" s="13" t="s">
        <v>33</v>
      </c>
      <c r="AX269" s="13" t="s">
        <v>72</v>
      </c>
      <c r="AY269" s="242" t="s">
        <v>143</v>
      </c>
    </row>
    <row r="270" s="14" customFormat="1">
      <c r="A270" s="14"/>
      <c r="B270" s="243"/>
      <c r="C270" s="244"/>
      <c r="D270" s="234" t="s">
        <v>155</v>
      </c>
      <c r="E270" s="245" t="s">
        <v>19</v>
      </c>
      <c r="F270" s="246" t="s">
        <v>310</v>
      </c>
      <c r="G270" s="244"/>
      <c r="H270" s="247">
        <v>24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155</v>
      </c>
      <c r="AU270" s="253" t="s">
        <v>82</v>
      </c>
      <c r="AV270" s="14" t="s">
        <v>82</v>
      </c>
      <c r="AW270" s="14" t="s">
        <v>33</v>
      </c>
      <c r="AX270" s="14" t="s">
        <v>72</v>
      </c>
      <c r="AY270" s="253" t="s">
        <v>143</v>
      </c>
    </row>
    <row r="271" s="13" customFormat="1">
      <c r="A271" s="13"/>
      <c r="B271" s="232"/>
      <c r="C271" s="233"/>
      <c r="D271" s="234" t="s">
        <v>155</v>
      </c>
      <c r="E271" s="235" t="s">
        <v>19</v>
      </c>
      <c r="F271" s="236" t="s">
        <v>375</v>
      </c>
      <c r="G271" s="233"/>
      <c r="H271" s="235" t="s">
        <v>19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155</v>
      </c>
      <c r="AU271" s="242" t="s">
        <v>82</v>
      </c>
      <c r="AV271" s="13" t="s">
        <v>79</v>
      </c>
      <c r="AW271" s="13" t="s">
        <v>33</v>
      </c>
      <c r="AX271" s="13" t="s">
        <v>72</v>
      </c>
      <c r="AY271" s="242" t="s">
        <v>143</v>
      </c>
    </row>
    <row r="272" s="14" customFormat="1">
      <c r="A272" s="14"/>
      <c r="B272" s="243"/>
      <c r="C272" s="244"/>
      <c r="D272" s="234" t="s">
        <v>155</v>
      </c>
      <c r="E272" s="245" t="s">
        <v>19</v>
      </c>
      <c r="F272" s="246" t="s">
        <v>241</v>
      </c>
      <c r="G272" s="244"/>
      <c r="H272" s="247">
        <v>11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155</v>
      </c>
      <c r="AU272" s="253" t="s">
        <v>82</v>
      </c>
      <c r="AV272" s="14" t="s">
        <v>82</v>
      </c>
      <c r="AW272" s="14" t="s">
        <v>33</v>
      </c>
      <c r="AX272" s="14" t="s">
        <v>72</v>
      </c>
      <c r="AY272" s="253" t="s">
        <v>143</v>
      </c>
    </row>
    <row r="273" s="13" customFormat="1">
      <c r="A273" s="13"/>
      <c r="B273" s="232"/>
      <c r="C273" s="233"/>
      <c r="D273" s="234" t="s">
        <v>155</v>
      </c>
      <c r="E273" s="235" t="s">
        <v>19</v>
      </c>
      <c r="F273" s="236" t="s">
        <v>376</v>
      </c>
      <c r="G273" s="233"/>
      <c r="H273" s="235" t="s">
        <v>19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155</v>
      </c>
      <c r="AU273" s="242" t="s">
        <v>82</v>
      </c>
      <c r="AV273" s="13" t="s">
        <v>79</v>
      </c>
      <c r="AW273" s="13" t="s">
        <v>33</v>
      </c>
      <c r="AX273" s="13" t="s">
        <v>72</v>
      </c>
      <c r="AY273" s="242" t="s">
        <v>143</v>
      </c>
    </row>
    <row r="274" s="14" customFormat="1">
      <c r="A274" s="14"/>
      <c r="B274" s="243"/>
      <c r="C274" s="244"/>
      <c r="D274" s="234" t="s">
        <v>155</v>
      </c>
      <c r="E274" s="245" t="s">
        <v>19</v>
      </c>
      <c r="F274" s="246" t="s">
        <v>82</v>
      </c>
      <c r="G274" s="244"/>
      <c r="H274" s="247">
        <v>2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155</v>
      </c>
      <c r="AU274" s="253" t="s">
        <v>82</v>
      </c>
      <c r="AV274" s="14" t="s">
        <v>82</v>
      </c>
      <c r="AW274" s="14" t="s">
        <v>33</v>
      </c>
      <c r="AX274" s="14" t="s">
        <v>72</v>
      </c>
      <c r="AY274" s="253" t="s">
        <v>143</v>
      </c>
    </row>
    <row r="275" s="13" customFormat="1">
      <c r="A275" s="13"/>
      <c r="B275" s="232"/>
      <c r="C275" s="233"/>
      <c r="D275" s="234" t="s">
        <v>155</v>
      </c>
      <c r="E275" s="235" t="s">
        <v>19</v>
      </c>
      <c r="F275" s="236" t="s">
        <v>377</v>
      </c>
      <c r="G275" s="233"/>
      <c r="H275" s="235" t="s">
        <v>19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155</v>
      </c>
      <c r="AU275" s="242" t="s">
        <v>82</v>
      </c>
      <c r="AV275" s="13" t="s">
        <v>79</v>
      </c>
      <c r="AW275" s="13" t="s">
        <v>33</v>
      </c>
      <c r="AX275" s="13" t="s">
        <v>72</v>
      </c>
      <c r="AY275" s="242" t="s">
        <v>143</v>
      </c>
    </row>
    <row r="276" s="14" customFormat="1">
      <c r="A276" s="14"/>
      <c r="B276" s="243"/>
      <c r="C276" s="244"/>
      <c r="D276" s="234" t="s">
        <v>155</v>
      </c>
      <c r="E276" s="245" t="s">
        <v>19</v>
      </c>
      <c r="F276" s="246" t="s">
        <v>195</v>
      </c>
      <c r="G276" s="244"/>
      <c r="H276" s="247">
        <v>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155</v>
      </c>
      <c r="AU276" s="253" t="s">
        <v>82</v>
      </c>
      <c r="AV276" s="14" t="s">
        <v>82</v>
      </c>
      <c r="AW276" s="14" t="s">
        <v>33</v>
      </c>
      <c r="AX276" s="14" t="s">
        <v>72</v>
      </c>
      <c r="AY276" s="253" t="s">
        <v>143</v>
      </c>
    </row>
    <row r="277" s="13" customFormat="1">
      <c r="A277" s="13"/>
      <c r="B277" s="232"/>
      <c r="C277" s="233"/>
      <c r="D277" s="234" t="s">
        <v>155</v>
      </c>
      <c r="E277" s="235" t="s">
        <v>19</v>
      </c>
      <c r="F277" s="236" t="s">
        <v>378</v>
      </c>
      <c r="G277" s="233"/>
      <c r="H277" s="235" t="s">
        <v>19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155</v>
      </c>
      <c r="AU277" s="242" t="s">
        <v>82</v>
      </c>
      <c r="AV277" s="13" t="s">
        <v>79</v>
      </c>
      <c r="AW277" s="13" t="s">
        <v>33</v>
      </c>
      <c r="AX277" s="13" t="s">
        <v>72</v>
      </c>
      <c r="AY277" s="242" t="s">
        <v>143</v>
      </c>
    </row>
    <row r="278" s="14" customFormat="1">
      <c r="A278" s="14"/>
      <c r="B278" s="243"/>
      <c r="C278" s="244"/>
      <c r="D278" s="234" t="s">
        <v>155</v>
      </c>
      <c r="E278" s="245" t="s">
        <v>19</v>
      </c>
      <c r="F278" s="246" t="s">
        <v>166</v>
      </c>
      <c r="G278" s="244"/>
      <c r="H278" s="247">
        <v>3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155</v>
      </c>
      <c r="AU278" s="253" t="s">
        <v>82</v>
      </c>
      <c r="AV278" s="14" t="s">
        <v>82</v>
      </c>
      <c r="AW278" s="14" t="s">
        <v>33</v>
      </c>
      <c r="AX278" s="14" t="s">
        <v>72</v>
      </c>
      <c r="AY278" s="253" t="s">
        <v>143</v>
      </c>
    </row>
    <row r="279" s="13" customFormat="1">
      <c r="A279" s="13"/>
      <c r="B279" s="232"/>
      <c r="C279" s="233"/>
      <c r="D279" s="234" t="s">
        <v>155</v>
      </c>
      <c r="E279" s="235" t="s">
        <v>19</v>
      </c>
      <c r="F279" s="236" t="s">
        <v>379</v>
      </c>
      <c r="G279" s="233"/>
      <c r="H279" s="235" t="s">
        <v>19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155</v>
      </c>
      <c r="AU279" s="242" t="s">
        <v>82</v>
      </c>
      <c r="AV279" s="13" t="s">
        <v>79</v>
      </c>
      <c r="AW279" s="13" t="s">
        <v>33</v>
      </c>
      <c r="AX279" s="13" t="s">
        <v>72</v>
      </c>
      <c r="AY279" s="242" t="s">
        <v>143</v>
      </c>
    </row>
    <row r="280" s="14" customFormat="1">
      <c r="A280" s="14"/>
      <c r="B280" s="243"/>
      <c r="C280" s="244"/>
      <c r="D280" s="234" t="s">
        <v>155</v>
      </c>
      <c r="E280" s="245" t="s">
        <v>19</v>
      </c>
      <c r="F280" s="246" t="s">
        <v>82</v>
      </c>
      <c r="G280" s="244"/>
      <c r="H280" s="247">
        <v>2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155</v>
      </c>
      <c r="AU280" s="253" t="s">
        <v>82</v>
      </c>
      <c r="AV280" s="14" t="s">
        <v>82</v>
      </c>
      <c r="AW280" s="14" t="s">
        <v>33</v>
      </c>
      <c r="AX280" s="14" t="s">
        <v>72</v>
      </c>
      <c r="AY280" s="253" t="s">
        <v>143</v>
      </c>
    </row>
    <row r="281" s="15" customFormat="1">
      <c r="A281" s="15"/>
      <c r="B281" s="254"/>
      <c r="C281" s="255"/>
      <c r="D281" s="234" t="s">
        <v>155</v>
      </c>
      <c r="E281" s="256" t="s">
        <v>19</v>
      </c>
      <c r="F281" s="257" t="s">
        <v>234</v>
      </c>
      <c r="G281" s="255"/>
      <c r="H281" s="258">
        <v>51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4" t="s">
        <v>155</v>
      </c>
      <c r="AU281" s="264" t="s">
        <v>82</v>
      </c>
      <c r="AV281" s="15" t="s">
        <v>151</v>
      </c>
      <c r="AW281" s="15" t="s">
        <v>33</v>
      </c>
      <c r="AX281" s="15" t="s">
        <v>79</v>
      </c>
      <c r="AY281" s="264" t="s">
        <v>143</v>
      </c>
    </row>
    <row r="282" s="2" customFormat="1" ht="37.8" customHeight="1">
      <c r="A282" s="40"/>
      <c r="B282" s="41"/>
      <c r="C282" s="214" t="s">
        <v>380</v>
      </c>
      <c r="D282" s="214" t="s">
        <v>146</v>
      </c>
      <c r="E282" s="215" t="s">
        <v>381</v>
      </c>
      <c r="F282" s="216" t="s">
        <v>382</v>
      </c>
      <c r="G282" s="217" t="s">
        <v>201</v>
      </c>
      <c r="H282" s="218">
        <v>20</v>
      </c>
      <c r="I282" s="219"/>
      <c r="J282" s="220">
        <f>ROUND(I282*H282,2)</f>
        <v>0</v>
      </c>
      <c r="K282" s="216" t="s">
        <v>19</v>
      </c>
      <c r="L282" s="46"/>
      <c r="M282" s="221" t="s">
        <v>19</v>
      </c>
      <c r="N282" s="222" t="s">
        <v>43</v>
      </c>
      <c r="O282" s="86"/>
      <c r="P282" s="223">
        <f>O282*H282</f>
        <v>0</v>
      </c>
      <c r="Q282" s="223">
        <v>0.00020000000000000001</v>
      </c>
      <c r="R282" s="223">
        <f>Q282*H282</f>
        <v>0.0040000000000000001</v>
      </c>
      <c r="S282" s="223">
        <v>0.001</v>
      </c>
      <c r="T282" s="224">
        <f>S282*H282</f>
        <v>0.02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204</v>
      </c>
      <c r="AT282" s="225" t="s">
        <v>146</v>
      </c>
      <c r="AU282" s="225" t="s">
        <v>82</v>
      </c>
      <c r="AY282" s="19" t="s">
        <v>143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204</v>
      </c>
      <c r="BM282" s="225" t="s">
        <v>383</v>
      </c>
    </row>
    <row r="283" s="13" customFormat="1">
      <c r="A283" s="13"/>
      <c r="B283" s="232"/>
      <c r="C283" s="233"/>
      <c r="D283" s="234" t="s">
        <v>155</v>
      </c>
      <c r="E283" s="235" t="s">
        <v>19</v>
      </c>
      <c r="F283" s="236" t="s">
        <v>384</v>
      </c>
      <c r="G283" s="233"/>
      <c r="H283" s="235" t="s">
        <v>19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155</v>
      </c>
      <c r="AU283" s="242" t="s">
        <v>82</v>
      </c>
      <c r="AV283" s="13" t="s">
        <v>79</v>
      </c>
      <c r="AW283" s="13" t="s">
        <v>33</v>
      </c>
      <c r="AX283" s="13" t="s">
        <v>72</v>
      </c>
      <c r="AY283" s="242" t="s">
        <v>143</v>
      </c>
    </row>
    <row r="284" s="13" customFormat="1">
      <c r="A284" s="13"/>
      <c r="B284" s="232"/>
      <c r="C284" s="233"/>
      <c r="D284" s="234" t="s">
        <v>155</v>
      </c>
      <c r="E284" s="235" t="s">
        <v>19</v>
      </c>
      <c r="F284" s="236" t="s">
        <v>385</v>
      </c>
      <c r="G284" s="233"/>
      <c r="H284" s="235" t="s">
        <v>19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155</v>
      </c>
      <c r="AU284" s="242" t="s">
        <v>82</v>
      </c>
      <c r="AV284" s="13" t="s">
        <v>79</v>
      </c>
      <c r="AW284" s="13" t="s">
        <v>33</v>
      </c>
      <c r="AX284" s="13" t="s">
        <v>72</v>
      </c>
      <c r="AY284" s="242" t="s">
        <v>143</v>
      </c>
    </row>
    <row r="285" s="14" customFormat="1">
      <c r="A285" s="14"/>
      <c r="B285" s="243"/>
      <c r="C285" s="244"/>
      <c r="D285" s="234" t="s">
        <v>155</v>
      </c>
      <c r="E285" s="245" t="s">
        <v>19</v>
      </c>
      <c r="F285" s="246" t="s">
        <v>290</v>
      </c>
      <c r="G285" s="244"/>
      <c r="H285" s="247">
        <v>20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155</v>
      </c>
      <c r="AU285" s="253" t="s">
        <v>82</v>
      </c>
      <c r="AV285" s="14" t="s">
        <v>82</v>
      </c>
      <c r="AW285" s="14" t="s">
        <v>33</v>
      </c>
      <c r="AX285" s="14" t="s">
        <v>79</v>
      </c>
      <c r="AY285" s="253" t="s">
        <v>143</v>
      </c>
    </row>
    <row r="286" s="2" customFormat="1" ht="37.8" customHeight="1">
      <c r="A286" s="40"/>
      <c r="B286" s="41"/>
      <c r="C286" s="214" t="s">
        <v>386</v>
      </c>
      <c r="D286" s="214" t="s">
        <v>146</v>
      </c>
      <c r="E286" s="215" t="s">
        <v>387</v>
      </c>
      <c r="F286" s="216" t="s">
        <v>388</v>
      </c>
      <c r="G286" s="217" t="s">
        <v>201</v>
      </c>
      <c r="H286" s="218">
        <v>26</v>
      </c>
      <c r="I286" s="219"/>
      <c r="J286" s="220">
        <f>ROUND(I286*H286,2)</f>
        <v>0</v>
      </c>
      <c r="K286" s="216" t="s">
        <v>19</v>
      </c>
      <c r="L286" s="46"/>
      <c r="M286" s="221" t="s">
        <v>19</v>
      </c>
      <c r="N286" s="222" t="s">
        <v>43</v>
      </c>
      <c r="O286" s="86"/>
      <c r="P286" s="223">
        <f>O286*H286</f>
        <v>0</v>
      </c>
      <c r="Q286" s="223">
        <v>0.00020000000000000001</v>
      </c>
      <c r="R286" s="223">
        <f>Q286*H286</f>
        <v>0.0052000000000000006</v>
      </c>
      <c r="S286" s="223">
        <v>0.001</v>
      </c>
      <c r="T286" s="224">
        <f>S286*H286</f>
        <v>0.026000000000000002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204</v>
      </c>
      <c r="AT286" s="225" t="s">
        <v>146</v>
      </c>
      <c r="AU286" s="225" t="s">
        <v>82</v>
      </c>
      <c r="AY286" s="19" t="s">
        <v>143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204</v>
      </c>
      <c r="BM286" s="225" t="s">
        <v>389</v>
      </c>
    </row>
    <row r="287" s="13" customFormat="1">
      <c r="A287" s="13"/>
      <c r="B287" s="232"/>
      <c r="C287" s="233"/>
      <c r="D287" s="234" t="s">
        <v>155</v>
      </c>
      <c r="E287" s="235" t="s">
        <v>19</v>
      </c>
      <c r="F287" s="236" t="s">
        <v>390</v>
      </c>
      <c r="G287" s="233"/>
      <c r="H287" s="235" t="s">
        <v>19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155</v>
      </c>
      <c r="AU287" s="242" t="s">
        <v>82</v>
      </c>
      <c r="AV287" s="13" t="s">
        <v>79</v>
      </c>
      <c r="AW287" s="13" t="s">
        <v>33</v>
      </c>
      <c r="AX287" s="13" t="s">
        <v>72</v>
      </c>
      <c r="AY287" s="242" t="s">
        <v>143</v>
      </c>
    </row>
    <row r="288" s="13" customFormat="1">
      <c r="A288" s="13"/>
      <c r="B288" s="232"/>
      <c r="C288" s="233"/>
      <c r="D288" s="234" t="s">
        <v>155</v>
      </c>
      <c r="E288" s="235" t="s">
        <v>19</v>
      </c>
      <c r="F288" s="236" t="s">
        <v>391</v>
      </c>
      <c r="G288" s="233"/>
      <c r="H288" s="235" t="s">
        <v>19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155</v>
      </c>
      <c r="AU288" s="242" t="s">
        <v>82</v>
      </c>
      <c r="AV288" s="13" t="s">
        <v>79</v>
      </c>
      <c r="AW288" s="13" t="s">
        <v>33</v>
      </c>
      <c r="AX288" s="13" t="s">
        <v>72</v>
      </c>
      <c r="AY288" s="242" t="s">
        <v>143</v>
      </c>
    </row>
    <row r="289" s="14" customFormat="1">
      <c r="A289" s="14"/>
      <c r="B289" s="243"/>
      <c r="C289" s="244"/>
      <c r="D289" s="234" t="s">
        <v>155</v>
      </c>
      <c r="E289" s="245" t="s">
        <v>19</v>
      </c>
      <c r="F289" s="246" t="s">
        <v>182</v>
      </c>
      <c r="G289" s="244"/>
      <c r="H289" s="247">
        <v>6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155</v>
      </c>
      <c r="AU289" s="253" t="s">
        <v>82</v>
      </c>
      <c r="AV289" s="14" t="s">
        <v>82</v>
      </c>
      <c r="AW289" s="14" t="s">
        <v>33</v>
      </c>
      <c r="AX289" s="14" t="s">
        <v>72</v>
      </c>
      <c r="AY289" s="253" t="s">
        <v>143</v>
      </c>
    </row>
    <row r="290" s="13" customFormat="1">
      <c r="A290" s="13"/>
      <c r="B290" s="232"/>
      <c r="C290" s="233"/>
      <c r="D290" s="234" t="s">
        <v>155</v>
      </c>
      <c r="E290" s="235" t="s">
        <v>19</v>
      </c>
      <c r="F290" s="236" t="s">
        <v>392</v>
      </c>
      <c r="G290" s="233"/>
      <c r="H290" s="235" t="s">
        <v>19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155</v>
      </c>
      <c r="AU290" s="242" t="s">
        <v>82</v>
      </c>
      <c r="AV290" s="13" t="s">
        <v>79</v>
      </c>
      <c r="AW290" s="13" t="s">
        <v>33</v>
      </c>
      <c r="AX290" s="13" t="s">
        <v>72</v>
      </c>
      <c r="AY290" s="242" t="s">
        <v>143</v>
      </c>
    </row>
    <row r="291" s="14" customFormat="1">
      <c r="A291" s="14"/>
      <c r="B291" s="243"/>
      <c r="C291" s="244"/>
      <c r="D291" s="234" t="s">
        <v>155</v>
      </c>
      <c r="E291" s="245" t="s">
        <v>19</v>
      </c>
      <c r="F291" s="246" t="s">
        <v>182</v>
      </c>
      <c r="G291" s="244"/>
      <c r="H291" s="247">
        <v>6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155</v>
      </c>
      <c r="AU291" s="253" t="s">
        <v>82</v>
      </c>
      <c r="AV291" s="14" t="s">
        <v>82</v>
      </c>
      <c r="AW291" s="14" t="s">
        <v>33</v>
      </c>
      <c r="AX291" s="14" t="s">
        <v>72</v>
      </c>
      <c r="AY291" s="253" t="s">
        <v>143</v>
      </c>
    </row>
    <row r="292" s="13" customFormat="1">
      <c r="A292" s="13"/>
      <c r="B292" s="232"/>
      <c r="C292" s="233"/>
      <c r="D292" s="234" t="s">
        <v>155</v>
      </c>
      <c r="E292" s="235" t="s">
        <v>19</v>
      </c>
      <c r="F292" s="236" t="s">
        <v>393</v>
      </c>
      <c r="G292" s="233"/>
      <c r="H292" s="235" t="s">
        <v>19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155</v>
      </c>
      <c r="AU292" s="242" t="s">
        <v>82</v>
      </c>
      <c r="AV292" s="13" t="s">
        <v>79</v>
      </c>
      <c r="AW292" s="13" t="s">
        <v>33</v>
      </c>
      <c r="AX292" s="13" t="s">
        <v>72</v>
      </c>
      <c r="AY292" s="242" t="s">
        <v>143</v>
      </c>
    </row>
    <row r="293" s="14" customFormat="1">
      <c r="A293" s="14"/>
      <c r="B293" s="243"/>
      <c r="C293" s="244"/>
      <c r="D293" s="234" t="s">
        <v>155</v>
      </c>
      <c r="E293" s="245" t="s">
        <v>19</v>
      </c>
      <c r="F293" s="246" t="s">
        <v>176</v>
      </c>
      <c r="G293" s="244"/>
      <c r="H293" s="247">
        <v>5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155</v>
      </c>
      <c r="AU293" s="253" t="s">
        <v>82</v>
      </c>
      <c r="AV293" s="14" t="s">
        <v>82</v>
      </c>
      <c r="AW293" s="14" t="s">
        <v>33</v>
      </c>
      <c r="AX293" s="14" t="s">
        <v>72</v>
      </c>
      <c r="AY293" s="253" t="s">
        <v>143</v>
      </c>
    </row>
    <row r="294" s="13" customFormat="1">
      <c r="A294" s="13"/>
      <c r="B294" s="232"/>
      <c r="C294" s="233"/>
      <c r="D294" s="234" t="s">
        <v>155</v>
      </c>
      <c r="E294" s="235" t="s">
        <v>19</v>
      </c>
      <c r="F294" s="236" t="s">
        <v>394</v>
      </c>
      <c r="G294" s="233"/>
      <c r="H294" s="235" t="s">
        <v>19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155</v>
      </c>
      <c r="AU294" s="242" t="s">
        <v>82</v>
      </c>
      <c r="AV294" s="13" t="s">
        <v>79</v>
      </c>
      <c r="AW294" s="13" t="s">
        <v>33</v>
      </c>
      <c r="AX294" s="13" t="s">
        <v>72</v>
      </c>
      <c r="AY294" s="242" t="s">
        <v>143</v>
      </c>
    </row>
    <row r="295" s="14" customFormat="1">
      <c r="A295" s="14"/>
      <c r="B295" s="243"/>
      <c r="C295" s="244"/>
      <c r="D295" s="234" t="s">
        <v>155</v>
      </c>
      <c r="E295" s="245" t="s">
        <v>19</v>
      </c>
      <c r="F295" s="246" t="s">
        <v>151</v>
      </c>
      <c r="G295" s="244"/>
      <c r="H295" s="247">
        <v>4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155</v>
      </c>
      <c r="AU295" s="253" t="s">
        <v>82</v>
      </c>
      <c r="AV295" s="14" t="s">
        <v>82</v>
      </c>
      <c r="AW295" s="14" t="s">
        <v>33</v>
      </c>
      <c r="AX295" s="14" t="s">
        <v>72</v>
      </c>
      <c r="AY295" s="253" t="s">
        <v>143</v>
      </c>
    </row>
    <row r="296" s="13" customFormat="1">
      <c r="A296" s="13"/>
      <c r="B296" s="232"/>
      <c r="C296" s="233"/>
      <c r="D296" s="234" t="s">
        <v>155</v>
      </c>
      <c r="E296" s="235" t="s">
        <v>19</v>
      </c>
      <c r="F296" s="236" t="s">
        <v>377</v>
      </c>
      <c r="G296" s="233"/>
      <c r="H296" s="235" t="s">
        <v>19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155</v>
      </c>
      <c r="AU296" s="242" t="s">
        <v>82</v>
      </c>
      <c r="AV296" s="13" t="s">
        <v>79</v>
      </c>
      <c r="AW296" s="13" t="s">
        <v>33</v>
      </c>
      <c r="AX296" s="13" t="s">
        <v>72</v>
      </c>
      <c r="AY296" s="242" t="s">
        <v>143</v>
      </c>
    </row>
    <row r="297" s="14" customFormat="1">
      <c r="A297" s="14"/>
      <c r="B297" s="243"/>
      <c r="C297" s="244"/>
      <c r="D297" s="234" t="s">
        <v>155</v>
      </c>
      <c r="E297" s="245" t="s">
        <v>19</v>
      </c>
      <c r="F297" s="246" t="s">
        <v>176</v>
      </c>
      <c r="G297" s="244"/>
      <c r="H297" s="247">
        <v>5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155</v>
      </c>
      <c r="AU297" s="253" t="s">
        <v>82</v>
      </c>
      <c r="AV297" s="14" t="s">
        <v>82</v>
      </c>
      <c r="AW297" s="14" t="s">
        <v>33</v>
      </c>
      <c r="AX297" s="14" t="s">
        <v>72</v>
      </c>
      <c r="AY297" s="253" t="s">
        <v>143</v>
      </c>
    </row>
    <row r="298" s="15" customFormat="1">
      <c r="A298" s="15"/>
      <c r="B298" s="254"/>
      <c r="C298" s="255"/>
      <c r="D298" s="234" t="s">
        <v>155</v>
      </c>
      <c r="E298" s="256" t="s">
        <v>19</v>
      </c>
      <c r="F298" s="257" t="s">
        <v>234</v>
      </c>
      <c r="G298" s="255"/>
      <c r="H298" s="258">
        <v>26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4" t="s">
        <v>155</v>
      </c>
      <c r="AU298" s="264" t="s">
        <v>82</v>
      </c>
      <c r="AV298" s="15" t="s">
        <v>151</v>
      </c>
      <c r="AW298" s="15" t="s">
        <v>33</v>
      </c>
      <c r="AX298" s="15" t="s">
        <v>79</v>
      </c>
      <c r="AY298" s="264" t="s">
        <v>143</v>
      </c>
    </row>
    <row r="299" s="2" customFormat="1" ht="33" customHeight="1">
      <c r="A299" s="40"/>
      <c r="B299" s="41"/>
      <c r="C299" s="214" t="s">
        <v>395</v>
      </c>
      <c r="D299" s="214" t="s">
        <v>146</v>
      </c>
      <c r="E299" s="215" t="s">
        <v>396</v>
      </c>
      <c r="F299" s="216" t="s">
        <v>397</v>
      </c>
      <c r="G299" s="217" t="s">
        <v>149</v>
      </c>
      <c r="H299" s="218">
        <v>83</v>
      </c>
      <c r="I299" s="219"/>
      <c r="J299" s="220">
        <f>ROUND(I299*H299,2)</f>
        <v>0</v>
      </c>
      <c r="K299" s="216" t="s">
        <v>150</v>
      </c>
      <c r="L299" s="46"/>
      <c r="M299" s="221" t="s">
        <v>19</v>
      </c>
      <c r="N299" s="222" t="s">
        <v>43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151</v>
      </c>
      <c r="AT299" s="225" t="s">
        <v>146</v>
      </c>
      <c r="AU299" s="225" t="s">
        <v>82</v>
      </c>
      <c r="AY299" s="19" t="s">
        <v>143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79</v>
      </c>
      <c r="BK299" s="226">
        <f>ROUND(I299*H299,2)</f>
        <v>0</v>
      </c>
      <c r="BL299" s="19" t="s">
        <v>151</v>
      </c>
      <c r="BM299" s="225" t="s">
        <v>398</v>
      </c>
    </row>
    <row r="300" s="2" customFormat="1">
      <c r="A300" s="40"/>
      <c r="B300" s="41"/>
      <c r="C300" s="42"/>
      <c r="D300" s="227" t="s">
        <v>153</v>
      </c>
      <c r="E300" s="42"/>
      <c r="F300" s="228" t="s">
        <v>399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153</v>
      </c>
      <c r="AU300" s="19" t="s">
        <v>82</v>
      </c>
    </row>
    <row r="301" s="13" customFormat="1">
      <c r="A301" s="13"/>
      <c r="B301" s="232"/>
      <c r="C301" s="233"/>
      <c r="D301" s="234" t="s">
        <v>155</v>
      </c>
      <c r="E301" s="235" t="s">
        <v>19</v>
      </c>
      <c r="F301" s="236" t="s">
        <v>400</v>
      </c>
      <c r="G301" s="233"/>
      <c r="H301" s="235" t="s">
        <v>19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155</v>
      </c>
      <c r="AU301" s="242" t="s">
        <v>82</v>
      </c>
      <c r="AV301" s="13" t="s">
        <v>79</v>
      </c>
      <c r="AW301" s="13" t="s">
        <v>33</v>
      </c>
      <c r="AX301" s="13" t="s">
        <v>72</v>
      </c>
      <c r="AY301" s="242" t="s">
        <v>143</v>
      </c>
    </row>
    <row r="302" s="14" customFormat="1">
      <c r="A302" s="14"/>
      <c r="B302" s="243"/>
      <c r="C302" s="244"/>
      <c r="D302" s="234" t="s">
        <v>155</v>
      </c>
      <c r="E302" s="245" t="s">
        <v>19</v>
      </c>
      <c r="F302" s="246" t="s">
        <v>401</v>
      </c>
      <c r="G302" s="244"/>
      <c r="H302" s="247">
        <v>83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155</v>
      </c>
      <c r="AU302" s="253" t="s">
        <v>82</v>
      </c>
      <c r="AV302" s="14" t="s">
        <v>82</v>
      </c>
      <c r="AW302" s="14" t="s">
        <v>33</v>
      </c>
      <c r="AX302" s="14" t="s">
        <v>79</v>
      </c>
      <c r="AY302" s="253" t="s">
        <v>143</v>
      </c>
    </row>
    <row r="303" s="2" customFormat="1" ht="24.15" customHeight="1">
      <c r="A303" s="40"/>
      <c r="B303" s="41"/>
      <c r="C303" s="214" t="s">
        <v>402</v>
      </c>
      <c r="D303" s="214" t="s">
        <v>146</v>
      </c>
      <c r="E303" s="215" t="s">
        <v>403</v>
      </c>
      <c r="F303" s="216" t="s">
        <v>404</v>
      </c>
      <c r="G303" s="217" t="s">
        <v>149</v>
      </c>
      <c r="H303" s="218">
        <v>564</v>
      </c>
      <c r="I303" s="219"/>
      <c r="J303" s="220">
        <f>ROUND(I303*H303,2)</f>
        <v>0</v>
      </c>
      <c r="K303" s="216" t="s">
        <v>150</v>
      </c>
      <c r="L303" s="46"/>
      <c r="M303" s="221" t="s">
        <v>19</v>
      </c>
      <c r="N303" s="222" t="s">
        <v>43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151</v>
      </c>
      <c r="AT303" s="225" t="s">
        <v>146</v>
      </c>
      <c r="AU303" s="225" t="s">
        <v>82</v>
      </c>
      <c r="AY303" s="19" t="s">
        <v>143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79</v>
      </c>
      <c r="BK303" s="226">
        <f>ROUND(I303*H303,2)</f>
        <v>0</v>
      </c>
      <c r="BL303" s="19" t="s">
        <v>151</v>
      </c>
      <c r="BM303" s="225" t="s">
        <v>405</v>
      </c>
    </row>
    <row r="304" s="2" customFormat="1">
      <c r="A304" s="40"/>
      <c r="B304" s="41"/>
      <c r="C304" s="42"/>
      <c r="D304" s="227" t="s">
        <v>153</v>
      </c>
      <c r="E304" s="42"/>
      <c r="F304" s="228" t="s">
        <v>406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153</v>
      </c>
      <c r="AU304" s="19" t="s">
        <v>82</v>
      </c>
    </row>
    <row r="305" s="14" customFormat="1">
      <c r="A305" s="14"/>
      <c r="B305" s="243"/>
      <c r="C305" s="244"/>
      <c r="D305" s="234" t="s">
        <v>155</v>
      </c>
      <c r="E305" s="245" t="s">
        <v>19</v>
      </c>
      <c r="F305" s="246" t="s">
        <v>407</v>
      </c>
      <c r="G305" s="244"/>
      <c r="H305" s="247">
        <v>564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155</v>
      </c>
      <c r="AU305" s="253" t="s">
        <v>82</v>
      </c>
      <c r="AV305" s="14" t="s">
        <v>82</v>
      </c>
      <c r="AW305" s="14" t="s">
        <v>33</v>
      </c>
      <c r="AX305" s="14" t="s">
        <v>72</v>
      </c>
      <c r="AY305" s="253" t="s">
        <v>143</v>
      </c>
    </row>
    <row r="306" s="15" customFormat="1">
      <c r="A306" s="15"/>
      <c r="B306" s="254"/>
      <c r="C306" s="255"/>
      <c r="D306" s="234" t="s">
        <v>155</v>
      </c>
      <c r="E306" s="256" t="s">
        <v>19</v>
      </c>
      <c r="F306" s="257" t="s">
        <v>234</v>
      </c>
      <c r="G306" s="255"/>
      <c r="H306" s="258">
        <v>564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155</v>
      </c>
      <c r="AU306" s="264" t="s">
        <v>82</v>
      </c>
      <c r="AV306" s="15" t="s">
        <v>151</v>
      </c>
      <c r="AW306" s="15" t="s">
        <v>33</v>
      </c>
      <c r="AX306" s="15" t="s">
        <v>79</v>
      </c>
      <c r="AY306" s="264" t="s">
        <v>143</v>
      </c>
    </row>
    <row r="307" s="2" customFormat="1" ht="16.5" customHeight="1">
      <c r="A307" s="40"/>
      <c r="B307" s="41"/>
      <c r="C307" s="214" t="s">
        <v>408</v>
      </c>
      <c r="D307" s="214" t="s">
        <v>146</v>
      </c>
      <c r="E307" s="215" t="s">
        <v>409</v>
      </c>
      <c r="F307" s="216" t="s">
        <v>410</v>
      </c>
      <c r="G307" s="217" t="s">
        <v>149</v>
      </c>
      <c r="H307" s="218">
        <v>83</v>
      </c>
      <c r="I307" s="219"/>
      <c r="J307" s="220">
        <f>ROUND(I307*H307,2)</f>
        <v>0</v>
      </c>
      <c r="K307" s="216" t="s">
        <v>19</v>
      </c>
      <c r="L307" s="46"/>
      <c r="M307" s="221" t="s">
        <v>19</v>
      </c>
      <c r="N307" s="222" t="s">
        <v>43</v>
      </c>
      <c r="O307" s="86"/>
      <c r="P307" s="223">
        <f>O307*H307</f>
        <v>0</v>
      </c>
      <c r="Q307" s="223">
        <v>0.00013999999999999999</v>
      </c>
      <c r="R307" s="223">
        <f>Q307*H307</f>
        <v>0.011619999999999998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151</v>
      </c>
      <c r="AT307" s="225" t="s">
        <v>146</v>
      </c>
      <c r="AU307" s="225" t="s">
        <v>82</v>
      </c>
      <c r="AY307" s="19" t="s">
        <v>143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151</v>
      </c>
      <c r="BM307" s="225" t="s">
        <v>411</v>
      </c>
    </row>
    <row r="308" s="14" customFormat="1">
      <c r="A308" s="14"/>
      <c r="B308" s="243"/>
      <c r="C308" s="244"/>
      <c r="D308" s="234" t="s">
        <v>155</v>
      </c>
      <c r="E308" s="245" t="s">
        <v>19</v>
      </c>
      <c r="F308" s="246" t="s">
        <v>401</v>
      </c>
      <c r="G308" s="244"/>
      <c r="H308" s="247">
        <v>83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155</v>
      </c>
      <c r="AU308" s="253" t="s">
        <v>82</v>
      </c>
      <c r="AV308" s="14" t="s">
        <v>82</v>
      </c>
      <c r="AW308" s="14" t="s">
        <v>33</v>
      </c>
      <c r="AX308" s="14" t="s">
        <v>79</v>
      </c>
      <c r="AY308" s="253" t="s">
        <v>143</v>
      </c>
    </row>
    <row r="309" s="2" customFormat="1" ht="21.75" customHeight="1">
      <c r="A309" s="40"/>
      <c r="B309" s="41"/>
      <c r="C309" s="214" t="s">
        <v>412</v>
      </c>
      <c r="D309" s="214" t="s">
        <v>146</v>
      </c>
      <c r="E309" s="215" t="s">
        <v>413</v>
      </c>
      <c r="F309" s="216" t="s">
        <v>414</v>
      </c>
      <c r="G309" s="217" t="s">
        <v>149</v>
      </c>
      <c r="H309" s="218">
        <v>11.5</v>
      </c>
      <c r="I309" s="219"/>
      <c r="J309" s="220">
        <f>ROUND(I309*H309,2)</f>
        <v>0</v>
      </c>
      <c r="K309" s="216" t="s">
        <v>19</v>
      </c>
      <c r="L309" s="46"/>
      <c r="M309" s="221" t="s">
        <v>19</v>
      </c>
      <c r="N309" s="222" t="s">
        <v>43</v>
      </c>
      <c r="O309" s="86"/>
      <c r="P309" s="223">
        <f>O309*H309</f>
        <v>0</v>
      </c>
      <c r="Q309" s="223">
        <v>0.00013999999999999999</v>
      </c>
      <c r="R309" s="223">
        <f>Q309*H309</f>
        <v>0.0016099999999999999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151</v>
      </c>
      <c r="AT309" s="225" t="s">
        <v>146</v>
      </c>
      <c r="AU309" s="225" t="s">
        <v>82</v>
      </c>
      <c r="AY309" s="19" t="s">
        <v>143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79</v>
      </c>
      <c r="BK309" s="226">
        <f>ROUND(I309*H309,2)</f>
        <v>0</v>
      </c>
      <c r="BL309" s="19" t="s">
        <v>151</v>
      </c>
      <c r="BM309" s="225" t="s">
        <v>415</v>
      </c>
    </row>
    <row r="310" s="14" customFormat="1">
      <c r="A310" s="14"/>
      <c r="B310" s="243"/>
      <c r="C310" s="244"/>
      <c r="D310" s="234" t="s">
        <v>155</v>
      </c>
      <c r="E310" s="245" t="s">
        <v>19</v>
      </c>
      <c r="F310" s="246" t="s">
        <v>416</v>
      </c>
      <c r="G310" s="244"/>
      <c r="H310" s="247">
        <v>11.5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155</v>
      </c>
      <c r="AU310" s="253" t="s">
        <v>82</v>
      </c>
      <c r="AV310" s="14" t="s">
        <v>82</v>
      </c>
      <c r="AW310" s="14" t="s">
        <v>33</v>
      </c>
      <c r="AX310" s="14" t="s">
        <v>79</v>
      </c>
      <c r="AY310" s="253" t="s">
        <v>143</v>
      </c>
    </row>
    <row r="311" s="2" customFormat="1" ht="24.15" customHeight="1">
      <c r="A311" s="40"/>
      <c r="B311" s="41"/>
      <c r="C311" s="214" t="s">
        <v>417</v>
      </c>
      <c r="D311" s="214" t="s">
        <v>146</v>
      </c>
      <c r="E311" s="215" t="s">
        <v>418</v>
      </c>
      <c r="F311" s="216" t="s">
        <v>419</v>
      </c>
      <c r="G311" s="217" t="s">
        <v>420</v>
      </c>
      <c r="H311" s="218">
        <v>1</v>
      </c>
      <c r="I311" s="219"/>
      <c r="J311" s="220">
        <f>ROUND(I311*H311,2)</f>
        <v>0</v>
      </c>
      <c r="K311" s="216" t="s">
        <v>19</v>
      </c>
      <c r="L311" s="46"/>
      <c r="M311" s="221" t="s">
        <v>19</v>
      </c>
      <c r="N311" s="222" t="s">
        <v>43</v>
      </c>
      <c r="O311" s="86"/>
      <c r="P311" s="223">
        <f>O311*H311</f>
        <v>0</v>
      </c>
      <c r="Q311" s="223">
        <v>0.00035</v>
      </c>
      <c r="R311" s="223">
        <f>Q311*H311</f>
        <v>0.00035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204</v>
      </c>
      <c r="AT311" s="225" t="s">
        <v>146</v>
      </c>
      <c r="AU311" s="225" t="s">
        <v>82</v>
      </c>
      <c r="AY311" s="19" t="s">
        <v>143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204</v>
      </c>
      <c r="BM311" s="225" t="s">
        <v>421</v>
      </c>
    </row>
    <row r="312" s="14" customFormat="1">
      <c r="A312" s="14"/>
      <c r="B312" s="243"/>
      <c r="C312" s="244"/>
      <c r="D312" s="234" t="s">
        <v>155</v>
      </c>
      <c r="E312" s="245" t="s">
        <v>19</v>
      </c>
      <c r="F312" s="246" t="s">
        <v>79</v>
      </c>
      <c r="G312" s="244"/>
      <c r="H312" s="247">
        <v>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155</v>
      </c>
      <c r="AU312" s="253" t="s">
        <v>82</v>
      </c>
      <c r="AV312" s="14" t="s">
        <v>82</v>
      </c>
      <c r="AW312" s="14" t="s">
        <v>33</v>
      </c>
      <c r="AX312" s="14" t="s">
        <v>79</v>
      </c>
      <c r="AY312" s="253" t="s">
        <v>143</v>
      </c>
    </row>
    <row r="313" s="2" customFormat="1" ht="24.15" customHeight="1">
      <c r="A313" s="40"/>
      <c r="B313" s="41"/>
      <c r="C313" s="214" t="s">
        <v>422</v>
      </c>
      <c r="D313" s="214" t="s">
        <v>146</v>
      </c>
      <c r="E313" s="215" t="s">
        <v>423</v>
      </c>
      <c r="F313" s="216" t="s">
        <v>424</v>
      </c>
      <c r="G313" s="217" t="s">
        <v>149</v>
      </c>
      <c r="H313" s="218">
        <v>166</v>
      </c>
      <c r="I313" s="219"/>
      <c r="J313" s="220">
        <f>ROUND(I313*H313,2)</f>
        <v>0</v>
      </c>
      <c r="K313" s="216" t="s">
        <v>150</v>
      </c>
      <c r="L313" s="46"/>
      <c r="M313" s="221" t="s">
        <v>19</v>
      </c>
      <c r="N313" s="222" t="s">
        <v>43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151</v>
      </c>
      <c r="AT313" s="225" t="s">
        <v>146</v>
      </c>
      <c r="AU313" s="225" t="s">
        <v>82</v>
      </c>
      <c r="AY313" s="19" t="s">
        <v>143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79</v>
      </c>
      <c r="BK313" s="226">
        <f>ROUND(I313*H313,2)</f>
        <v>0</v>
      </c>
      <c r="BL313" s="19" t="s">
        <v>151</v>
      </c>
      <c r="BM313" s="225" t="s">
        <v>425</v>
      </c>
    </row>
    <row r="314" s="2" customFormat="1">
      <c r="A314" s="40"/>
      <c r="B314" s="41"/>
      <c r="C314" s="42"/>
      <c r="D314" s="227" t="s">
        <v>153</v>
      </c>
      <c r="E314" s="42"/>
      <c r="F314" s="228" t="s">
        <v>426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153</v>
      </c>
      <c r="AU314" s="19" t="s">
        <v>82</v>
      </c>
    </row>
    <row r="315" s="13" customFormat="1">
      <c r="A315" s="13"/>
      <c r="B315" s="232"/>
      <c r="C315" s="233"/>
      <c r="D315" s="234" t="s">
        <v>155</v>
      </c>
      <c r="E315" s="235" t="s">
        <v>19</v>
      </c>
      <c r="F315" s="236" t="s">
        <v>427</v>
      </c>
      <c r="G315" s="233"/>
      <c r="H315" s="235" t="s">
        <v>19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155</v>
      </c>
      <c r="AU315" s="242" t="s">
        <v>82</v>
      </c>
      <c r="AV315" s="13" t="s">
        <v>79</v>
      </c>
      <c r="AW315" s="13" t="s">
        <v>33</v>
      </c>
      <c r="AX315" s="13" t="s">
        <v>72</v>
      </c>
      <c r="AY315" s="242" t="s">
        <v>143</v>
      </c>
    </row>
    <row r="316" s="14" customFormat="1">
      <c r="A316" s="14"/>
      <c r="B316" s="243"/>
      <c r="C316" s="244"/>
      <c r="D316" s="234" t="s">
        <v>155</v>
      </c>
      <c r="E316" s="245" t="s">
        <v>19</v>
      </c>
      <c r="F316" s="246" t="s">
        <v>428</v>
      </c>
      <c r="G316" s="244"/>
      <c r="H316" s="247">
        <v>166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155</v>
      </c>
      <c r="AU316" s="253" t="s">
        <v>82</v>
      </c>
      <c r="AV316" s="14" t="s">
        <v>82</v>
      </c>
      <c r="AW316" s="14" t="s">
        <v>33</v>
      </c>
      <c r="AX316" s="14" t="s">
        <v>79</v>
      </c>
      <c r="AY316" s="253" t="s">
        <v>143</v>
      </c>
    </row>
    <row r="317" s="2" customFormat="1" ht="37.8" customHeight="1">
      <c r="A317" s="40"/>
      <c r="B317" s="41"/>
      <c r="C317" s="214" t="s">
        <v>157</v>
      </c>
      <c r="D317" s="214" t="s">
        <v>146</v>
      </c>
      <c r="E317" s="215" t="s">
        <v>429</v>
      </c>
      <c r="F317" s="216" t="s">
        <v>430</v>
      </c>
      <c r="G317" s="217" t="s">
        <v>149</v>
      </c>
      <c r="H317" s="218">
        <v>315</v>
      </c>
      <c r="I317" s="219"/>
      <c r="J317" s="220">
        <f>ROUND(I317*H317,2)</f>
        <v>0</v>
      </c>
      <c r="K317" s="216" t="s">
        <v>19</v>
      </c>
      <c r="L317" s="46"/>
      <c r="M317" s="221" t="s">
        <v>19</v>
      </c>
      <c r="N317" s="222" t="s">
        <v>43</v>
      </c>
      <c r="O317" s="86"/>
      <c r="P317" s="223">
        <f>O317*H317</f>
        <v>0</v>
      </c>
      <c r="Q317" s="223">
        <v>0.00035</v>
      </c>
      <c r="R317" s="223">
        <f>Q317*H317</f>
        <v>0.11025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204</v>
      </c>
      <c r="AT317" s="225" t="s">
        <v>146</v>
      </c>
      <c r="AU317" s="225" t="s">
        <v>82</v>
      </c>
      <c r="AY317" s="19" t="s">
        <v>143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79</v>
      </c>
      <c r="BK317" s="226">
        <f>ROUND(I317*H317,2)</f>
        <v>0</v>
      </c>
      <c r="BL317" s="19" t="s">
        <v>204</v>
      </c>
      <c r="BM317" s="225" t="s">
        <v>431</v>
      </c>
    </row>
    <row r="318" s="14" customFormat="1">
      <c r="A318" s="14"/>
      <c r="B318" s="243"/>
      <c r="C318" s="244"/>
      <c r="D318" s="234" t="s">
        <v>155</v>
      </c>
      <c r="E318" s="245" t="s">
        <v>19</v>
      </c>
      <c r="F318" s="246" t="s">
        <v>432</v>
      </c>
      <c r="G318" s="244"/>
      <c r="H318" s="247">
        <v>315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155</v>
      </c>
      <c r="AU318" s="253" t="s">
        <v>82</v>
      </c>
      <c r="AV318" s="14" t="s">
        <v>82</v>
      </c>
      <c r="AW318" s="14" t="s">
        <v>33</v>
      </c>
      <c r="AX318" s="14" t="s">
        <v>79</v>
      </c>
      <c r="AY318" s="253" t="s">
        <v>143</v>
      </c>
    </row>
    <row r="319" s="12" customFormat="1" ht="22.8" customHeight="1">
      <c r="A319" s="12"/>
      <c r="B319" s="198"/>
      <c r="C319" s="199"/>
      <c r="D319" s="200" t="s">
        <v>71</v>
      </c>
      <c r="E319" s="212" t="s">
        <v>433</v>
      </c>
      <c r="F319" s="212" t="s">
        <v>434</v>
      </c>
      <c r="G319" s="199"/>
      <c r="H319" s="199"/>
      <c r="I319" s="202"/>
      <c r="J319" s="213">
        <f>BK319</f>
        <v>0</v>
      </c>
      <c r="K319" s="199"/>
      <c r="L319" s="204"/>
      <c r="M319" s="205"/>
      <c r="N319" s="206"/>
      <c r="O319" s="206"/>
      <c r="P319" s="207">
        <f>SUM(P320:P342)</f>
        <v>0</v>
      </c>
      <c r="Q319" s="206"/>
      <c r="R319" s="207">
        <f>SUM(R320:R342)</f>
        <v>4.14018</v>
      </c>
      <c r="S319" s="206"/>
      <c r="T319" s="208">
        <f>SUM(T320:T342)</f>
        <v>0.67521600000000004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9" t="s">
        <v>79</v>
      </c>
      <c r="AT319" s="210" t="s">
        <v>71</v>
      </c>
      <c r="AU319" s="210" t="s">
        <v>79</v>
      </c>
      <c r="AY319" s="209" t="s">
        <v>143</v>
      </c>
      <c r="BK319" s="211">
        <f>SUM(BK320:BK342)</f>
        <v>0</v>
      </c>
    </row>
    <row r="320" s="2" customFormat="1" ht="37.8" customHeight="1">
      <c r="A320" s="40"/>
      <c r="B320" s="41"/>
      <c r="C320" s="214" t="s">
        <v>435</v>
      </c>
      <c r="D320" s="214" t="s">
        <v>146</v>
      </c>
      <c r="E320" s="215" t="s">
        <v>436</v>
      </c>
      <c r="F320" s="216" t="s">
        <v>437</v>
      </c>
      <c r="G320" s="217" t="s">
        <v>271</v>
      </c>
      <c r="H320" s="218">
        <v>306</v>
      </c>
      <c r="I320" s="219"/>
      <c r="J320" s="220">
        <f>ROUND(I320*H320,2)</f>
        <v>0</v>
      </c>
      <c r="K320" s="216" t="s">
        <v>150</v>
      </c>
      <c r="L320" s="46"/>
      <c r="M320" s="221" t="s">
        <v>19</v>
      </c>
      <c r="N320" s="222" t="s">
        <v>43</v>
      </c>
      <c r="O320" s="86"/>
      <c r="P320" s="223">
        <f>O320*H320</f>
        <v>0</v>
      </c>
      <c r="Q320" s="223">
        <v>0.01353</v>
      </c>
      <c r="R320" s="223">
        <f>Q320*H320</f>
        <v>4.14018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151</v>
      </c>
      <c r="AT320" s="225" t="s">
        <v>146</v>
      </c>
      <c r="AU320" s="225" t="s">
        <v>82</v>
      </c>
      <c r="AY320" s="19" t="s">
        <v>143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79</v>
      </c>
      <c r="BK320" s="226">
        <f>ROUND(I320*H320,2)</f>
        <v>0</v>
      </c>
      <c r="BL320" s="19" t="s">
        <v>151</v>
      </c>
      <c r="BM320" s="225" t="s">
        <v>438</v>
      </c>
    </row>
    <row r="321" s="2" customFormat="1">
      <c r="A321" s="40"/>
      <c r="B321" s="41"/>
      <c r="C321" s="42"/>
      <c r="D321" s="227" t="s">
        <v>153</v>
      </c>
      <c r="E321" s="42"/>
      <c r="F321" s="228" t="s">
        <v>439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153</v>
      </c>
      <c r="AU321" s="19" t="s">
        <v>82</v>
      </c>
    </row>
    <row r="322" s="13" customFormat="1">
      <c r="A322" s="13"/>
      <c r="B322" s="232"/>
      <c r="C322" s="233"/>
      <c r="D322" s="234" t="s">
        <v>155</v>
      </c>
      <c r="E322" s="235" t="s">
        <v>19</v>
      </c>
      <c r="F322" s="236" t="s">
        <v>266</v>
      </c>
      <c r="G322" s="233"/>
      <c r="H322" s="235" t="s">
        <v>19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155</v>
      </c>
      <c r="AU322" s="242" t="s">
        <v>82</v>
      </c>
      <c r="AV322" s="13" t="s">
        <v>79</v>
      </c>
      <c r="AW322" s="13" t="s">
        <v>33</v>
      </c>
      <c r="AX322" s="13" t="s">
        <v>72</v>
      </c>
      <c r="AY322" s="242" t="s">
        <v>143</v>
      </c>
    </row>
    <row r="323" s="14" customFormat="1">
      <c r="A323" s="14"/>
      <c r="B323" s="243"/>
      <c r="C323" s="244"/>
      <c r="D323" s="234" t="s">
        <v>155</v>
      </c>
      <c r="E323" s="245" t="s">
        <v>19</v>
      </c>
      <c r="F323" s="246" t="s">
        <v>440</v>
      </c>
      <c r="G323" s="244"/>
      <c r="H323" s="247">
        <v>306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155</v>
      </c>
      <c r="AU323" s="253" t="s">
        <v>82</v>
      </c>
      <c r="AV323" s="14" t="s">
        <v>82</v>
      </c>
      <c r="AW323" s="14" t="s">
        <v>33</v>
      </c>
      <c r="AX323" s="14" t="s">
        <v>72</v>
      </c>
      <c r="AY323" s="253" t="s">
        <v>143</v>
      </c>
    </row>
    <row r="324" s="15" customFormat="1">
      <c r="A324" s="15"/>
      <c r="B324" s="254"/>
      <c r="C324" s="255"/>
      <c r="D324" s="234" t="s">
        <v>155</v>
      </c>
      <c r="E324" s="256" t="s">
        <v>19</v>
      </c>
      <c r="F324" s="257" t="s">
        <v>234</v>
      </c>
      <c r="G324" s="255"/>
      <c r="H324" s="258">
        <v>306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4" t="s">
        <v>155</v>
      </c>
      <c r="AU324" s="264" t="s">
        <v>82</v>
      </c>
      <c r="AV324" s="15" t="s">
        <v>151</v>
      </c>
      <c r="AW324" s="15" t="s">
        <v>33</v>
      </c>
      <c r="AX324" s="15" t="s">
        <v>79</v>
      </c>
      <c r="AY324" s="264" t="s">
        <v>143</v>
      </c>
    </row>
    <row r="325" s="2" customFormat="1" ht="44.25" customHeight="1">
      <c r="A325" s="40"/>
      <c r="B325" s="41"/>
      <c r="C325" s="214" t="s">
        <v>441</v>
      </c>
      <c r="D325" s="214" t="s">
        <v>146</v>
      </c>
      <c r="E325" s="215" t="s">
        <v>442</v>
      </c>
      <c r="F325" s="216" t="s">
        <v>443</v>
      </c>
      <c r="G325" s="217" t="s">
        <v>149</v>
      </c>
      <c r="H325" s="218">
        <v>4.7999999999999998</v>
      </c>
      <c r="I325" s="219"/>
      <c r="J325" s="220">
        <f>ROUND(I325*H325,2)</f>
        <v>0</v>
      </c>
      <c r="K325" s="216" t="s">
        <v>150</v>
      </c>
      <c r="L325" s="46"/>
      <c r="M325" s="221" t="s">
        <v>19</v>
      </c>
      <c r="N325" s="222" t="s">
        <v>43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0.041000000000000002</v>
      </c>
      <c r="T325" s="224">
        <f>S325*H325</f>
        <v>0.1968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151</v>
      </c>
      <c r="AT325" s="225" t="s">
        <v>146</v>
      </c>
      <c r="AU325" s="225" t="s">
        <v>82</v>
      </c>
      <c r="AY325" s="19" t="s">
        <v>143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151</v>
      </c>
      <c r="BM325" s="225" t="s">
        <v>444</v>
      </c>
    </row>
    <row r="326" s="2" customFormat="1">
      <c r="A326" s="40"/>
      <c r="B326" s="41"/>
      <c r="C326" s="42"/>
      <c r="D326" s="227" t="s">
        <v>153</v>
      </c>
      <c r="E326" s="42"/>
      <c r="F326" s="228" t="s">
        <v>445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153</v>
      </c>
      <c r="AU326" s="19" t="s">
        <v>82</v>
      </c>
    </row>
    <row r="327" s="13" customFormat="1">
      <c r="A327" s="13"/>
      <c r="B327" s="232"/>
      <c r="C327" s="233"/>
      <c r="D327" s="234" t="s">
        <v>155</v>
      </c>
      <c r="E327" s="235" t="s">
        <v>19</v>
      </c>
      <c r="F327" s="236" t="s">
        <v>446</v>
      </c>
      <c r="G327" s="233"/>
      <c r="H327" s="235" t="s">
        <v>19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155</v>
      </c>
      <c r="AU327" s="242" t="s">
        <v>82</v>
      </c>
      <c r="AV327" s="13" t="s">
        <v>79</v>
      </c>
      <c r="AW327" s="13" t="s">
        <v>33</v>
      </c>
      <c r="AX327" s="13" t="s">
        <v>72</v>
      </c>
      <c r="AY327" s="242" t="s">
        <v>143</v>
      </c>
    </row>
    <row r="328" s="13" customFormat="1">
      <c r="A328" s="13"/>
      <c r="B328" s="232"/>
      <c r="C328" s="233"/>
      <c r="D328" s="234" t="s">
        <v>155</v>
      </c>
      <c r="E328" s="235" t="s">
        <v>19</v>
      </c>
      <c r="F328" s="236" t="s">
        <v>447</v>
      </c>
      <c r="G328" s="233"/>
      <c r="H328" s="235" t="s">
        <v>19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155</v>
      </c>
      <c r="AU328" s="242" t="s">
        <v>82</v>
      </c>
      <c r="AV328" s="13" t="s">
        <v>79</v>
      </c>
      <c r="AW328" s="13" t="s">
        <v>33</v>
      </c>
      <c r="AX328" s="13" t="s">
        <v>72</v>
      </c>
      <c r="AY328" s="242" t="s">
        <v>143</v>
      </c>
    </row>
    <row r="329" s="14" customFormat="1">
      <c r="A329" s="14"/>
      <c r="B329" s="243"/>
      <c r="C329" s="244"/>
      <c r="D329" s="234" t="s">
        <v>155</v>
      </c>
      <c r="E329" s="245" t="s">
        <v>19</v>
      </c>
      <c r="F329" s="246" t="s">
        <v>448</v>
      </c>
      <c r="G329" s="244"/>
      <c r="H329" s="247">
        <v>2.25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155</v>
      </c>
      <c r="AU329" s="253" t="s">
        <v>82</v>
      </c>
      <c r="AV329" s="14" t="s">
        <v>82</v>
      </c>
      <c r="AW329" s="14" t="s">
        <v>33</v>
      </c>
      <c r="AX329" s="14" t="s">
        <v>72</v>
      </c>
      <c r="AY329" s="253" t="s">
        <v>143</v>
      </c>
    </row>
    <row r="330" s="13" customFormat="1">
      <c r="A330" s="13"/>
      <c r="B330" s="232"/>
      <c r="C330" s="233"/>
      <c r="D330" s="234" t="s">
        <v>155</v>
      </c>
      <c r="E330" s="235" t="s">
        <v>19</v>
      </c>
      <c r="F330" s="236" t="s">
        <v>449</v>
      </c>
      <c r="G330" s="233"/>
      <c r="H330" s="235" t="s">
        <v>19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155</v>
      </c>
      <c r="AU330" s="242" t="s">
        <v>82</v>
      </c>
      <c r="AV330" s="13" t="s">
        <v>79</v>
      </c>
      <c r="AW330" s="13" t="s">
        <v>33</v>
      </c>
      <c r="AX330" s="13" t="s">
        <v>72</v>
      </c>
      <c r="AY330" s="242" t="s">
        <v>143</v>
      </c>
    </row>
    <row r="331" s="14" customFormat="1">
      <c r="A331" s="14"/>
      <c r="B331" s="243"/>
      <c r="C331" s="244"/>
      <c r="D331" s="234" t="s">
        <v>155</v>
      </c>
      <c r="E331" s="245" t="s">
        <v>19</v>
      </c>
      <c r="F331" s="246" t="s">
        <v>450</v>
      </c>
      <c r="G331" s="244"/>
      <c r="H331" s="247">
        <v>2.5499999999999998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155</v>
      </c>
      <c r="AU331" s="253" t="s">
        <v>82</v>
      </c>
      <c r="AV331" s="14" t="s">
        <v>82</v>
      </c>
      <c r="AW331" s="14" t="s">
        <v>33</v>
      </c>
      <c r="AX331" s="14" t="s">
        <v>72</v>
      </c>
      <c r="AY331" s="253" t="s">
        <v>143</v>
      </c>
    </row>
    <row r="332" s="15" customFormat="1">
      <c r="A332" s="15"/>
      <c r="B332" s="254"/>
      <c r="C332" s="255"/>
      <c r="D332" s="234" t="s">
        <v>155</v>
      </c>
      <c r="E332" s="256" t="s">
        <v>19</v>
      </c>
      <c r="F332" s="257" t="s">
        <v>234</v>
      </c>
      <c r="G332" s="255"/>
      <c r="H332" s="258">
        <v>4.7999999999999998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4" t="s">
        <v>155</v>
      </c>
      <c r="AU332" s="264" t="s">
        <v>82</v>
      </c>
      <c r="AV332" s="15" t="s">
        <v>151</v>
      </c>
      <c r="AW332" s="15" t="s">
        <v>33</v>
      </c>
      <c r="AX332" s="15" t="s">
        <v>79</v>
      </c>
      <c r="AY332" s="264" t="s">
        <v>143</v>
      </c>
    </row>
    <row r="333" s="2" customFormat="1" ht="44.25" customHeight="1">
      <c r="A333" s="40"/>
      <c r="B333" s="41"/>
      <c r="C333" s="214" t="s">
        <v>451</v>
      </c>
      <c r="D333" s="214" t="s">
        <v>146</v>
      </c>
      <c r="E333" s="215" t="s">
        <v>452</v>
      </c>
      <c r="F333" s="216" t="s">
        <v>453</v>
      </c>
      <c r="G333" s="217" t="s">
        <v>149</v>
      </c>
      <c r="H333" s="218">
        <v>0.96699999999999997</v>
      </c>
      <c r="I333" s="219"/>
      <c r="J333" s="220">
        <f>ROUND(I333*H333,2)</f>
        <v>0</v>
      </c>
      <c r="K333" s="216" t="s">
        <v>150</v>
      </c>
      <c r="L333" s="46"/>
      <c r="M333" s="221" t="s">
        <v>19</v>
      </c>
      <c r="N333" s="222" t="s">
        <v>43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0.048000000000000001</v>
      </c>
      <c r="T333" s="224">
        <f>S333*H333</f>
        <v>0.046415999999999999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151</v>
      </c>
      <c r="AT333" s="225" t="s">
        <v>146</v>
      </c>
      <c r="AU333" s="225" t="s">
        <v>82</v>
      </c>
      <c r="AY333" s="19" t="s">
        <v>143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79</v>
      </c>
      <c r="BK333" s="226">
        <f>ROUND(I333*H333,2)</f>
        <v>0</v>
      </c>
      <c r="BL333" s="19" t="s">
        <v>151</v>
      </c>
      <c r="BM333" s="225" t="s">
        <v>454</v>
      </c>
    </row>
    <row r="334" s="2" customFormat="1">
      <c r="A334" s="40"/>
      <c r="B334" s="41"/>
      <c r="C334" s="42"/>
      <c r="D334" s="227" t="s">
        <v>153</v>
      </c>
      <c r="E334" s="42"/>
      <c r="F334" s="228" t="s">
        <v>455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153</v>
      </c>
      <c r="AU334" s="19" t="s">
        <v>82</v>
      </c>
    </row>
    <row r="335" s="13" customFormat="1">
      <c r="A335" s="13"/>
      <c r="B335" s="232"/>
      <c r="C335" s="233"/>
      <c r="D335" s="234" t="s">
        <v>155</v>
      </c>
      <c r="E335" s="235" t="s">
        <v>19</v>
      </c>
      <c r="F335" s="236" t="s">
        <v>446</v>
      </c>
      <c r="G335" s="233"/>
      <c r="H335" s="235" t="s">
        <v>19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155</v>
      </c>
      <c r="AU335" s="242" t="s">
        <v>82</v>
      </c>
      <c r="AV335" s="13" t="s">
        <v>79</v>
      </c>
      <c r="AW335" s="13" t="s">
        <v>33</v>
      </c>
      <c r="AX335" s="13" t="s">
        <v>72</v>
      </c>
      <c r="AY335" s="242" t="s">
        <v>143</v>
      </c>
    </row>
    <row r="336" s="13" customFormat="1">
      <c r="A336" s="13"/>
      <c r="B336" s="232"/>
      <c r="C336" s="233"/>
      <c r="D336" s="234" t="s">
        <v>155</v>
      </c>
      <c r="E336" s="235" t="s">
        <v>19</v>
      </c>
      <c r="F336" s="236" t="s">
        <v>456</v>
      </c>
      <c r="G336" s="233"/>
      <c r="H336" s="235" t="s">
        <v>19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155</v>
      </c>
      <c r="AU336" s="242" t="s">
        <v>82</v>
      </c>
      <c r="AV336" s="13" t="s">
        <v>79</v>
      </c>
      <c r="AW336" s="13" t="s">
        <v>33</v>
      </c>
      <c r="AX336" s="13" t="s">
        <v>72</v>
      </c>
      <c r="AY336" s="242" t="s">
        <v>143</v>
      </c>
    </row>
    <row r="337" s="14" customFormat="1">
      <c r="A337" s="14"/>
      <c r="B337" s="243"/>
      <c r="C337" s="244"/>
      <c r="D337" s="234" t="s">
        <v>155</v>
      </c>
      <c r="E337" s="245" t="s">
        <v>19</v>
      </c>
      <c r="F337" s="246" t="s">
        <v>457</v>
      </c>
      <c r="G337" s="244"/>
      <c r="H337" s="247">
        <v>0.96699999999999997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155</v>
      </c>
      <c r="AU337" s="253" t="s">
        <v>82</v>
      </c>
      <c r="AV337" s="14" t="s">
        <v>82</v>
      </c>
      <c r="AW337" s="14" t="s">
        <v>33</v>
      </c>
      <c r="AX337" s="14" t="s">
        <v>79</v>
      </c>
      <c r="AY337" s="253" t="s">
        <v>143</v>
      </c>
    </row>
    <row r="338" s="2" customFormat="1" ht="37.8" customHeight="1">
      <c r="A338" s="40"/>
      <c r="B338" s="41"/>
      <c r="C338" s="214" t="s">
        <v>458</v>
      </c>
      <c r="D338" s="214" t="s">
        <v>146</v>
      </c>
      <c r="E338" s="215" t="s">
        <v>459</v>
      </c>
      <c r="F338" s="216" t="s">
        <v>460</v>
      </c>
      <c r="G338" s="217" t="s">
        <v>271</v>
      </c>
      <c r="H338" s="218">
        <v>8</v>
      </c>
      <c r="I338" s="219"/>
      <c r="J338" s="220">
        <f>ROUND(I338*H338,2)</f>
        <v>0</v>
      </c>
      <c r="K338" s="216" t="s">
        <v>150</v>
      </c>
      <c r="L338" s="46"/>
      <c r="M338" s="221" t="s">
        <v>19</v>
      </c>
      <c r="N338" s="222" t="s">
        <v>43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0.053999999999999999</v>
      </c>
      <c r="T338" s="224">
        <f>S338*H338</f>
        <v>0.432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151</v>
      </c>
      <c r="AT338" s="225" t="s">
        <v>146</v>
      </c>
      <c r="AU338" s="225" t="s">
        <v>82</v>
      </c>
      <c r="AY338" s="19" t="s">
        <v>143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79</v>
      </c>
      <c r="BK338" s="226">
        <f>ROUND(I338*H338,2)</f>
        <v>0</v>
      </c>
      <c r="BL338" s="19" t="s">
        <v>151</v>
      </c>
      <c r="BM338" s="225" t="s">
        <v>461</v>
      </c>
    </row>
    <row r="339" s="2" customFormat="1">
      <c r="A339" s="40"/>
      <c r="B339" s="41"/>
      <c r="C339" s="42"/>
      <c r="D339" s="227" t="s">
        <v>153</v>
      </c>
      <c r="E339" s="42"/>
      <c r="F339" s="228" t="s">
        <v>462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153</v>
      </c>
      <c r="AU339" s="19" t="s">
        <v>82</v>
      </c>
    </row>
    <row r="340" s="13" customFormat="1">
      <c r="A340" s="13"/>
      <c r="B340" s="232"/>
      <c r="C340" s="233"/>
      <c r="D340" s="234" t="s">
        <v>155</v>
      </c>
      <c r="E340" s="235" t="s">
        <v>19</v>
      </c>
      <c r="F340" s="236" t="s">
        <v>463</v>
      </c>
      <c r="G340" s="233"/>
      <c r="H340" s="235" t="s">
        <v>19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155</v>
      </c>
      <c r="AU340" s="242" t="s">
        <v>82</v>
      </c>
      <c r="AV340" s="13" t="s">
        <v>79</v>
      </c>
      <c r="AW340" s="13" t="s">
        <v>33</v>
      </c>
      <c r="AX340" s="13" t="s">
        <v>72</v>
      </c>
      <c r="AY340" s="242" t="s">
        <v>143</v>
      </c>
    </row>
    <row r="341" s="14" customFormat="1">
      <c r="A341" s="14"/>
      <c r="B341" s="243"/>
      <c r="C341" s="244"/>
      <c r="D341" s="234" t="s">
        <v>155</v>
      </c>
      <c r="E341" s="245" t="s">
        <v>19</v>
      </c>
      <c r="F341" s="246" t="s">
        <v>464</v>
      </c>
      <c r="G341" s="244"/>
      <c r="H341" s="247">
        <v>8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155</v>
      </c>
      <c r="AU341" s="253" t="s">
        <v>82</v>
      </c>
      <c r="AV341" s="14" t="s">
        <v>82</v>
      </c>
      <c r="AW341" s="14" t="s">
        <v>33</v>
      </c>
      <c r="AX341" s="14" t="s">
        <v>72</v>
      </c>
      <c r="AY341" s="253" t="s">
        <v>143</v>
      </c>
    </row>
    <row r="342" s="15" customFormat="1">
      <c r="A342" s="15"/>
      <c r="B342" s="254"/>
      <c r="C342" s="255"/>
      <c r="D342" s="234" t="s">
        <v>155</v>
      </c>
      <c r="E342" s="256" t="s">
        <v>19</v>
      </c>
      <c r="F342" s="257" t="s">
        <v>234</v>
      </c>
      <c r="G342" s="255"/>
      <c r="H342" s="258">
        <v>8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155</v>
      </c>
      <c r="AU342" s="264" t="s">
        <v>82</v>
      </c>
      <c r="AV342" s="15" t="s">
        <v>151</v>
      </c>
      <c r="AW342" s="15" t="s">
        <v>33</v>
      </c>
      <c r="AX342" s="15" t="s">
        <v>79</v>
      </c>
      <c r="AY342" s="264" t="s">
        <v>143</v>
      </c>
    </row>
    <row r="343" s="12" customFormat="1" ht="22.8" customHeight="1">
      <c r="A343" s="12"/>
      <c r="B343" s="198"/>
      <c r="C343" s="199"/>
      <c r="D343" s="200" t="s">
        <v>71</v>
      </c>
      <c r="E343" s="212" t="s">
        <v>465</v>
      </c>
      <c r="F343" s="212" t="s">
        <v>466</v>
      </c>
      <c r="G343" s="199"/>
      <c r="H343" s="199"/>
      <c r="I343" s="202"/>
      <c r="J343" s="213">
        <f>BK343</f>
        <v>0</v>
      </c>
      <c r="K343" s="199"/>
      <c r="L343" s="204"/>
      <c r="M343" s="205"/>
      <c r="N343" s="206"/>
      <c r="O343" s="206"/>
      <c r="P343" s="207">
        <f>SUM(P344:P369)</f>
        <v>0</v>
      </c>
      <c r="Q343" s="206"/>
      <c r="R343" s="207">
        <f>SUM(R344:R369)</f>
        <v>0</v>
      </c>
      <c r="S343" s="206"/>
      <c r="T343" s="208">
        <f>SUM(T344:T369)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9" t="s">
        <v>79</v>
      </c>
      <c r="AT343" s="210" t="s">
        <v>71</v>
      </c>
      <c r="AU343" s="210" t="s">
        <v>79</v>
      </c>
      <c r="AY343" s="209" t="s">
        <v>143</v>
      </c>
      <c r="BK343" s="211">
        <f>SUM(BK344:BK369)</f>
        <v>0</v>
      </c>
    </row>
    <row r="344" s="2" customFormat="1" ht="44.25" customHeight="1">
      <c r="A344" s="40"/>
      <c r="B344" s="41"/>
      <c r="C344" s="214" t="s">
        <v>467</v>
      </c>
      <c r="D344" s="214" t="s">
        <v>146</v>
      </c>
      <c r="E344" s="215" t="s">
        <v>468</v>
      </c>
      <c r="F344" s="216" t="s">
        <v>469</v>
      </c>
      <c r="G344" s="217" t="s">
        <v>470</v>
      </c>
      <c r="H344" s="218">
        <v>140.47300000000001</v>
      </c>
      <c r="I344" s="219"/>
      <c r="J344" s="220">
        <f>ROUND(I344*H344,2)</f>
        <v>0</v>
      </c>
      <c r="K344" s="216" t="s">
        <v>150</v>
      </c>
      <c r="L344" s="46"/>
      <c r="M344" s="221" t="s">
        <v>19</v>
      </c>
      <c r="N344" s="222" t="s">
        <v>43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151</v>
      </c>
      <c r="AT344" s="225" t="s">
        <v>146</v>
      </c>
      <c r="AU344" s="225" t="s">
        <v>82</v>
      </c>
      <c r="AY344" s="19" t="s">
        <v>143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79</v>
      </c>
      <c r="BK344" s="226">
        <f>ROUND(I344*H344,2)</f>
        <v>0</v>
      </c>
      <c r="BL344" s="19" t="s">
        <v>151</v>
      </c>
      <c r="BM344" s="225" t="s">
        <v>471</v>
      </c>
    </row>
    <row r="345" s="2" customFormat="1">
      <c r="A345" s="40"/>
      <c r="B345" s="41"/>
      <c r="C345" s="42"/>
      <c r="D345" s="227" t="s">
        <v>153</v>
      </c>
      <c r="E345" s="42"/>
      <c r="F345" s="228" t="s">
        <v>472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153</v>
      </c>
      <c r="AU345" s="19" t="s">
        <v>82</v>
      </c>
    </row>
    <row r="346" s="2" customFormat="1" ht="62.7" customHeight="1">
      <c r="A346" s="40"/>
      <c r="B346" s="41"/>
      <c r="C346" s="214" t="s">
        <v>473</v>
      </c>
      <c r="D346" s="214" t="s">
        <v>146</v>
      </c>
      <c r="E346" s="215" t="s">
        <v>474</v>
      </c>
      <c r="F346" s="216" t="s">
        <v>475</v>
      </c>
      <c r="G346" s="217" t="s">
        <v>470</v>
      </c>
      <c r="H346" s="218">
        <v>3511.8249999999998</v>
      </c>
      <c r="I346" s="219"/>
      <c r="J346" s="220">
        <f>ROUND(I346*H346,2)</f>
        <v>0</v>
      </c>
      <c r="K346" s="216" t="s">
        <v>150</v>
      </c>
      <c r="L346" s="46"/>
      <c r="M346" s="221" t="s">
        <v>19</v>
      </c>
      <c r="N346" s="222" t="s">
        <v>43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151</v>
      </c>
      <c r="AT346" s="225" t="s">
        <v>146</v>
      </c>
      <c r="AU346" s="225" t="s">
        <v>82</v>
      </c>
      <c r="AY346" s="19" t="s">
        <v>143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79</v>
      </c>
      <c r="BK346" s="226">
        <f>ROUND(I346*H346,2)</f>
        <v>0</v>
      </c>
      <c r="BL346" s="19" t="s">
        <v>151</v>
      </c>
      <c r="BM346" s="225" t="s">
        <v>476</v>
      </c>
    </row>
    <row r="347" s="2" customFormat="1">
      <c r="A347" s="40"/>
      <c r="B347" s="41"/>
      <c r="C347" s="42"/>
      <c r="D347" s="227" t="s">
        <v>153</v>
      </c>
      <c r="E347" s="42"/>
      <c r="F347" s="228" t="s">
        <v>477</v>
      </c>
      <c r="G347" s="42"/>
      <c r="H347" s="42"/>
      <c r="I347" s="229"/>
      <c r="J347" s="42"/>
      <c r="K347" s="42"/>
      <c r="L347" s="46"/>
      <c r="M347" s="230"/>
      <c r="N347" s="231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153</v>
      </c>
      <c r="AU347" s="19" t="s">
        <v>82</v>
      </c>
    </row>
    <row r="348" s="14" customFormat="1">
      <c r="A348" s="14"/>
      <c r="B348" s="243"/>
      <c r="C348" s="244"/>
      <c r="D348" s="234" t="s">
        <v>155</v>
      </c>
      <c r="E348" s="245" t="s">
        <v>19</v>
      </c>
      <c r="F348" s="246" t="s">
        <v>478</v>
      </c>
      <c r="G348" s="244"/>
      <c r="H348" s="247">
        <v>3511.8249999999998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155</v>
      </c>
      <c r="AU348" s="253" t="s">
        <v>82</v>
      </c>
      <c r="AV348" s="14" t="s">
        <v>82</v>
      </c>
      <c r="AW348" s="14" t="s">
        <v>33</v>
      </c>
      <c r="AX348" s="14" t="s">
        <v>79</v>
      </c>
      <c r="AY348" s="253" t="s">
        <v>143</v>
      </c>
    </row>
    <row r="349" s="2" customFormat="1" ht="33" customHeight="1">
      <c r="A349" s="40"/>
      <c r="B349" s="41"/>
      <c r="C349" s="214" t="s">
        <v>479</v>
      </c>
      <c r="D349" s="214" t="s">
        <v>146</v>
      </c>
      <c r="E349" s="215" t="s">
        <v>480</v>
      </c>
      <c r="F349" s="216" t="s">
        <v>481</v>
      </c>
      <c r="G349" s="217" t="s">
        <v>470</v>
      </c>
      <c r="H349" s="218">
        <v>140.47300000000001</v>
      </c>
      <c r="I349" s="219"/>
      <c r="J349" s="220">
        <f>ROUND(I349*H349,2)</f>
        <v>0</v>
      </c>
      <c r="K349" s="216" t="s">
        <v>150</v>
      </c>
      <c r="L349" s="46"/>
      <c r="M349" s="221" t="s">
        <v>19</v>
      </c>
      <c r="N349" s="222" t="s">
        <v>43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151</v>
      </c>
      <c r="AT349" s="225" t="s">
        <v>146</v>
      </c>
      <c r="AU349" s="225" t="s">
        <v>82</v>
      </c>
      <c r="AY349" s="19" t="s">
        <v>143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79</v>
      </c>
      <c r="BK349" s="226">
        <f>ROUND(I349*H349,2)</f>
        <v>0</v>
      </c>
      <c r="BL349" s="19" t="s">
        <v>151</v>
      </c>
      <c r="BM349" s="225" t="s">
        <v>482</v>
      </c>
    </row>
    <row r="350" s="2" customFormat="1">
      <c r="A350" s="40"/>
      <c r="B350" s="41"/>
      <c r="C350" s="42"/>
      <c r="D350" s="227" t="s">
        <v>153</v>
      </c>
      <c r="E350" s="42"/>
      <c r="F350" s="228" t="s">
        <v>483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153</v>
      </c>
      <c r="AU350" s="19" t="s">
        <v>82</v>
      </c>
    </row>
    <row r="351" s="2" customFormat="1" ht="44.25" customHeight="1">
      <c r="A351" s="40"/>
      <c r="B351" s="41"/>
      <c r="C351" s="214" t="s">
        <v>484</v>
      </c>
      <c r="D351" s="214" t="s">
        <v>146</v>
      </c>
      <c r="E351" s="215" t="s">
        <v>485</v>
      </c>
      <c r="F351" s="216" t="s">
        <v>486</v>
      </c>
      <c r="G351" s="217" t="s">
        <v>470</v>
      </c>
      <c r="H351" s="218">
        <v>2668.9870000000001</v>
      </c>
      <c r="I351" s="219"/>
      <c r="J351" s="220">
        <f>ROUND(I351*H351,2)</f>
        <v>0</v>
      </c>
      <c r="K351" s="216" t="s">
        <v>150</v>
      </c>
      <c r="L351" s="46"/>
      <c r="M351" s="221" t="s">
        <v>19</v>
      </c>
      <c r="N351" s="222" t="s">
        <v>43</v>
      </c>
      <c r="O351" s="86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151</v>
      </c>
      <c r="AT351" s="225" t="s">
        <v>146</v>
      </c>
      <c r="AU351" s="225" t="s">
        <v>82</v>
      </c>
      <c r="AY351" s="19" t="s">
        <v>143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79</v>
      </c>
      <c r="BK351" s="226">
        <f>ROUND(I351*H351,2)</f>
        <v>0</v>
      </c>
      <c r="BL351" s="19" t="s">
        <v>151</v>
      </c>
      <c r="BM351" s="225" t="s">
        <v>487</v>
      </c>
    </row>
    <row r="352" s="2" customFormat="1">
      <c r="A352" s="40"/>
      <c r="B352" s="41"/>
      <c r="C352" s="42"/>
      <c r="D352" s="227" t="s">
        <v>153</v>
      </c>
      <c r="E352" s="42"/>
      <c r="F352" s="228" t="s">
        <v>488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153</v>
      </c>
      <c r="AU352" s="19" t="s">
        <v>82</v>
      </c>
    </row>
    <row r="353" s="14" customFormat="1">
      <c r="A353" s="14"/>
      <c r="B353" s="243"/>
      <c r="C353" s="244"/>
      <c r="D353" s="234" t="s">
        <v>155</v>
      </c>
      <c r="E353" s="244"/>
      <c r="F353" s="246" t="s">
        <v>489</v>
      </c>
      <c r="G353" s="244"/>
      <c r="H353" s="247">
        <v>2668.9870000000001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155</v>
      </c>
      <c r="AU353" s="253" t="s">
        <v>82</v>
      </c>
      <c r="AV353" s="14" t="s">
        <v>82</v>
      </c>
      <c r="AW353" s="14" t="s">
        <v>4</v>
      </c>
      <c r="AX353" s="14" t="s">
        <v>79</v>
      </c>
      <c r="AY353" s="253" t="s">
        <v>143</v>
      </c>
    </row>
    <row r="354" s="2" customFormat="1" ht="44.25" customHeight="1">
      <c r="A354" s="40"/>
      <c r="B354" s="41"/>
      <c r="C354" s="214" t="s">
        <v>490</v>
      </c>
      <c r="D354" s="214" t="s">
        <v>146</v>
      </c>
      <c r="E354" s="215" t="s">
        <v>491</v>
      </c>
      <c r="F354" s="216" t="s">
        <v>492</v>
      </c>
      <c r="G354" s="217" t="s">
        <v>470</v>
      </c>
      <c r="H354" s="218">
        <v>84.518000000000001</v>
      </c>
      <c r="I354" s="219"/>
      <c r="J354" s="220">
        <f>ROUND(I354*H354,2)</f>
        <v>0</v>
      </c>
      <c r="K354" s="216" t="s">
        <v>150</v>
      </c>
      <c r="L354" s="46"/>
      <c r="M354" s="221" t="s">
        <v>19</v>
      </c>
      <c r="N354" s="222" t="s">
        <v>43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151</v>
      </c>
      <c r="AT354" s="225" t="s">
        <v>146</v>
      </c>
      <c r="AU354" s="225" t="s">
        <v>82</v>
      </c>
      <c r="AY354" s="19" t="s">
        <v>143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79</v>
      </c>
      <c r="BK354" s="226">
        <f>ROUND(I354*H354,2)</f>
        <v>0</v>
      </c>
      <c r="BL354" s="19" t="s">
        <v>151</v>
      </c>
      <c r="BM354" s="225" t="s">
        <v>493</v>
      </c>
    </row>
    <row r="355" s="2" customFormat="1">
      <c r="A355" s="40"/>
      <c r="B355" s="41"/>
      <c r="C355" s="42"/>
      <c r="D355" s="227" t="s">
        <v>153</v>
      </c>
      <c r="E355" s="42"/>
      <c r="F355" s="228" t="s">
        <v>494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153</v>
      </c>
      <c r="AU355" s="19" t="s">
        <v>82</v>
      </c>
    </row>
    <row r="356" s="13" customFormat="1">
      <c r="A356" s="13"/>
      <c r="B356" s="232"/>
      <c r="C356" s="233"/>
      <c r="D356" s="234" t="s">
        <v>155</v>
      </c>
      <c r="E356" s="235" t="s">
        <v>19</v>
      </c>
      <c r="F356" s="236" t="s">
        <v>495</v>
      </c>
      <c r="G356" s="233"/>
      <c r="H356" s="235" t="s">
        <v>19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155</v>
      </c>
      <c r="AU356" s="242" t="s">
        <v>82</v>
      </c>
      <c r="AV356" s="13" t="s">
        <v>79</v>
      </c>
      <c r="AW356" s="13" t="s">
        <v>33</v>
      </c>
      <c r="AX356" s="13" t="s">
        <v>72</v>
      </c>
      <c r="AY356" s="242" t="s">
        <v>143</v>
      </c>
    </row>
    <row r="357" s="14" customFormat="1">
      <c r="A357" s="14"/>
      <c r="B357" s="243"/>
      <c r="C357" s="244"/>
      <c r="D357" s="234" t="s">
        <v>155</v>
      </c>
      <c r="E357" s="245" t="s">
        <v>19</v>
      </c>
      <c r="F357" s="246" t="s">
        <v>496</v>
      </c>
      <c r="G357" s="244"/>
      <c r="H357" s="247">
        <v>84.518000000000001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155</v>
      </c>
      <c r="AU357" s="253" t="s">
        <v>82</v>
      </c>
      <c r="AV357" s="14" t="s">
        <v>82</v>
      </c>
      <c r="AW357" s="14" t="s">
        <v>33</v>
      </c>
      <c r="AX357" s="14" t="s">
        <v>72</v>
      </c>
      <c r="AY357" s="253" t="s">
        <v>143</v>
      </c>
    </row>
    <row r="358" s="15" customFormat="1">
      <c r="A358" s="15"/>
      <c r="B358" s="254"/>
      <c r="C358" s="255"/>
      <c r="D358" s="234" t="s">
        <v>155</v>
      </c>
      <c r="E358" s="256" t="s">
        <v>19</v>
      </c>
      <c r="F358" s="257" t="s">
        <v>234</v>
      </c>
      <c r="G358" s="255"/>
      <c r="H358" s="258">
        <v>84.518000000000001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4" t="s">
        <v>155</v>
      </c>
      <c r="AU358" s="264" t="s">
        <v>82</v>
      </c>
      <c r="AV358" s="15" t="s">
        <v>151</v>
      </c>
      <c r="AW358" s="15" t="s">
        <v>33</v>
      </c>
      <c r="AX358" s="15" t="s">
        <v>79</v>
      </c>
      <c r="AY358" s="264" t="s">
        <v>143</v>
      </c>
    </row>
    <row r="359" s="2" customFormat="1" ht="44.25" customHeight="1">
      <c r="A359" s="40"/>
      <c r="B359" s="41"/>
      <c r="C359" s="214" t="s">
        <v>497</v>
      </c>
      <c r="D359" s="214" t="s">
        <v>146</v>
      </c>
      <c r="E359" s="215" t="s">
        <v>498</v>
      </c>
      <c r="F359" s="216" t="s">
        <v>499</v>
      </c>
      <c r="G359" s="217" t="s">
        <v>470</v>
      </c>
      <c r="H359" s="218">
        <v>19.462</v>
      </c>
      <c r="I359" s="219"/>
      <c r="J359" s="220">
        <f>ROUND(I359*H359,2)</f>
        <v>0</v>
      </c>
      <c r="K359" s="216" t="s">
        <v>150</v>
      </c>
      <c r="L359" s="46"/>
      <c r="M359" s="221" t="s">
        <v>19</v>
      </c>
      <c r="N359" s="222" t="s">
        <v>43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151</v>
      </c>
      <c r="AT359" s="225" t="s">
        <v>146</v>
      </c>
      <c r="AU359" s="225" t="s">
        <v>82</v>
      </c>
      <c r="AY359" s="19" t="s">
        <v>143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79</v>
      </c>
      <c r="BK359" s="226">
        <f>ROUND(I359*H359,2)</f>
        <v>0</v>
      </c>
      <c r="BL359" s="19" t="s">
        <v>151</v>
      </c>
      <c r="BM359" s="225" t="s">
        <v>500</v>
      </c>
    </row>
    <row r="360" s="2" customFormat="1">
      <c r="A360" s="40"/>
      <c r="B360" s="41"/>
      <c r="C360" s="42"/>
      <c r="D360" s="227" t="s">
        <v>153</v>
      </c>
      <c r="E360" s="42"/>
      <c r="F360" s="228" t="s">
        <v>501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153</v>
      </c>
      <c r="AU360" s="19" t="s">
        <v>82</v>
      </c>
    </row>
    <row r="361" s="13" customFormat="1">
      <c r="A361" s="13"/>
      <c r="B361" s="232"/>
      <c r="C361" s="233"/>
      <c r="D361" s="234" t="s">
        <v>155</v>
      </c>
      <c r="E361" s="235" t="s">
        <v>19</v>
      </c>
      <c r="F361" s="236" t="s">
        <v>502</v>
      </c>
      <c r="G361" s="233"/>
      <c r="H361" s="235" t="s">
        <v>19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155</v>
      </c>
      <c r="AU361" s="242" t="s">
        <v>82</v>
      </c>
      <c r="AV361" s="13" t="s">
        <v>79</v>
      </c>
      <c r="AW361" s="13" t="s">
        <v>33</v>
      </c>
      <c r="AX361" s="13" t="s">
        <v>72</v>
      </c>
      <c r="AY361" s="242" t="s">
        <v>143</v>
      </c>
    </row>
    <row r="362" s="14" customFormat="1">
      <c r="A362" s="14"/>
      <c r="B362" s="243"/>
      <c r="C362" s="244"/>
      <c r="D362" s="234" t="s">
        <v>155</v>
      </c>
      <c r="E362" s="245" t="s">
        <v>19</v>
      </c>
      <c r="F362" s="246" t="s">
        <v>503</v>
      </c>
      <c r="G362" s="244"/>
      <c r="H362" s="247">
        <v>19.462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155</v>
      </c>
      <c r="AU362" s="253" t="s">
        <v>82</v>
      </c>
      <c r="AV362" s="14" t="s">
        <v>82</v>
      </c>
      <c r="AW362" s="14" t="s">
        <v>33</v>
      </c>
      <c r="AX362" s="14" t="s">
        <v>79</v>
      </c>
      <c r="AY362" s="253" t="s">
        <v>143</v>
      </c>
    </row>
    <row r="363" s="2" customFormat="1" ht="44.25" customHeight="1">
      <c r="A363" s="40"/>
      <c r="B363" s="41"/>
      <c r="C363" s="214" t="s">
        <v>504</v>
      </c>
      <c r="D363" s="214" t="s">
        <v>146</v>
      </c>
      <c r="E363" s="215" t="s">
        <v>505</v>
      </c>
      <c r="F363" s="216" t="s">
        <v>506</v>
      </c>
      <c r="G363" s="217" t="s">
        <v>470</v>
      </c>
      <c r="H363" s="218">
        <v>13.432</v>
      </c>
      <c r="I363" s="219"/>
      <c r="J363" s="220">
        <f>ROUND(I363*H363,2)</f>
        <v>0</v>
      </c>
      <c r="K363" s="216" t="s">
        <v>150</v>
      </c>
      <c r="L363" s="46"/>
      <c r="M363" s="221" t="s">
        <v>19</v>
      </c>
      <c r="N363" s="222" t="s">
        <v>43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151</v>
      </c>
      <c r="AT363" s="225" t="s">
        <v>146</v>
      </c>
      <c r="AU363" s="225" t="s">
        <v>82</v>
      </c>
      <c r="AY363" s="19" t="s">
        <v>143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79</v>
      </c>
      <c r="BK363" s="226">
        <f>ROUND(I363*H363,2)</f>
        <v>0</v>
      </c>
      <c r="BL363" s="19" t="s">
        <v>151</v>
      </c>
      <c r="BM363" s="225" t="s">
        <v>507</v>
      </c>
    </row>
    <row r="364" s="2" customFormat="1">
      <c r="A364" s="40"/>
      <c r="B364" s="41"/>
      <c r="C364" s="42"/>
      <c r="D364" s="227" t="s">
        <v>153</v>
      </c>
      <c r="E364" s="42"/>
      <c r="F364" s="228" t="s">
        <v>508</v>
      </c>
      <c r="G364" s="42"/>
      <c r="H364" s="42"/>
      <c r="I364" s="229"/>
      <c r="J364" s="42"/>
      <c r="K364" s="42"/>
      <c r="L364" s="46"/>
      <c r="M364" s="230"/>
      <c r="N364" s="231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153</v>
      </c>
      <c r="AU364" s="19" t="s">
        <v>82</v>
      </c>
    </row>
    <row r="365" s="13" customFormat="1">
      <c r="A365" s="13"/>
      <c r="B365" s="232"/>
      <c r="C365" s="233"/>
      <c r="D365" s="234" t="s">
        <v>155</v>
      </c>
      <c r="E365" s="235" t="s">
        <v>19</v>
      </c>
      <c r="F365" s="236" t="s">
        <v>509</v>
      </c>
      <c r="G365" s="233"/>
      <c r="H365" s="235" t="s">
        <v>19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155</v>
      </c>
      <c r="AU365" s="242" t="s">
        <v>82</v>
      </c>
      <c r="AV365" s="13" t="s">
        <v>79</v>
      </c>
      <c r="AW365" s="13" t="s">
        <v>33</v>
      </c>
      <c r="AX365" s="13" t="s">
        <v>72</v>
      </c>
      <c r="AY365" s="242" t="s">
        <v>143</v>
      </c>
    </row>
    <row r="366" s="14" customFormat="1">
      <c r="A366" s="14"/>
      <c r="B366" s="243"/>
      <c r="C366" s="244"/>
      <c r="D366" s="234" t="s">
        <v>155</v>
      </c>
      <c r="E366" s="245" t="s">
        <v>19</v>
      </c>
      <c r="F366" s="246" t="s">
        <v>510</v>
      </c>
      <c r="G366" s="244"/>
      <c r="H366" s="247">
        <v>13.432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155</v>
      </c>
      <c r="AU366" s="253" t="s">
        <v>82</v>
      </c>
      <c r="AV366" s="14" t="s">
        <v>82</v>
      </c>
      <c r="AW366" s="14" t="s">
        <v>33</v>
      </c>
      <c r="AX366" s="14" t="s">
        <v>79</v>
      </c>
      <c r="AY366" s="253" t="s">
        <v>143</v>
      </c>
    </row>
    <row r="367" s="2" customFormat="1" ht="49.05" customHeight="1">
      <c r="A367" s="40"/>
      <c r="B367" s="41"/>
      <c r="C367" s="214" t="s">
        <v>511</v>
      </c>
      <c r="D367" s="214" t="s">
        <v>146</v>
      </c>
      <c r="E367" s="215" t="s">
        <v>512</v>
      </c>
      <c r="F367" s="216" t="s">
        <v>513</v>
      </c>
      <c r="G367" s="217" t="s">
        <v>470</v>
      </c>
      <c r="H367" s="218">
        <v>23.061</v>
      </c>
      <c r="I367" s="219"/>
      <c r="J367" s="220">
        <f>ROUND(I367*H367,2)</f>
        <v>0</v>
      </c>
      <c r="K367" s="216" t="s">
        <v>150</v>
      </c>
      <c r="L367" s="46"/>
      <c r="M367" s="221" t="s">
        <v>19</v>
      </c>
      <c r="N367" s="222" t="s">
        <v>43</v>
      </c>
      <c r="O367" s="86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151</v>
      </c>
      <c r="AT367" s="225" t="s">
        <v>146</v>
      </c>
      <c r="AU367" s="225" t="s">
        <v>82</v>
      </c>
      <c r="AY367" s="19" t="s">
        <v>143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79</v>
      </c>
      <c r="BK367" s="226">
        <f>ROUND(I367*H367,2)</f>
        <v>0</v>
      </c>
      <c r="BL367" s="19" t="s">
        <v>151</v>
      </c>
      <c r="BM367" s="225" t="s">
        <v>514</v>
      </c>
    </row>
    <row r="368" s="2" customFormat="1">
      <c r="A368" s="40"/>
      <c r="B368" s="41"/>
      <c r="C368" s="42"/>
      <c r="D368" s="227" t="s">
        <v>153</v>
      </c>
      <c r="E368" s="42"/>
      <c r="F368" s="228" t="s">
        <v>515</v>
      </c>
      <c r="G368" s="42"/>
      <c r="H368" s="42"/>
      <c r="I368" s="229"/>
      <c r="J368" s="42"/>
      <c r="K368" s="42"/>
      <c r="L368" s="46"/>
      <c r="M368" s="230"/>
      <c r="N368" s="231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153</v>
      </c>
      <c r="AU368" s="19" t="s">
        <v>82</v>
      </c>
    </row>
    <row r="369" s="14" customFormat="1">
      <c r="A369" s="14"/>
      <c r="B369" s="243"/>
      <c r="C369" s="244"/>
      <c r="D369" s="234" t="s">
        <v>155</v>
      </c>
      <c r="E369" s="245" t="s">
        <v>19</v>
      </c>
      <c r="F369" s="246" t="s">
        <v>516</v>
      </c>
      <c r="G369" s="244"/>
      <c r="H369" s="247">
        <v>23.061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155</v>
      </c>
      <c r="AU369" s="253" t="s">
        <v>82</v>
      </c>
      <c r="AV369" s="14" t="s">
        <v>82</v>
      </c>
      <c r="AW369" s="14" t="s">
        <v>33</v>
      </c>
      <c r="AX369" s="14" t="s">
        <v>79</v>
      </c>
      <c r="AY369" s="253" t="s">
        <v>143</v>
      </c>
    </row>
    <row r="370" s="12" customFormat="1" ht="22.8" customHeight="1">
      <c r="A370" s="12"/>
      <c r="B370" s="198"/>
      <c r="C370" s="199"/>
      <c r="D370" s="200" t="s">
        <v>71</v>
      </c>
      <c r="E370" s="212" t="s">
        <v>517</v>
      </c>
      <c r="F370" s="212" t="s">
        <v>518</v>
      </c>
      <c r="G370" s="199"/>
      <c r="H370" s="199"/>
      <c r="I370" s="202"/>
      <c r="J370" s="213">
        <f>BK370</f>
        <v>0</v>
      </c>
      <c r="K370" s="199"/>
      <c r="L370" s="204"/>
      <c r="M370" s="205"/>
      <c r="N370" s="206"/>
      <c r="O370" s="206"/>
      <c r="P370" s="207">
        <f>SUM(P371:P374)</f>
        <v>0</v>
      </c>
      <c r="Q370" s="206"/>
      <c r="R370" s="207">
        <f>SUM(R371:R374)</f>
        <v>0</v>
      </c>
      <c r="S370" s="206"/>
      <c r="T370" s="208">
        <f>SUM(T371:T374)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9" t="s">
        <v>79</v>
      </c>
      <c r="AT370" s="210" t="s">
        <v>71</v>
      </c>
      <c r="AU370" s="210" t="s">
        <v>79</v>
      </c>
      <c r="AY370" s="209" t="s">
        <v>143</v>
      </c>
      <c r="BK370" s="211">
        <f>SUM(BK371:BK374)</f>
        <v>0</v>
      </c>
    </row>
    <row r="371" s="2" customFormat="1" ht="55.5" customHeight="1">
      <c r="A371" s="40"/>
      <c r="B371" s="41"/>
      <c r="C371" s="214" t="s">
        <v>519</v>
      </c>
      <c r="D371" s="214" t="s">
        <v>146</v>
      </c>
      <c r="E371" s="215" t="s">
        <v>520</v>
      </c>
      <c r="F371" s="216" t="s">
        <v>521</v>
      </c>
      <c r="G371" s="217" t="s">
        <v>470</v>
      </c>
      <c r="H371" s="218">
        <v>99.859999999999999</v>
      </c>
      <c r="I371" s="219"/>
      <c r="J371" s="220">
        <f>ROUND(I371*H371,2)</f>
        <v>0</v>
      </c>
      <c r="K371" s="216" t="s">
        <v>150</v>
      </c>
      <c r="L371" s="46"/>
      <c r="M371" s="221" t="s">
        <v>19</v>
      </c>
      <c r="N371" s="222" t="s">
        <v>43</v>
      </c>
      <c r="O371" s="86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5" t="s">
        <v>151</v>
      </c>
      <c r="AT371" s="225" t="s">
        <v>146</v>
      </c>
      <c r="AU371" s="225" t="s">
        <v>82</v>
      </c>
      <c r="AY371" s="19" t="s">
        <v>143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9" t="s">
        <v>79</v>
      </c>
      <c r="BK371" s="226">
        <f>ROUND(I371*H371,2)</f>
        <v>0</v>
      </c>
      <c r="BL371" s="19" t="s">
        <v>151</v>
      </c>
      <c r="BM371" s="225" t="s">
        <v>522</v>
      </c>
    </row>
    <row r="372" s="2" customFormat="1">
      <c r="A372" s="40"/>
      <c r="B372" s="41"/>
      <c r="C372" s="42"/>
      <c r="D372" s="227" t="s">
        <v>153</v>
      </c>
      <c r="E372" s="42"/>
      <c r="F372" s="228" t="s">
        <v>523</v>
      </c>
      <c r="G372" s="42"/>
      <c r="H372" s="42"/>
      <c r="I372" s="229"/>
      <c r="J372" s="42"/>
      <c r="K372" s="42"/>
      <c r="L372" s="46"/>
      <c r="M372" s="230"/>
      <c r="N372" s="231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153</v>
      </c>
      <c r="AU372" s="19" t="s">
        <v>82</v>
      </c>
    </row>
    <row r="373" s="2" customFormat="1" ht="66.75" customHeight="1">
      <c r="A373" s="40"/>
      <c r="B373" s="41"/>
      <c r="C373" s="214" t="s">
        <v>359</v>
      </c>
      <c r="D373" s="214" t="s">
        <v>146</v>
      </c>
      <c r="E373" s="215" t="s">
        <v>524</v>
      </c>
      <c r="F373" s="216" t="s">
        <v>525</v>
      </c>
      <c r="G373" s="217" t="s">
        <v>470</v>
      </c>
      <c r="H373" s="218">
        <v>99.859999999999999</v>
      </c>
      <c r="I373" s="219"/>
      <c r="J373" s="220">
        <f>ROUND(I373*H373,2)</f>
        <v>0</v>
      </c>
      <c r="K373" s="216" t="s">
        <v>150</v>
      </c>
      <c r="L373" s="46"/>
      <c r="M373" s="221" t="s">
        <v>19</v>
      </c>
      <c r="N373" s="222" t="s">
        <v>43</v>
      </c>
      <c r="O373" s="86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151</v>
      </c>
      <c r="AT373" s="225" t="s">
        <v>146</v>
      </c>
      <c r="AU373" s="225" t="s">
        <v>82</v>
      </c>
      <c r="AY373" s="19" t="s">
        <v>143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79</v>
      </c>
      <c r="BK373" s="226">
        <f>ROUND(I373*H373,2)</f>
        <v>0</v>
      </c>
      <c r="BL373" s="19" t="s">
        <v>151</v>
      </c>
      <c r="BM373" s="225" t="s">
        <v>526</v>
      </c>
    </row>
    <row r="374" s="2" customFormat="1">
      <c r="A374" s="40"/>
      <c r="B374" s="41"/>
      <c r="C374" s="42"/>
      <c r="D374" s="227" t="s">
        <v>153</v>
      </c>
      <c r="E374" s="42"/>
      <c r="F374" s="228" t="s">
        <v>527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153</v>
      </c>
      <c r="AU374" s="19" t="s">
        <v>82</v>
      </c>
    </row>
    <row r="375" s="12" customFormat="1" ht="25.92" customHeight="1">
      <c r="A375" s="12"/>
      <c r="B375" s="198"/>
      <c r="C375" s="199"/>
      <c r="D375" s="200" t="s">
        <v>71</v>
      </c>
      <c r="E375" s="201" t="s">
        <v>528</v>
      </c>
      <c r="F375" s="201" t="s">
        <v>529</v>
      </c>
      <c r="G375" s="199"/>
      <c r="H375" s="199"/>
      <c r="I375" s="202"/>
      <c r="J375" s="203">
        <f>BK375</f>
        <v>0</v>
      </c>
      <c r="K375" s="199"/>
      <c r="L375" s="204"/>
      <c r="M375" s="205"/>
      <c r="N375" s="206"/>
      <c r="O375" s="206"/>
      <c r="P375" s="207">
        <f>P376+P488+P518+P586+P892+P1263+P1391+P1416+P1446+P1522</f>
        <v>0</v>
      </c>
      <c r="Q375" s="206"/>
      <c r="R375" s="207">
        <f>R376+R488+R518+R586+R892+R1263+R1391+R1416+R1446+R1522</f>
        <v>109.63129123999997</v>
      </c>
      <c r="S375" s="206"/>
      <c r="T375" s="208">
        <f>T376+T488+T518+T586+T892+T1263+T1391+T1416+T1446+T1522</f>
        <v>127.46720615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9" t="s">
        <v>82</v>
      </c>
      <c r="AT375" s="210" t="s">
        <v>71</v>
      </c>
      <c r="AU375" s="210" t="s">
        <v>72</v>
      </c>
      <c r="AY375" s="209" t="s">
        <v>143</v>
      </c>
      <c r="BK375" s="211">
        <f>BK376+BK488+BK518+BK586+BK892+BK1263+BK1391+BK1416+BK1446+BK1522</f>
        <v>0</v>
      </c>
    </row>
    <row r="376" s="12" customFormat="1" ht="22.8" customHeight="1">
      <c r="A376" s="12"/>
      <c r="B376" s="198"/>
      <c r="C376" s="199"/>
      <c r="D376" s="200" t="s">
        <v>71</v>
      </c>
      <c r="E376" s="212" t="s">
        <v>530</v>
      </c>
      <c r="F376" s="212" t="s">
        <v>531</v>
      </c>
      <c r="G376" s="199"/>
      <c r="H376" s="199"/>
      <c r="I376" s="202"/>
      <c r="J376" s="213">
        <f>BK376</f>
        <v>0</v>
      </c>
      <c r="K376" s="199"/>
      <c r="L376" s="204"/>
      <c r="M376" s="205"/>
      <c r="N376" s="206"/>
      <c r="O376" s="206"/>
      <c r="P376" s="207">
        <f>SUM(P377:P487)</f>
        <v>0</v>
      </c>
      <c r="Q376" s="206"/>
      <c r="R376" s="207">
        <f>SUM(R377:R487)</f>
        <v>1.5302126999999999</v>
      </c>
      <c r="S376" s="206"/>
      <c r="T376" s="208">
        <f>SUM(T377:T487)</f>
        <v>19.461944039999999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9" t="s">
        <v>82</v>
      </c>
      <c r="AT376" s="210" t="s">
        <v>71</v>
      </c>
      <c r="AU376" s="210" t="s">
        <v>79</v>
      </c>
      <c r="AY376" s="209" t="s">
        <v>143</v>
      </c>
      <c r="BK376" s="211">
        <f>SUM(BK377:BK487)</f>
        <v>0</v>
      </c>
    </row>
    <row r="377" s="2" customFormat="1" ht="33" customHeight="1">
      <c r="A377" s="40"/>
      <c r="B377" s="41"/>
      <c r="C377" s="214" t="s">
        <v>532</v>
      </c>
      <c r="D377" s="214" t="s">
        <v>146</v>
      </c>
      <c r="E377" s="215" t="s">
        <v>533</v>
      </c>
      <c r="F377" s="216" t="s">
        <v>534</v>
      </c>
      <c r="G377" s="217" t="s">
        <v>149</v>
      </c>
      <c r="H377" s="218">
        <v>1062.9659999999999</v>
      </c>
      <c r="I377" s="219"/>
      <c r="J377" s="220">
        <f>ROUND(I377*H377,2)</f>
        <v>0</v>
      </c>
      <c r="K377" s="216" t="s">
        <v>150</v>
      </c>
      <c r="L377" s="46"/>
      <c r="M377" s="221" t="s">
        <v>19</v>
      </c>
      <c r="N377" s="222" t="s">
        <v>43</v>
      </c>
      <c r="O377" s="86"/>
      <c r="P377" s="223">
        <f>O377*H377</f>
        <v>0</v>
      </c>
      <c r="Q377" s="223">
        <v>0</v>
      </c>
      <c r="R377" s="223">
        <f>Q377*H377</f>
        <v>0</v>
      </c>
      <c r="S377" s="223">
        <v>0.016500000000000001</v>
      </c>
      <c r="T377" s="224">
        <f>S377*H377</f>
        <v>17.538938999999999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204</v>
      </c>
      <c r="AT377" s="225" t="s">
        <v>146</v>
      </c>
      <c r="AU377" s="225" t="s">
        <v>82</v>
      </c>
      <c r="AY377" s="19" t="s">
        <v>143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79</v>
      </c>
      <c r="BK377" s="226">
        <f>ROUND(I377*H377,2)</f>
        <v>0</v>
      </c>
      <c r="BL377" s="19" t="s">
        <v>204</v>
      </c>
      <c r="BM377" s="225" t="s">
        <v>535</v>
      </c>
    </row>
    <row r="378" s="2" customFormat="1">
      <c r="A378" s="40"/>
      <c r="B378" s="41"/>
      <c r="C378" s="42"/>
      <c r="D378" s="227" t="s">
        <v>153</v>
      </c>
      <c r="E378" s="42"/>
      <c r="F378" s="228" t="s">
        <v>536</v>
      </c>
      <c r="G378" s="42"/>
      <c r="H378" s="42"/>
      <c r="I378" s="229"/>
      <c r="J378" s="42"/>
      <c r="K378" s="42"/>
      <c r="L378" s="46"/>
      <c r="M378" s="230"/>
      <c r="N378" s="231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153</v>
      </c>
      <c r="AU378" s="19" t="s">
        <v>82</v>
      </c>
    </row>
    <row r="379" s="13" customFormat="1">
      <c r="A379" s="13"/>
      <c r="B379" s="232"/>
      <c r="C379" s="233"/>
      <c r="D379" s="234" t="s">
        <v>155</v>
      </c>
      <c r="E379" s="235" t="s">
        <v>19</v>
      </c>
      <c r="F379" s="236" t="s">
        <v>537</v>
      </c>
      <c r="G379" s="233"/>
      <c r="H379" s="235" t="s">
        <v>19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155</v>
      </c>
      <c r="AU379" s="242" t="s">
        <v>82</v>
      </c>
      <c r="AV379" s="13" t="s">
        <v>79</v>
      </c>
      <c r="AW379" s="13" t="s">
        <v>33</v>
      </c>
      <c r="AX379" s="13" t="s">
        <v>72</v>
      </c>
      <c r="AY379" s="242" t="s">
        <v>143</v>
      </c>
    </row>
    <row r="380" s="13" customFormat="1">
      <c r="A380" s="13"/>
      <c r="B380" s="232"/>
      <c r="C380" s="233"/>
      <c r="D380" s="234" t="s">
        <v>155</v>
      </c>
      <c r="E380" s="235" t="s">
        <v>19</v>
      </c>
      <c r="F380" s="236" t="s">
        <v>538</v>
      </c>
      <c r="G380" s="233"/>
      <c r="H380" s="235" t="s">
        <v>19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155</v>
      </c>
      <c r="AU380" s="242" t="s">
        <v>82</v>
      </c>
      <c r="AV380" s="13" t="s">
        <v>79</v>
      </c>
      <c r="AW380" s="13" t="s">
        <v>33</v>
      </c>
      <c r="AX380" s="13" t="s">
        <v>72</v>
      </c>
      <c r="AY380" s="242" t="s">
        <v>143</v>
      </c>
    </row>
    <row r="381" s="14" customFormat="1">
      <c r="A381" s="14"/>
      <c r="B381" s="243"/>
      <c r="C381" s="244"/>
      <c r="D381" s="234" t="s">
        <v>155</v>
      </c>
      <c r="E381" s="245" t="s">
        <v>19</v>
      </c>
      <c r="F381" s="246" t="s">
        <v>539</v>
      </c>
      <c r="G381" s="244"/>
      <c r="H381" s="247">
        <v>505.19099999999997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155</v>
      </c>
      <c r="AU381" s="253" t="s">
        <v>82</v>
      </c>
      <c r="AV381" s="14" t="s">
        <v>82</v>
      </c>
      <c r="AW381" s="14" t="s">
        <v>33</v>
      </c>
      <c r="AX381" s="14" t="s">
        <v>72</v>
      </c>
      <c r="AY381" s="253" t="s">
        <v>143</v>
      </c>
    </row>
    <row r="382" s="14" customFormat="1">
      <c r="A382" s="14"/>
      <c r="B382" s="243"/>
      <c r="C382" s="244"/>
      <c r="D382" s="234" t="s">
        <v>155</v>
      </c>
      <c r="E382" s="245" t="s">
        <v>19</v>
      </c>
      <c r="F382" s="246" t="s">
        <v>540</v>
      </c>
      <c r="G382" s="244"/>
      <c r="H382" s="247">
        <v>24.233000000000001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155</v>
      </c>
      <c r="AU382" s="253" t="s">
        <v>82</v>
      </c>
      <c r="AV382" s="14" t="s">
        <v>82</v>
      </c>
      <c r="AW382" s="14" t="s">
        <v>33</v>
      </c>
      <c r="AX382" s="14" t="s">
        <v>72</v>
      </c>
      <c r="AY382" s="253" t="s">
        <v>143</v>
      </c>
    </row>
    <row r="383" s="14" customFormat="1">
      <c r="A383" s="14"/>
      <c r="B383" s="243"/>
      <c r="C383" s="244"/>
      <c r="D383" s="234" t="s">
        <v>155</v>
      </c>
      <c r="E383" s="245" t="s">
        <v>19</v>
      </c>
      <c r="F383" s="246" t="s">
        <v>541</v>
      </c>
      <c r="G383" s="244"/>
      <c r="H383" s="247">
        <v>28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155</v>
      </c>
      <c r="AU383" s="253" t="s">
        <v>82</v>
      </c>
      <c r="AV383" s="14" t="s">
        <v>82</v>
      </c>
      <c r="AW383" s="14" t="s">
        <v>33</v>
      </c>
      <c r="AX383" s="14" t="s">
        <v>72</v>
      </c>
      <c r="AY383" s="253" t="s">
        <v>143</v>
      </c>
    </row>
    <row r="384" s="16" customFormat="1">
      <c r="A384" s="16"/>
      <c r="B384" s="265"/>
      <c r="C384" s="266"/>
      <c r="D384" s="234" t="s">
        <v>155</v>
      </c>
      <c r="E384" s="267" t="s">
        <v>19</v>
      </c>
      <c r="F384" s="268" t="s">
        <v>542</v>
      </c>
      <c r="G384" s="266"/>
      <c r="H384" s="269">
        <v>557.42399999999998</v>
      </c>
      <c r="I384" s="270"/>
      <c r="J384" s="266"/>
      <c r="K384" s="266"/>
      <c r="L384" s="271"/>
      <c r="M384" s="272"/>
      <c r="N384" s="273"/>
      <c r="O384" s="273"/>
      <c r="P384" s="273"/>
      <c r="Q384" s="273"/>
      <c r="R384" s="273"/>
      <c r="S384" s="273"/>
      <c r="T384" s="274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75" t="s">
        <v>155</v>
      </c>
      <c r="AU384" s="275" t="s">
        <v>82</v>
      </c>
      <c r="AV384" s="16" t="s">
        <v>166</v>
      </c>
      <c r="AW384" s="16" t="s">
        <v>33</v>
      </c>
      <c r="AX384" s="16" t="s">
        <v>72</v>
      </c>
      <c r="AY384" s="275" t="s">
        <v>143</v>
      </c>
    </row>
    <row r="385" s="13" customFormat="1">
      <c r="A385" s="13"/>
      <c r="B385" s="232"/>
      <c r="C385" s="233"/>
      <c r="D385" s="234" t="s">
        <v>155</v>
      </c>
      <c r="E385" s="235" t="s">
        <v>19</v>
      </c>
      <c r="F385" s="236" t="s">
        <v>543</v>
      </c>
      <c r="G385" s="233"/>
      <c r="H385" s="235" t="s">
        <v>19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155</v>
      </c>
      <c r="AU385" s="242" t="s">
        <v>82</v>
      </c>
      <c r="AV385" s="13" t="s">
        <v>79</v>
      </c>
      <c r="AW385" s="13" t="s">
        <v>33</v>
      </c>
      <c r="AX385" s="13" t="s">
        <v>72</v>
      </c>
      <c r="AY385" s="242" t="s">
        <v>143</v>
      </c>
    </row>
    <row r="386" s="14" customFormat="1">
      <c r="A386" s="14"/>
      <c r="B386" s="243"/>
      <c r="C386" s="244"/>
      <c r="D386" s="234" t="s">
        <v>155</v>
      </c>
      <c r="E386" s="245" t="s">
        <v>19</v>
      </c>
      <c r="F386" s="246" t="s">
        <v>544</v>
      </c>
      <c r="G386" s="244"/>
      <c r="H386" s="247">
        <v>164.54900000000001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155</v>
      </c>
      <c r="AU386" s="253" t="s">
        <v>82</v>
      </c>
      <c r="AV386" s="14" t="s">
        <v>82</v>
      </c>
      <c r="AW386" s="14" t="s">
        <v>33</v>
      </c>
      <c r="AX386" s="14" t="s">
        <v>72</v>
      </c>
      <c r="AY386" s="253" t="s">
        <v>143</v>
      </c>
    </row>
    <row r="387" s="14" customFormat="1">
      <c r="A387" s="14"/>
      <c r="B387" s="243"/>
      <c r="C387" s="244"/>
      <c r="D387" s="234" t="s">
        <v>155</v>
      </c>
      <c r="E387" s="245" t="s">
        <v>19</v>
      </c>
      <c r="F387" s="246" t="s">
        <v>545</v>
      </c>
      <c r="G387" s="244"/>
      <c r="H387" s="247">
        <v>11.792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155</v>
      </c>
      <c r="AU387" s="253" t="s">
        <v>82</v>
      </c>
      <c r="AV387" s="14" t="s">
        <v>82</v>
      </c>
      <c r="AW387" s="14" t="s">
        <v>33</v>
      </c>
      <c r="AX387" s="14" t="s">
        <v>72</v>
      </c>
      <c r="AY387" s="253" t="s">
        <v>143</v>
      </c>
    </row>
    <row r="388" s="13" customFormat="1">
      <c r="A388" s="13"/>
      <c r="B388" s="232"/>
      <c r="C388" s="233"/>
      <c r="D388" s="234" t="s">
        <v>155</v>
      </c>
      <c r="E388" s="235" t="s">
        <v>19</v>
      </c>
      <c r="F388" s="236" t="s">
        <v>537</v>
      </c>
      <c r="G388" s="233"/>
      <c r="H388" s="235" t="s">
        <v>19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155</v>
      </c>
      <c r="AU388" s="242" t="s">
        <v>82</v>
      </c>
      <c r="AV388" s="13" t="s">
        <v>79</v>
      </c>
      <c r="AW388" s="13" t="s">
        <v>33</v>
      </c>
      <c r="AX388" s="13" t="s">
        <v>72</v>
      </c>
      <c r="AY388" s="242" t="s">
        <v>143</v>
      </c>
    </row>
    <row r="389" s="13" customFormat="1">
      <c r="A389" s="13"/>
      <c r="B389" s="232"/>
      <c r="C389" s="233"/>
      <c r="D389" s="234" t="s">
        <v>155</v>
      </c>
      <c r="E389" s="235" t="s">
        <v>19</v>
      </c>
      <c r="F389" s="236" t="s">
        <v>546</v>
      </c>
      <c r="G389" s="233"/>
      <c r="H389" s="235" t="s">
        <v>19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155</v>
      </c>
      <c r="AU389" s="242" t="s">
        <v>82</v>
      </c>
      <c r="AV389" s="13" t="s">
        <v>79</v>
      </c>
      <c r="AW389" s="13" t="s">
        <v>33</v>
      </c>
      <c r="AX389" s="13" t="s">
        <v>72</v>
      </c>
      <c r="AY389" s="242" t="s">
        <v>143</v>
      </c>
    </row>
    <row r="390" s="14" customFormat="1">
      <c r="A390" s="14"/>
      <c r="B390" s="243"/>
      <c r="C390" s="244"/>
      <c r="D390" s="234" t="s">
        <v>155</v>
      </c>
      <c r="E390" s="245" t="s">
        <v>19</v>
      </c>
      <c r="F390" s="246" t="s">
        <v>547</v>
      </c>
      <c r="G390" s="244"/>
      <c r="H390" s="247">
        <v>69.143000000000001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155</v>
      </c>
      <c r="AU390" s="253" t="s">
        <v>82</v>
      </c>
      <c r="AV390" s="14" t="s">
        <v>82</v>
      </c>
      <c r="AW390" s="14" t="s">
        <v>33</v>
      </c>
      <c r="AX390" s="14" t="s">
        <v>72</v>
      </c>
      <c r="AY390" s="253" t="s">
        <v>143</v>
      </c>
    </row>
    <row r="391" s="13" customFormat="1">
      <c r="A391" s="13"/>
      <c r="B391" s="232"/>
      <c r="C391" s="233"/>
      <c r="D391" s="234" t="s">
        <v>155</v>
      </c>
      <c r="E391" s="235" t="s">
        <v>19</v>
      </c>
      <c r="F391" s="236" t="s">
        <v>548</v>
      </c>
      <c r="G391" s="233"/>
      <c r="H391" s="235" t="s">
        <v>19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155</v>
      </c>
      <c r="AU391" s="242" t="s">
        <v>82</v>
      </c>
      <c r="AV391" s="13" t="s">
        <v>79</v>
      </c>
      <c r="AW391" s="13" t="s">
        <v>33</v>
      </c>
      <c r="AX391" s="13" t="s">
        <v>72</v>
      </c>
      <c r="AY391" s="242" t="s">
        <v>143</v>
      </c>
    </row>
    <row r="392" s="14" customFormat="1">
      <c r="A392" s="14"/>
      <c r="B392" s="243"/>
      <c r="C392" s="244"/>
      <c r="D392" s="234" t="s">
        <v>155</v>
      </c>
      <c r="E392" s="245" t="s">
        <v>19</v>
      </c>
      <c r="F392" s="246" t="s">
        <v>549</v>
      </c>
      <c r="G392" s="244"/>
      <c r="H392" s="247">
        <v>37.942999999999998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155</v>
      </c>
      <c r="AU392" s="253" t="s">
        <v>82</v>
      </c>
      <c r="AV392" s="14" t="s">
        <v>82</v>
      </c>
      <c r="AW392" s="14" t="s">
        <v>33</v>
      </c>
      <c r="AX392" s="14" t="s">
        <v>72</v>
      </c>
      <c r="AY392" s="253" t="s">
        <v>143</v>
      </c>
    </row>
    <row r="393" s="13" customFormat="1">
      <c r="A393" s="13"/>
      <c r="B393" s="232"/>
      <c r="C393" s="233"/>
      <c r="D393" s="234" t="s">
        <v>155</v>
      </c>
      <c r="E393" s="235" t="s">
        <v>19</v>
      </c>
      <c r="F393" s="236" t="s">
        <v>550</v>
      </c>
      <c r="G393" s="233"/>
      <c r="H393" s="235" t="s">
        <v>19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155</v>
      </c>
      <c r="AU393" s="242" t="s">
        <v>82</v>
      </c>
      <c r="AV393" s="13" t="s">
        <v>79</v>
      </c>
      <c r="AW393" s="13" t="s">
        <v>33</v>
      </c>
      <c r="AX393" s="13" t="s">
        <v>72</v>
      </c>
      <c r="AY393" s="242" t="s">
        <v>143</v>
      </c>
    </row>
    <row r="394" s="14" customFormat="1">
      <c r="A394" s="14"/>
      <c r="B394" s="243"/>
      <c r="C394" s="244"/>
      <c r="D394" s="234" t="s">
        <v>155</v>
      </c>
      <c r="E394" s="245" t="s">
        <v>19</v>
      </c>
      <c r="F394" s="246" t="s">
        <v>551</v>
      </c>
      <c r="G394" s="244"/>
      <c r="H394" s="247">
        <v>222.11500000000001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155</v>
      </c>
      <c r="AU394" s="253" t="s">
        <v>82</v>
      </c>
      <c r="AV394" s="14" t="s">
        <v>82</v>
      </c>
      <c r="AW394" s="14" t="s">
        <v>33</v>
      </c>
      <c r="AX394" s="14" t="s">
        <v>72</v>
      </c>
      <c r="AY394" s="253" t="s">
        <v>143</v>
      </c>
    </row>
    <row r="395" s="15" customFormat="1">
      <c r="A395" s="15"/>
      <c r="B395" s="254"/>
      <c r="C395" s="255"/>
      <c r="D395" s="234" t="s">
        <v>155</v>
      </c>
      <c r="E395" s="256" t="s">
        <v>19</v>
      </c>
      <c r="F395" s="257" t="s">
        <v>234</v>
      </c>
      <c r="G395" s="255"/>
      <c r="H395" s="258">
        <v>1062.9659999999999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4" t="s">
        <v>155</v>
      </c>
      <c r="AU395" s="264" t="s">
        <v>82</v>
      </c>
      <c r="AV395" s="15" t="s">
        <v>151</v>
      </c>
      <c r="AW395" s="15" t="s">
        <v>33</v>
      </c>
      <c r="AX395" s="15" t="s">
        <v>79</v>
      </c>
      <c r="AY395" s="264" t="s">
        <v>143</v>
      </c>
    </row>
    <row r="396" s="2" customFormat="1" ht="33" customHeight="1">
      <c r="A396" s="40"/>
      <c r="B396" s="41"/>
      <c r="C396" s="214" t="s">
        <v>552</v>
      </c>
      <c r="D396" s="214" t="s">
        <v>146</v>
      </c>
      <c r="E396" s="215" t="s">
        <v>553</v>
      </c>
      <c r="F396" s="216" t="s">
        <v>554</v>
      </c>
      <c r="G396" s="217" t="s">
        <v>149</v>
      </c>
      <c r="H396" s="218">
        <v>2913.6439999999998</v>
      </c>
      <c r="I396" s="219"/>
      <c r="J396" s="220">
        <f>ROUND(I396*H396,2)</f>
        <v>0</v>
      </c>
      <c r="K396" s="216" t="s">
        <v>150</v>
      </c>
      <c r="L396" s="46"/>
      <c r="M396" s="221" t="s">
        <v>19</v>
      </c>
      <c r="N396" s="222" t="s">
        <v>43</v>
      </c>
      <c r="O396" s="86"/>
      <c r="P396" s="223">
        <f>O396*H396</f>
        <v>0</v>
      </c>
      <c r="Q396" s="223">
        <v>0</v>
      </c>
      <c r="R396" s="223">
        <f>Q396*H396</f>
        <v>0</v>
      </c>
      <c r="S396" s="223">
        <v>0.00066</v>
      </c>
      <c r="T396" s="224">
        <f>S396*H396</f>
        <v>1.9230050399999998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5" t="s">
        <v>204</v>
      </c>
      <c r="AT396" s="225" t="s">
        <v>146</v>
      </c>
      <c r="AU396" s="225" t="s">
        <v>82</v>
      </c>
      <c r="AY396" s="19" t="s">
        <v>143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9" t="s">
        <v>79</v>
      </c>
      <c r="BK396" s="226">
        <f>ROUND(I396*H396,2)</f>
        <v>0</v>
      </c>
      <c r="BL396" s="19" t="s">
        <v>204</v>
      </c>
      <c r="BM396" s="225" t="s">
        <v>555</v>
      </c>
    </row>
    <row r="397" s="2" customFormat="1">
      <c r="A397" s="40"/>
      <c r="B397" s="41"/>
      <c r="C397" s="42"/>
      <c r="D397" s="227" t="s">
        <v>153</v>
      </c>
      <c r="E397" s="42"/>
      <c r="F397" s="228" t="s">
        <v>556</v>
      </c>
      <c r="G397" s="42"/>
      <c r="H397" s="42"/>
      <c r="I397" s="229"/>
      <c r="J397" s="42"/>
      <c r="K397" s="42"/>
      <c r="L397" s="46"/>
      <c r="M397" s="230"/>
      <c r="N397" s="231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153</v>
      </c>
      <c r="AU397" s="19" t="s">
        <v>82</v>
      </c>
    </row>
    <row r="398" s="13" customFormat="1">
      <c r="A398" s="13"/>
      <c r="B398" s="232"/>
      <c r="C398" s="233"/>
      <c r="D398" s="234" t="s">
        <v>155</v>
      </c>
      <c r="E398" s="235" t="s">
        <v>19</v>
      </c>
      <c r="F398" s="236" t="s">
        <v>557</v>
      </c>
      <c r="G398" s="233"/>
      <c r="H398" s="235" t="s">
        <v>19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155</v>
      </c>
      <c r="AU398" s="242" t="s">
        <v>82</v>
      </c>
      <c r="AV398" s="13" t="s">
        <v>79</v>
      </c>
      <c r="AW398" s="13" t="s">
        <v>33</v>
      </c>
      <c r="AX398" s="13" t="s">
        <v>72</v>
      </c>
      <c r="AY398" s="242" t="s">
        <v>143</v>
      </c>
    </row>
    <row r="399" s="13" customFormat="1">
      <c r="A399" s="13"/>
      <c r="B399" s="232"/>
      <c r="C399" s="233"/>
      <c r="D399" s="234" t="s">
        <v>155</v>
      </c>
      <c r="E399" s="235" t="s">
        <v>19</v>
      </c>
      <c r="F399" s="236" t="s">
        <v>558</v>
      </c>
      <c r="G399" s="233"/>
      <c r="H399" s="235" t="s">
        <v>19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155</v>
      </c>
      <c r="AU399" s="242" t="s">
        <v>82</v>
      </c>
      <c r="AV399" s="13" t="s">
        <v>79</v>
      </c>
      <c r="AW399" s="13" t="s">
        <v>33</v>
      </c>
      <c r="AX399" s="13" t="s">
        <v>72</v>
      </c>
      <c r="AY399" s="242" t="s">
        <v>143</v>
      </c>
    </row>
    <row r="400" s="14" customFormat="1">
      <c r="A400" s="14"/>
      <c r="B400" s="243"/>
      <c r="C400" s="244"/>
      <c r="D400" s="234" t="s">
        <v>155</v>
      </c>
      <c r="E400" s="245" t="s">
        <v>19</v>
      </c>
      <c r="F400" s="246" t="s">
        <v>559</v>
      </c>
      <c r="G400" s="244"/>
      <c r="H400" s="247">
        <v>2081.1239999999998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155</v>
      </c>
      <c r="AU400" s="253" t="s">
        <v>82</v>
      </c>
      <c r="AV400" s="14" t="s">
        <v>82</v>
      </c>
      <c r="AW400" s="14" t="s">
        <v>33</v>
      </c>
      <c r="AX400" s="14" t="s">
        <v>72</v>
      </c>
      <c r="AY400" s="253" t="s">
        <v>143</v>
      </c>
    </row>
    <row r="401" s="13" customFormat="1">
      <c r="A401" s="13"/>
      <c r="B401" s="232"/>
      <c r="C401" s="233"/>
      <c r="D401" s="234" t="s">
        <v>155</v>
      </c>
      <c r="E401" s="235" t="s">
        <v>19</v>
      </c>
      <c r="F401" s="236" t="s">
        <v>560</v>
      </c>
      <c r="G401" s="233"/>
      <c r="H401" s="235" t="s">
        <v>19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155</v>
      </c>
      <c r="AU401" s="242" t="s">
        <v>82</v>
      </c>
      <c r="AV401" s="13" t="s">
        <v>79</v>
      </c>
      <c r="AW401" s="13" t="s">
        <v>33</v>
      </c>
      <c r="AX401" s="13" t="s">
        <v>72</v>
      </c>
      <c r="AY401" s="242" t="s">
        <v>143</v>
      </c>
    </row>
    <row r="402" s="13" customFormat="1">
      <c r="A402" s="13"/>
      <c r="B402" s="232"/>
      <c r="C402" s="233"/>
      <c r="D402" s="234" t="s">
        <v>155</v>
      </c>
      <c r="E402" s="235" t="s">
        <v>19</v>
      </c>
      <c r="F402" s="236" t="s">
        <v>558</v>
      </c>
      <c r="G402" s="233"/>
      <c r="H402" s="235" t="s">
        <v>19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155</v>
      </c>
      <c r="AU402" s="242" t="s">
        <v>82</v>
      </c>
      <c r="AV402" s="13" t="s">
        <v>79</v>
      </c>
      <c r="AW402" s="13" t="s">
        <v>33</v>
      </c>
      <c r="AX402" s="13" t="s">
        <v>72</v>
      </c>
      <c r="AY402" s="242" t="s">
        <v>143</v>
      </c>
    </row>
    <row r="403" s="14" customFormat="1">
      <c r="A403" s="14"/>
      <c r="B403" s="243"/>
      <c r="C403" s="244"/>
      <c r="D403" s="234" t="s">
        <v>155</v>
      </c>
      <c r="E403" s="245" t="s">
        <v>19</v>
      </c>
      <c r="F403" s="246" t="s">
        <v>561</v>
      </c>
      <c r="G403" s="244"/>
      <c r="H403" s="247">
        <v>386.99599999999998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155</v>
      </c>
      <c r="AU403" s="253" t="s">
        <v>82</v>
      </c>
      <c r="AV403" s="14" t="s">
        <v>82</v>
      </c>
      <c r="AW403" s="14" t="s">
        <v>33</v>
      </c>
      <c r="AX403" s="14" t="s">
        <v>72</v>
      </c>
      <c r="AY403" s="253" t="s">
        <v>143</v>
      </c>
    </row>
    <row r="404" s="13" customFormat="1">
      <c r="A404" s="13"/>
      <c r="B404" s="232"/>
      <c r="C404" s="233"/>
      <c r="D404" s="234" t="s">
        <v>155</v>
      </c>
      <c r="E404" s="235" t="s">
        <v>19</v>
      </c>
      <c r="F404" s="236" t="s">
        <v>562</v>
      </c>
      <c r="G404" s="233"/>
      <c r="H404" s="235" t="s">
        <v>19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155</v>
      </c>
      <c r="AU404" s="242" t="s">
        <v>82</v>
      </c>
      <c r="AV404" s="13" t="s">
        <v>79</v>
      </c>
      <c r="AW404" s="13" t="s">
        <v>33</v>
      </c>
      <c r="AX404" s="13" t="s">
        <v>72</v>
      </c>
      <c r="AY404" s="242" t="s">
        <v>143</v>
      </c>
    </row>
    <row r="405" s="13" customFormat="1">
      <c r="A405" s="13"/>
      <c r="B405" s="232"/>
      <c r="C405" s="233"/>
      <c r="D405" s="234" t="s">
        <v>155</v>
      </c>
      <c r="E405" s="235" t="s">
        <v>19</v>
      </c>
      <c r="F405" s="236" t="s">
        <v>558</v>
      </c>
      <c r="G405" s="233"/>
      <c r="H405" s="235" t="s">
        <v>19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155</v>
      </c>
      <c r="AU405" s="242" t="s">
        <v>82</v>
      </c>
      <c r="AV405" s="13" t="s">
        <v>79</v>
      </c>
      <c r="AW405" s="13" t="s">
        <v>33</v>
      </c>
      <c r="AX405" s="13" t="s">
        <v>72</v>
      </c>
      <c r="AY405" s="242" t="s">
        <v>143</v>
      </c>
    </row>
    <row r="406" s="14" customFormat="1">
      <c r="A406" s="14"/>
      <c r="B406" s="243"/>
      <c r="C406" s="244"/>
      <c r="D406" s="234" t="s">
        <v>155</v>
      </c>
      <c r="E406" s="245" t="s">
        <v>19</v>
      </c>
      <c r="F406" s="246" t="s">
        <v>563</v>
      </c>
      <c r="G406" s="244"/>
      <c r="H406" s="247">
        <v>445.524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155</v>
      </c>
      <c r="AU406" s="253" t="s">
        <v>82</v>
      </c>
      <c r="AV406" s="14" t="s">
        <v>82</v>
      </c>
      <c r="AW406" s="14" t="s">
        <v>33</v>
      </c>
      <c r="AX406" s="14" t="s">
        <v>72</v>
      </c>
      <c r="AY406" s="253" t="s">
        <v>143</v>
      </c>
    </row>
    <row r="407" s="15" customFormat="1">
      <c r="A407" s="15"/>
      <c r="B407" s="254"/>
      <c r="C407" s="255"/>
      <c r="D407" s="234" t="s">
        <v>155</v>
      </c>
      <c r="E407" s="256" t="s">
        <v>19</v>
      </c>
      <c r="F407" s="257" t="s">
        <v>234</v>
      </c>
      <c r="G407" s="255"/>
      <c r="H407" s="258">
        <v>2913.6439999999998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4" t="s">
        <v>155</v>
      </c>
      <c r="AU407" s="264" t="s">
        <v>82</v>
      </c>
      <c r="AV407" s="15" t="s">
        <v>151</v>
      </c>
      <c r="AW407" s="15" t="s">
        <v>33</v>
      </c>
      <c r="AX407" s="15" t="s">
        <v>79</v>
      </c>
      <c r="AY407" s="264" t="s">
        <v>143</v>
      </c>
    </row>
    <row r="408" s="2" customFormat="1" ht="33" customHeight="1">
      <c r="A408" s="40"/>
      <c r="B408" s="41"/>
      <c r="C408" s="214" t="s">
        <v>564</v>
      </c>
      <c r="D408" s="214" t="s">
        <v>146</v>
      </c>
      <c r="E408" s="215" t="s">
        <v>565</v>
      </c>
      <c r="F408" s="216" t="s">
        <v>566</v>
      </c>
      <c r="G408" s="217" t="s">
        <v>149</v>
      </c>
      <c r="H408" s="218">
        <v>45</v>
      </c>
      <c r="I408" s="219"/>
      <c r="J408" s="220">
        <f>ROUND(I408*H408,2)</f>
        <v>0</v>
      </c>
      <c r="K408" s="216" t="s">
        <v>19</v>
      </c>
      <c r="L408" s="46"/>
      <c r="M408" s="221" t="s">
        <v>19</v>
      </c>
      <c r="N408" s="222" t="s">
        <v>43</v>
      </c>
      <c r="O408" s="86"/>
      <c r="P408" s="223">
        <f>O408*H408</f>
        <v>0</v>
      </c>
      <c r="Q408" s="223">
        <v>0</v>
      </c>
      <c r="R408" s="223">
        <f>Q408*H408</f>
        <v>0</v>
      </c>
      <c r="S408" s="223">
        <v>0</v>
      </c>
      <c r="T408" s="22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204</v>
      </c>
      <c r="AT408" s="225" t="s">
        <v>146</v>
      </c>
      <c r="AU408" s="225" t="s">
        <v>82</v>
      </c>
      <c r="AY408" s="19" t="s">
        <v>143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79</v>
      </c>
      <c r="BK408" s="226">
        <f>ROUND(I408*H408,2)</f>
        <v>0</v>
      </c>
      <c r="BL408" s="19" t="s">
        <v>204</v>
      </c>
      <c r="BM408" s="225" t="s">
        <v>567</v>
      </c>
    </row>
    <row r="409" s="13" customFormat="1">
      <c r="A409" s="13"/>
      <c r="B409" s="232"/>
      <c r="C409" s="233"/>
      <c r="D409" s="234" t="s">
        <v>155</v>
      </c>
      <c r="E409" s="235" t="s">
        <v>19</v>
      </c>
      <c r="F409" s="236" t="s">
        <v>568</v>
      </c>
      <c r="G409" s="233"/>
      <c r="H409" s="235" t="s">
        <v>19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155</v>
      </c>
      <c r="AU409" s="242" t="s">
        <v>82</v>
      </c>
      <c r="AV409" s="13" t="s">
        <v>79</v>
      </c>
      <c r="AW409" s="13" t="s">
        <v>33</v>
      </c>
      <c r="AX409" s="13" t="s">
        <v>72</v>
      </c>
      <c r="AY409" s="242" t="s">
        <v>143</v>
      </c>
    </row>
    <row r="410" s="14" customFormat="1">
      <c r="A410" s="14"/>
      <c r="B410" s="243"/>
      <c r="C410" s="244"/>
      <c r="D410" s="234" t="s">
        <v>155</v>
      </c>
      <c r="E410" s="245" t="s">
        <v>19</v>
      </c>
      <c r="F410" s="246" t="s">
        <v>458</v>
      </c>
      <c r="G410" s="244"/>
      <c r="H410" s="247">
        <v>45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155</v>
      </c>
      <c r="AU410" s="253" t="s">
        <v>82</v>
      </c>
      <c r="AV410" s="14" t="s">
        <v>82</v>
      </c>
      <c r="AW410" s="14" t="s">
        <v>33</v>
      </c>
      <c r="AX410" s="14" t="s">
        <v>79</v>
      </c>
      <c r="AY410" s="253" t="s">
        <v>143</v>
      </c>
    </row>
    <row r="411" s="2" customFormat="1" ht="24.15" customHeight="1">
      <c r="A411" s="40"/>
      <c r="B411" s="41"/>
      <c r="C411" s="214" t="s">
        <v>569</v>
      </c>
      <c r="D411" s="214" t="s">
        <v>146</v>
      </c>
      <c r="E411" s="215" t="s">
        <v>570</v>
      </c>
      <c r="F411" s="216" t="s">
        <v>571</v>
      </c>
      <c r="G411" s="217" t="s">
        <v>149</v>
      </c>
      <c r="H411" s="218">
        <v>1201.5</v>
      </c>
      <c r="I411" s="219"/>
      <c r="J411" s="220">
        <f>ROUND(I411*H411,2)</f>
        <v>0</v>
      </c>
      <c r="K411" s="216" t="s">
        <v>150</v>
      </c>
      <c r="L411" s="46"/>
      <c r="M411" s="221" t="s">
        <v>19</v>
      </c>
      <c r="N411" s="222" t="s">
        <v>43</v>
      </c>
      <c r="O411" s="86"/>
      <c r="P411" s="223">
        <f>O411*H411</f>
        <v>0</v>
      </c>
      <c r="Q411" s="223">
        <v>0.00019000000000000001</v>
      </c>
      <c r="R411" s="223">
        <f>Q411*H411</f>
        <v>0.22828500000000002</v>
      </c>
      <c r="S411" s="223">
        <v>0</v>
      </c>
      <c r="T411" s="224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5" t="s">
        <v>204</v>
      </c>
      <c r="AT411" s="225" t="s">
        <v>146</v>
      </c>
      <c r="AU411" s="225" t="s">
        <v>82</v>
      </c>
      <c r="AY411" s="19" t="s">
        <v>143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9" t="s">
        <v>79</v>
      </c>
      <c r="BK411" s="226">
        <f>ROUND(I411*H411,2)</f>
        <v>0</v>
      </c>
      <c r="BL411" s="19" t="s">
        <v>204</v>
      </c>
      <c r="BM411" s="225" t="s">
        <v>572</v>
      </c>
    </row>
    <row r="412" s="2" customFormat="1">
      <c r="A412" s="40"/>
      <c r="B412" s="41"/>
      <c r="C412" s="42"/>
      <c r="D412" s="227" t="s">
        <v>153</v>
      </c>
      <c r="E412" s="42"/>
      <c r="F412" s="228" t="s">
        <v>573</v>
      </c>
      <c r="G412" s="42"/>
      <c r="H412" s="42"/>
      <c r="I412" s="229"/>
      <c r="J412" s="42"/>
      <c r="K412" s="42"/>
      <c r="L412" s="46"/>
      <c r="M412" s="230"/>
      <c r="N412" s="231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153</v>
      </c>
      <c r="AU412" s="19" t="s">
        <v>82</v>
      </c>
    </row>
    <row r="413" s="13" customFormat="1">
      <c r="A413" s="13"/>
      <c r="B413" s="232"/>
      <c r="C413" s="233"/>
      <c r="D413" s="234" t="s">
        <v>155</v>
      </c>
      <c r="E413" s="235" t="s">
        <v>19</v>
      </c>
      <c r="F413" s="236" t="s">
        <v>574</v>
      </c>
      <c r="G413" s="233"/>
      <c r="H413" s="235" t="s">
        <v>19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155</v>
      </c>
      <c r="AU413" s="242" t="s">
        <v>82</v>
      </c>
      <c r="AV413" s="13" t="s">
        <v>79</v>
      </c>
      <c r="AW413" s="13" t="s">
        <v>33</v>
      </c>
      <c r="AX413" s="13" t="s">
        <v>72</v>
      </c>
      <c r="AY413" s="242" t="s">
        <v>143</v>
      </c>
    </row>
    <row r="414" s="13" customFormat="1">
      <c r="A414" s="13"/>
      <c r="B414" s="232"/>
      <c r="C414" s="233"/>
      <c r="D414" s="234" t="s">
        <v>155</v>
      </c>
      <c r="E414" s="235" t="s">
        <v>19</v>
      </c>
      <c r="F414" s="236" t="s">
        <v>575</v>
      </c>
      <c r="G414" s="233"/>
      <c r="H414" s="235" t="s">
        <v>19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155</v>
      </c>
      <c r="AU414" s="242" t="s">
        <v>82</v>
      </c>
      <c r="AV414" s="13" t="s">
        <v>79</v>
      </c>
      <c r="AW414" s="13" t="s">
        <v>33</v>
      </c>
      <c r="AX414" s="13" t="s">
        <v>72</v>
      </c>
      <c r="AY414" s="242" t="s">
        <v>143</v>
      </c>
    </row>
    <row r="415" s="14" customFormat="1">
      <c r="A415" s="14"/>
      <c r="B415" s="243"/>
      <c r="C415" s="244"/>
      <c r="D415" s="234" t="s">
        <v>155</v>
      </c>
      <c r="E415" s="245" t="s">
        <v>19</v>
      </c>
      <c r="F415" s="246" t="s">
        <v>576</v>
      </c>
      <c r="G415" s="244"/>
      <c r="H415" s="247">
        <v>122.405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155</v>
      </c>
      <c r="AU415" s="253" t="s">
        <v>82</v>
      </c>
      <c r="AV415" s="14" t="s">
        <v>82</v>
      </c>
      <c r="AW415" s="14" t="s">
        <v>33</v>
      </c>
      <c r="AX415" s="14" t="s">
        <v>72</v>
      </c>
      <c r="AY415" s="253" t="s">
        <v>143</v>
      </c>
    </row>
    <row r="416" s="14" customFormat="1">
      <c r="A416" s="14"/>
      <c r="B416" s="243"/>
      <c r="C416" s="244"/>
      <c r="D416" s="234" t="s">
        <v>155</v>
      </c>
      <c r="E416" s="245" t="s">
        <v>19</v>
      </c>
      <c r="F416" s="246" t="s">
        <v>577</v>
      </c>
      <c r="G416" s="244"/>
      <c r="H416" s="247">
        <v>29.239999999999998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155</v>
      </c>
      <c r="AU416" s="253" t="s">
        <v>82</v>
      </c>
      <c r="AV416" s="14" t="s">
        <v>82</v>
      </c>
      <c r="AW416" s="14" t="s">
        <v>33</v>
      </c>
      <c r="AX416" s="14" t="s">
        <v>72</v>
      </c>
      <c r="AY416" s="253" t="s">
        <v>143</v>
      </c>
    </row>
    <row r="417" s="16" customFormat="1">
      <c r="A417" s="16"/>
      <c r="B417" s="265"/>
      <c r="C417" s="266"/>
      <c r="D417" s="234" t="s">
        <v>155</v>
      </c>
      <c r="E417" s="267" t="s">
        <v>19</v>
      </c>
      <c r="F417" s="268" t="s">
        <v>542</v>
      </c>
      <c r="G417" s="266"/>
      <c r="H417" s="269">
        <v>151.64500000000001</v>
      </c>
      <c r="I417" s="270"/>
      <c r="J417" s="266"/>
      <c r="K417" s="266"/>
      <c r="L417" s="271"/>
      <c r="M417" s="272"/>
      <c r="N417" s="273"/>
      <c r="O417" s="273"/>
      <c r="P417" s="273"/>
      <c r="Q417" s="273"/>
      <c r="R417" s="273"/>
      <c r="S417" s="273"/>
      <c r="T417" s="274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75" t="s">
        <v>155</v>
      </c>
      <c r="AU417" s="275" t="s">
        <v>82</v>
      </c>
      <c r="AV417" s="16" t="s">
        <v>166</v>
      </c>
      <c r="AW417" s="16" t="s">
        <v>33</v>
      </c>
      <c r="AX417" s="16" t="s">
        <v>72</v>
      </c>
      <c r="AY417" s="275" t="s">
        <v>143</v>
      </c>
    </row>
    <row r="418" s="13" customFormat="1">
      <c r="A418" s="13"/>
      <c r="B418" s="232"/>
      <c r="C418" s="233"/>
      <c r="D418" s="234" t="s">
        <v>155</v>
      </c>
      <c r="E418" s="235" t="s">
        <v>19</v>
      </c>
      <c r="F418" s="236" t="s">
        <v>578</v>
      </c>
      <c r="G418" s="233"/>
      <c r="H418" s="235" t="s">
        <v>19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155</v>
      </c>
      <c r="AU418" s="242" t="s">
        <v>82</v>
      </c>
      <c r="AV418" s="13" t="s">
        <v>79</v>
      </c>
      <c r="AW418" s="13" t="s">
        <v>33</v>
      </c>
      <c r="AX418" s="13" t="s">
        <v>72</v>
      </c>
      <c r="AY418" s="242" t="s">
        <v>143</v>
      </c>
    </row>
    <row r="419" s="13" customFormat="1">
      <c r="A419" s="13"/>
      <c r="B419" s="232"/>
      <c r="C419" s="233"/>
      <c r="D419" s="234" t="s">
        <v>155</v>
      </c>
      <c r="E419" s="235" t="s">
        <v>19</v>
      </c>
      <c r="F419" s="236" t="s">
        <v>538</v>
      </c>
      <c r="G419" s="233"/>
      <c r="H419" s="235" t="s">
        <v>19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155</v>
      </c>
      <c r="AU419" s="242" t="s">
        <v>82</v>
      </c>
      <c r="AV419" s="13" t="s">
        <v>79</v>
      </c>
      <c r="AW419" s="13" t="s">
        <v>33</v>
      </c>
      <c r="AX419" s="13" t="s">
        <v>72</v>
      </c>
      <c r="AY419" s="242" t="s">
        <v>143</v>
      </c>
    </row>
    <row r="420" s="14" customFormat="1">
      <c r="A420" s="14"/>
      <c r="B420" s="243"/>
      <c r="C420" s="244"/>
      <c r="D420" s="234" t="s">
        <v>155</v>
      </c>
      <c r="E420" s="245" t="s">
        <v>19</v>
      </c>
      <c r="F420" s="246" t="s">
        <v>551</v>
      </c>
      <c r="G420" s="244"/>
      <c r="H420" s="247">
        <v>222.11500000000001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155</v>
      </c>
      <c r="AU420" s="253" t="s">
        <v>82</v>
      </c>
      <c r="AV420" s="14" t="s">
        <v>82</v>
      </c>
      <c r="AW420" s="14" t="s">
        <v>33</v>
      </c>
      <c r="AX420" s="14" t="s">
        <v>72</v>
      </c>
      <c r="AY420" s="253" t="s">
        <v>143</v>
      </c>
    </row>
    <row r="421" s="13" customFormat="1">
      <c r="A421" s="13"/>
      <c r="B421" s="232"/>
      <c r="C421" s="233"/>
      <c r="D421" s="234" t="s">
        <v>155</v>
      </c>
      <c r="E421" s="235" t="s">
        <v>19</v>
      </c>
      <c r="F421" s="236" t="s">
        <v>538</v>
      </c>
      <c r="G421" s="233"/>
      <c r="H421" s="235" t="s">
        <v>19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155</v>
      </c>
      <c r="AU421" s="242" t="s">
        <v>82</v>
      </c>
      <c r="AV421" s="13" t="s">
        <v>79</v>
      </c>
      <c r="AW421" s="13" t="s">
        <v>33</v>
      </c>
      <c r="AX421" s="13" t="s">
        <v>72</v>
      </c>
      <c r="AY421" s="242" t="s">
        <v>143</v>
      </c>
    </row>
    <row r="422" s="14" customFormat="1">
      <c r="A422" s="14"/>
      <c r="B422" s="243"/>
      <c r="C422" s="244"/>
      <c r="D422" s="234" t="s">
        <v>155</v>
      </c>
      <c r="E422" s="245" t="s">
        <v>19</v>
      </c>
      <c r="F422" s="246" t="s">
        <v>539</v>
      </c>
      <c r="G422" s="244"/>
      <c r="H422" s="247">
        <v>505.19099999999997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155</v>
      </c>
      <c r="AU422" s="253" t="s">
        <v>82</v>
      </c>
      <c r="AV422" s="14" t="s">
        <v>82</v>
      </c>
      <c r="AW422" s="14" t="s">
        <v>33</v>
      </c>
      <c r="AX422" s="14" t="s">
        <v>72</v>
      </c>
      <c r="AY422" s="253" t="s">
        <v>143</v>
      </c>
    </row>
    <row r="423" s="14" customFormat="1">
      <c r="A423" s="14"/>
      <c r="B423" s="243"/>
      <c r="C423" s="244"/>
      <c r="D423" s="234" t="s">
        <v>155</v>
      </c>
      <c r="E423" s="245" t="s">
        <v>19</v>
      </c>
      <c r="F423" s="246" t="s">
        <v>540</v>
      </c>
      <c r="G423" s="244"/>
      <c r="H423" s="247">
        <v>24.233000000000001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3" t="s">
        <v>155</v>
      </c>
      <c r="AU423" s="253" t="s">
        <v>82</v>
      </c>
      <c r="AV423" s="14" t="s">
        <v>82</v>
      </c>
      <c r="AW423" s="14" t="s">
        <v>33</v>
      </c>
      <c r="AX423" s="14" t="s">
        <v>72</v>
      </c>
      <c r="AY423" s="253" t="s">
        <v>143</v>
      </c>
    </row>
    <row r="424" s="14" customFormat="1">
      <c r="A424" s="14"/>
      <c r="B424" s="243"/>
      <c r="C424" s="244"/>
      <c r="D424" s="234" t="s">
        <v>155</v>
      </c>
      <c r="E424" s="245" t="s">
        <v>19</v>
      </c>
      <c r="F424" s="246" t="s">
        <v>579</v>
      </c>
      <c r="G424" s="244"/>
      <c r="H424" s="247">
        <v>34.850000000000001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155</v>
      </c>
      <c r="AU424" s="253" t="s">
        <v>82</v>
      </c>
      <c r="AV424" s="14" t="s">
        <v>82</v>
      </c>
      <c r="AW424" s="14" t="s">
        <v>33</v>
      </c>
      <c r="AX424" s="14" t="s">
        <v>72</v>
      </c>
      <c r="AY424" s="253" t="s">
        <v>143</v>
      </c>
    </row>
    <row r="425" s="16" customFormat="1">
      <c r="A425" s="16"/>
      <c r="B425" s="265"/>
      <c r="C425" s="266"/>
      <c r="D425" s="234" t="s">
        <v>155</v>
      </c>
      <c r="E425" s="267" t="s">
        <v>19</v>
      </c>
      <c r="F425" s="268" t="s">
        <v>542</v>
      </c>
      <c r="G425" s="266"/>
      <c r="H425" s="269">
        <v>786.38900000000001</v>
      </c>
      <c r="I425" s="270"/>
      <c r="J425" s="266"/>
      <c r="K425" s="266"/>
      <c r="L425" s="271"/>
      <c r="M425" s="272"/>
      <c r="N425" s="273"/>
      <c r="O425" s="273"/>
      <c r="P425" s="273"/>
      <c r="Q425" s="273"/>
      <c r="R425" s="273"/>
      <c r="S425" s="273"/>
      <c r="T425" s="274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75" t="s">
        <v>155</v>
      </c>
      <c r="AU425" s="275" t="s">
        <v>82</v>
      </c>
      <c r="AV425" s="16" t="s">
        <v>166</v>
      </c>
      <c r="AW425" s="16" t="s">
        <v>33</v>
      </c>
      <c r="AX425" s="16" t="s">
        <v>72</v>
      </c>
      <c r="AY425" s="275" t="s">
        <v>143</v>
      </c>
    </row>
    <row r="426" s="13" customFormat="1">
      <c r="A426" s="13"/>
      <c r="B426" s="232"/>
      <c r="C426" s="233"/>
      <c r="D426" s="234" t="s">
        <v>155</v>
      </c>
      <c r="E426" s="235" t="s">
        <v>19</v>
      </c>
      <c r="F426" s="236" t="s">
        <v>580</v>
      </c>
      <c r="G426" s="233"/>
      <c r="H426" s="235" t="s">
        <v>19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155</v>
      </c>
      <c r="AU426" s="242" t="s">
        <v>82</v>
      </c>
      <c r="AV426" s="13" t="s">
        <v>79</v>
      </c>
      <c r="AW426" s="13" t="s">
        <v>33</v>
      </c>
      <c r="AX426" s="13" t="s">
        <v>72</v>
      </c>
      <c r="AY426" s="242" t="s">
        <v>143</v>
      </c>
    </row>
    <row r="427" s="13" customFormat="1">
      <c r="A427" s="13"/>
      <c r="B427" s="232"/>
      <c r="C427" s="233"/>
      <c r="D427" s="234" t="s">
        <v>155</v>
      </c>
      <c r="E427" s="235" t="s">
        <v>19</v>
      </c>
      <c r="F427" s="236" t="s">
        <v>581</v>
      </c>
      <c r="G427" s="233"/>
      <c r="H427" s="235" t="s">
        <v>19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155</v>
      </c>
      <c r="AU427" s="242" t="s">
        <v>82</v>
      </c>
      <c r="AV427" s="13" t="s">
        <v>79</v>
      </c>
      <c r="AW427" s="13" t="s">
        <v>33</v>
      </c>
      <c r="AX427" s="13" t="s">
        <v>72</v>
      </c>
      <c r="AY427" s="242" t="s">
        <v>143</v>
      </c>
    </row>
    <row r="428" s="14" customFormat="1">
      <c r="A428" s="14"/>
      <c r="B428" s="243"/>
      <c r="C428" s="244"/>
      <c r="D428" s="234" t="s">
        <v>155</v>
      </c>
      <c r="E428" s="245" t="s">
        <v>19</v>
      </c>
      <c r="F428" s="246" t="s">
        <v>544</v>
      </c>
      <c r="G428" s="244"/>
      <c r="H428" s="247">
        <v>164.54900000000001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155</v>
      </c>
      <c r="AU428" s="253" t="s">
        <v>82</v>
      </c>
      <c r="AV428" s="14" t="s">
        <v>82</v>
      </c>
      <c r="AW428" s="14" t="s">
        <v>33</v>
      </c>
      <c r="AX428" s="14" t="s">
        <v>72</v>
      </c>
      <c r="AY428" s="253" t="s">
        <v>143</v>
      </c>
    </row>
    <row r="429" s="14" customFormat="1">
      <c r="A429" s="14"/>
      <c r="B429" s="243"/>
      <c r="C429" s="244"/>
      <c r="D429" s="234" t="s">
        <v>155</v>
      </c>
      <c r="E429" s="245" t="s">
        <v>19</v>
      </c>
      <c r="F429" s="246" t="s">
        <v>582</v>
      </c>
      <c r="G429" s="244"/>
      <c r="H429" s="247">
        <v>14.117000000000001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155</v>
      </c>
      <c r="AU429" s="253" t="s">
        <v>82</v>
      </c>
      <c r="AV429" s="14" t="s">
        <v>82</v>
      </c>
      <c r="AW429" s="14" t="s">
        <v>33</v>
      </c>
      <c r="AX429" s="14" t="s">
        <v>72</v>
      </c>
      <c r="AY429" s="253" t="s">
        <v>143</v>
      </c>
    </row>
    <row r="430" s="16" customFormat="1">
      <c r="A430" s="16"/>
      <c r="B430" s="265"/>
      <c r="C430" s="266"/>
      <c r="D430" s="234" t="s">
        <v>155</v>
      </c>
      <c r="E430" s="267" t="s">
        <v>19</v>
      </c>
      <c r="F430" s="268" t="s">
        <v>542</v>
      </c>
      <c r="G430" s="266"/>
      <c r="H430" s="269">
        <v>178.666</v>
      </c>
      <c r="I430" s="270"/>
      <c r="J430" s="266"/>
      <c r="K430" s="266"/>
      <c r="L430" s="271"/>
      <c r="M430" s="272"/>
      <c r="N430" s="273"/>
      <c r="O430" s="273"/>
      <c r="P430" s="273"/>
      <c r="Q430" s="273"/>
      <c r="R430" s="273"/>
      <c r="S430" s="273"/>
      <c r="T430" s="274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75" t="s">
        <v>155</v>
      </c>
      <c r="AU430" s="275" t="s">
        <v>82</v>
      </c>
      <c r="AV430" s="16" t="s">
        <v>166</v>
      </c>
      <c r="AW430" s="16" t="s">
        <v>33</v>
      </c>
      <c r="AX430" s="16" t="s">
        <v>72</v>
      </c>
      <c r="AY430" s="275" t="s">
        <v>143</v>
      </c>
    </row>
    <row r="431" s="13" customFormat="1">
      <c r="A431" s="13"/>
      <c r="B431" s="232"/>
      <c r="C431" s="233"/>
      <c r="D431" s="234" t="s">
        <v>155</v>
      </c>
      <c r="E431" s="235" t="s">
        <v>19</v>
      </c>
      <c r="F431" s="236" t="s">
        <v>583</v>
      </c>
      <c r="G431" s="233"/>
      <c r="H431" s="235" t="s">
        <v>19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155</v>
      </c>
      <c r="AU431" s="242" t="s">
        <v>82</v>
      </c>
      <c r="AV431" s="13" t="s">
        <v>79</v>
      </c>
      <c r="AW431" s="13" t="s">
        <v>33</v>
      </c>
      <c r="AX431" s="13" t="s">
        <v>72</v>
      </c>
      <c r="AY431" s="242" t="s">
        <v>143</v>
      </c>
    </row>
    <row r="432" s="14" customFormat="1">
      <c r="A432" s="14"/>
      <c r="B432" s="243"/>
      <c r="C432" s="244"/>
      <c r="D432" s="234" t="s">
        <v>155</v>
      </c>
      <c r="E432" s="245" t="s">
        <v>19</v>
      </c>
      <c r="F432" s="246" t="s">
        <v>584</v>
      </c>
      <c r="G432" s="244"/>
      <c r="H432" s="247">
        <v>31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155</v>
      </c>
      <c r="AU432" s="253" t="s">
        <v>82</v>
      </c>
      <c r="AV432" s="14" t="s">
        <v>82</v>
      </c>
      <c r="AW432" s="14" t="s">
        <v>33</v>
      </c>
      <c r="AX432" s="14" t="s">
        <v>72</v>
      </c>
      <c r="AY432" s="253" t="s">
        <v>143</v>
      </c>
    </row>
    <row r="433" s="13" customFormat="1">
      <c r="A433" s="13"/>
      <c r="B433" s="232"/>
      <c r="C433" s="233"/>
      <c r="D433" s="234" t="s">
        <v>155</v>
      </c>
      <c r="E433" s="235" t="s">
        <v>19</v>
      </c>
      <c r="F433" s="236" t="s">
        <v>585</v>
      </c>
      <c r="G433" s="233"/>
      <c r="H433" s="235" t="s">
        <v>19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155</v>
      </c>
      <c r="AU433" s="242" t="s">
        <v>82</v>
      </c>
      <c r="AV433" s="13" t="s">
        <v>79</v>
      </c>
      <c r="AW433" s="13" t="s">
        <v>33</v>
      </c>
      <c r="AX433" s="13" t="s">
        <v>72</v>
      </c>
      <c r="AY433" s="242" t="s">
        <v>143</v>
      </c>
    </row>
    <row r="434" s="14" customFormat="1">
      <c r="A434" s="14"/>
      <c r="B434" s="243"/>
      <c r="C434" s="244"/>
      <c r="D434" s="234" t="s">
        <v>155</v>
      </c>
      <c r="E434" s="245" t="s">
        <v>19</v>
      </c>
      <c r="F434" s="246" t="s">
        <v>586</v>
      </c>
      <c r="G434" s="244"/>
      <c r="H434" s="247">
        <v>53.799999999999997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155</v>
      </c>
      <c r="AU434" s="253" t="s">
        <v>82</v>
      </c>
      <c r="AV434" s="14" t="s">
        <v>82</v>
      </c>
      <c r="AW434" s="14" t="s">
        <v>33</v>
      </c>
      <c r="AX434" s="14" t="s">
        <v>72</v>
      </c>
      <c r="AY434" s="253" t="s">
        <v>143</v>
      </c>
    </row>
    <row r="435" s="15" customFormat="1">
      <c r="A435" s="15"/>
      <c r="B435" s="254"/>
      <c r="C435" s="255"/>
      <c r="D435" s="234" t="s">
        <v>155</v>
      </c>
      <c r="E435" s="256" t="s">
        <v>19</v>
      </c>
      <c r="F435" s="257" t="s">
        <v>234</v>
      </c>
      <c r="G435" s="255"/>
      <c r="H435" s="258">
        <v>1201.5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4" t="s">
        <v>155</v>
      </c>
      <c r="AU435" s="264" t="s">
        <v>82</v>
      </c>
      <c r="AV435" s="15" t="s">
        <v>151</v>
      </c>
      <c r="AW435" s="15" t="s">
        <v>33</v>
      </c>
      <c r="AX435" s="15" t="s">
        <v>79</v>
      </c>
      <c r="AY435" s="264" t="s">
        <v>143</v>
      </c>
    </row>
    <row r="436" s="2" customFormat="1" ht="33" customHeight="1">
      <c r="A436" s="40"/>
      <c r="B436" s="41"/>
      <c r="C436" s="276" t="s">
        <v>587</v>
      </c>
      <c r="D436" s="276" t="s">
        <v>588</v>
      </c>
      <c r="E436" s="277" t="s">
        <v>589</v>
      </c>
      <c r="F436" s="278" t="s">
        <v>590</v>
      </c>
      <c r="G436" s="279" t="s">
        <v>149</v>
      </c>
      <c r="H436" s="280">
        <v>1400.348</v>
      </c>
      <c r="I436" s="281"/>
      <c r="J436" s="282">
        <f>ROUND(I436*H436,2)</f>
        <v>0</v>
      </c>
      <c r="K436" s="278" t="s">
        <v>19</v>
      </c>
      <c r="L436" s="283"/>
      <c r="M436" s="284" t="s">
        <v>19</v>
      </c>
      <c r="N436" s="285" t="s">
        <v>43</v>
      </c>
      <c r="O436" s="86"/>
      <c r="P436" s="223">
        <f>O436*H436</f>
        <v>0</v>
      </c>
      <c r="Q436" s="223">
        <v>0.00050000000000000001</v>
      </c>
      <c r="R436" s="223">
        <f>Q436*H436</f>
        <v>0.70017399999999996</v>
      </c>
      <c r="S436" s="223">
        <v>0</v>
      </c>
      <c r="T436" s="224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5" t="s">
        <v>369</v>
      </c>
      <c r="AT436" s="225" t="s">
        <v>588</v>
      </c>
      <c r="AU436" s="225" t="s">
        <v>82</v>
      </c>
      <c r="AY436" s="19" t="s">
        <v>143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9" t="s">
        <v>79</v>
      </c>
      <c r="BK436" s="226">
        <f>ROUND(I436*H436,2)</f>
        <v>0</v>
      </c>
      <c r="BL436" s="19" t="s">
        <v>204</v>
      </c>
      <c r="BM436" s="225" t="s">
        <v>591</v>
      </c>
    </row>
    <row r="437" s="13" customFormat="1">
      <c r="A437" s="13"/>
      <c r="B437" s="232"/>
      <c r="C437" s="233"/>
      <c r="D437" s="234" t="s">
        <v>155</v>
      </c>
      <c r="E437" s="235" t="s">
        <v>19</v>
      </c>
      <c r="F437" s="236" t="s">
        <v>592</v>
      </c>
      <c r="G437" s="233"/>
      <c r="H437" s="235" t="s">
        <v>19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155</v>
      </c>
      <c r="AU437" s="242" t="s">
        <v>82</v>
      </c>
      <c r="AV437" s="13" t="s">
        <v>79</v>
      </c>
      <c r="AW437" s="13" t="s">
        <v>33</v>
      </c>
      <c r="AX437" s="13" t="s">
        <v>72</v>
      </c>
      <c r="AY437" s="242" t="s">
        <v>143</v>
      </c>
    </row>
    <row r="438" s="14" customFormat="1">
      <c r="A438" s="14"/>
      <c r="B438" s="243"/>
      <c r="C438" s="244"/>
      <c r="D438" s="234" t="s">
        <v>155</v>
      </c>
      <c r="E438" s="245" t="s">
        <v>19</v>
      </c>
      <c r="F438" s="246" t="s">
        <v>593</v>
      </c>
      <c r="G438" s="244"/>
      <c r="H438" s="247">
        <v>1201.5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155</v>
      </c>
      <c r="AU438" s="253" t="s">
        <v>82</v>
      </c>
      <c r="AV438" s="14" t="s">
        <v>82</v>
      </c>
      <c r="AW438" s="14" t="s">
        <v>33</v>
      </c>
      <c r="AX438" s="14" t="s">
        <v>79</v>
      </c>
      <c r="AY438" s="253" t="s">
        <v>143</v>
      </c>
    </row>
    <row r="439" s="14" customFormat="1">
      <c r="A439" s="14"/>
      <c r="B439" s="243"/>
      <c r="C439" s="244"/>
      <c r="D439" s="234" t="s">
        <v>155</v>
      </c>
      <c r="E439" s="244"/>
      <c r="F439" s="246" t="s">
        <v>594</v>
      </c>
      <c r="G439" s="244"/>
      <c r="H439" s="247">
        <v>1400.348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3" t="s">
        <v>155</v>
      </c>
      <c r="AU439" s="253" t="s">
        <v>82</v>
      </c>
      <c r="AV439" s="14" t="s">
        <v>82</v>
      </c>
      <c r="AW439" s="14" t="s">
        <v>4</v>
      </c>
      <c r="AX439" s="14" t="s">
        <v>79</v>
      </c>
      <c r="AY439" s="253" t="s">
        <v>143</v>
      </c>
    </row>
    <row r="440" s="2" customFormat="1" ht="55.5" customHeight="1">
      <c r="A440" s="40"/>
      <c r="B440" s="41"/>
      <c r="C440" s="214" t="s">
        <v>144</v>
      </c>
      <c r="D440" s="214" t="s">
        <v>146</v>
      </c>
      <c r="E440" s="215" t="s">
        <v>595</v>
      </c>
      <c r="F440" s="216" t="s">
        <v>596</v>
      </c>
      <c r="G440" s="217" t="s">
        <v>325</v>
      </c>
      <c r="H440" s="218">
        <v>5583.5</v>
      </c>
      <c r="I440" s="219"/>
      <c r="J440" s="220">
        <f>ROUND(I440*H440,2)</f>
        <v>0</v>
      </c>
      <c r="K440" s="216" t="s">
        <v>150</v>
      </c>
      <c r="L440" s="46"/>
      <c r="M440" s="221" t="s">
        <v>19</v>
      </c>
      <c r="N440" s="222" t="s">
        <v>43</v>
      </c>
      <c r="O440" s="86"/>
      <c r="P440" s="223">
        <f>O440*H440</f>
        <v>0</v>
      </c>
      <c r="Q440" s="223">
        <v>0</v>
      </c>
      <c r="R440" s="223">
        <f>Q440*H440</f>
        <v>0</v>
      </c>
      <c r="S440" s="223">
        <v>0</v>
      </c>
      <c r="T440" s="22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204</v>
      </c>
      <c r="AT440" s="225" t="s">
        <v>146</v>
      </c>
      <c r="AU440" s="225" t="s">
        <v>82</v>
      </c>
      <c r="AY440" s="19" t="s">
        <v>143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79</v>
      </c>
      <c r="BK440" s="226">
        <f>ROUND(I440*H440,2)</f>
        <v>0</v>
      </c>
      <c r="BL440" s="19" t="s">
        <v>204</v>
      </c>
      <c r="BM440" s="225" t="s">
        <v>597</v>
      </c>
    </row>
    <row r="441" s="2" customFormat="1">
      <c r="A441" s="40"/>
      <c r="B441" s="41"/>
      <c r="C441" s="42"/>
      <c r="D441" s="227" t="s">
        <v>153</v>
      </c>
      <c r="E441" s="42"/>
      <c r="F441" s="228" t="s">
        <v>598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153</v>
      </c>
      <c r="AU441" s="19" t="s">
        <v>82</v>
      </c>
    </row>
    <row r="442" s="13" customFormat="1">
      <c r="A442" s="13"/>
      <c r="B442" s="232"/>
      <c r="C442" s="233"/>
      <c r="D442" s="234" t="s">
        <v>155</v>
      </c>
      <c r="E442" s="235" t="s">
        <v>19</v>
      </c>
      <c r="F442" s="236" t="s">
        <v>599</v>
      </c>
      <c r="G442" s="233"/>
      <c r="H442" s="235" t="s">
        <v>19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155</v>
      </c>
      <c r="AU442" s="242" t="s">
        <v>82</v>
      </c>
      <c r="AV442" s="13" t="s">
        <v>79</v>
      </c>
      <c r="AW442" s="13" t="s">
        <v>33</v>
      </c>
      <c r="AX442" s="13" t="s">
        <v>72</v>
      </c>
      <c r="AY442" s="242" t="s">
        <v>143</v>
      </c>
    </row>
    <row r="443" s="14" customFormat="1">
      <c r="A443" s="14"/>
      <c r="B443" s="243"/>
      <c r="C443" s="244"/>
      <c r="D443" s="234" t="s">
        <v>155</v>
      </c>
      <c r="E443" s="245" t="s">
        <v>19</v>
      </c>
      <c r="F443" s="246" t="s">
        <v>600</v>
      </c>
      <c r="G443" s="244"/>
      <c r="H443" s="247">
        <v>5583.5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155</v>
      </c>
      <c r="AU443" s="253" t="s">
        <v>82</v>
      </c>
      <c r="AV443" s="14" t="s">
        <v>82</v>
      </c>
      <c r="AW443" s="14" t="s">
        <v>33</v>
      </c>
      <c r="AX443" s="14" t="s">
        <v>72</v>
      </c>
      <c r="AY443" s="253" t="s">
        <v>143</v>
      </c>
    </row>
    <row r="444" s="15" customFormat="1">
      <c r="A444" s="15"/>
      <c r="B444" s="254"/>
      <c r="C444" s="255"/>
      <c r="D444" s="234" t="s">
        <v>155</v>
      </c>
      <c r="E444" s="256" t="s">
        <v>19</v>
      </c>
      <c r="F444" s="257" t="s">
        <v>234</v>
      </c>
      <c r="G444" s="255"/>
      <c r="H444" s="258">
        <v>5583.5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4" t="s">
        <v>155</v>
      </c>
      <c r="AU444" s="264" t="s">
        <v>82</v>
      </c>
      <c r="AV444" s="15" t="s">
        <v>151</v>
      </c>
      <c r="AW444" s="15" t="s">
        <v>33</v>
      </c>
      <c r="AX444" s="15" t="s">
        <v>79</v>
      </c>
      <c r="AY444" s="264" t="s">
        <v>143</v>
      </c>
    </row>
    <row r="445" s="2" customFormat="1" ht="24.15" customHeight="1">
      <c r="A445" s="40"/>
      <c r="B445" s="41"/>
      <c r="C445" s="276" t="s">
        <v>164</v>
      </c>
      <c r="D445" s="276" t="s">
        <v>588</v>
      </c>
      <c r="E445" s="277" t="s">
        <v>601</v>
      </c>
      <c r="F445" s="278" t="s">
        <v>602</v>
      </c>
      <c r="G445" s="279" t="s">
        <v>603</v>
      </c>
      <c r="H445" s="280">
        <v>55.835000000000001</v>
      </c>
      <c r="I445" s="281"/>
      <c r="J445" s="282">
        <f>ROUND(I445*H445,2)</f>
        <v>0</v>
      </c>
      <c r="K445" s="278" t="s">
        <v>150</v>
      </c>
      <c r="L445" s="283"/>
      <c r="M445" s="284" t="s">
        <v>19</v>
      </c>
      <c r="N445" s="285" t="s">
        <v>43</v>
      </c>
      <c r="O445" s="86"/>
      <c r="P445" s="223">
        <f>O445*H445</f>
        <v>0</v>
      </c>
      <c r="Q445" s="223">
        <v>0</v>
      </c>
      <c r="R445" s="223">
        <f>Q445*H445</f>
        <v>0</v>
      </c>
      <c r="S445" s="223">
        <v>0</v>
      </c>
      <c r="T445" s="224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5" t="s">
        <v>369</v>
      </c>
      <c r="AT445" s="225" t="s">
        <v>588</v>
      </c>
      <c r="AU445" s="225" t="s">
        <v>82</v>
      </c>
      <c r="AY445" s="19" t="s">
        <v>143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9" t="s">
        <v>79</v>
      </c>
      <c r="BK445" s="226">
        <f>ROUND(I445*H445,2)</f>
        <v>0</v>
      </c>
      <c r="BL445" s="19" t="s">
        <v>204</v>
      </c>
      <c r="BM445" s="225" t="s">
        <v>604</v>
      </c>
    </row>
    <row r="446" s="2" customFormat="1">
      <c r="A446" s="40"/>
      <c r="B446" s="41"/>
      <c r="C446" s="42"/>
      <c r="D446" s="227" t="s">
        <v>153</v>
      </c>
      <c r="E446" s="42"/>
      <c r="F446" s="228" t="s">
        <v>605</v>
      </c>
      <c r="G446" s="42"/>
      <c r="H446" s="42"/>
      <c r="I446" s="229"/>
      <c r="J446" s="42"/>
      <c r="K446" s="42"/>
      <c r="L446" s="46"/>
      <c r="M446" s="230"/>
      <c r="N446" s="231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153</v>
      </c>
      <c r="AU446" s="19" t="s">
        <v>82</v>
      </c>
    </row>
    <row r="447" s="13" customFormat="1">
      <c r="A447" s="13"/>
      <c r="B447" s="232"/>
      <c r="C447" s="233"/>
      <c r="D447" s="234" t="s">
        <v>155</v>
      </c>
      <c r="E447" s="235" t="s">
        <v>19</v>
      </c>
      <c r="F447" s="236" t="s">
        <v>606</v>
      </c>
      <c r="G447" s="233"/>
      <c r="H447" s="235" t="s">
        <v>19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155</v>
      </c>
      <c r="AU447" s="242" t="s">
        <v>82</v>
      </c>
      <c r="AV447" s="13" t="s">
        <v>79</v>
      </c>
      <c r="AW447" s="13" t="s">
        <v>33</v>
      </c>
      <c r="AX447" s="13" t="s">
        <v>72</v>
      </c>
      <c r="AY447" s="242" t="s">
        <v>143</v>
      </c>
    </row>
    <row r="448" s="14" customFormat="1">
      <c r="A448" s="14"/>
      <c r="B448" s="243"/>
      <c r="C448" s="244"/>
      <c r="D448" s="234" t="s">
        <v>155</v>
      </c>
      <c r="E448" s="245" t="s">
        <v>19</v>
      </c>
      <c r="F448" s="246" t="s">
        <v>607</v>
      </c>
      <c r="G448" s="244"/>
      <c r="H448" s="247">
        <v>5583.5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155</v>
      </c>
      <c r="AU448" s="253" t="s">
        <v>82</v>
      </c>
      <c r="AV448" s="14" t="s">
        <v>82</v>
      </c>
      <c r="AW448" s="14" t="s">
        <v>33</v>
      </c>
      <c r="AX448" s="14" t="s">
        <v>79</v>
      </c>
      <c r="AY448" s="253" t="s">
        <v>143</v>
      </c>
    </row>
    <row r="449" s="14" customFormat="1">
      <c r="A449" s="14"/>
      <c r="B449" s="243"/>
      <c r="C449" s="244"/>
      <c r="D449" s="234" t="s">
        <v>155</v>
      </c>
      <c r="E449" s="244"/>
      <c r="F449" s="246" t="s">
        <v>608</v>
      </c>
      <c r="G449" s="244"/>
      <c r="H449" s="247">
        <v>55.835000000000001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155</v>
      </c>
      <c r="AU449" s="253" t="s">
        <v>82</v>
      </c>
      <c r="AV449" s="14" t="s">
        <v>82</v>
      </c>
      <c r="AW449" s="14" t="s">
        <v>4</v>
      </c>
      <c r="AX449" s="14" t="s">
        <v>79</v>
      </c>
      <c r="AY449" s="253" t="s">
        <v>143</v>
      </c>
    </row>
    <row r="450" s="2" customFormat="1" ht="55.5" customHeight="1">
      <c r="A450" s="40"/>
      <c r="B450" s="41"/>
      <c r="C450" s="214" t="s">
        <v>187</v>
      </c>
      <c r="D450" s="214" t="s">
        <v>146</v>
      </c>
      <c r="E450" s="215" t="s">
        <v>609</v>
      </c>
      <c r="F450" s="216" t="s">
        <v>610</v>
      </c>
      <c r="G450" s="217" t="s">
        <v>325</v>
      </c>
      <c r="H450" s="218">
        <v>5583.5</v>
      </c>
      <c r="I450" s="219"/>
      <c r="J450" s="220">
        <f>ROUND(I450*H450,2)</f>
        <v>0</v>
      </c>
      <c r="K450" s="216" t="s">
        <v>150</v>
      </c>
      <c r="L450" s="46"/>
      <c r="M450" s="221" t="s">
        <v>19</v>
      </c>
      <c r="N450" s="222" t="s">
        <v>43</v>
      </c>
      <c r="O450" s="86"/>
      <c r="P450" s="223">
        <f>O450*H450</f>
        <v>0</v>
      </c>
      <c r="Q450" s="223">
        <v>0</v>
      </c>
      <c r="R450" s="223">
        <f>Q450*H450</f>
        <v>0</v>
      </c>
      <c r="S450" s="223">
        <v>0</v>
      </c>
      <c r="T450" s="224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25" t="s">
        <v>204</v>
      </c>
      <c r="AT450" s="225" t="s">
        <v>146</v>
      </c>
      <c r="AU450" s="225" t="s">
        <v>82</v>
      </c>
      <c r="AY450" s="19" t="s">
        <v>143</v>
      </c>
      <c r="BE450" s="226">
        <f>IF(N450="základní",J450,0)</f>
        <v>0</v>
      </c>
      <c r="BF450" s="226">
        <f>IF(N450="snížená",J450,0)</f>
        <v>0</v>
      </c>
      <c r="BG450" s="226">
        <f>IF(N450="zákl. přenesená",J450,0)</f>
        <v>0</v>
      </c>
      <c r="BH450" s="226">
        <f>IF(N450="sníž. přenesená",J450,0)</f>
        <v>0</v>
      </c>
      <c r="BI450" s="226">
        <f>IF(N450="nulová",J450,0)</f>
        <v>0</v>
      </c>
      <c r="BJ450" s="19" t="s">
        <v>79</v>
      </c>
      <c r="BK450" s="226">
        <f>ROUND(I450*H450,2)</f>
        <v>0</v>
      </c>
      <c r="BL450" s="19" t="s">
        <v>204</v>
      </c>
      <c r="BM450" s="225" t="s">
        <v>611</v>
      </c>
    </row>
    <row r="451" s="2" customFormat="1">
      <c r="A451" s="40"/>
      <c r="B451" s="41"/>
      <c r="C451" s="42"/>
      <c r="D451" s="227" t="s">
        <v>153</v>
      </c>
      <c r="E451" s="42"/>
      <c r="F451" s="228" t="s">
        <v>612</v>
      </c>
      <c r="G451" s="42"/>
      <c r="H451" s="42"/>
      <c r="I451" s="229"/>
      <c r="J451" s="42"/>
      <c r="K451" s="42"/>
      <c r="L451" s="46"/>
      <c r="M451" s="230"/>
      <c r="N451" s="231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153</v>
      </c>
      <c r="AU451" s="19" t="s">
        <v>82</v>
      </c>
    </row>
    <row r="452" s="13" customFormat="1">
      <c r="A452" s="13"/>
      <c r="B452" s="232"/>
      <c r="C452" s="233"/>
      <c r="D452" s="234" t="s">
        <v>155</v>
      </c>
      <c r="E452" s="235" t="s">
        <v>19</v>
      </c>
      <c r="F452" s="236" t="s">
        <v>613</v>
      </c>
      <c r="G452" s="233"/>
      <c r="H452" s="235" t="s">
        <v>19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155</v>
      </c>
      <c r="AU452" s="242" t="s">
        <v>82</v>
      </c>
      <c r="AV452" s="13" t="s">
        <v>79</v>
      </c>
      <c r="AW452" s="13" t="s">
        <v>33</v>
      </c>
      <c r="AX452" s="13" t="s">
        <v>72</v>
      </c>
      <c r="AY452" s="242" t="s">
        <v>143</v>
      </c>
    </row>
    <row r="453" s="14" customFormat="1">
      <c r="A453" s="14"/>
      <c r="B453" s="243"/>
      <c r="C453" s="244"/>
      <c r="D453" s="234" t="s">
        <v>155</v>
      </c>
      <c r="E453" s="245" t="s">
        <v>19</v>
      </c>
      <c r="F453" s="246" t="s">
        <v>614</v>
      </c>
      <c r="G453" s="244"/>
      <c r="H453" s="247">
        <v>5583.5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155</v>
      </c>
      <c r="AU453" s="253" t="s">
        <v>82</v>
      </c>
      <c r="AV453" s="14" t="s">
        <v>82</v>
      </c>
      <c r="AW453" s="14" t="s">
        <v>33</v>
      </c>
      <c r="AX453" s="14" t="s">
        <v>79</v>
      </c>
      <c r="AY453" s="253" t="s">
        <v>143</v>
      </c>
    </row>
    <row r="454" s="2" customFormat="1" ht="33" customHeight="1">
      <c r="A454" s="40"/>
      <c r="B454" s="41"/>
      <c r="C454" s="276" t="s">
        <v>615</v>
      </c>
      <c r="D454" s="276" t="s">
        <v>588</v>
      </c>
      <c r="E454" s="277" t="s">
        <v>589</v>
      </c>
      <c r="F454" s="278" t="s">
        <v>590</v>
      </c>
      <c r="G454" s="279" t="s">
        <v>149</v>
      </c>
      <c r="H454" s="280">
        <v>130.15100000000001</v>
      </c>
      <c r="I454" s="281"/>
      <c r="J454" s="282">
        <f>ROUND(I454*H454,2)</f>
        <v>0</v>
      </c>
      <c r="K454" s="278" t="s">
        <v>19</v>
      </c>
      <c r="L454" s="283"/>
      <c r="M454" s="284" t="s">
        <v>19</v>
      </c>
      <c r="N454" s="285" t="s">
        <v>43</v>
      </c>
      <c r="O454" s="86"/>
      <c r="P454" s="223">
        <f>O454*H454</f>
        <v>0</v>
      </c>
      <c r="Q454" s="223">
        <v>0.00050000000000000001</v>
      </c>
      <c r="R454" s="223">
        <f>Q454*H454</f>
        <v>0.065075500000000008</v>
      </c>
      <c r="S454" s="223">
        <v>0</v>
      </c>
      <c r="T454" s="22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25" t="s">
        <v>369</v>
      </c>
      <c r="AT454" s="225" t="s">
        <v>588</v>
      </c>
      <c r="AU454" s="225" t="s">
        <v>82</v>
      </c>
      <c r="AY454" s="19" t="s">
        <v>143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9" t="s">
        <v>79</v>
      </c>
      <c r="BK454" s="226">
        <f>ROUND(I454*H454,2)</f>
        <v>0</v>
      </c>
      <c r="BL454" s="19" t="s">
        <v>204</v>
      </c>
      <c r="BM454" s="225" t="s">
        <v>616</v>
      </c>
    </row>
    <row r="455" s="13" customFormat="1">
      <c r="A455" s="13"/>
      <c r="B455" s="232"/>
      <c r="C455" s="233"/>
      <c r="D455" s="234" t="s">
        <v>155</v>
      </c>
      <c r="E455" s="235" t="s">
        <v>19</v>
      </c>
      <c r="F455" s="236" t="s">
        <v>617</v>
      </c>
      <c r="G455" s="233"/>
      <c r="H455" s="235" t="s">
        <v>19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155</v>
      </c>
      <c r="AU455" s="242" t="s">
        <v>82</v>
      </c>
      <c r="AV455" s="13" t="s">
        <v>79</v>
      </c>
      <c r="AW455" s="13" t="s">
        <v>33</v>
      </c>
      <c r="AX455" s="13" t="s">
        <v>72</v>
      </c>
      <c r="AY455" s="242" t="s">
        <v>143</v>
      </c>
    </row>
    <row r="456" s="14" customFormat="1">
      <c r="A456" s="14"/>
      <c r="B456" s="243"/>
      <c r="C456" s="244"/>
      <c r="D456" s="234" t="s">
        <v>155</v>
      </c>
      <c r="E456" s="245" t="s">
        <v>19</v>
      </c>
      <c r="F456" s="246" t="s">
        <v>618</v>
      </c>
      <c r="G456" s="244"/>
      <c r="H456" s="247">
        <v>111.67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155</v>
      </c>
      <c r="AU456" s="253" t="s">
        <v>82</v>
      </c>
      <c r="AV456" s="14" t="s">
        <v>82</v>
      </c>
      <c r="AW456" s="14" t="s">
        <v>33</v>
      </c>
      <c r="AX456" s="14" t="s">
        <v>79</v>
      </c>
      <c r="AY456" s="253" t="s">
        <v>143</v>
      </c>
    </row>
    <row r="457" s="14" customFormat="1">
      <c r="A457" s="14"/>
      <c r="B457" s="243"/>
      <c r="C457" s="244"/>
      <c r="D457" s="234" t="s">
        <v>155</v>
      </c>
      <c r="E457" s="244"/>
      <c r="F457" s="246" t="s">
        <v>619</v>
      </c>
      <c r="G457" s="244"/>
      <c r="H457" s="247">
        <v>130.15100000000001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155</v>
      </c>
      <c r="AU457" s="253" t="s">
        <v>82</v>
      </c>
      <c r="AV457" s="14" t="s">
        <v>82</v>
      </c>
      <c r="AW457" s="14" t="s">
        <v>4</v>
      </c>
      <c r="AX457" s="14" t="s">
        <v>79</v>
      </c>
      <c r="AY457" s="253" t="s">
        <v>143</v>
      </c>
    </row>
    <row r="458" s="2" customFormat="1" ht="55.5" customHeight="1">
      <c r="A458" s="40"/>
      <c r="B458" s="41"/>
      <c r="C458" s="214" t="s">
        <v>620</v>
      </c>
      <c r="D458" s="214" t="s">
        <v>146</v>
      </c>
      <c r="E458" s="215" t="s">
        <v>621</v>
      </c>
      <c r="F458" s="216" t="s">
        <v>622</v>
      </c>
      <c r="G458" s="217" t="s">
        <v>271</v>
      </c>
      <c r="H458" s="218">
        <v>278</v>
      </c>
      <c r="I458" s="219"/>
      <c r="J458" s="220">
        <f>ROUND(I458*H458,2)</f>
        <v>0</v>
      </c>
      <c r="K458" s="216" t="s">
        <v>150</v>
      </c>
      <c r="L458" s="46"/>
      <c r="M458" s="221" t="s">
        <v>19</v>
      </c>
      <c r="N458" s="222" t="s">
        <v>43</v>
      </c>
      <c r="O458" s="86"/>
      <c r="P458" s="223">
        <f>O458*H458</f>
        <v>0</v>
      </c>
      <c r="Q458" s="223">
        <v>0</v>
      </c>
      <c r="R458" s="223">
        <f>Q458*H458</f>
        <v>0</v>
      </c>
      <c r="S458" s="223">
        <v>0</v>
      </c>
      <c r="T458" s="224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25" t="s">
        <v>204</v>
      </c>
      <c r="AT458" s="225" t="s">
        <v>146</v>
      </c>
      <c r="AU458" s="225" t="s">
        <v>82</v>
      </c>
      <c r="AY458" s="19" t="s">
        <v>143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9" t="s">
        <v>79</v>
      </c>
      <c r="BK458" s="226">
        <f>ROUND(I458*H458,2)</f>
        <v>0</v>
      </c>
      <c r="BL458" s="19" t="s">
        <v>204</v>
      </c>
      <c r="BM458" s="225" t="s">
        <v>623</v>
      </c>
    </row>
    <row r="459" s="2" customFormat="1">
      <c r="A459" s="40"/>
      <c r="B459" s="41"/>
      <c r="C459" s="42"/>
      <c r="D459" s="227" t="s">
        <v>153</v>
      </c>
      <c r="E459" s="42"/>
      <c r="F459" s="228" t="s">
        <v>624</v>
      </c>
      <c r="G459" s="42"/>
      <c r="H459" s="42"/>
      <c r="I459" s="229"/>
      <c r="J459" s="42"/>
      <c r="K459" s="42"/>
      <c r="L459" s="46"/>
      <c r="M459" s="230"/>
      <c r="N459" s="231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153</v>
      </c>
      <c r="AU459" s="19" t="s">
        <v>82</v>
      </c>
    </row>
    <row r="460" s="13" customFormat="1">
      <c r="A460" s="13"/>
      <c r="B460" s="232"/>
      <c r="C460" s="233"/>
      <c r="D460" s="234" t="s">
        <v>155</v>
      </c>
      <c r="E460" s="235" t="s">
        <v>19</v>
      </c>
      <c r="F460" s="236" t="s">
        <v>574</v>
      </c>
      <c r="G460" s="233"/>
      <c r="H460" s="235" t="s">
        <v>19</v>
      </c>
      <c r="I460" s="237"/>
      <c r="J460" s="233"/>
      <c r="K460" s="233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155</v>
      </c>
      <c r="AU460" s="242" t="s">
        <v>82</v>
      </c>
      <c r="AV460" s="13" t="s">
        <v>79</v>
      </c>
      <c r="AW460" s="13" t="s">
        <v>33</v>
      </c>
      <c r="AX460" s="13" t="s">
        <v>72</v>
      </c>
      <c r="AY460" s="242" t="s">
        <v>143</v>
      </c>
    </row>
    <row r="461" s="13" customFormat="1">
      <c r="A461" s="13"/>
      <c r="B461" s="232"/>
      <c r="C461" s="233"/>
      <c r="D461" s="234" t="s">
        <v>155</v>
      </c>
      <c r="E461" s="235" t="s">
        <v>19</v>
      </c>
      <c r="F461" s="236" t="s">
        <v>625</v>
      </c>
      <c r="G461" s="233"/>
      <c r="H461" s="235" t="s">
        <v>19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155</v>
      </c>
      <c r="AU461" s="242" t="s">
        <v>82</v>
      </c>
      <c r="AV461" s="13" t="s">
        <v>79</v>
      </c>
      <c r="AW461" s="13" t="s">
        <v>33</v>
      </c>
      <c r="AX461" s="13" t="s">
        <v>72</v>
      </c>
      <c r="AY461" s="242" t="s">
        <v>143</v>
      </c>
    </row>
    <row r="462" s="14" customFormat="1">
      <c r="A462" s="14"/>
      <c r="B462" s="243"/>
      <c r="C462" s="244"/>
      <c r="D462" s="234" t="s">
        <v>155</v>
      </c>
      <c r="E462" s="245" t="s">
        <v>19</v>
      </c>
      <c r="F462" s="246" t="s">
        <v>626</v>
      </c>
      <c r="G462" s="244"/>
      <c r="H462" s="247">
        <v>164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155</v>
      </c>
      <c r="AU462" s="253" t="s">
        <v>82</v>
      </c>
      <c r="AV462" s="14" t="s">
        <v>82</v>
      </c>
      <c r="AW462" s="14" t="s">
        <v>33</v>
      </c>
      <c r="AX462" s="14" t="s">
        <v>72</v>
      </c>
      <c r="AY462" s="253" t="s">
        <v>143</v>
      </c>
    </row>
    <row r="463" s="13" customFormat="1">
      <c r="A463" s="13"/>
      <c r="B463" s="232"/>
      <c r="C463" s="233"/>
      <c r="D463" s="234" t="s">
        <v>155</v>
      </c>
      <c r="E463" s="235" t="s">
        <v>19</v>
      </c>
      <c r="F463" s="236" t="s">
        <v>627</v>
      </c>
      <c r="G463" s="233"/>
      <c r="H463" s="235" t="s">
        <v>19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155</v>
      </c>
      <c r="AU463" s="242" t="s">
        <v>82</v>
      </c>
      <c r="AV463" s="13" t="s">
        <v>79</v>
      </c>
      <c r="AW463" s="13" t="s">
        <v>33</v>
      </c>
      <c r="AX463" s="13" t="s">
        <v>72</v>
      </c>
      <c r="AY463" s="242" t="s">
        <v>143</v>
      </c>
    </row>
    <row r="464" s="14" customFormat="1">
      <c r="A464" s="14"/>
      <c r="B464" s="243"/>
      <c r="C464" s="244"/>
      <c r="D464" s="234" t="s">
        <v>155</v>
      </c>
      <c r="E464" s="245" t="s">
        <v>19</v>
      </c>
      <c r="F464" s="246" t="s">
        <v>628</v>
      </c>
      <c r="G464" s="244"/>
      <c r="H464" s="247">
        <v>114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155</v>
      </c>
      <c r="AU464" s="253" t="s">
        <v>82</v>
      </c>
      <c r="AV464" s="14" t="s">
        <v>82</v>
      </c>
      <c r="AW464" s="14" t="s">
        <v>33</v>
      </c>
      <c r="AX464" s="14" t="s">
        <v>72</v>
      </c>
      <c r="AY464" s="253" t="s">
        <v>143</v>
      </c>
    </row>
    <row r="465" s="15" customFormat="1">
      <c r="A465" s="15"/>
      <c r="B465" s="254"/>
      <c r="C465" s="255"/>
      <c r="D465" s="234" t="s">
        <v>155</v>
      </c>
      <c r="E465" s="256" t="s">
        <v>19</v>
      </c>
      <c r="F465" s="257" t="s">
        <v>234</v>
      </c>
      <c r="G465" s="255"/>
      <c r="H465" s="258">
        <v>278</v>
      </c>
      <c r="I465" s="259"/>
      <c r="J465" s="255"/>
      <c r="K465" s="255"/>
      <c r="L465" s="260"/>
      <c r="M465" s="261"/>
      <c r="N465" s="262"/>
      <c r="O465" s="262"/>
      <c r="P465" s="262"/>
      <c r="Q465" s="262"/>
      <c r="R465" s="262"/>
      <c r="S465" s="262"/>
      <c r="T465" s="26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4" t="s">
        <v>155</v>
      </c>
      <c r="AU465" s="264" t="s">
        <v>82</v>
      </c>
      <c r="AV465" s="15" t="s">
        <v>151</v>
      </c>
      <c r="AW465" s="15" t="s">
        <v>33</v>
      </c>
      <c r="AX465" s="15" t="s">
        <v>79</v>
      </c>
      <c r="AY465" s="264" t="s">
        <v>143</v>
      </c>
    </row>
    <row r="466" s="2" customFormat="1" ht="24.15" customHeight="1">
      <c r="A466" s="40"/>
      <c r="B466" s="41"/>
      <c r="C466" s="276" t="s">
        <v>629</v>
      </c>
      <c r="D466" s="276" t="s">
        <v>588</v>
      </c>
      <c r="E466" s="277" t="s">
        <v>630</v>
      </c>
      <c r="F466" s="278" t="s">
        <v>631</v>
      </c>
      <c r="G466" s="279" t="s">
        <v>271</v>
      </c>
      <c r="H466" s="280">
        <v>164</v>
      </c>
      <c r="I466" s="281"/>
      <c r="J466" s="282">
        <f>ROUND(I466*H466,2)</f>
        <v>0</v>
      </c>
      <c r="K466" s="278" t="s">
        <v>19</v>
      </c>
      <c r="L466" s="283"/>
      <c r="M466" s="284" t="s">
        <v>19</v>
      </c>
      <c r="N466" s="285" t="s">
        <v>43</v>
      </c>
      <c r="O466" s="86"/>
      <c r="P466" s="223">
        <f>O466*H466</f>
        <v>0</v>
      </c>
      <c r="Q466" s="223">
        <v>0.00050000000000000001</v>
      </c>
      <c r="R466" s="223">
        <f>Q466*H466</f>
        <v>0.082000000000000003</v>
      </c>
      <c r="S466" s="223">
        <v>0</v>
      </c>
      <c r="T466" s="22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5" t="s">
        <v>369</v>
      </c>
      <c r="AT466" s="225" t="s">
        <v>588</v>
      </c>
      <c r="AU466" s="225" t="s">
        <v>82</v>
      </c>
      <c r="AY466" s="19" t="s">
        <v>143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9" t="s">
        <v>79</v>
      </c>
      <c r="BK466" s="226">
        <f>ROUND(I466*H466,2)</f>
        <v>0</v>
      </c>
      <c r="BL466" s="19" t="s">
        <v>204</v>
      </c>
      <c r="BM466" s="225" t="s">
        <v>632</v>
      </c>
    </row>
    <row r="467" s="13" customFormat="1">
      <c r="A467" s="13"/>
      <c r="B467" s="232"/>
      <c r="C467" s="233"/>
      <c r="D467" s="234" t="s">
        <v>155</v>
      </c>
      <c r="E467" s="235" t="s">
        <v>19</v>
      </c>
      <c r="F467" s="236" t="s">
        <v>633</v>
      </c>
      <c r="G467" s="233"/>
      <c r="H467" s="235" t="s">
        <v>19</v>
      </c>
      <c r="I467" s="237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155</v>
      </c>
      <c r="AU467" s="242" t="s">
        <v>82</v>
      </c>
      <c r="AV467" s="13" t="s">
        <v>79</v>
      </c>
      <c r="AW467" s="13" t="s">
        <v>33</v>
      </c>
      <c r="AX467" s="13" t="s">
        <v>72</v>
      </c>
      <c r="AY467" s="242" t="s">
        <v>143</v>
      </c>
    </row>
    <row r="468" s="14" customFormat="1">
      <c r="A468" s="14"/>
      <c r="B468" s="243"/>
      <c r="C468" s="244"/>
      <c r="D468" s="234" t="s">
        <v>155</v>
      </c>
      <c r="E468" s="245" t="s">
        <v>19</v>
      </c>
      <c r="F468" s="246" t="s">
        <v>626</v>
      </c>
      <c r="G468" s="244"/>
      <c r="H468" s="247">
        <v>164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155</v>
      </c>
      <c r="AU468" s="253" t="s">
        <v>82</v>
      </c>
      <c r="AV468" s="14" t="s">
        <v>82</v>
      </c>
      <c r="AW468" s="14" t="s">
        <v>33</v>
      </c>
      <c r="AX468" s="14" t="s">
        <v>79</v>
      </c>
      <c r="AY468" s="253" t="s">
        <v>143</v>
      </c>
    </row>
    <row r="469" s="2" customFormat="1" ht="21.75" customHeight="1">
      <c r="A469" s="40"/>
      <c r="B469" s="41"/>
      <c r="C469" s="276" t="s">
        <v>634</v>
      </c>
      <c r="D469" s="276" t="s">
        <v>588</v>
      </c>
      <c r="E469" s="277" t="s">
        <v>635</v>
      </c>
      <c r="F469" s="278" t="s">
        <v>636</v>
      </c>
      <c r="G469" s="279" t="s">
        <v>271</v>
      </c>
      <c r="H469" s="280">
        <v>114</v>
      </c>
      <c r="I469" s="281"/>
      <c r="J469" s="282">
        <f>ROUND(I469*H469,2)</f>
        <v>0</v>
      </c>
      <c r="K469" s="278" t="s">
        <v>19</v>
      </c>
      <c r="L469" s="283"/>
      <c r="M469" s="284" t="s">
        <v>19</v>
      </c>
      <c r="N469" s="285" t="s">
        <v>43</v>
      </c>
      <c r="O469" s="86"/>
      <c r="P469" s="223">
        <f>O469*H469</f>
        <v>0</v>
      </c>
      <c r="Q469" s="223">
        <v>0.00050000000000000001</v>
      </c>
      <c r="R469" s="223">
        <f>Q469*H469</f>
        <v>0.057000000000000002</v>
      </c>
      <c r="S469" s="223">
        <v>0</v>
      </c>
      <c r="T469" s="224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5" t="s">
        <v>369</v>
      </c>
      <c r="AT469" s="225" t="s">
        <v>588</v>
      </c>
      <c r="AU469" s="225" t="s">
        <v>82</v>
      </c>
      <c r="AY469" s="19" t="s">
        <v>143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9" t="s">
        <v>79</v>
      </c>
      <c r="BK469" s="226">
        <f>ROUND(I469*H469,2)</f>
        <v>0</v>
      </c>
      <c r="BL469" s="19" t="s">
        <v>204</v>
      </c>
      <c r="BM469" s="225" t="s">
        <v>637</v>
      </c>
    </row>
    <row r="470" s="13" customFormat="1">
      <c r="A470" s="13"/>
      <c r="B470" s="232"/>
      <c r="C470" s="233"/>
      <c r="D470" s="234" t="s">
        <v>155</v>
      </c>
      <c r="E470" s="235" t="s">
        <v>19</v>
      </c>
      <c r="F470" s="236" t="s">
        <v>627</v>
      </c>
      <c r="G470" s="233"/>
      <c r="H470" s="235" t="s">
        <v>19</v>
      </c>
      <c r="I470" s="237"/>
      <c r="J470" s="233"/>
      <c r="K470" s="233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155</v>
      </c>
      <c r="AU470" s="242" t="s">
        <v>82</v>
      </c>
      <c r="AV470" s="13" t="s">
        <v>79</v>
      </c>
      <c r="AW470" s="13" t="s">
        <v>33</v>
      </c>
      <c r="AX470" s="13" t="s">
        <v>72</v>
      </c>
      <c r="AY470" s="242" t="s">
        <v>143</v>
      </c>
    </row>
    <row r="471" s="14" customFormat="1">
      <c r="A471" s="14"/>
      <c r="B471" s="243"/>
      <c r="C471" s="244"/>
      <c r="D471" s="234" t="s">
        <v>155</v>
      </c>
      <c r="E471" s="245" t="s">
        <v>19</v>
      </c>
      <c r="F471" s="246" t="s">
        <v>628</v>
      </c>
      <c r="G471" s="244"/>
      <c r="H471" s="247">
        <v>114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155</v>
      </c>
      <c r="AU471" s="253" t="s">
        <v>82</v>
      </c>
      <c r="AV471" s="14" t="s">
        <v>82</v>
      </c>
      <c r="AW471" s="14" t="s">
        <v>33</v>
      </c>
      <c r="AX471" s="14" t="s">
        <v>79</v>
      </c>
      <c r="AY471" s="253" t="s">
        <v>143</v>
      </c>
    </row>
    <row r="472" s="2" customFormat="1" ht="33" customHeight="1">
      <c r="A472" s="40"/>
      <c r="B472" s="41"/>
      <c r="C472" s="214" t="s">
        <v>638</v>
      </c>
      <c r="D472" s="214" t="s">
        <v>146</v>
      </c>
      <c r="E472" s="215" t="s">
        <v>639</v>
      </c>
      <c r="F472" s="216" t="s">
        <v>640</v>
      </c>
      <c r="G472" s="217" t="s">
        <v>149</v>
      </c>
      <c r="H472" s="218">
        <v>1147.7000000000001</v>
      </c>
      <c r="I472" s="219"/>
      <c r="J472" s="220">
        <f>ROUND(I472*H472,2)</f>
        <v>0</v>
      </c>
      <c r="K472" s="216" t="s">
        <v>150</v>
      </c>
      <c r="L472" s="46"/>
      <c r="M472" s="221" t="s">
        <v>19</v>
      </c>
      <c r="N472" s="222" t="s">
        <v>43</v>
      </c>
      <c r="O472" s="86"/>
      <c r="P472" s="223">
        <f>O472*H472</f>
        <v>0</v>
      </c>
      <c r="Q472" s="223">
        <v>0</v>
      </c>
      <c r="R472" s="223">
        <f>Q472*H472</f>
        <v>0</v>
      </c>
      <c r="S472" s="223">
        <v>0</v>
      </c>
      <c r="T472" s="224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5" t="s">
        <v>204</v>
      </c>
      <c r="AT472" s="225" t="s">
        <v>146</v>
      </c>
      <c r="AU472" s="225" t="s">
        <v>82</v>
      </c>
      <c r="AY472" s="19" t="s">
        <v>143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9" t="s">
        <v>79</v>
      </c>
      <c r="BK472" s="226">
        <f>ROUND(I472*H472,2)</f>
        <v>0</v>
      </c>
      <c r="BL472" s="19" t="s">
        <v>204</v>
      </c>
      <c r="BM472" s="225" t="s">
        <v>641</v>
      </c>
    </row>
    <row r="473" s="2" customFormat="1">
      <c r="A473" s="40"/>
      <c r="B473" s="41"/>
      <c r="C473" s="42"/>
      <c r="D473" s="227" t="s">
        <v>153</v>
      </c>
      <c r="E473" s="42"/>
      <c r="F473" s="228" t="s">
        <v>642</v>
      </c>
      <c r="G473" s="42"/>
      <c r="H473" s="42"/>
      <c r="I473" s="229"/>
      <c r="J473" s="42"/>
      <c r="K473" s="42"/>
      <c r="L473" s="46"/>
      <c r="M473" s="230"/>
      <c r="N473" s="231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153</v>
      </c>
      <c r="AU473" s="19" t="s">
        <v>82</v>
      </c>
    </row>
    <row r="474" s="13" customFormat="1">
      <c r="A474" s="13"/>
      <c r="B474" s="232"/>
      <c r="C474" s="233"/>
      <c r="D474" s="234" t="s">
        <v>155</v>
      </c>
      <c r="E474" s="235" t="s">
        <v>19</v>
      </c>
      <c r="F474" s="236" t="s">
        <v>643</v>
      </c>
      <c r="G474" s="233"/>
      <c r="H474" s="235" t="s">
        <v>19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155</v>
      </c>
      <c r="AU474" s="242" t="s">
        <v>82</v>
      </c>
      <c r="AV474" s="13" t="s">
        <v>79</v>
      </c>
      <c r="AW474" s="13" t="s">
        <v>33</v>
      </c>
      <c r="AX474" s="13" t="s">
        <v>72</v>
      </c>
      <c r="AY474" s="242" t="s">
        <v>143</v>
      </c>
    </row>
    <row r="475" s="14" customFormat="1">
      <c r="A475" s="14"/>
      <c r="B475" s="243"/>
      <c r="C475" s="244"/>
      <c r="D475" s="234" t="s">
        <v>155</v>
      </c>
      <c r="E475" s="245" t="s">
        <v>19</v>
      </c>
      <c r="F475" s="246" t="s">
        <v>644</v>
      </c>
      <c r="G475" s="244"/>
      <c r="H475" s="247">
        <v>1116.7000000000001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155</v>
      </c>
      <c r="AU475" s="253" t="s">
        <v>82</v>
      </c>
      <c r="AV475" s="14" t="s">
        <v>82</v>
      </c>
      <c r="AW475" s="14" t="s">
        <v>33</v>
      </c>
      <c r="AX475" s="14" t="s">
        <v>72</v>
      </c>
      <c r="AY475" s="253" t="s">
        <v>143</v>
      </c>
    </row>
    <row r="476" s="13" customFormat="1">
      <c r="A476" s="13"/>
      <c r="B476" s="232"/>
      <c r="C476" s="233"/>
      <c r="D476" s="234" t="s">
        <v>155</v>
      </c>
      <c r="E476" s="235" t="s">
        <v>19</v>
      </c>
      <c r="F476" s="236" t="s">
        <v>583</v>
      </c>
      <c r="G476" s="233"/>
      <c r="H476" s="235" t="s">
        <v>19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155</v>
      </c>
      <c r="AU476" s="242" t="s">
        <v>82</v>
      </c>
      <c r="AV476" s="13" t="s">
        <v>79</v>
      </c>
      <c r="AW476" s="13" t="s">
        <v>33</v>
      </c>
      <c r="AX476" s="13" t="s">
        <v>72</v>
      </c>
      <c r="AY476" s="242" t="s">
        <v>143</v>
      </c>
    </row>
    <row r="477" s="14" customFormat="1">
      <c r="A477" s="14"/>
      <c r="B477" s="243"/>
      <c r="C477" s="244"/>
      <c r="D477" s="234" t="s">
        <v>155</v>
      </c>
      <c r="E477" s="245" t="s">
        <v>19</v>
      </c>
      <c r="F477" s="246" t="s">
        <v>584</v>
      </c>
      <c r="G477" s="244"/>
      <c r="H477" s="247">
        <v>31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155</v>
      </c>
      <c r="AU477" s="253" t="s">
        <v>82</v>
      </c>
      <c r="AV477" s="14" t="s">
        <v>82</v>
      </c>
      <c r="AW477" s="14" t="s">
        <v>33</v>
      </c>
      <c r="AX477" s="14" t="s">
        <v>72</v>
      </c>
      <c r="AY477" s="253" t="s">
        <v>143</v>
      </c>
    </row>
    <row r="478" s="15" customFormat="1">
      <c r="A478" s="15"/>
      <c r="B478" s="254"/>
      <c r="C478" s="255"/>
      <c r="D478" s="234" t="s">
        <v>155</v>
      </c>
      <c r="E478" s="256" t="s">
        <v>19</v>
      </c>
      <c r="F478" s="257" t="s">
        <v>234</v>
      </c>
      <c r="G478" s="255"/>
      <c r="H478" s="258">
        <v>1147.7000000000001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4" t="s">
        <v>155</v>
      </c>
      <c r="AU478" s="264" t="s">
        <v>82</v>
      </c>
      <c r="AV478" s="15" t="s">
        <v>151</v>
      </c>
      <c r="AW478" s="15" t="s">
        <v>33</v>
      </c>
      <c r="AX478" s="15" t="s">
        <v>79</v>
      </c>
      <c r="AY478" s="264" t="s">
        <v>143</v>
      </c>
    </row>
    <row r="479" s="2" customFormat="1" ht="16.5" customHeight="1">
      <c r="A479" s="40"/>
      <c r="B479" s="41"/>
      <c r="C479" s="276" t="s">
        <v>645</v>
      </c>
      <c r="D479" s="276" t="s">
        <v>588</v>
      </c>
      <c r="E479" s="277" t="s">
        <v>646</v>
      </c>
      <c r="F479" s="278" t="s">
        <v>647</v>
      </c>
      <c r="G479" s="279" t="s">
        <v>149</v>
      </c>
      <c r="H479" s="280">
        <v>1325.5940000000001</v>
      </c>
      <c r="I479" s="281"/>
      <c r="J479" s="282">
        <f>ROUND(I479*H479,2)</f>
        <v>0</v>
      </c>
      <c r="K479" s="278" t="s">
        <v>150</v>
      </c>
      <c r="L479" s="283"/>
      <c r="M479" s="284" t="s">
        <v>19</v>
      </c>
      <c r="N479" s="285" t="s">
        <v>43</v>
      </c>
      <c r="O479" s="86"/>
      <c r="P479" s="223">
        <f>O479*H479</f>
        <v>0</v>
      </c>
      <c r="Q479" s="223">
        <v>0.00029999999999999997</v>
      </c>
      <c r="R479" s="223">
        <f>Q479*H479</f>
        <v>0.39767819999999998</v>
      </c>
      <c r="S479" s="223">
        <v>0</v>
      </c>
      <c r="T479" s="22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5" t="s">
        <v>369</v>
      </c>
      <c r="AT479" s="225" t="s">
        <v>588</v>
      </c>
      <c r="AU479" s="225" t="s">
        <v>82</v>
      </c>
      <c r="AY479" s="19" t="s">
        <v>143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9" t="s">
        <v>79</v>
      </c>
      <c r="BK479" s="226">
        <f>ROUND(I479*H479,2)</f>
        <v>0</v>
      </c>
      <c r="BL479" s="19" t="s">
        <v>204</v>
      </c>
      <c r="BM479" s="225" t="s">
        <v>648</v>
      </c>
    </row>
    <row r="480" s="2" customFormat="1">
      <c r="A480" s="40"/>
      <c r="B480" s="41"/>
      <c r="C480" s="42"/>
      <c r="D480" s="227" t="s">
        <v>153</v>
      </c>
      <c r="E480" s="42"/>
      <c r="F480" s="228" t="s">
        <v>649</v>
      </c>
      <c r="G480" s="42"/>
      <c r="H480" s="42"/>
      <c r="I480" s="229"/>
      <c r="J480" s="42"/>
      <c r="K480" s="42"/>
      <c r="L480" s="46"/>
      <c r="M480" s="230"/>
      <c r="N480" s="231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153</v>
      </c>
      <c r="AU480" s="19" t="s">
        <v>82</v>
      </c>
    </row>
    <row r="481" s="13" customFormat="1">
      <c r="A481" s="13"/>
      <c r="B481" s="232"/>
      <c r="C481" s="233"/>
      <c r="D481" s="234" t="s">
        <v>155</v>
      </c>
      <c r="E481" s="235" t="s">
        <v>19</v>
      </c>
      <c r="F481" s="236" t="s">
        <v>650</v>
      </c>
      <c r="G481" s="233"/>
      <c r="H481" s="235" t="s">
        <v>19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155</v>
      </c>
      <c r="AU481" s="242" t="s">
        <v>82</v>
      </c>
      <c r="AV481" s="13" t="s">
        <v>79</v>
      </c>
      <c r="AW481" s="13" t="s">
        <v>33</v>
      </c>
      <c r="AX481" s="13" t="s">
        <v>72</v>
      </c>
      <c r="AY481" s="242" t="s">
        <v>143</v>
      </c>
    </row>
    <row r="482" s="14" customFormat="1">
      <c r="A482" s="14"/>
      <c r="B482" s="243"/>
      <c r="C482" s="244"/>
      <c r="D482" s="234" t="s">
        <v>155</v>
      </c>
      <c r="E482" s="245" t="s">
        <v>19</v>
      </c>
      <c r="F482" s="246" t="s">
        <v>651</v>
      </c>
      <c r="G482" s="244"/>
      <c r="H482" s="247">
        <v>1147.7000000000001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155</v>
      </c>
      <c r="AU482" s="253" t="s">
        <v>82</v>
      </c>
      <c r="AV482" s="14" t="s">
        <v>82</v>
      </c>
      <c r="AW482" s="14" t="s">
        <v>33</v>
      </c>
      <c r="AX482" s="14" t="s">
        <v>79</v>
      </c>
      <c r="AY482" s="253" t="s">
        <v>143</v>
      </c>
    </row>
    <row r="483" s="14" customFormat="1">
      <c r="A483" s="14"/>
      <c r="B483" s="243"/>
      <c r="C483" s="244"/>
      <c r="D483" s="234" t="s">
        <v>155</v>
      </c>
      <c r="E483" s="244"/>
      <c r="F483" s="246" t="s">
        <v>652</v>
      </c>
      <c r="G483" s="244"/>
      <c r="H483" s="247">
        <v>1325.5940000000001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155</v>
      </c>
      <c r="AU483" s="253" t="s">
        <v>82</v>
      </c>
      <c r="AV483" s="14" t="s">
        <v>82</v>
      </c>
      <c r="AW483" s="14" t="s">
        <v>4</v>
      </c>
      <c r="AX483" s="14" t="s">
        <v>79</v>
      </c>
      <c r="AY483" s="253" t="s">
        <v>143</v>
      </c>
    </row>
    <row r="484" s="2" customFormat="1" ht="49.05" customHeight="1">
      <c r="A484" s="40"/>
      <c r="B484" s="41"/>
      <c r="C484" s="214" t="s">
        <v>653</v>
      </c>
      <c r="D484" s="214" t="s">
        <v>146</v>
      </c>
      <c r="E484" s="215" t="s">
        <v>654</v>
      </c>
      <c r="F484" s="216" t="s">
        <v>655</v>
      </c>
      <c r="G484" s="217" t="s">
        <v>470</v>
      </c>
      <c r="H484" s="218">
        <v>1.53</v>
      </c>
      <c r="I484" s="219"/>
      <c r="J484" s="220">
        <f>ROUND(I484*H484,2)</f>
        <v>0</v>
      </c>
      <c r="K484" s="216" t="s">
        <v>150</v>
      </c>
      <c r="L484" s="46"/>
      <c r="M484" s="221" t="s">
        <v>19</v>
      </c>
      <c r="N484" s="222" t="s">
        <v>43</v>
      </c>
      <c r="O484" s="86"/>
      <c r="P484" s="223">
        <f>O484*H484</f>
        <v>0</v>
      </c>
      <c r="Q484" s="223">
        <v>0</v>
      </c>
      <c r="R484" s="223">
        <f>Q484*H484</f>
        <v>0</v>
      </c>
      <c r="S484" s="223">
        <v>0</v>
      </c>
      <c r="T484" s="224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25" t="s">
        <v>204</v>
      </c>
      <c r="AT484" s="225" t="s">
        <v>146</v>
      </c>
      <c r="AU484" s="225" t="s">
        <v>82</v>
      </c>
      <c r="AY484" s="19" t="s">
        <v>143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9" t="s">
        <v>79</v>
      </c>
      <c r="BK484" s="226">
        <f>ROUND(I484*H484,2)</f>
        <v>0</v>
      </c>
      <c r="BL484" s="19" t="s">
        <v>204</v>
      </c>
      <c r="BM484" s="225" t="s">
        <v>656</v>
      </c>
    </row>
    <row r="485" s="2" customFormat="1">
      <c r="A485" s="40"/>
      <c r="B485" s="41"/>
      <c r="C485" s="42"/>
      <c r="D485" s="227" t="s">
        <v>153</v>
      </c>
      <c r="E485" s="42"/>
      <c r="F485" s="228" t="s">
        <v>657</v>
      </c>
      <c r="G485" s="42"/>
      <c r="H485" s="42"/>
      <c r="I485" s="229"/>
      <c r="J485" s="42"/>
      <c r="K485" s="42"/>
      <c r="L485" s="46"/>
      <c r="M485" s="230"/>
      <c r="N485" s="231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153</v>
      </c>
      <c r="AU485" s="19" t="s">
        <v>82</v>
      </c>
    </row>
    <row r="486" s="2" customFormat="1" ht="49.05" customHeight="1">
      <c r="A486" s="40"/>
      <c r="B486" s="41"/>
      <c r="C486" s="214" t="s">
        <v>658</v>
      </c>
      <c r="D486" s="214" t="s">
        <v>146</v>
      </c>
      <c r="E486" s="215" t="s">
        <v>659</v>
      </c>
      <c r="F486" s="216" t="s">
        <v>660</v>
      </c>
      <c r="G486" s="217" t="s">
        <v>470</v>
      </c>
      <c r="H486" s="218">
        <v>1.53</v>
      </c>
      <c r="I486" s="219"/>
      <c r="J486" s="220">
        <f>ROUND(I486*H486,2)</f>
        <v>0</v>
      </c>
      <c r="K486" s="216" t="s">
        <v>150</v>
      </c>
      <c r="L486" s="46"/>
      <c r="M486" s="221" t="s">
        <v>19</v>
      </c>
      <c r="N486" s="222" t="s">
        <v>43</v>
      </c>
      <c r="O486" s="86"/>
      <c r="P486" s="223">
        <f>O486*H486</f>
        <v>0</v>
      </c>
      <c r="Q486" s="223">
        <v>0</v>
      </c>
      <c r="R486" s="223">
        <f>Q486*H486</f>
        <v>0</v>
      </c>
      <c r="S486" s="223">
        <v>0</v>
      </c>
      <c r="T486" s="22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204</v>
      </c>
      <c r="AT486" s="225" t="s">
        <v>146</v>
      </c>
      <c r="AU486" s="225" t="s">
        <v>82</v>
      </c>
      <c r="AY486" s="19" t="s">
        <v>143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79</v>
      </c>
      <c r="BK486" s="226">
        <f>ROUND(I486*H486,2)</f>
        <v>0</v>
      </c>
      <c r="BL486" s="19" t="s">
        <v>204</v>
      </c>
      <c r="BM486" s="225" t="s">
        <v>661</v>
      </c>
    </row>
    <row r="487" s="2" customFormat="1">
      <c r="A487" s="40"/>
      <c r="B487" s="41"/>
      <c r="C487" s="42"/>
      <c r="D487" s="227" t="s">
        <v>153</v>
      </c>
      <c r="E487" s="42"/>
      <c r="F487" s="228" t="s">
        <v>662</v>
      </c>
      <c r="G487" s="42"/>
      <c r="H487" s="42"/>
      <c r="I487" s="229"/>
      <c r="J487" s="42"/>
      <c r="K487" s="42"/>
      <c r="L487" s="46"/>
      <c r="M487" s="230"/>
      <c r="N487" s="23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153</v>
      </c>
      <c r="AU487" s="19" t="s">
        <v>82</v>
      </c>
    </row>
    <row r="488" s="12" customFormat="1" ht="22.8" customHeight="1">
      <c r="A488" s="12"/>
      <c r="B488" s="198"/>
      <c r="C488" s="199"/>
      <c r="D488" s="200" t="s">
        <v>71</v>
      </c>
      <c r="E488" s="212" t="s">
        <v>663</v>
      </c>
      <c r="F488" s="212" t="s">
        <v>664</v>
      </c>
      <c r="G488" s="199"/>
      <c r="H488" s="199"/>
      <c r="I488" s="202"/>
      <c r="J488" s="213">
        <f>BK488</f>
        <v>0</v>
      </c>
      <c r="K488" s="199"/>
      <c r="L488" s="204"/>
      <c r="M488" s="205"/>
      <c r="N488" s="206"/>
      <c r="O488" s="206"/>
      <c r="P488" s="207">
        <f>SUM(P489:P517)</f>
        <v>0</v>
      </c>
      <c r="Q488" s="206"/>
      <c r="R488" s="207">
        <f>SUM(R489:R517)</f>
        <v>5.6420787500000005</v>
      </c>
      <c r="S488" s="206"/>
      <c r="T488" s="208">
        <f>SUM(T489:T517)</f>
        <v>13.432193999999999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9" t="s">
        <v>82</v>
      </c>
      <c r="AT488" s="210" t="s">
        <v>71</v>
      </c>
      <c r="AU488" s="210" t="s">
        <v>79</v>
      </c>
      <c r="AY488" s="209" t="s">
        <v>143</v>
      </c>
      <c r="BK488" s="211">
        <f>SUM(BK489:BK517)</f>
        <v>0</v>
      </c>
    </row>
    <row r="489" s="2" customFormat="1" ht="49.05" customHeight="1">
      <c r="A489" s="40"/>
      <c r="B489" s="41"/>
      <c r="C489" s="214" t="s">
        <v>665</v>
      </c>
      <c r="D489" s="214" t="s">
        <v>146</v>
      </c>
      <c r="E489" s="215" t="s">
        <v>666</v>
      </c>
      <c r="F489" s="216" t="s">
        <v>667</v>
      </c>
      <c r="G489" s="217" t="s">
        <v>149</v>
      </c>
      <c r="H489" s="218">
        <v>742.73299999999995</v>
      </c>
      <c r="I489" s="219"/>
      <c r="J489" s="220">
        <f>ROUND(I489*H489,2)</f>
        <v>0</v>
      </c>
      <c r="K489" s="216" t="s">
        <v>150</v>
      </c>
      <c r="L489" s="46"/>
      <c r="M489" s="221" t="s">
        <v>19</v>
      </c>
      <c r="N489" s="222" t="s">
        <v>43</v>
      </c>
      <c r="O489" s="86"/>
      <c r="P489" s="223">
        <f>O489*H489</f>
        <v>0</v>
      </c>
      <c r="Q489" s="223">
        <v>0</v>
      </c>
      <c r="R489" s="223">
        <f>Q489*H489</f>
        <v>0</v>
      </c>
      <c r="S489" s="223">
        <v>0.017999999999999999</v>
      </c>
      <c r="T489" s="224">
        <f>S489*H489</f>
        <v>13.369193999999999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25" t="s">
        <v>204</v>
      </c>
      <c r="AT489" s="225" t="s">
        <v>146</v>
      </c>
      <c r="AU489" s="225" t="s">
        <v>82</v>
      </c>
      <c r="AY489" s="19" t="s">
        <v>143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9" t="s">
        <v>79</v>
      </c>
      <c r="BK489" s="226">
        <f>ROUND(I489*H489,2)</f>
        <v>0</v>
      </c>
      <c r="BL489" s="19" t="s">
        <v>204</v>
      </c>
      <c r="BM489" s="225" t="s">
        <v>668</v>
      </c>
    </row>
    <row r="490" s="2" customFormat="1">
      <c r="A490" s="40"/>
      <c r="B490" s="41"/>
      <c r="C490" s="42"/>
      <c r="D490" s="227" t="s">
        <v>153</v>
      </c>
      <c r="E490" s="42"/>
      <c r="F490" s="228" t="s">
        <v>669</v>
      </c>
      <c r="G490" s="42"/>
      <c r="H490" s="42"/>
      <c r="I490" s="229"/>
      <c r="J490" s="42"/>
      <c r="K490" s="42"/>
      <c r="L490" s="46"/>
      <c r="M490" s="230"/>
      <c r="N490" s="231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153</v>
      </c>
      <c r="AU490" s="19" t="s">
        <v>82</v>
      </c>
    </row>
    <row r="491" s="13" customFormat="1">
      <c r="A491" s="13"/>
      <c r="B491" s="232"/>
      <c r="C491" s="233"/>
      <c r="D491" s="234" t="s">
        <v>155</v>
      </c>
      <c r="E491" s="235" t="s">
        <v>19</v>
      </c>
      <c r="F491" s="236" t="s">
        <v>670</v>
      </c>
      <c r="G491" s="233"/>
      <c r="H491" s="235" t="s">
        <v>19</v>
      </c>
      <c r="I491" s="237"/>
      <c r="J491" s="233"/>
      <c r="K491" s="233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155</v>
      </c>
      <c r="AU491" s="242" t="s">
        <v>82</v>
      </c>
      <c r="AV491" s="13" t="s">
        <v>79</v>
      </c>
      <c r="AW491" s="13" t="s">
        <v>33</v>
      </c>
      <c r="AX491" s="13" t="s">
        <v>72</v>
      </c>
      <c r="AY491" s="242" t="s">
        <v>143</v>
      </c>
    </row>
    <row r="492" s="14" customFormat="1">
      <c r="A492" s="14"/>
      <c r="B492" s="243"/>
      <c r="C492" s="244"/>
      <c r="D492" s="234" t="s">
        <v>155</v>
      </c>
      <c r="E492" s="245" t="s">
        <v>19</v>
      </c>
      <c r="F492" s="246" t="s">
        <v>671</v>
      </c>
      <c r="G492" s="244"/>
      <c r="H492" s="247">
        <v>382.733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155</v>
      </c>
      <c r="AU492" s="253" t="s">
        <v>82</v>
      </c>
      <c r="AV492" s="14" t="s">
        <v>82</v>
      </c>
      <c r="AW492" s="14" t="s">
        <v>33</v>
      </c>
      <c r="AX492" s="14" t="s">
        <v>72</v>
      </c>
      <c r="AY492" s="253" t="s">
        <v>143</v>
      </c>
    </row>
    <row r="493" s="13" customFormat="1">
      <c r="A493" s="13"/>
      <c r="B493" s="232"/>
      <c r="C493" s="233"/>
      <c r="D493" s="234" t="s">
        <v>155</v>
      </c>
      <c r="E493" s="235" t="s">
        <v>19</v>
      </c>
      <c r="F493" s="236" t="s">
        <v>672</v>
      </c>
      <c r="G493" s="233"/>
      <c r="H493" s="235" t="s">
        <v>19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155</v>
      </c>
      <c r="AU493" s="242" t="s">
        <v>82</v>
      </c>
      <c r="AV493" s="13" t="s">
        <v>79</v>
      </c>
      <c r="AW493" s="13" t="s">
        <v>33</v>
      </c>
      <c r="AX493" s="13" t="s">
        <v>72</v>
      </c>
      <c r="AY493" s="242" t="s">
        <v>143</v>
      </c>
    </row>
    <row r="494" s="14" customFormat="1">
      <c r="A494" s="14"/>
      <c r="B494" s="243"/>
      <c r="C494" s="244"/>
      <c r="D494" s="234" t="s">
        <v>155</v>
      </c>
      <c r="E494" s="245" t="s">
        <v>19</v>
      </c>
      <c r="F494" s="246" t="s">
        <v>673</v>
      </c>
      <c r="G494" s="244"/>
      <c r="H494" s="247">
        <v>360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155</v>
      </c>
      <c r="AU494" s="253" t="s">
        <v>82</v>
      </c>
      <c r="AV494" s="14" t="s">
        <v>82</v>
      </c>
      <c r="AW494" s="14" t="s">
        <v>33</v>
      </c>
      <c r="AX494" s="14" t="s">
        <v>72</v>
      </c>
      <c r="AY494" s="253" t="s">
        <v>143</v>
      </c>
    </row>
    <row r="495" s="15" customFormat="1">
      <c r="A495" s="15"/>
      <c r="B495" s="254"/>
      <c r="C495" s="255"/>
      <c r="D495" s="234" t="s">
        <v>155</v>
      </c>
      <c r="E495" s="256" t="s">
        <v>19</v>
      </c>
      <c r="F495" s="257" t="s">
        <v>234</v>
      </c>
      <c r="G495" s="255"/>
      <c r="H495" s="258">
        <v>742.73299999999995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4" t="s">
        <v>155</v>
      </c>
      <c r="AU495" s="264" t="s">
        <v>82</v>
      </c>
      <c r="AV495" s="15" t="s">
        <v>151</v>
      </c>
      <c r="AW495" s="15" t="s">
        <v>33</v>
      </c>
      <c r="AX495" s="15" t="s">
        <v>79</v>
      </c>
      <c r="AY495" s="264" t="s">
        <v>143</v>
      </c>
    </row>
    <row r="496" s="2" customFormat="1" ht="37.8" customHeight="1">
      <c r="A496" s="40"/>
      <c r="B496" s="41"/>
      <c r="C496" s="214" t="s">
        <v>674</v>
      </c>
      <c r="D496" s="214" t="s">
        <v>146</v>
      </c>
      <c r="E496" s="215" t="s">
        <v>675</v>
      </c>
      <c r="F496" s="216" t="s">
        <v>676</v>
      </c>
      <c r="G496" s="217" t="s">
        <v>149</v>
      </c>
      <c r="H496" s="218">
        <v>757.73299999999995</v>
      </c>
      <c r="I496" s="219"/>
      <c r="J496" s="220">
        <f>ROUND(I496*H496,2)</f>
        <v>0</v>
      </c>
      <c r="K496" s="216" t="s">
        <v>150</v>
      </c>
      <c r="L496" s="46"/>
      <c r="M496" s="221" t="s">
        <v>19</v>
      </c>
      <c r="N496" s="222" t="s">
        <v>43</v>
      </c>
      <c r="O496" s="86"/>
      <c r="P496" s="223">
        <f>O496*H496</f>
        <v>0</v>
      </c>
      <c r="Q496" s="223">
        <v>0</v>
      </c>
      <c r="R496" s="223">
        <f>Q496*H496</f>
        <v>0</v>
      </c>
      <c r="S496" s="223">
        <v>0</v>
      </c>
      <c r="T496" s="224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5" t="s">
        <v>204</v>
      </c>
      <c r="AT496" s="225" t="s">
        <v>146</v>
      </c>
      <c r="AU496" s="225" t="s">
        <v>82</v>
      </c>
      <c r="AY496" s="19" t="s">
        <v>143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9" t="s">
        <v>79</v>
      </c>
      <c r="BK496" s="226">
        <f>ROUND(I496*H496,2)</f>
        <v>0</v>
      </c>
      <c r="BL496" s="19" t="s">
        <v>204</v>
      </c>
      <c r="BM496" s="225" t="s">
        <v>677</v>
      </c>
    </row>
    <row r="497" s="2" customFormat="1">
      <c r="A497" s="40"/>
      <c r="B497" s="41"/>
      <c r="C497" s="42"/>
      <c r="D497" s="227" t="s">
        <v>153</v>
      </c>
      <c r="E497" s="42"/>
      <c r="F497" s="228" t="s">
        <v>678</v>
      </c>
      <c r="G497" s="42"/>
      <c r="H497" s="42"/>
      <c r="I497" s="229"/>
      <c r="J497" s="42"/>
      <c r="K497" s="42"/>
      <c r="L497" s="46"/>
      <c r="M497" s="230"/>
      <c r="N497" s="231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153</v>
      </c>
      <c r="AU497" s="19" t="s">
        <v>82</v>
      </c>
    </row>
    <row r="498" s="13" customFormat="1">
      <c r="A498" s="13"/>
      <c r="B498" s="232"/>
      <c r="C498" s="233"/>
      <c r="D498" s="234" t="s">
        <v>155</v>
      </c>
      <c r="E498" s="235" t="s">
        <v>19</v>
      </c>
      <c r="F498" s="236" t="s">
        <v>679</v>
      </c>
      <c r="G498" s="233"/>
      <c r="H498" s="235" t="s">
        <v>19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155</v>
      </c>
      <c r="AU498" s="242" t="s">
        <v>82</v>
      </c>
      <c r="AV498" s="13" t="s">
        <v>79</v>
      </c>
      <c r="AW498" s="13" t="s">
        <v>33</v>
      </c>
      <c r="AX498" s="13" t="s">
        <v>72</v>
      </c>
      <c r="AY498" s="242" t="s">
        <v>143</v>
      </c>
    </row>
    <row r="499" s="14" customFormat="1">
      <c r="A499" s="14"/>
      <c r="B499" s="243"/>
      <c r="C499" s="244"/>
      <c r="D499" s="234" t="s">
        <v>155</v>
      </c>
      <c r="E499" s="245" t="s">
        <v>19</v>
      </c>
      <c r="F499" s="246" t="s">
        <v>680</v>
      </c>
      <c r="G499" s="244"/>
      <c r="H499" s="247">
        <v>742.73299999999995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155</v>
      </c>
      <c r="AU499" s="253" t="s">
        <v>82</v>
      </c>
      <c r="AV499" s="14" t="s">
        <v>82</v>
      </c>
      <c r="AW499" s="14" t="s">
        <v>33</v>
      </c>
      <c r="AX499" s="14" t="s">
        <v>72</v>
      </c>
      <c r="AY499" s="253" t="s">
        <v>143</v>
      </c>
    </row>
    <row r="500" s="13" customFormat="1">
      <c r="A500" s="13"/>
      <c r="B500" s="232"/>
      <c r="C500" s="233"/>
      <c r="D500" s="234" t="s">
        <v>155</v>
      </c>
      <c r="E500" s="235" t="s">
        <v>19</v>
      </c>
      <c r="F500" s="236" t="s">
        <v>681</v>
      </c>
      <c r="G500" s="233"/>
      <c r="H500" s="235" t="s">
        <v>19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155</v>
      </c>
      <c r="AU500" s="242" t="s">
        <v>82</v>
      </c>
      <c r="AV500" s="13" t="s">
        <v>79</v>
      </c>
      <c r="AW500" s="13" t="s">
        <v>33</v>
      </c>
      <c r="AX500" s="13" t="s">
        <v>72</v>
      </c>
      <c r="AY500" s="242" t="s">
        <v>143</v>
      </c>
    </row>
    <row r="501" s="14" customFormat="1">
      <c r="A501" s="14"/>
      <c r="B501" s="243"/>
      <c r="C501" s="244"/>
      <c r="D501" s="234" t="s">
        <v>155</v>
      </c>
      <c r="E501" s="245" t="s">
        <v>19</v>
      </c>
      <c r="F501" s="246" t="s">
        <v>8</v>
      </c>
      <c r="G501" s="244"/>
      <c r="H501" s="247">
        <v>15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3" t="s">
        <v>155</v>
      </c>
      <c r="AU501" s="253" t="s">
        <v>82</v>
      </c>
      <c r="AV501" s="14" t="s">
        <v>82</v>
      </c>
      <c r="AW501" s="14" t="s">
        <v>33</v>
      </c>
      <c r="AX501" s="14" t="s">
        <v>72</v>
      </c>
      <c r="AY501" s="253" t="s">
        <v>143</v>
      </c>
    </row>
    <row r="502" s="15" customFormat="1">
      <c r="A502" s="15"/>
      <c r="B502" s="254"/>
      <c r="C502" s="255"/>
      <c r="D502" s="234" t="s">
        <v>155</v>
      </c>
      <c r="E502" s="256" t="s">
        <v>19</v>
      </c>
      <c r="F502" s="257" t="s">
        <v>234</v>
      </c>
      <c r="G502" s="255"/>
      <c r="H502" s="258">
        <v>757.73299999999995</v>
      </c>
      <c r="I502" s="259"/>
      <c r="J502" s="255"/>
      <c r="K502" s="255"/>
      <c r="L502" s="260"/>
      <c r="M502" s="261"/>
      <c r="N502" s="262"/>
      <c r="O502" s="262"/>
      <c r="P502" s="262"/>
      <c r="Q502" s="262"/>
      <c r="R502" s="262"/>
      <c r="S502" s="262"/>
      <c r="T502" s="263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4" t="s">
        <v>155</v>
      </c>
      <c r="AU502" s="264" t="s">
        <v>82</v>
      </c>
      <c r="AV502" s="15" t="s">
        <v>151</v>
      </c>
      <c r="AW502" s="15" t="s">
        <v>33</v>
      </c>
      <c r="AX502" s="15" t="s">
        <v>79</v>
      </c>
      <c r="AY502" s="264" t="s">
        <v>143</v>
      </c>
    </row>
    <row r="503" s="2" customFormat="1" ht="24.15" customHeight="1">
      <c r="A503" s="40"/>
      <c r="B503" s="41"/>
      <c r="C503" s="276" t="s">
        <v>682</v>
      </c>
      <c r="D503" s="276" t="s">
        <v>588</v>
      </c>
      <c r="E503" s="277" t="s">
        <v>683</v>
      </c>
      <c r="F503" s="278" t="s">
        <v>684</v>
      </c>
      <c r="G503" s="279" t="s">
        <v>149</v>
      </c>
      <c r="H503" s="280">
        <v>1545.7750000000001</v>
      </c>
      <c r="I503" s="281"/>
      <c r="J503" s="282">
        <f>ROUND(I503*H503,2)</f>
        <v>0</v>
      </c>
      <c r="K503" s="278" t="s">
        <v>19</v>
      </c>
      <c r="L503" s="283"/>
      <c r="M503" s="284" t="s">
        <v>19</v>
      </c>
      <c r="N503" s="285" t="s">
        <v>43</v>
      </c>
      <c r="O503" s="86"/>
      <c r="P503" s="223">
        <f>O503*H503</f>
        <v>0</v>
      </c>
      <c r="Q503" s="223">
        <v>0.00365</v>
      </c>
      <c r="R503" s="223">
        <f>Q503*H503</f>
        <v>5.6420787500000005</v>
      </c>
      <c r="S503" s="223">
        <v>0</v>
      </c>
      <c r="T503" s="224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25" t="s">
        <v>369</v>
      </c>
      <c r="AT503" s="225" t="s">
        <v>588</v>
      </c>
      <c r="AU503" s="225" t="s">
        <v>82</v>
      </c>
      <c r="AY503" s="19" t="s">
        <v>143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9" t="s">
        <v>79</v>
      </c>
      <c r="BK503" s="226">
        <f>ROUND(I503*H503,2)</f>
        <v>0</v>
      </c>
      <c r="BL503" s="19" t="s">
        <v>204</v>
      </c>
      <c r="BM503" s="225" t="s">
        <v>685</v>
      </c>
    </row>
    <row r="504" s="13" customFormat="1">
      <c r="A504" s="13"/>
      <c r="B504" s="232"/>
      <c r="C504" s="233"/>
      <c r="D504" s="234" t="s">
        <v>155</v>
      </c>
      <c r="E504" s="235" t="s">
        <v>19</v>
      </c>
      <c r="F504" s="236" t="s">
        <v>686</v>
      </c>
      <c r="G504" s="233"/>
      <c r="H504" s="235" t="s">
        <v>19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155</v>
      </c>
      <c r="AU504" s="242" t="s">
        <v>82</v>
      </c>
      <c r="AV504" s="13" t="s">
        <v>79</v>
      </c>
      <c r="AW504" s="13" t="s">
        <v>33</v>
      </c>
      <c r="AX504" s="13" t="s">
        <v>72</v>
      </c>
      <c r="AY504" s="242" t="s">
        <v>143</v>
      </c>
    </row>
    <row r="505" s="14" customFormat="1">
      <c r="A505" s="14"/>
      <c r="B505" s="243"/>
      <c r="C505" s="244"/>
      <c r="D505" s="234" t="s">
        <v>155</v>
      </c>
      <c r="E505" s="245" t="s">
        <v>19</v>
      </c>
      <c r="F505" s="246" t="s">
        <v>687</v>
      </c>
      <c r="G505" s="244"/>
      <c r="H505" s="247">
        <v>757.73299999999995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155</v>
      </c>
      <c r="AU505" s="253" t="s">
        <v>82</v>
      </c>
      <c r="AV505" s="14" t="s">
        <v>82</v>
      </c>
      <c r="AW505" s="14" t="s">
        <v>33</v>
      </c>
      <c r="AX505" s="14" t="s">
        <v>79</v>
      </c>
      <c r="AY505" s="253" t="s">
        <v>143</v>
      </c>
    </row>
    <row r="506" s="14" customFormat="1">
      <c r="A506" s="14"/>
      <c r="B506" s="243"/>
      <c r="C506" s="244"/>
      <c r="D506" s="234" t="s">
        <v>155</v>
      </c>
      <c r="E506" s="244"/>
      <c r="F506" s="246" t="s">
        <v>688</v>
      </c>
      <c r="G506" s="244"/>
      <c r="H506" s="247">
        <v>1545.7750000000001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155</v>
      </c>
      <c r="AU506" s="253" t="s">
        <v>82</v>
      </c>
      <c r="AV506" s="14" t="s">
        <v>82</v>
      </c>
      <c r="AW506" s="14" t="s">
        <v>4</v>
      </c>
      <c r="AX506" s="14" t="s">
        <v>79</v>
      </c>
      <c r="AY506" s="253" t="s">
        <v>143</v>
      </c>
    </row>
    <row r="507" s="2" customFormat="1" ht="37.8" customHeight="1">
      <c r="A507" s="40"/>
      <c r="B507" s="41"/>
      <c r="C507" s="214" t="s">
        <v>689</v>
      </c>
      <c r="D507" s="214" t="s">
        <v>146</v>
      </c>
      <c r="E507" s="215" t="s">
        <v>690</v>
      </c>
      <c r="F507" s="216" t="s">
        <v>691</v>
      </c>
      <c r="G507" s="217" t="s">
        <v>271</v>
      </c>
      <c r="H507" s="218">
        <v>63</v>
      </c>
      <c r="I507" s="219"/>
      <c r="J507" s="220">
        <f>ROUND(I507*H507,2)</f>
        <v>0</v>
      </c>
      <c r="K507" s="216" t="s">
        <v>19</v>
      </c>
      <c r="L507" s="46"/>
      <c r="M507" s="221" t="s">
        <v>19</v>
      </c>
      <c r="N507" s="222" t="s">
        <v>43</v>
      </c>
      <c r="O507" s="86"/>
      <c r="P507" s="223">
        <f>O507*H507</f>
        <v>0</v>
      </c>
      <c r="Q507" s="223">
        <v>0</v>
      </c>
      <c r="R507" s="223">
        <f>Q507*H507</f>
        <v>0</v>
      </c>
      <c r="S507" s="223">
        <v>0.001</v>
      </c>
      <c r="T507" s="224">
        <f>S507*H507</f>
        <v>0.063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25" t="s">
        <v>204</v>
      </c>
      <c r="AT507" s="225" t="s">
        <v>146</v>
      </c>
      <c r="AU507" s="225" t="s">
        <v>82</v>
      </c>
      <c r="AY507" s="19" t="s">
        <v>143</v>
      </c>
      <c r="BE507" s="226">
        <f>IF(N507="základní",J507,0)</f>
        <v>0</v>
      </c>
      <c r="BF507" s="226">
        <f>IF(N507="snížená",J507,0)</f>
        <v>0</v>
      </c>
      <c r="BG507" s="226">
        <f>IF(N507="zákl. přenesená",J507,0)</f>
        <v>0</v>
      </c>
      <c r="BH507" s="226">
        <f>IF(N507="sníž. přenesená",J507,0)</f>
        <v>0</v>
      </c>
      <c r="BI507" s="226">
        <f>IF(N507="nulová",J507,0)</f>
        <v>0</v>
      </c>
      <c r="BJ507" s="19" t="s">
        <v>79</v>
      </c>
      <c r="BK507" s="226">
        <f>ROUND(I507*H507,2)</f>
        <v>0</v>
      </c>
      <c r="BL507" s="19" t="s">
        <v>204</v>
      </c>
      <c r="BM507" s="225" t="s">
        <v>692</v>
      </c>
    </row>
    <row r="508" s="13" customFormat="1">
      <c r="A508" s="13"/>
      <c r="B508" s="232"/>
      <c r="C508" s="233"/>
      <c r="D508" s="234" t="s">
        <v>155</v>
      </c>
      <c r="E508" s="235" t="s">
        <v>19</v>
      </c>
      <c r="F508" s="236" t="s">
        <v>693</v>
      </c>
      <c r="G508" s="233"/>
      <c r="H508" s="235" t="s">
        <v>19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155</v>
      </c>
      <c r="AU508" s="242" t="s">
        <v>82</v>
      </c>
      <c r="AV508" s="13" t="s">
        <v>79</v>
      </c>
      <c r="AW508" s="13" t="s">
        <v>33</v>
      </c>
      <c r="AX508" s="13" t="s">
        <v>72</v>
      </c>
      <c r="AY508" s="242" t="s">
        <v>143</v>
      </c>
    </row>
    <row r="509" s="13" customFormat="1">
      <c r="A509" s="13"/>
      <c r="B509" s="232"/>
      <c r="C509" s="233"/>
      <c r="D509" s="234" t="s">
        <v>155</v>
      </c>
      <c r="E509" s="235" t="s">
        <v>19</v>
      </c>
      <c r="F509" s="236" t="s">
        <v>694</v>
      </c>
      <c r="G509" s="233"/>
      <c r="H509" s="235" t="s">
        <v>19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155</v>
      </c>
      <c r="AU509" s="242" t="s">
        <v>82</v>
      </c>
      <c r="AV509" s="13" t="s">
        <v>79</v>
      </c>
      <c r="AW509" s="13" t="s">
        <v>33</v>
      </c>
      <c r="AX509" s="13" t="s">
        <v>72</v>
      </c>
      <c r="AY509" s="242" t="s">
        <v>143</v>
      </c>
    </row>
    <row r="510" s="14" customFormat="1">
      <c r="A510" s="14"/>
      <c r="B510" s="243"/>
      <c r="C510" s="244"/>
      <c r="D510" s="234" t="s">
        <v>155</v>
      </c>
      <c r="E510" s="245" t="s">
        <v>19</v>
      </c>
      <c r="F510" s="246" t="s">
        <v>364</v>
      </c>
      <c r="G510" s="244"/>
      <c r="H510" s="247">
        <v>31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155</v>
      </c>
      <c r="AU510" s="253" t="s">
        <v>82</v>
      </c>
      <c r="AV510" s="14" t="s">
        <v>82</v>
      </c>
      <c r="AW510" s="14" t="s">
        <v>33</v>
      </c>
      <c r="AX510" s="14" t="s">
        <v>72</v>
      </c>
      <c r="AY510" s="253" t="s">
        <v>143</v>
      </c>
    </row>
    <row r="511" s="13" customFormat="1">
      <c r="A511" s="13"/>
      <c r="B511" s="232"/>
      <c r="C511" s="233"/>
      <c r="D511" s="234" t="s">
        <v>155</v>
      </c>
      <c r="E511" s="235" t="s">
        <v>19</v>
      </c>
      <c r="F511" s="236" t="s">
        <v>695</v>
      </c>
      <c r="G511" s="233"/>
      <c r="H511" s="235" t="s">
        <v>19</v>
      </c>
      <c r="I511" s="237"/>
      <c r="J511" s="233"/>
      <c r="K511" s="233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155</v>
      </c>
      <c r="AU511" s="242" t="s">
        <v>82</v>
      </c>
      <c r="AV511" s="13" t="s">
        <v>79</v>
      </c>
      <c r="AW511" s="13" t="s">
        <v>33</v>
      </c>
      <c r="AX511" s="13" t="s">
        <v>72</v>
      </c>
      <c r="AY511" s="242" t="s">
        <v>143</v>
      </c>
    </row>
    <row r="512" s="14" customFormat="1">
      <c r="A512" s="14"/>
      <c r="B512" s="243"/>
      <c r="C512" s="244"/>
      <c r="D512" s="234" t="s">
        <v>155</v>
      </c>
      <c r="E512" s="245" t="s">
        <v>19</v>
      </c>
      <c r="F512" s="246" t="s">
        <v>369</v>
      </c>
      <c r="G512" s="244"/>
      <c r="H512" s="247">
        <v>32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155</v>
      </c>
      <c r="AU512" s="253" t="s">
        <v>82</v>
      </c>
      <c r="AV512" s="14" t="s">
        <v>82</v>
      </c>
      <c r="AW512" s="14" t="s">
        <v>33</v>
      </c>
      <c r="AX512" s="14" t="s">
        <v>72</v>
      </c>
      <c r="AY512" s="253" t="s">
        <v>143</v>
      </c>
    </row>
    <row r="513" s="15" customFormat="1">
      <c r="A513" s="15"/>
      <c r="B513" s="254"/>
      <c r="C513" s="255"/>
      <c r="D513" s="234" t="s">
        <v>155</v>
      </c>
      <c r="E513" s="256" t="s">
        <v>19</v>
      </c>
      <c r="F513" s="257" t="s">
        <v>234</v>
      </c>
      <c r="G513" s="255"/>
      <c r="H513" s="258">
        <v>63</v>
      </c>
      <c r="I513" s="259"/>
      <c r="J513" s="255"/>
      <c r="K513" s="255"/>
      <c r="L513" s="260"/>
      <c r="M513" s="261"/>
      <c r="N513" s="262"/>
      <c r="O513" s="262"/>
      <c r="P513" s="262"/>
      <c r="Q513" s="262"/>
      <c r="R513" s="262"/>
      <c r="S513" s="262"/>
      <c r="T513" s="263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4" t="s">
        <v>155</v>
      </c>
      <c r="AU513" s="264" t="s">
        <v>82</v>
      </c>
      <c r="AV513" s="15" t="s">
        <v>151</v>
      </c>
      <c r="AW513" s="15" t="s">
        <v>33</v>
      </c>
      <c r="AX513" s="15" t="s">
        <v>79</v>
      </c>
      <c r="AY513" s="264" t="s">
        <v>143</v>
      </c>
    </row>
    <row r="514" s="2" customFormat="1" ht="49.05" customHeight="1">
      <c r="A514" s="40"/>
      <c r="B514" s="41"/>
      <c r="C514" s="214" t="s">
        <v>696</v>
      </c>
      <c r="D514" s="214" t="s">
        <v>146</v>
      </c>
      <c r="E514" s="215" t="s">
        <v>697</v>
      </c>
      <c r="F514" s="216" t="s">
        <v>698</v>
      </c>
      <c r="G514" s="217" t="s">
        <v>470</v>
      </c>
      <c r="H514" s="218">
        <v>5.6420000000000003</v>
      </c>
      <c r="I514" s="219"/>
      <c r="J514" s="220">
        <f>ROUND(I514*H514,2)</f>
        <v>0</v>
      </c>
      <c r="K514" s="216" t="s">
        <v>150</v>
      </c>
      <c r="L514" s="46"/>
      <c r="M514" s="221" t="s">
        <v>19</v>
      </c>
      <c r="N514" s="222" t="s">
        <v>43</v>
      </c>
      <c r="O514" s="86"/>
      <c r="P514" s="223">
        <f>O514*H514</f>
        <v>0</v>
      </c>
      <c r="Q514" s="223">
        <v>0</v>
      </c>
      <c r="R514" s="223">
        <f>Q514*H514</f>
        <v>0</v>
      </c>
      <c r="S514" s="223">
        <v>0</v>
      </c>
      <c r="T514" s="224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5" t="s">
        <v>204</v>
      </c>
      <c r="AT514" s="225" t="s">
        <v>146</v>
      </c>
      <c r="AU514" s="225" t="s">
        <v>82</v>
      </c>
      <c r="AY514" s="19" t="s">
        <v>143</v>
      </c>
      <c r="BE514" s="226">
        <f>IF(N514="základní",J514,0)</f>
        <v>0</v>
      </c>
      <c r="BF514" s="226">
        <f>IF(N514="snížená",J514,0)</f>
        <v>0</v>
      </c>
      <c r="BG514" s="226">
        <f>IF(N514="zákl. přenesená",J514,0)</f>
        <v>0</v>
      </c>
      <c r="BH514" s="226">
        <f>IF(N514="sníž. přenesená",J514,0)</f>
        <v>0</v>
      </c>
      <c r="BI514" s="226">
        <f>IF(N514="nulová",J514,0)</f>
        <v>0</v>
      </c>
      <c r="BJ514" s="19" t="s">
        <v>79</v>
      </c>
      <c r="BK514" s="226">
        <f>ROUND(I514*H514,2)</f>
        <v>0</v>
      </c>
      <c r="BL514" s="19" t="s">
        <v>204</v>
      </c>
      <c r="BM514" s="225" t="s">
        <v>699</v>
      </c>
    </row>
    <row r="515" s="2" customFormat="1">
      <c r="A515" s="40"/>
      <c r="B515" s="41"/>
      <c r="C515" s="42"/>
      <c r="D515" s="227" t="s">
        <v>153</v>
      </c>
      <c r="E515" s="42"/>
      <c r="F515" s="228" t="s">
        <v>700</v>
      </c>
      <c r="G515" s="42"/>
      <c r="H515" s="42"/>
      <c r="I515" s="229"/>
      <c r="J515" s="42"/>
      <c r="K515" s="42"/>
      <c r="L515" s="46"/>
      <c r="M515" s="230"/>
      <c r="N515" s="231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153</v>
      </c>
      <c r="AU515" s="19" t="s">
        <v>82</v>
      </c>
    </row>
    <row r="516" s="2" customFormat="1" ht="49.05" customHeight="1">
      <c r="A516" s="40"/>
      <c r="B516" s="41"/>
      <c r="C516" s="214" t="s">
        <v>701</v>
      </c>
      <c r="D516" s="214" t="s">
        <v>146</v>
      </c>
      <c r="E516" s="215" t="s">
        <v>702</v>
      </c>
      <c r="F516" s="216" t="s">
        <v>703</v>
      </c>
      <c r="G516" s="217" t="s">
        <v>470</v>
      </c>
      <c r="H516" s="218">
        <v>5.6420000000000003</v>
      </c>
      <c r="I516" s="219"/>
      <c r="J516" s="220">
        <f>ROUND(I516*H516,2)</f>
        <v>0</v>
      </c>
      <c r="K516" s="216" t="s">
        <v>150</v>
      </c>
      <c r="L516" s="46"/>
      <c r="M516" s="221" t="s">
        <v>19</v>
      </c>
      <c r="N516" s="222" t="s">
        <v>43</v>
      </c>
      <c r="O516" s="86"/>
      <c r="P516" s="223">
        <f>O516*H516</f>
        <v>0</v>
      </c>
      <c r="Q516" s="223">
        <v>0</v>
      </c>
      <c r="R516" s="223">
        <f>Q516*H516</f>
        <v>0</v>
      </c>
      <c r="S516" s="223">
        <v>0</v>
      </c>
      <c r="T516" s="224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25" t="s">
        <v>204</v>
      </c>
      <c r="AT516" s="225" t="s">
        <v>146</v>
      </c>
      <c r="AU516" s="225" t="s">
        <v>82</v>
      </c>
      <c r="AY516" s="19" t="s">
        <v>143</v>
      </c>
      <c r="BE516" s="226">
        <f>IF(N516="základní",J516,0)</f>
        <v>0</v>
      </c>
      <c r="BF516" s="226">
        <f>IF(N516="snížená",J516,0)</f>
        <v>0</v>
      </c>
      <c r="BG516" s="226">
        <f>IF(N516="zákl. přenesená",J516,0)</f>
        <v>0</v>
      </c>
      <c r="BH516" s="226">
        <f>IF(N516="sníž. přenesená",J516,0)</f>
        <v>0</v>
      </c>
      <c r="BI516" s="226">
        <f>IF(N516="nulová",J516,0)</f>
        <v>0</v>
      </c>
      <c r="BJ516" s="19" t="s">
        <v>79</v>
      </c>
      <c r="BK516" s="226">
        <f>ROUND(I516*H516,2)</f>
        <v>0</v>
      </c>
      <c r="BL516" s="19" t="s">
        <v>204</v>
      </c>
      <c r="BM516" s="225" t="s">
        <v>704</v>
      </c>
    </row>
    <row r="517" s="2" customFormat="1">
      <c r="A517" s="40"/>
      <c r="B517" s="41"/>
      <c r="C517" s="42"/>
      <c r="D517" s="227" t="s">
        <v>153</v>
      </c>
      <c r="E517" s="42"/>
      <c r="F517" s="228" t="s">
        <v>705</v>
      </c>
      <c r="G517" s="42"/>
      <c r="H517" s="42"/>
      <c r="I517" s="229"/>
      <c r="J517" s="42"/>
      <c r="K517" s="42"/>
      <c r="L517" s="46"/>
      <c r="M517" s="230"/>
      <c r="N517" s="231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153</v>
      </c>
      <c r="AU517" s="19" t="s">
        <v>82</v>
      </c>
    </row>
    <row r="518" s="12" customFormat="1" ht="22.8" customHeight="1">
      <c r="A518" s="12"/>
      <c r="B518" s="198"/>
      <c r="C518" s="199"/>
      <c r="D518" s="200" t="s">
        <v>71</v>
      </c>
      <c r="E518" s="212" t="s">
        <v>706</v>
      </c>
      <c r="F518" s="212" t="s">
        <v>707</v>
      </c>
      <c r="G518" s="199"/>
      <c r="H518" s="199"/>
      <c r="I518" s="202"/>
      <c r="J518" s="213">
        <f>BK518</f>
        <v>0</v>
      </c>
      <c r="K518" s="199"/>
      <c r="L518" s="204"/>
      <c r="M518" s="205"/>
      <c r="N518" s="206"/>
      <c r="O518" s="206"/>
      <c r="P518" s="207">
        <f>SUM(P519:P585)</f>
        <v>0</v>
      </c>
      <c r="Q518" s="206"/>
      <c r="R518" s="207">
        <f>SUM(R519:R585)</f>
        <v>0</v>
      </c>
      <c r="S518" s="206"/>
      <c r="T518" s="208">
        <f>SUM(T519:T585)</f>
        <v>0.26100000000000001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09" t="s">
        <v>82</v>
      </c>
      <c r="AT518" s="210" t="s">
        <v>71</v>
      </c>
      <c r="AU518" s="210" t="s">
        <v>79</v>
      </c>
      <c r="AY518" s="209" t="s">
        <v>143</v>
      </c>
      <c r="BK518" s="211">
        <f>SUM(BK519:BK585)</f>
        <v>0</v>
      </c>
    </row>
    <row r="519" s="2" customFormat="1" ht="37.8" customHeight="1">
      <c r="A519" s="40"/>
      <c r="B519" s="41"/>
      <c r="C519" s="214" t="s">
        <v>708</v>
      </c>
      <c r="D519" s="214" t="s">
        <v>146</v>
      </c>
      <c r="E519" s="215" t="s">
        <v>709</v>
      </c>
      <c r="F519" s="216" t="s">
        <v>710</v>
      </c>
      <c r="G519" s="217" t="s">
        <v>325</v>
      </c>
      <c r="H519" s="218">
        <v>18</v>
      </c>
      <c r="I519" s="219"/>
      <c r="J519" s="220">
        <f>ROUND(I519*H519,2)</f>
        <v>0</v>
      </c>
      <c r="K519" s="216" t="s">
        <v>19</v>
      </c>
      <c r="L519" s="46"/>
      <c r="M519" s="221" t="s">
        <v>19</v>
      </c>
      <c r="N519" s="222" t="s">
        <v>43</v>
      </c>
      <c r="O519" s="86"/>
      <c r="P519" s="223">
        <f>O519*H519</f>
        <v>0</v>
      </c>
      <c r="Q519" s="223">
        <v>0</v>
      </c>
      <c r="R519" s="223">
        <f>Q519*H519</f>
        <v>0</v>
      </c>
      <c r="S519" s="223">
        <v>0.001</v>
      </c>
      <c r="T519" s="224">
        <f>S519*H519</f>
        <v>0.018000000000000002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5" t="s">
        <v>204</v>
      </c>
      <c r="AT519" s="225" t="s">
        <v>146</v>
      </c>
      <c r="AU519" s="225" t="s">
        <v>82</v>
      </c>
      <c r="AY519" s="19" t="s">
        <v>143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9" t="s">
        <v>79</v>
      </c>
      <c r="BK519" s="226">
        <f>ROUND(I519*H519,2)</f>
        <v>0</v>
      </c>
      <c r="BL519" s="19" t="s">
        <v>204</v>
      </c>
      <c r="BM519" s="225" t="s">
        <v>711</v>
      </c>
    </row>
    <row r="520" s="13" customFormat="1">
      <c r="A520" s="13"/>
      <c r="B520" s="232"/>
      <c r="C520" s="233"/>
      <c r="D520" s="234" t="s">
        <v>155</v>
      </c>
      <c r="E520" s="235" t="s">
        <v>19</v>
      </c>
      <c r="F520" s="236" t="s">
        <v>712</v>
      </c>
      <c r="G520" s="233"/>
      <c r="H520" s="235" t="s">
        <v>19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155</v>
      </c>
      <c r="AU520" s="242" t="s">
        <v>82</v>
      </c>
      <c r="AV520" s="13" t="s">
        <v>79</v>
      </c>
      <c r="AW520" s="13" t="s">
        <v>33</v>
      </c>
      <c r="AX520" s="13" t="s">
        <v>72</v>
      </c>
      <c r="AY520" s="242" t="s">
        <v>143</v>
      </c>
    </row>
    <row r="521" s="14" customFormat="1">
      <c r="A521" s="14"/>
      <c r="B521" s="243"/>
      <c r="C521" s="244"/>
      <c r="D521" s="234" t="s">
        <v>155</v>
      </c>
      <c r="E521" s="245" t="s">
        <v>19</v>
      </c>
      <c r="F521" s="246" t="s">
        <v>281</v>
      </c>
      <c r="G521" s="244"/>
      <c r="H521" s="247">
        <v>18</v>
      </c>
      <c r="I521" s="248"/>
      <c r="J521" s="244"/>
      <c r="K521" s="244"/>
      <c r="L521" s="249"/>
      <c r="M521" s="250"/>
      <c r="N521" s="251"/>
      <c r="O521" s="251"/>
      <c r="P521" s="251"/>
      <c r="Q521" s="251"/>
      <c r="R521" s="251"/>
      <c r="S521" s="251"/>
      <c r="T521" s="25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3" t="s">
        <v>155</v>
      </c>
      <c r="AU521" s="253" t="s">
        <v>82</v>
      </c>
      <c r="AV521" s="14" t="s">
        <v>82</v>
      </c>
      <c r="AW521" s="14" t="s">
        <v>33</v>
      </c>
      <c r="AX521" s="14" t="s">
        <v>79</v>
      </c>
      <c r="AY521" s="253" t="s">
        <v>143</v>
      </c>
    </row>
    <row r="522" s="2" customFormat="1" ht="37.8" customHeight="1">
      <c r="A522" s="40"/>
      <c r="B522" s="41"/>
      <c r="C522" s="214" t="s">
        <v>713</v>
      </c>
      <c r="D522" s="214" t="s">
        <v>146</v>
      </c>
      <c r="E522" s="215" t="s">
        <v>714</v>
      </c>
      <c r="F522" s="216" t="s">
        <v>715</v>
      </c>
      <c r="G522" s="217" t="s">
        <v>325</v>
      </c>
      <c r="H522" s="218">
        <v>2</v>
      </c>
      <c r="I522" s="219"/>
      <c r="J522" s="220">
        <f>ROUND(I522*H522,2)</f>
        <v>0</v>
      </c>
      <c r="K522" s="216" t="s">
        <v>19</v>
      </c>
      <c r="L522" s="46"/>
      <c r="M522" s="221" t="s">
        <v>19</v>
      </c>
      <c r="N522" s="222" t="s">
        <v>43</v>
      </c>
      <c r="O522" s="86"/>
      <c r="P522" s="223">
        <f>O522*H522</f>
        <v>0</v>
      </c>
      <c r="Q522" s="223">
        <v>0</v>
      </c>
      <c r="R522" s="223">
        <f>Q522*H522</f>
        <v>0</v>
      </c>
      <c r="S522" s="223">
        <v>0.001</v>
      </c>
      <c r="T522" s="224">
        <f>S522*H522</f>
        <v>0.002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25" t="s">
        <v>204</v>
      </c>
      <c r="AT522" s="225" t="s">
        <v>146</v>
      </c>
      <c r="AU522" s="225" t="s">
        <v>82</v>
      </c>
      <c r="AY522" s="19" t="s">
        <v>143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9" t="s">
        <v>79</v>
      </c>
      <c r="BK522" s="226">
        <f>ROUND(I522*H522,2)</f>
        <v>0</v>
      </c>
      <c r="BL522" s="19" t="s">
        <v>204</v>
      </c>
      <c r="BM522" s="225" t="s">
        <v>716</v>
      </c>
    </row>
    <row r="523" s="13" customFormat="1">
      <c r="A523" s="13"/>
      <c r="B523" s="232"/>
      <c r="C523" s="233"/>
      <c r="D523" s="234" t="s">
        <v>155</v>
      </c>
      <c r="E523" s="235" t="s">
        <v>19</v>
      </c>
      <c r="F523" s="236" t="s">
        <v>717</v>
      </c>
      <c r="G523" s="233"/>
      <c r="H523" s="235" t="s">
        <v>19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155</v>
      </c>
      <c r="AU523" s="242" t="s">
        <v>82</v>
      </c>
      <c r="AV523" s="13" t="s">
        <v>79</v>
      </c>
      <c r="AW523" s="13" t="s">
        <v>33</v>
      </c>
      <c r="AX523" s="13" t="s">
        <v>72</v>
      </c>
      <c r="AY523" s="242" t="s">
        <v>143</v>
      </c>
    </row>
    <row r="524" s="14" customFormat="1">
      <c r="A524" s="14"/>
      <c r="B524" s="243"/>
      <c r="C524" s="244"/>
      <c r="D524" s="234" t="s">
        <v>155</v>
      </c>
      <c r="E524" s="245" t="s">
        <v>19</v>
      </c>
      <c r="F524" s="246" t="s">
        <v>82</v>
      </c>
      <c r="G524" s="244"/>
      <c r="H524" s="247">
        <v>2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155</v>
      </c>
      <c r="AU524" s="253" t="s">
        <v>82</v>
      </c>
      <c r="AV524" s="14" t="s">
        <v>82</v>
      </c>
      <c r="AW524" s="14" t="s">
        <v>33</v>
      </c>
      <c r="AX524" s="14" t="s">
        <v>79</v>
      </c>
      <c r="AY524" s="253" t="s">
        <v>143</v>
      </c>
    </row>
    <row r="525" s="2" customFormat="1" ht="37.8" customHeight="1">
      <c r="A525" s="40"/>
      <c r="B525" s="41"/>
      <c r="C525" s="214" t="s">
        <v>718</v>
      </c>
      <c r="D525" s="214" t="s">
        <v>146</v>
      </c>
      <c r="E525" s="215" t="s">
        <v>719</v>
      </c>
      <c r="F525" s="216" t="s">
        <v>720</v>
      </c>
      <c r="G525" s="217" t="s">
        <v>325</v>
      </c>
      <c r="H525" s="218">
        <v>44</v>
      </c>
      <c r="I525" s="219"/>
      <c r="J525" s="220">
        <f>ROUND(I525*H525,2)</f>
        <v>0</v>
      </c>
      <c r="K525" s="216" t="s">
        <v>19</v>
      </c>
      <c r="L525" s="46"/>
      <c r="M525" s="221" t="s">
        <v>19</v>
      </c>
      <c r="N525" s="222" t="s">
        <v>43</v>
      </c>
      <c r="O525" s="86"/>
      <c r="P525" s="223">
        <f>O525*H525</f>
        <v>0</v>
      </c>
      <c r="Q525" s="223">
        <v>0</v>
      </c>
      <c r="R525" s="223">
        <f>Q525*H525</f>
        <v>0</v>
      </c>
      <c r="S525" s="223">
        <v>0.001</v>
      </c>
      <c r="T525" s="224">
        <f>S525*H525</f>
        <v>0.043999999999999997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25" t="s">
        <v>204</v>
      </c>
      <c r="AT525" s="225" t="s">
        <v>146</v>
      </c>
      <c r="AU525" s="225" t="s">
        <v>82</v>
      </c>
      <c r="AY525" s="19" t="s">
        <v>143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9" t="s">
        <v>79</v>
      </c>
      <c r="BK525" s="226">
        <f>ROUND(I525*H525,2)</f>
        <v>0</v>
      </c>
      <c r="BL525" s="19" t="s">
        <v>204</v>
      </c>
      <c r="BM525" s="225" t="s">
        <v>721</v>
      </c>
    </row>
    <row r="526" s="13" customFormat="1">
      <c r="A526" s="13"/>
      <c r="B526" s="232"/>
      <c r="C526" s="233"/>
      <c r="D526" s="234" t="s">
        <v>155</v>
      </c>
      <c r="E526" s="235" t="s">
        <v>19</v>
      </c>
      <c r="F526" s="236" t="s">
        <v>722</v>
      </c>
      <c r="G526" s="233"/>
      <c r="H526" s="235" t="s">
        <v>19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155</v>
      </c>
      <c r="AU526" s="242" t="s">
        <v>82</v>
      </c>
      <c r="AV526" s="13" t="s">
        <v>79</v>
      </c>
      <c r="AW526" s="13" t="s">
        <v>33</v>
      </c>
      <c r="AX526" s="13" t="s">
        <v>72</v>
      </c>
      <c r="AY526" s="242" t="s">
        <v>143</v>
      </c>
    </row>
    <row r="527" s="13" customFormat="1">
      <c r="A527" s="13"/>
      <c r="B527" s="232"/>
      <c r="C527" s="233"/>
      <c r="D527" s="234" t="s">
        <v>155</v>
      </c>
      <c r="E527" s="235" t="s">
        <v>19</v>
      </c>
      <c r="F527" s="236" t="s">
        <v>723</v>
      </c>
      <c r="G527" s="233"/>
      <c r="H527" s="235" t="s">
        <v>19</v>
      </c>
      <c r="I527" s="237"/>
      <c r="J527" s="233"/>
      <c r="K527" s="233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155</v>
      </c>
      <c r="AU527" s="242" t="s">
        <v>82</v>
      </c>
      <c r="AV527" s="13" t="s">
        <v>79</v>
      </c>
      <c r="AW527" s="13" t="s">
        <v>33</v>
      </c>
      <c r="AX527" s="13" t="s">
        <v>72</v>
      </c>
      <c r="AY527" s="242" t="s">
        <v>143</v>
      </c>
    </row>
    <row r="528" s="14" customFormat="1">
      <c r="A528" s="14"/>
      <c r="B528" s="243"/>
      <c r="C528" s="244"/>
      <c r="D528" s="234" t="s">
        <v>155</v>
      </c>
      <c r="E528" s="245" t="s">
        <v>19</v>
      </c>
      <c r="F528" s="246" t="s">
        <v>166</v>
      </c>
      <c r="G528" s="244"/>
      <c r="H528" s="247">
        <v>3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3" t="s">
        <v>155</v>
      </c>
      <c r="AU528" s="253" t="s">
        <v>82</v>
      </c>
      <c r="AV528" s="14" t="s">
        <v>82</v>
      </c>
      <c r="AW528" s="14" t="s">
        <v>33</v>
      </c>
      <c r="AX528" s="14" t="s">
        <v>72</v>
      </c>
      <c r="AY528" s="253" t="s">
        <v>143</v>
      </c>
    </row>
    <row r="529" s="13" customFormat="1">
      <c r="A529" s="13"/>
      <c r="B529" s="232"/>
      <c r="C529" s="233"/>
      <c r="D529" s="234" t="s">
        <v>155</v>
      </c>
      <c r="E529" s="235" t="s">
        <v>19</v>
      </c>
      <c r="F529" s="236" t="s">
        <v>724</v>
      </c>
      <c r="G529" s="233"/>
      <c r="H529" s="235" t="s">
        <v>19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155</v>
      </c>
      <c r="AU529" s="242" t="s">
        <v>82</v>
      </c>
      <c r="AV529" s="13" t="s">
        <v>79</v>
      </c>
      <c r="AW529" s="13" t="s">
        <v>33</v>
      </c>
      <c r="AX529" s="13" t="s">
        <v>72</v>
      </c>
      <c r="AY529" s="242" t="s">
        <v>143</v>
      </c>
    </row>
    <row r="530" s="14" customFormat="1">
      <c r="A530" s="14"/>
      <c r="B530" s="243"/>
      <c r="C530" s="244"/>
      <c r="D530" s="234" t="s">
        <v>155</v>
      </c>
      <c r="E530" s="245" t="s">
        <v>19</v>
      </c>
      <c r="F530" s="246" t="s">
        <v>408</v>
      </c>
      <c r="G530" s="244"/>
      <c r="H530" s="247">
        <v>37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155</v>
      </c>
      <c r="AU530" s="253" t="s">
        <v>82</v>
      </c>
      <c r="AV530" s="14" t="s">
        <v>82</v>
      </c>
      <c r="AW530" s="14" t="s">
        <v>33</v>
      </c>
      <c r="AX530" s="14" t="s">
        <v>72</v>
      </c>
      <c r="AY530" s="253" t="s">
        <v>143</v>
      </c>
    </row>
    <row r="531" s="13" customFormat="1">
      <c r="A531" s="13"/>
      <c r="B531" s="232"/>
      <c r="C531" s="233"/>
      <c r="D531" s="234" t="s">
        <v>155</v>
      </c>
      <c r="E531" s="235" t="s">
        <v>19</v>
      </c>
      <c r="F531" s="236" t="s">
        <v>725</v>
      </c>
      <c r="G531" s="233"/>
      <c r="H531" s="235" t="s">
        <v>19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155</v>
      </c>
      <c r="AU531" s="242" t="s">
        <v>82</v>
      </c>
      <c r="AV531" s="13" t="s">
        <v>79</v>
      </c>
      <c r="AW531" s="13" t="s">
        <v>33</v>
      </c>
      <c r="AX531" s="13" t="s">
        <v>72</v>
      </c>
      <c r="AY531" s="242" t="s">
        <v>143</v>
      </c>
    </row>
    <row r="532" s="14" customFormat="1">
      <c r="A532" s="14"/>
      <c r="B532" s="243"/>
      <c r="C532" s="244"/>
      <c r="D532" s="234" t="s">
        <v>155</v>
      </c>
      <c r="E532" s="245" t="s">
        <v>19</v>
      </c>
      <c r="F532" s="246" t="s">
        <v>151</v>
      </c>
      <c r="G532" s="244"/>
      <c r="H532" s="247">
        <v>4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3" t="s">
        <v>155</v>
      </c>
      <c r="AU532" s="253" t="s">
        <v>82</v>
      </c>
      <c r="AV532" s="14" t="s">
        <v>82</v>
      </c>
      <c r="AW532" s="14" t="s">
        <v>33</v>
      </c>
      <c r="AX532" s="14" t="s">
        <v>72</v>
      </c>
      <c r="AY532" s="253" t="s">
        <v>143</v>
      </c>
    </row>
    <row r="533" s="15" customFormat="1">
      <c r="A533" s="15"/>
      <c r="B533" s="254"/>
      <c r="C533" s="255"/>
      <c r="D533" s="234" t="s">
        <v>155</v>
      </c>
      <c r="E533" s="256" t="s">
        <v>19</v>
      </c>
      <c r="F533" s="257" t="s">
        <v>234</v>
      </c>
      <c r="G533" s="255"/>
      <c r="H533" s="258">
        <v>44</v>
      </c>
      <c r="I533" s="259"/>
      <c r="J533" s="255"/>
      <c r="K533" s="255"/>
      <c r="L533" s="260"/>
      <c r="M533" s="261"/>
      <c r="N533" s="262"/>
      <c r="O533" s="262"/>
      <c r="P533" s="262"/>
      <c r="Q533" s="262"/>
      <c r="R533" s="262"/>
      <c r="S533" s="262"/>
      <c r="T533" s="263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4" t="s">
        <v>155</v>
      </c>
      <c r="AU533" s="264" t="s">
        <v>82</v>
      </c>
      <c r="AV533" s="15" t="s">
        <v>151</v>
      </c>
      <c r="AW533" s="15" t="s">
        <v>33</v>
      </c>
      <c r="AX533" s="15" t="s">
        <v>79</v>
      </c>
      <c r="AY533" s="264" t="s">
        <v>143</v>
      </c>
    </row>
    <row r="534" s="2" customFormat="1" ht="37.8" customHeight="1">
      <c r="A534" s="40"/>
      <c r="B534" s="41"/>
      <c r="C534" s="214" t="s">
        <v>726</v>
      </c>
      <c r="D534" s="214" t="s">
        <v>146</v>
      </c>
      <c r="E534" s="215" t="s">
        <v>727</v>
      </c>
      <c r="F534" s="216" t="s">
        <v>728</v>
      </c>
      <c r="G534" s="217" t="s">
        <v>325</v>
      </c>
      <c r="H534" s="218">
        <v>16</v>
      </c>
      <c r="I534" s="219"/>
      <c r="J534" s="220">
        <f>ROUND(I534*H534,2)</f>
        <v>0</v>
      </c>
      <c r="K534" s="216" t="s">
        <v>19</v>
      </c>
      <c r="L534" s="46"/>
      <c r="M534" s="221" t="s">
        <v>19</v>
      </c>
      <c r="N534" s="222" t="s">
        <v>43</v>
      </c>
      <c r="O534" s="86"/>
      <c r="P534" s="223">
        <f>O534*H534</f>
        <v>0</v>
      </c>
      <c r="Q534" s="223">
        <v>0</v>
      </c>
      <c r="R534" s="223">
        <f>Q534*H534</f>
        <v>0</v>
      </c>
      <c r="S534" s="223">
        <v>0.001</v>
      </c>
      <c r="T534" s="224">
        <f>S534*H534</f>
        <v>0.016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25" t="s">
        <v>204</v>
      </c>
      <c r="AT534" s="225" t="s">
        <v>146</v>
      </c>
      <c r="AU534" s="225" t="s">
        <v>82</v>
      </c>
      <c r="AY534" s="19" t="s">
        <v>143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9" t="s">
        <v>79</v>
      </c>
      <c r="BK534" s="226">
        <f>ROUND(I534*H534,2)</f>
        <v>0</v>
      </c>
      <c r="BL534" s="19" t="s">
        <v>204</v>
      </c>
      <c r="BM534" s="225" t="s">
        <v>729</v>
      </c>
    </row>
    <row r="535" s="13" customFormat="1">
      <c r="A535" s="13"/>
      <c r="B535" s="232"/>
      <c r="C535" s="233"/>
      <c r="D535" s="234" t="s">
        <v>155</v>
      </c>
      <c r="E535" s="235" t="s">
        <v>19</v>
      </c>
      <c r="F535" s="236" t="s">
        <v>730</v>
      </c>
      <c r="G535" s="233"/>
      <c r="H535" s="235" t="s">
        <v>19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155</v>
      </c>
      <c r="AU535" s="242" t="s">
        <v>82</v>
      </c>
      <c r="AV535" s="13" t="s">
        <v>79</v>
      </c>
      <c r="AW535" s="13" t="s">
        <v>33</v>
      </c>
      <c r="AX535" s="13" t="s">
        <v>72</v>
      </c>
      <c r="AY535" s="242" t="s">
        <v>143</v>
      </c>
    </row>
    <row r="536" s="14" customFormat="1">
      <c r="A536" s="14"/>
      <c r="B536" s="243"/>
      <c r="C536" s="244"/>
      <c r="D536" s="234" t="s">
        <v>155</v>
      </c>
      <c r="E536" s="245" t="s">
        <v>19</v>
      </c>
      <c r="F536" s="246" t="s">
        <v>204</v>
      </c>
      <c r="G536" s="244"/>
      <c r="H536" s="247">
        <v>16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155</v>
      </c>
      <c r="AU536" s="253" t="s">
        <v>82</v>
      </c>
      <c r="AV536" s="14" t="s">
        <v>82</v>
      </c>
      <c r="AW536" s="14" t="s">
        <v>33</v>
      </c>
      <c r="AX536" s="14" t="s">
        <v>79</v>
      </c>
      <c r="AY536" s="253" t="s">
        <v>143</v>
      </c>
    </row>
    <row r="537" s="2" customFormat="1" ht="37.8" customHeight="1">
      <c r="A537" s="40"/>
      <c r="B537" s="41"/>
      <c r="C537" s="214" t="s">
        <v>731</v>
      </c>
      <c r="D537" s="214" t="s">
        <v>146</v>
      </c>
      <c r="E537" s="215" t="s">
        <v>732</v>
      </c>
      <c r="F537" s="216" t="s">
        <v>733</v>
      </c>
      <c r="G537" s="217" t="s">
        <v>325</v>
      </c>
      <c r="H537" s="218">
        <v>2</v>
      </c>
      <c r="I537" s="219"/>
      <c r="J537" s="220">
        <f>ROUND(I537*H537,2)</f>
        <v>0</v>
      </c>
      <c r="K537" s="216" t="s">
        <v>19</v>
      </c>
      <c r="L537" s="46"/>
      <c r="M537" s="221" t="s">
        <v>19</v>
      </c>
      <c r="N537" s="222" t="s">
        <v>43</v>
      </c>
      <c r="O537" s="86"/>
      <c r="P537" s="223">
        <f>O537*H537</f>
        <v>0</v>
      </c>
      <c r="Q537" s="223">
        <v>0</v>
      </c>
      <c r="R537" s="223">
        <f>Q537*H537</f>
        <v>0</v>
      </c>
      <c r="S537" s="223">
        <v>0.001</v>
      </c>
      <c r="T537" s="224">
        <f>S537*H537</f>
        <v>0.002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5" t="s">
        <v>204</v>
      </c>
      <c r="AT537" s="225" t="s">
        <v>146</v>
      </c>
      <c r="AU537" s="225" t="s">
        <v>82</v>
      </c>
      <c r="AY537" s="19" t="s">
        <v>143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9" t="s">
        <v>79</v>
      </c>
      <c r="BK537" s="226">
        <f>ROUND(I537*H537,2)</f>
        <v>0</v>
      </c>
      <c r="BL537" s="19" t="s">
        <v>204</v>
      </c>
      <c r="BM537" s="225" t="s">
        <v>734</v>
      </c>
    </row>
    <row r="538" s="13" customFormat="1">
      <c r="A538" s="13"/>
      <c r="B538" s="232"/>
      <c r="C538" s="233"/>
      <c r="D538" s="234" t="s">
        <v>155</v>
      </c>
      <c r="E538" s="235" t="s">
        <v>19</v>
      </c>
      <c r="F538" s="236" t="s">
        <v>735</v>
      </c>
      <c r="G538" s="233"/>
      <c r="H538" s="235" t="s">
        <v>19</v>
      </c>
      <c r="I538" s="237"/>
      <c r="J538" s="233"/>
      <c r="K538" s="233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155</v>
      </c>
      <c r="AU538" s="242" t="s">
        <v>82</v>
      </c>
      <c r="AV538" s="13" t="s">
        <v>79</v>
      </c>
      <c r="AW538" s="13" t="s">
        <v>33</v>
      </c>
      <c r="AX538" s="13" t="s">
        <v>72</v>
      </c>
      <c r="AY538" s="242" t="s">
        <v>143</v>
      </c>
    </row>
    <row r="539" s="14" customFormat="1">
      <c r="A539" s="14"/>
      <c r="B539" s="243"/>
      <c r="C539" s="244"/>
      <c r="D539" s="234" t="s">
        <v>155</v>
      </c>
      <c r="E539" s="245" t="s">
        <v>19</v>
      </c>
      <c r="F539" s="246" t="s">
        <v>82</v>
      </c>
      <c r="G539" s="244"/>
      <c r="H539" s="247">
        <v>2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155</v>
      </c>
      <c r="AU539" s="253" t="s">
        <v>82</v>
      </c>
      <c r="AV539" s="14" t="s">
        <v>82</v>
      </c>
      <c r="AW539" s="14" t="s">
        <v>33</v>
      </c>
      <c r="AX539" s="14" t="s">
        <v>79</v>
      </c>
      <c r="AY539" s="253" t="s">
        <v>143</v>
      </c>
    </row>
    <row r="540" s="2" customFormat="1" ht="37.8" customHeight="1">
      <c r="A540" s="40"/>
      <c r="B540" s="41"/>
      <c r="C540" s="214" t="s">
        <v>401</v>
      </c>
      <c r="D540" s="214" t="s">
        <v>146</v>
      </c>
      <c r="E540" s="215" t="s">
        <v>736</v>
      </c>
      <c r="F540" s="216" t="s">
        <v>737</v>
      </c>
      <c r="G540" s="217" t="s">
        <v>325</v>
      </c>
      <c r="H540" s="218">
        <v>44</v>
      </c>
      <c r="I540" s="219"/>
      <c r="J540" s="220">
        <f>ROUND(I540*H540,2)</f>
        <v>0</v>
      </c>
      <c r="K540" s="216" t="s">
        <v>19</v>
      </c>
      <c r="L540" s="46"/>
      <c r="M540" s="221" t="s">
        <v>19</v>
      </c>
      <c r="N540" s="222" t="s">
        <v>43</v>
      </c>
      <c r="O540" s="86"/>
      <c r="P540" s="223">
        <f>O540*H540</f>
        <v>0</v>
      </c>
      <c r="Q540" s="223">
        <v>0</v>
      </c>
      <c r="R540" s="223">
        <f>Q540*H540</f>
        <v>0</v>
      </c>
      <c r="S540" s="223">
        <v>0.001</v>
      </c>
      <c r="T540" s="224">
        <f>S540*H540</f>
        <v>0.043999999999999997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25" t="s">
        <v>204</v>
      </c>
      <c r="AT540" s="225" t="s">
        <v>146</v>
      </c>
      <c r="AU540" s="225" t="s">
        <v>82</v>
      </c>
      <c r="AY540" s="19" t="s">
        <v>143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9" t="s">
        <v>79</v>
      </c>
      <c r="BK540" s="226">
        <f>ROUND(I540*H540,2)</f>
        <v>0</v>
      </c>
      <c r="BL540" s="19" t="s">
        <v>204</v>
      </c>
      <c r="BM540" s="225" t="s">
        <v>738</v>
      </c>
    </row>
    <row r="541" s="13" customFormat="1">
      <c r="A541" s="13"/>
      <c r="B541" s="232"/>
      <c r="C541" s="233"/>
      <c r="D541" s="234" t="s">
        <v>155</v>
      </c>
      <c r="E541" s="235" t="s">
        <v>19</v>
      </c>
      <c r="F541" s="236" t="s">
        <v>739</v>
      </c>
      <c r="G541" s="233"/>
      <c r="H541" s="235" t="s">
        <v>19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155</v>
      </c>
      <c r="AU541" s="242" t="s">
        <v>82</v>
      </c>
      <c r="AV541" s="13" t="s">
        <v>79</v>
      </c>
      <c r="AW541" s="13" t="s">
        <v>33</v>
      </c>
      <c r="AX541" s="13" t="s">
        <v>72</v>
      </c>
      <c r="AY541" s="242" t="s">
        <v>143</v>
      </c>
    </row>
    <row r="542" s="13" customFormat="1">
      <c r="A542" s="13"/>
      <c r="B542" s="232"/>
      <c r="C542" s="233"/>
      <c r="D542" s="234" t="s">
        <v>155</v>
      </c>
      <c r="E542" s="235" t="s">
        <v>19</v>
      </c>
      <c r="F542" s="236" t="s">
        <v>723</v>
      </c>
      <c r="G542" s="233"/>
      <c r="H542" s="235" t="s">
        <v>19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2" t="s">
        <v>155</v>
      </c>
      <c r="AU542" s="242" t="s">
        <v>82</v>
      </c>
      <c r="AV542" s="13" t="s">
        <v>79</v>
      </c>
      <c r="AW542" s="13" t="s">
        <v>33</v>
      </c>
      <c r="AX542" s="13" t="s">
        <v>72</v>
      </c>
      <c r="AY542" s="242" t="s">
        <v>143</v>
      </c>
    </row>
    <row r="543" s="14" customFormat="1">
      <c r="A543" s="14"/>
      <c r="B543" s="243"/>
      <c r="C543" s="244"/>
      <c r="D543" s="234" t="s">
        <v>155</v>
      </c>
      <c r="E543" s="245" t="s">
        <v>19</v>
      </c>
      <c r="F543" s="246" t="s">
        <v>82</v>
      </c>
      <c r="G543" s="244"/>
      <c r="H543" s="247">
        <v>2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155</v>
      </c>
      <c r="AU543" s="253" t="s">
        <v>82</v>
      </c>
      <c r="AV543" s="14" t="s">
        <v>82</v>
      </c>
      <c r="AW543" s="14" t="s">
        <v>33</v>
      </c>
      <c r="AX543" s="14" t="s">
        <v>72</v>
      </c>
      <c r="AY543" s="253" t="s">
        <v>143</v>
      </c>
    </row>
    <row r="544" s="13" customFormat="1">
      <c r="A544" s="13"/>
      <c r="B544" s="232"/>
      <c r="C544" s="233"/>
      <c r="D544" s="234" t="s">
        <v>155</v>
      </c>
      <c r="E544" s="235" t="s">
        <v>19</v>
      </c>
      <c r="F544" s="236" t="s">
        <v>724</v>
      </c>
      <c r="G544" s="233"/>
      <c r="H544" s="235" t="s">
        <v>19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155</v>
      </c>
      <c r="AU544" s="242" t="s">
        <v>82</v>
      </c>
      <c r="AV544" s="13" t="s">
        <v>79</v>
      </c>
      <c r="AW544" s="13" t="s">
        <v>33</v>
      </c>
      <c r="AX544" s="13" t="s">
        <v>72</v>
      </c>
      <c r="AY544" s="242" t="s">
        <v>143</v>
      </c>
    </row>
    <row r="545" s="14" customFormat="1">
      <c r="A545" s="14"/>
      <c r="B545" s="243"/>
      <c r="C545" s="244"/>
      <c r="D545" s="234" t="s">
        <v>155</v>
      </c>
      <c r="E545" s="245" t="s">
        <v>19</v>
      </c>
      <c r="F545" s="246" t="s">
        <v>408</v>
      </c>
      <c r="G545" s="244"/>
      <c r="H545" s="247">
        <v>37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155</v>
      </c>
      <c r="AU545" s="253" t="s">
        <v>82</v>
      </c>
      <c r="AV545" s="14" t="s">
        <v>82</v>
      </c>
      <c r="AW545" s="14" t="s">
        <v>33</v>
      </c>
      <c r="AX545" s="14" t="s">
        <v>72</v>
      </c>
      <c r="AY545" s="253" t="s">
        <v>143</v>
      </c>
    </row>
    <row r="546" s="13" customFormat="1">
      <c r="A546" s="13"/>
      <c r="B546" s="232"/>
      <c r="C546" s="233"/>
      <c r="D546" s="234" t="s">
        <v>155</v>
      </c>
      <c r="E546" s="235" t="s">
        <v>19</v>
      </c>
      <c r="F546" s="236" t="s">
        <v>725</v>
      </c>
      <c r="G546" s="233"/>
      <c r="H546" s="235" t="s">
        <v>19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155</v>
      </c>
      <c r="AU546" s="242" t="s">
        <v>82</v>
      </c>
      <c r="AV546" s="13" t="s">
        <v>79</v>
      </c>
      <c r="AW546" s="13" t="s">
        <v>33</v>
      </c>
      <c r="AX546" s="13" t="s">
        <v>72</v>
      </c>
      <c r="AY546" s="242" t="s">
        <v>143</v>
      </c>
    </row>
    <row r="547" s="14" customFormat="1">
      <c r="A547" s="14"/>
      <c r="B547" s="243"/>
      <c r="C547" s="244"/>
      <c r="D547" s="234" t="s">
        <v>155</v>
      </c>
      <c r="E547" s="245" t="s">
        <v>19</v>
      </c>
      <c r="F547" s="246" t="s">
        <v>166</v>
      </c>
      <c r="G547" s="244"/>
      <c r="H547" s="247">
        <v>3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155</v>
      </c>
      <c r="AU547" s="253" t="s">
        <v>82</v>
      </c>
      <c r="AV547" s="14" t="s">
        <v>82</v>
      </c>
      <c r="AW547" s="14" t="s">
        <v>33</v>
      </c>
      <c r="AX547" s="14" t="s">
        <v>72</v>
      </c>
      <c r="AY547" s="253" t="s">
        <v>143</v>
      </c>
    </row>
    <row r="548" s="13" customFormat="1">
      <c r="A548" s="13"/>
      <c r="B548" s="232"/>
      <c r="C548" s="233"/>
      <c r="D548" s="234" t="s">
        <v>155</v>
      </c>
      <c r="E548" s="235" t="s">
        <v>19</v>
      </c>
      <c r="F548" s="236" t="s">
        <v>740</v>
      </c>
      <c r="G548" s="233"/>
      <c r="H548" s="235" t="s">
        <v>19</v>
      </c>
      <c r="I548" s="237"/>
      <c r="J548" s="233"/>
      <c r="K548" s="233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155</v>
      </c>
      <c r="AU548" s="242" t="s">
        <v>82</v>
      </c>
      <c r="AV548" s="13" t="s">
        <v>79</v>
      </c>
      <c r="AW548" s="13" t="s">
        <v>33</v>
      </c>
      <c r="AX548" s="13" t="s">
        <v>72</v>
      </c>
      <c r="AY548" s="242" t="s">
        <v>143</v>
      </c>
    </row>
    <row r="549" s="14" customFormat="1">
      <c r="A549" s="14"/>
      <c r="B549" s="243"/>
      <c r="C549" s="244"/>
      <c r="D549" s="234" t="s">
        <v>155</v>
      </c>
      <c r="E549" s="245" t="s">
        <v>19</v>
      </c>
      <c r="F549" s="246" t="s">
        <v>82</v>
      </c>
      <c r="G549" s="244"/>
      <c r="H549" s="247">
        <v>2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155</v>
      </c>
      <c r="AU549" s="253" t="s">
        <v>82</v>
      </c>
      <c r="AV549" s="14" t="s">
        <v>82</v>
      </c>
      <c r="AW549" s="14" t="s">
        <v>33</v>
      </c>
      <c r="AX549" s="14" t="s">
        <v>72</v>
      </c>
      <c r="AY549" s="253" t="s">
        <v>143</v>
      </c>
    </row>
    <row r="550" s="15" customFormat="1">
      <c r="A550" s="15"/>
      <c r="B550" s="254"/>
      <c r="C550" s="255"/>
      <c r="D550" s="234" t="s">
        <v>155</v>
      </c>
      <c r="E550" s="256" t="s">
        <v>19</v>
      </c>
      <c r="F550" s="257" t="s">
        <v>234</v>
      </c>
      <c r="G550" s="255"/>
      <c r="H550" s="258">
        <v>44</v>
      </c>
      <c r="I550" s="259"/>
      <c r="J550" s="255"/>
      <c r="K550" s="255"/>
      <c r="L550" s="260"/>
      <c r="M550" s="261"/>
      <c r="N550" s="262"/>
      <c r="O550" s="262"/>
      <c r="P550" s="262"/>
      <c r="Q550" s="262"/>
      <c r="R550" s="262"/>
      <c r="S550" s="262"/>
      <c r="T550" s="263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4" t="s">
        <v>155</v>
      </c>
      <c r="AU550" s="264" t="s">
        <v>82</v>
      </c>
      <c r="AV550" s="15" t="s">
        <v>151</v>
      </c>
      <c r="AW550" s="15" t="s">
        <v>33</v>
      </c>
      <c r="AX550" s="15" t="s">
        <v>79</v>
      </c>
      <c r="AY550" s="264" t="s">
        <v>143</v>
      </c>
    </row>
    <row r="551" s="2" customFormat="1" ht="37.8" customHeight="1">
      <c r="A551" s="40"/>
      <c r="B551" s="41"/>
      <c r="C551" s="214" t="s">
        <v>741</v>
      </c>
      <c r="D551" s="214" t="s">
        <v>146</v>
      </c>
      <c r="E551" s="215" t="s">
        <v>742</v>
      </c>
      <c r="F551" s="216" t="s">
        <v>743</v>
      </c>
      <c r="G551" s="217" t="s">
        <v>325</v>
      </c>
      <c r="H551" s="218">
        <v>2</v>
      </c>
      <c r="I551" s="219"/>
      <c r="J551" s="220">
        <f>ROUND(I551*H551,2)</f>
        <v>0</v>
      </c>
      <c r="K551" s="216" t="s">
        <v>19</v>
      </c>
      <c r="L551" s="46"/>
      <c r="M551" s="221" t="s">
        <v>19</v>
      </c>
      <c r="N551" s="222" t="s">
        <v>43</v>
      </c>
      <c r="O551" s="86"/>
      <c r="P551" s="223">
        <f>O551*H551</f>
        <v>0</v>
      </c>
      <c r="Q551" s="223">
        <v>0</v>
      </c>
      <c r="R551" s="223">
        <f>Q551*H551</f>
        <v>0</v>
      </c>
      <c r="S551" s="223">
        <v>0.001</v>
      </c>
      <c r="T551" s="224">
        <f>S551*H551</f>
        <v>0.002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5" t="s">
        <v>204</v>
      </c>
      <c r="AT551" s="225" t="s">
        <v>146</v>
      </c>
      <c r="AU551" s="225" t="s">
        <v>82</v>
      </c>
      <c r="AY551" s="19" t="s">
        <v>143</v>
      </c>
      <c r="BE551" s="226">
        <f>IF(N551="základní",J551,0)</f>
        <v>0</v>
      </c>
      <c r="BF551" s="226">
        <f>IF(N551="snížená",J551,0)</f>
        <v>0</v>
      </c>
      <c r="BG551" s="226">
        <f>IF(N551="zákl. přenesená",J551,0)</f>
        <v>0</v>
      </c>
      <c r="BH551" s="226">
        <f>IF(N551="sníž. přenesená",J551,0)</f>
        <v>0</v>
      </c>
      <c r="BI551" s="226">
        <f>IF(N551="nulová",J551,0)</f>
        <v>0</v>
      </c>
      <c r="BJ551" s="19" t="s">
        <v>79</v>
      </c>
      <c r="BK551" s="226">
        <f>ROUND(I551*H551,2)</f>
        <v>0</v>
      </c>
      <c r="BL551" s="19" t="s">
        <v>204</v>
      </c>
      <c r="BM551" s="225" t="s">
        <v>744</v>
      </c>
    </row>
    <row r="552" s="13" customFormat="1">
      <c r="A552" s="13"/>
      <c r="B552" s="232"/>
      <c r="C552" s="233"/>
      <c r="D552" s="234" t="s">
        <v>155</v>
      </c>
      <c r="E552" s="235" t="s">
        <v>19</v>
      </c>
      <c r="F552" s="236" t="s">
        <v>745</v>
      </c>
      <c r="G552" s="233"/>
      <c r="H552" s="235" t="s">
        <v>19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155</v>
      </c>
      <c r="AU552" s="242" t="s">
        <v>82</v>
      </c>
      <c r="AV552" s="13" t="s">
        <v>79</v>
      </c>
      <c r="AW552" s="13" t="s">
        <v>33</v>
      </c>
      <c r="AX552" s="13" t="s">
        <v>72</v>
      </c>
      <c r="AY552" s="242" t="s">
        <v>143</v>
      </c>
    </row>
    <row r="553" s="13" customFormat="1">
      <c r="A553" s="13"/>
      <c r="B553" s="232"/>
      <c r="C553" s="233"/>
      <c r="D553" s="234" t="s">
        <v>155</v>
      </c>
      <c r="E553" s="235" t="s">
        <v>19</v>
      </c>
      <c r="F553" s="236" t="s">
        <v>723</v>
      </c>
      <c r="G553" s="233"/>
      <c r="H553" s="235" t="s">
        <v>19</v>
      </c>
      <c r="I553" s="237"/>
      <c r="J553" s="233"/>
      <c r="K553" s="233"/>
      <c r="L553" s="238"/>
      <c r="M553" s="239"/>
      <c r="N553" s="240"/>
      <c r="O553" s="240"/>
      <c r="P553" s="240"/>
      <c r="Q553" s="240"/>
      <c r="R553" s="240"/>
      <c r="S553" s="240"/>
      <c r="T553" s="24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2" t="s">
        <v>155</v>
      </c>
      <c r="AU553" s="242" t="s">
        <v>82</v>
      </c>
      <c r="AV553" s="13" t="s">
        <v>79</v>
      </c>
      <c r="AW553" s="13" t="s">
        <v>33</v>
      </c>
      <c r="AX553" s="13" t="s">
        <v>72</v>
      </c>
      <c r="AY553" s="242" t="s">
        <v>143</v>
      </c>
    </row>
    <row r="554" s="14" customFormat="1">
      <c r="A554" s="14"/>
      <c r="B554" s="243"/>
      <c r="C554" s="244"/>
      <c r="D554" s="234" t="s">
        <v>155</v>
      </c>
      <c r="E554" s="245" t="s">
        <v>19</v>
      </c>
      <c r="F554" s="246" t="s">
        <v>79</v>
      </c>
      <c r="G554" s="244"/>
      <c r="H554" s="247">
        <v>1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3" t="s">
        <v>155</v>
      </c>
      <c r="AU554" s="253" t="s">
        <v>82</v>
      </c>
      <c r="AV554" s="14" t="s">
        <v>82</v>
      </c>
      <c r="AW554" s="14" t="s">
        <v>33</v>
      </c>
      <c r="AX554" s="14" t="s">
        <v>72</v>
      </c>
      <c r="AY554" s="253" t="s">
        <v>143</v>
      </c>
    </row>
    <row r="555" s="13" customFormat="1">
      <c r="A555" s="13"/>
      <c r="B555" s="232"/>
      <c r="C555" s="233"/>
      <c r="D555" s="234" t="s">
        <v>155</v>
      </c>
      <c r="E555" s="235" t="s">
        <v>19</v>
      </c>
      <c r="F555" s="236" t="s">
        <v>724</v>
      </c>
      <c r="G555" s="233"/>
      <c r="H555" s="235" t="s">
        <v>19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155</v>
      </c>
      <c r="AU555" s="242" t="s">
        <v>82</v>
      </c>
      <c r="AV555" s="13" t="s">
        <v>79</v>
      </c>
      <c r="AW555" s="13" t="s">
        <v>33</v>
      </c>
      <c r="AX555" s="13" t="s">
        <v>72</v>
      </c>
      <c r="AY555" s="242" t="s">
        <v>143</v>
      </c>
    </row>
    <row r="556" s="14" customFormat="1">
      <c r="A556" s="14"/>
      <c r="B556" s="243"/>
      <c r="C556" s="244"/>
      <c r="D556" s="234" t="s">
        <v>155</v>
      </c>
      <c r="E556" s="245" t="s">
        <v>19</v>
      </c>
      <c r="F556" s="246" t="s">
        <v>79</v>
      </c>
      <c r="G556" s="244"/>
      <c r="H556" s="247">
        <v>1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155</v>
      </c>
      <c r="AU556" s="253" t="s">
        <v>82</v>
      </c>
      <c r="AV556" s="14" t="s">
        <v>82</v>
      </c>
      <c r="AW556" s="14" t="s">
        <v>33</v>
      </c>
      <c r="AX556" s="14" t="s">
        <v>72</v>
      </c>
      <c r="AY556" s="253" t="s">
        <v>143</v>
      </c>
    </row>
    <row r="557" s="15" customFormat="1">
      <c r="A557" s="15"/>
      <c r="B557" s="254"/>
      <c r="C557" s="255"/>
      <c r="D557" s="234" t="s">
        <v>155</v>
      </c>
      <c r="E557" s="256" t="s">
        <v>19</v>
      </c>
      <c r="F557" s="257" t="s">
        <v>234</v>
      </c>
      <c r="G557" s="255"/>
      <c r="H557" s="258">
        <v>2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4" t="s">
        <v>155</v>
      </c>
      <c r="AU557" s="264" t="s">
        <v>82</v>
      </c>
      <c r="AV557" s="15" t="s">
        <v>151</v>
      </c>
      <c r="AW557" s="15" t="s">
        <v>33</v>
      </c>
      <c r="AX557" s="15" t="s">
        <v>79</v>
      </c>
      <c r="AY557" s="264" t="s">
        <v>143</v>
      </c>
    </row>
    <row r="558" s="2" customFormat="1" ht="33" customHeight="1">
      <c r="A558" s="40"/>
      <c r="B558" s="41"/>
      <c r="C558" s="214" t="s">
        <v>746</v>
      </c>
      <c r="D558" s="214" t="s">
        <v>146</v>
      </c>
      <c r="E558" s="215" t="s">
        <v>747</v>
      </c>
      <c r="F558" s="216" t="s">
        <v>748</v>
      </c>
      <c r="G558" s="217" t="s">
        <v>325</v>
      </c>
      <c r="H558" s="218">
        <v>20</v>
      </c>
      <c r="I558" s="219"/>
      <c r="J558" s="220">
        <f>ROUND(I558*H558,2)</f>
        <v>0</v>
      </c>
      <c r="K558" s="216" t="s">
        <v>19</v>
      </c>
      <c r="L558" s="46"/>
      <c r="M558" s="221" t="s">
        <v>19</v>
      </c>
      <c r="N558" s="222" t="s">
        <v>43</v>
      </c>
      <c r="O558" s="86"/>
      <c r="P558" s="223">
        <f>O558*H558</f>
        <v>0</v>
      </c>
      <c r="Q558" s="223">
        <v>0</v>
      </c>
      <c r="R558" s="223">
        <f>Q558*H558</f>
        <v>0</v>
      </c>
      <c r="S558" s="223">
        <v>0.001</v>
      </c>
      <c r="T558" s="224">
        <f>S558*H558</f>
        <v>0.02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25" t="s">
        <v>204</v>
      </c>
      <c r="AT558" s="225" t="s">
        <v>146</v>
      </c>
      <c r="AU558" s="225" t="s">
        <v>82</v>
      </c>
      <c r="AY558" s="19" t="s">
        <v>143</v>
      </c>
      <c r="BE558" s="226">
        <f>IF(N558="základní",J558,0)</f>
        <v>0</v>
      </c>
      <c r="BF558" s="226">
        <f>IF(N558="snížená",J558,0)</f>
        <v>0</v>
      </c>
      <c r="BG558" s="226">
        <f>IF(N558="zákl. přenesená",J558,0)</f>
        <v>0</v>
      </c>
      <c r="BH558" s="226">
        <f>IF(N558="sníž. přenesená",J558,0)</f>
        <v>0</v>
      </c>
      <c r="BI558" s="226">
        <f>IF(N558="nulová",J558,0)</f>
        <v>0</v>
      </c>
      <c r="BJ558" s="19" t="s">
        <v>79</v>
      </c>
      <c r="BK558" s="226">
        <f>ROUND(I558*H558,2)</f>
        <v>0</v>
      </c>
      <c r="BL558" s="19" t="s">
        <v>204</v>
      </c>
      <c r="BM558" s="225" t="s">
        <v>749</v>
      </c>
    </row>
    <row r="559" s="13" customFormat="1">
      <c r="A559" s="13"/>
      <c r="B559" s="232"/>
      <c r="C559" s="233"/>
      <c r="D559" s="234" t="s">
        <v>155</v>
      </c>
      <c r="E559" s="235" t="s">
        <v>19</v>
      </c>
      <c r="F559" s="236" t="s">
        <v>750</v>
      </c>
      <c r="G559" s="233"/>
      <c r="H559" s="235" t="s">
        <v>19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155</v>
      </c>
      <c r="AU559" s="242" t="s">
        <v>82</v>
      </c>
      <c r="AV559" s="13" t="s">
        <v>79</v>
      </c>
      <c r="AW559" s="13" t="s">
        <v>33</v>
      </c>
      <c r="AX559" s="13" t="s">
        <v>72</v>
      </c>
      <c r="AY559" s="242" t="s">
        <v>143</v>
      </c>
    </row>
    <row r="560" s="13" customFormat="1">
      <c r="A560" s="13"/>
      <c r="B560" s="232"/>
      <c r="C560" s="233"/>
      <c r="D560" s="234" t="s">
        <v>155</v>
      </c>
      <c r="E560" s="235" t="s">
        <v>19</v>
      </c>
      <c r="F560" s="236" t="s">
        <v>751</v>
      </c>
      <c r="G560" s="233"/>
      <c r="H560" s="235" t="s">
        <v>19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2" t="s">
        <v>155</v>
      </c>
      <c r="AU560" s="242" t="s">
        <v>82</v>
      </c>
      <c r="AV560" s="13" t="s">
        <v>79</v>
      </c>
      <c r="AW560" s="13" t="s">
        <v>33</v>
      </c>
      <c r="AX560" s="13" t="s">
        <v>72</v>
      </c>
      <c r="AY560" s="242" t="s">
        <v>143</v>
      </c>
    </row>
    <row r="561" s="14" customFormat="1">
      <c r="A561" s="14"/>
      <c r="B561" s="243"/>
      <c r="C561" s="244"/>
      <c r="D561" s="234" t="s">
        <v>155</v>
      </c>
      <c r="E561" s="245" t="s">
        <v>19</v>
      </c>
      <c r="F561" s="246" t="s">
        <v>275</v>
      </c>
      <c r="G561" s="244"/>
      <c r="H561" s="247">
        <v>17</v>
      </c>
      <c r="I561" s="248"/>
      <c r="J561" s="244"/>
      <c r="K561" s="244"/>
      <c r="L561" s="249"/>
      <c r="M561" s="250"/>
      <c r="N561" s="251"/>
      <c r="O561" s="251"/>
      <c r="P561" s="251"/>
      <c r="Q561" s="251"/>
      <c r="R561" s="251"/>
      <c r="S561" s="251"/>
      <c r="T561" s="25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155</v>
      </c>
      <c r="AU561" s="253" t="s">
        <v>82</v>
      </c>
      <c r="AV561" s="14" t="s">
        <v>82</v>
      </c>
      <c r="AW561" s="14" t="s">
        <v>33</v>
      </c>
      <c r="AX561" s="14" t="s">
        <v>72</v>
      </c>
      <c r="AY561" s="253" t="s">
        <v>143</v>
      </c>
    </row>
    <row r="562" s="13" customFormat="1">
      <c r="A562" s="13"/>
      <c r="B562" s="232"/>
      <c r="C562" s="233"/>
      <c r="D562" s="234" t="s">
        <v>155</v>
      </c>
      <c r="E562" s="235" t="s">
        <v>19</v>
      </c>
      <c r="F562" s="236" t="s">
        <v>752</v>
      </c>
      <c r="G562" s="233"/>
      <c r="H562" s="235" t="s">
        <v>19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2" t="s">
        <v>155</v>
      </c>
      <c r="AU562" s="242" t="s">
        <v>82</v>
      </c>
      <c r="AV562" s="13" t="s">
        <v>79</v>
      </c>
      <c r="AW562" s="13" t="s">
        <v>33</v>
      </c>
      <c r="AX562" s="13" t="s">
        <v>72</v>
      </c>
      <c r="AY562" s="242" t="s">
        <v>143</v>
      </c>
    </row>
    <row r="563" s="14" customFormat="1">
      <c r="A563" s="14"/>
      <c r="B563" s="243"/>
      <c r="C563" s="244"/>
      <c r="D563" s="234" t="s">
        <v>155</v>
      </c>
      <c r="E563" s="245" t="s">
        <v>19</v>
      </c>
      <c r="F563" s="246" t="s">
        <v>79</v>
      </c>
      <c r="G563" s="244"/>
      <c r="H563" s="247">
        <v>1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3" t="s">
        <v>155</v>
      </c>
      <c r="AU563" s="253" t="s">
        <v>82</v>
      </c>
      <c r="AV563" s="14" t="s">
        <v>82</v>
      </c>
      <c r="AW563" s="14" t="s">
        <v>33</v>
      </c>
      <c r="AX563" s="14" t="s">
        <v>72</v>
      </c>
      <c r="AY563" s="253" t="s">
        <v>143</v>
      </c>
    </row>
    <row r="564" s="13" customFormat="1">
      <c r="A564" s="13"/>
      <c r="B564" s="232"/>
      <c r="C564" s="233"/>
      <c r="D564" s="234" t="s">
        <v>155</v>
      </c>
      <c r="E564" s="235" t="s">
        <v>19</v>
      </c>
      <c r="F564" s="236" t="s">
        <v>753</v>
      </c>
      <c r="G564" s="233"/>
      <c r="H564" s="235" t="s">
        <v>19</v>
      </c>
      <c r="I564" s="237"/>
      <c r="J564" s="233"/>
      <c r="K564" s="233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155</v>
      </c>
      <c r="AU564" s="242" t="s">
        <v>82</v>
      </c>
      <c r="AV564" s="13" t="s">
        <v>79</v>
      </c>
      <c r="AW564" s="13" t="s">
        <v>33</v>
      </c>
      <c r="AX564" s="13" t="s">
        <v>72</v>
      </c>
      <c r="AY564" s="242" t="s">
        <v>143</v>
      </c>
    </row>
    <row r="565" s="14" customFormat="1">
      <c r="A565" s="14"/>
      <c r="B565" s="243"/>
      <c r="C565" s="244"/>
      <c r="D565" s="234" t="s">
        <v>155</v>
      </c>
      <c r="E565" s="245" t="s">
        <v>19</v>
      </c>
      <c r="F565" s="246" t="s">
        <v>79</v>
      </c>
      <c r="G565" s="244"/>
      <c r="H565" s="247">
        <v>1</v>
      </c>
      <c r="I565" s="248"/>
      <c r="J565" s="244"/>
      <c r="K565" s="244"/>
      <c r="L565" s="249"/>
      <c r="M565" s="250"/>
      <c r="N565" s="251"/>
      <c r="O565" s="251"/>
      <c r="P565" s="251"/>
      <c r="Q565" s="251"/>
      <c r="R565" s="251"/>
      <c r="S565" s="251"/>
      <c r="T565" s="25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3" t="s">
        <v>155</v>
      </c>
      <c r="AU565" s="253" t="s">
        <v>82</v>
      </c>
      <c r="AV565" s="14" t="s">
        <v>82</v>
      </c>
      <c r="AW565" s="14" t="s">
        <v>33</v>
      </c>
      <c r="AX565" s="14" t="s">
        <v>72</v>
      </c>
      <c r="AY565" s="253" t="s">
        <v>143</v>
      </c>
    </row>
    <row r="566" s="13" customFormat="1">
      <c r="A566" s="13"/>
      <c r="B566" s="232"/>
      <c r="C566" s="233"/>
      <c r="D566" s="234" t="s">
        <v>155</v>
      </c>
      <c r="E566" s="235" t="s">
        <v>19</v>
      </c>
      <c r="F566" s="236" t="s">
        <v>754</v>
      </c>
      <c r="G566" s="233"/>
      <c r="H566" s="235" t="s">
        <v>19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2" t="s">
        <v>155</v>
      </c>
      <c r="AU566" s="242" t="s">
        <v>82</v>
      </c>
      <c r="AV566" s="13" t="s">
        <v>79</v>
      </c>
      <c r="AW566" s="13" t="s">
        <v>33</v>
      </c>
      <c r="AX566" s="13" t="s">
        <v>72</v>
      </c>
      <c r="AY566" s="242" t="s">
        <v>143</v>
      </c>
    </row>
    <row r="567" s="14" customFormat="1">
      <c r="A567" s="14"/>
      <c r="B567" s="243"/>
      <c r="C567" s="244"/>
      <c r="D567" s="234" t="s">
        <v>155</v>
      </c>
      <c r="E567" s="245" t="s">
        <v>19</v>
      </c>
      <c r="F567" s="246" t="s">
        <v>79</v>
      </c>
      <c r="G567" s="244"/>
      <c r="H567" s="247">
        <v>1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3" t="s">
        <v>155</v>
      </c>
      <c r="AU567" s="253" t="s">
        <v>82</v>
      </c>
      <c r="AV567" s="14" t="s">
        <v>82</v>
      </c>
      <c r="AW567" s="14" t="s">
        <v>33</v>
      </c>
      <c r="AX567" s="14" t="s">
        <v>72</v>
      </c>
      <c r="AY567" s="253" t="s">
        <v>143</v>
      </c>
    </row>
    <row r="568" s="15" customFormat="1">
      <c r="A568" s="15"/>
      <c r="B568" s="254"/>
      <c r="C568" s="255"/>
      <c r="D568" s="234" t="s">
        <v>155</v>
      </c>
      <c r="E568" s="256" t="s">
        <v>19</v>
      </c>
      <c r="F568" s="257" t="s">
        <v>234</v>
      </c>
      <c r="G568" s="255"/>
      <c r="H568" s="258">
        <v>20</v>
      </c>
      <c r="I568" s="259"/>
      <c r="J568" s="255"/>
      <c r="K568" s="255"/>
      <c r="L568" s="260"/>
      <c r="M568" s="261"/>
      <c r="N568" s="262"/>
      <c r="O568" s="262"/>
      <c r="P568" s="262"/>
      <c r="Q568" s="262"/>
      <c r="R568" s="262"/>
      <c r="S568" s="262"/>
      <c r="T568" s="263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4" t="s">
        <v>155</v>
      </c>
      <c r="AU568" s="264" t="s">
        <v>82</v>
      </c>
      <c r="AV568" s="15" t="s">
        <v>151</v>
      </c>
      <c r="AW568" s="15" t="s">
        <v>33</v>
      </c>
      <c r="AX568" s="15" t="s">
        <v>79</v>
      </c>
      <c r="AY568" s="264" t="s">
        <v>143</v>
      </c>
    </row>
    <row r="569" s="2" customFormat="1" ht="33" customHeight="1">
      <c r="A569" s="40"/>
      <c r="B569" s="41"/>
      <c r="C569" s="214" t="s">
        <v>755</v>
      </c>
      <c r="D569" s="214" t="s">
        <v>146</v>
      </c>
      <c r="E569" s="215" t="s">
        <v>756</v>
      </c>
      <c r="F569" s="216" t="s">
        <v>757</v>
      </c>
      <c r="G569" s="217" t="s">
        <v>325</v>
      </c>
      <c r="H569" s="218">
        <v>7</v>
      </c>
      <c r="I569" s="219"/>
      <c r="J569" s="220">
        <f>ROUND(I569*H569,2)</f>
        <v>0</v>
      </c>
      <c r="K569" s="216" t="s">
        <v>19</v>
      </c>
      <c r="L569" s="46"/>
      <c r="M569" s="221" t="s">
        <v>19</v>
      </c>
      <c r="N569" s="222" t="s">
        <v>43</v>
      </c>
      <c r="O569" s="86"/>
      <c r="P569" s="223">
        <f>O569*H569</f>
        <v>0</v>
      </c>
      <c r="Q569" s="223">
        <v>0</v>
      </c>
      <c r="R569" s="223">
        <f>Q569*H569</f>
        <v>0</v>
      </c>
      <c r="S569" s="223">
        <v>0.001</v>
      </c>
      <c r="T569" s="224">
        <f>S569*H569</f>
        <v>0.0070000000000000001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25" t="s">
        <v>204</v>
      </c>
      <c r="AT569" s="225" t="s">
        <v>146</v>
      </c>
      <c r="AU569" s="225" t="s">
        <v>82</v>
      </c>
      <c r="AY569" s="19" t="s">
        <v>143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9" t="s">
        <v>79</v>
      </c>
      <c r="BK569" s="226">
        <f>ROUND(I569*H569,2)</f>
        <v>0</v>
      </c>
      <c r="BL569" s="19" t="s">
        <v>204</v>
      </c>
      <c r="BM569" s="225" t="s">
        <v>758</v>
      </c>
    </row>
    <row r="570" s="13" customFormat="1">
      <c r="A570" s="13"/>
      <c r="B570" s="232"/>
      <c r="C570" s="233"/>
      <c r="D570" s="234" t="s">
        <v>155</v>
      </c>
      <c r="E570" s="235" t="s">
        <v>19</v>
      </c>
      <c r="F570" s="236" t="s">
        <v>759</v>
      </c>
      <c r="G570" s="233"/>
      <c r="H570" s="235" t="s">
        <v>19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155</v>
      </c>
      <c r="AU570" s="242" t="s">
        <v>82</v>
      </c>
      <c r="AV570" s="13" t="s">
        <v>79</v>
      </c>
      <c r="AW570" s="13" t="s">
        <v>33</v>
      </c>
      <c r="AX570" s="13" t="s">
        <v>72</v>
      </c>
      <c r="AY570" s="242" t="s">
        <v>143</v>
      </c>
    </row>
    <row r="571" s="13" customFormat="1">
      <c r="A571" s="13"/>
      <c r="B571" s="232"/>
      <c r="C571" s="233"/>
      <c r="D571" s="234" t="s">
        <v>155</v>
      </c>
      <c r="E571" s="235" t="s">
        <v>19</v>
      </c>
      <c r="F571" s="236" t="s">
        <v>760</v>
      </c>
      <c r="G571" s="233"/>
      <c r="H571" s="235" t="s">
        <v>19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155</v>
      </c>
      <c r="AU571" s="242" t="s">
        <v>82</v>
      </c>
      <c r="AV571" s="13" t="s">
        <v>79</v>
      </c>
      <c r="AW571" s="13" t="s">
        <v>33</v>
      </c>
      <c r="AX571" s="13" t="s">
        <v>72</v>
      </c>
      <c r="AY571" s="242" t="s">
        <v>143</v>
      </c>
    </row>
    <row r="572" s="14" customFormat="1">
      <c r="A572" s="14"/>
      <c r="B572" s="243"/>
      <c r="C572" s="244"/>
      <c r="D572" s="234" t="s">
        <v>155</v>
      </c>
      <c r="E572" s="245" t="s">
        <v>19</v>
      </c>
      <c r="F572" s="246" t="s">
        <v>82</v>
      </c>
      <c r="G572" s="244"/>
      <c r="H572" s="247">
        <v>2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3" t="s">
        <v>155</v>
      </c>
      <c r="AU572" s="253" t="s">
        <v>82</v>
      </c>
      <c r="AV572" s="14" t="s">
        <v>82</v>
      </c>
      <c r="AW572" s="14" t="s">
        <v>33</v>
      </c>
      <c r="AX572" s="14" t="s">
        <v>72</v>
      </c>
      <c r="AY572" s="253" t="s">
        <v>143</v>
      </c>
    </row>
    <row r="573" s="13" customFormat="1">
      <c r="A573" s="13"/>
      <c r="B573" s="232"/>
      <c r="C573" s="233"/>
      <c r="D573" s="234" t="s">
        <v>155</v>
      </c>
      <c r="E573" s="235" t="s">
        <v>19</v>
      </c>
      <c r="F573" s="236" t="s">
        <v>761</v>
      </c>
      <c r="G573" s="233"/>
      <c r="H573" s="235" t="s">
        <v>19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2" t="s">
        <v>155</v>
      </c>
      <c r="AU573" s="242" t="s">
        <v>82</v>
      </c>
      <c r="AV573" s="13" t="s">
        <v>79</v>
      </c>
      <c r="AW573" s="13" t="s">
        <v>33</v>
      </c>
      <c r="AX573" s="13" t="s">
        <v>72</v>
      </c>
      <c r="AY573" s="242" t="s">
        <v>143</v>
      </c>
    </row>
    <row r="574" s="14" customFormat="1">
      <c r="A574" s="14"/>
      <c r="B574" s="243"/>
      <c r="C574" s="244"/>
      <c r="D574" s="234" t="s">
        <v>155</v>
      </c>
      <c r="E574" s="245" t="s">
        <v>19</v>
      </c>
      <c r="F574" s="246" t="s">
        <v>151</v>
      </c>
      <c r="G574" s="244"/>
      <c r="H574" s="247">
        <v>4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3" t="s">
        <v>155</v>
      </c>
      <c r="AU574" s="253" t="s">
        <v>82</v>
      </c>
      <c r="AV574" s="14" t="s">
        <v>82</v>
      </c>
      <c r="AW574" s="14" t="s">
        <v>33</v>
      </c>
      <c r="AX574" s="14" t="s">
        <v>72</v>
      </c>
      <c r="AY574" s="253" t="s">
        <v>143</v>
      </c>
    </row>
    <row r="575" s="13" customFormat="1">
      <c r="A575" s="13"/>
      <c r="B575" s="232"/>
      <c r="C575" s="233"/>
      <c r="D575" s="234" t="s">
        <v>155</v>
      </c>
      <c r="E575" s="235" t="s">
        <v>19</v>
      </c>
      <c r="F575" s="236" t="s">
        <v>762</v>
      </c>
      <c r="G575" s="233"/>
      <c r="H575" s="235" t="s">
        <v>19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155</v>
      </c>
      <c r="AU575" s="242" t="s">
        <v>82</v>
      </c>
      <c r="AV575" s="13" t="s">
        <v>79</v>
      </c>
      <c r="AW575" s="13" t="s">
        <v>33</v>
      </c>
      <c r="AX575" s="13" t="s">
        <v>72</v>
      </c>
      <c r="AY575" s="242" t="s">
        <v>143</v>
      </c>
    </row>
    <row r="576" s="14" customFormat="1">
      <c r="A576" s="14"/>
      <c r="B576" s="243"/>
      <c r="C576" s="244"/>
      <c r="D576" s="234" t="s">
        <v>155</v>
      </c>
      <c r="E576" s="245" t="s">
        <v>19</v>
      </c>
      <c r="F576" s="246" t="s">
        <v>79</v>
      </c>
      <c r="G576" s="244"/>
      <c r="H576" s="247">
        <v>1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155</v>
      </c>
      <c r="AU576" s="253" t="s">
        <v>82</v>
      </c>
      <c r="AV576" s="14" t="s">
        <v>82</v>
      </c>
      <c r="AW576" s="14" t="s">
        <v>33</v>
      </c>
      <c r="AX576" s="14" t="s">
        <v>72</v>
      </c>
      <c r="AY576" s="253" t="s">
        <v>143</v>
      </c>
    </row>
    <row r="577" s="15" customFormat="1">
      <c r="A577" s="15"/>
      <c r="B577" s="254"/>
      <c r="C577" s="255"/>
      <c r="D577" s="234" t="s">
        <v>155</v>
      </c>
      <c r="E577" s="256" t="s">
        <v>19</v>
      </c>
      <c r="F577" s="257" t="s">
        <v>234</v>
      </c>
      <c r="G577" s="255"/>
      <c r="H577" s="258">
        <v>7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4" t="s">
        <v>155</v>
      </c>
      <c r="AU577" s="264" t="s">
        <v>82</v>
      </c>
      <c r="AV577" s="15" t="s">
        <v>151</v>
      </c>
      <c r="AW577" s="15" t="s">
        <v>33</v>
      </c>
      <c r="AX577" s="15" t="s">
        <v>79</v>
      </c>
      <c r="AY577" s="264" t="s">
        <v>143</v>
      </c>
    </row>
    <row r="578" s="2" customFormat="1" ht="24.15" customHeight="1">
      <c r="A578" s="40"/>
      <c r="B578" s="41"/>
      <c r="C578" s="214" t="s">
        <v>763</v>
      </c>
      <c r="D578" s="214" t="s">
        <v>146</v>
      </c>
      <c r="E578" s="215" t="s">
        <v>764</v>
      </c>
      <c r="F578" s="216" t="s">
        <v>765</v>
      </c>
      <c r="G578" s="217" t="s">
        <v>325</v>
      </c>
      <c r="H578" s="218">
        <v>106</v>
      </c>
      <c r="I578" s="219"/>
      <c r="J578" s="220">
        <f>ROUND(I578*H578,2)</f>
        <v>0</v>
      </c>
      <c r="K578" s="216" t="s">
        <v>19</v>
      </c>
      <c r="L578" s="46"/>
      <c r="M578" s="221" t="s">
        <v>19</v>
      </c>
      <c r="N578" s="222" t="s">
        <v>43</v>
      </c>
      <c r="O578" s="86"/>
      <c r="P578" s="223">
        <f>O578*H578</f>
        <v>0</v>
      </c>
      <c r="Q578" s="223">
        <v>0</v>
      </c>
      <c r="R578" s="223">
        <f>Q578*H578</f>
        <v>0</v>
      </c>
      <c r="S578" s="223">
        <v>0.001</v>
      </c>
      <c r="T578" s="224">
        <f>S578*H578</f>
        <v>0.106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25" t="s">
        <v>204</v>
      </c>
      <c r="AT578" s="225" t="s">
        <v>146</v>
      </c>
      <c r="AU578" s="225" t="s">
        <v>82</v>
      </c>
      <c r="AY578" s="19" t="s">
        <v>143</v>
      </c>
      <c r="BE578" s="226">
        <f>IF(N578="základní",J578,0)</f>
        <v>0</v>
      </c>
      <c r="BF578" s="226">
        <f>IF(N578="snížená",J578,0)</f>
        <v>0</v>
      </c>
      <c r="BG578" s="226">
        <f>IF(N578="zákl. přenesená",J578,0)</f>
        <v>0</v>
      </c>
      <c r="BH578" s="226">
        <f>IF(N578="sníž. přenesená",J578,0)</f>
        <v>0</v>
      </c>
      <c r="BI578" s="226">
        <f>IF(N578="nulová",J578,0)</f>
        <v>0</v>
      </c>
      <c r="BJ578" s="19" t="s">
        <v>79</v>
      </c>
      <c r="BK578" s="226">
        <f>ROUND(I578*H578,2)</f>
        <v>0</v>
      </c>
      <c r="BL578" s="19" t="s">
        <v>204</v>
      </c>
      <c r="BM578" s="225" t="s">
        <v>766</v>
      </c>
    </row>
    <row r="579" s="13" customFormat="1">
      <c r="A579" s="13"/>
      <c r="B579" s="232"/>
      <c r="C579" s="233"/>
      <c r="D579" s="234" t="s">
        <v>155</v>
      </c>
      <c r="E579" s="235" t="s">
        <v>19</v>
      </c>
      <c r="F579" s="236" t="s">
        <v>767</v>
      </c>
      <c r="G579" s="233"/>
      <c r="H579" s="235" t="s">
        <v>19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2" t="s">
        <v>155</v>
      </c>
      <c r="AU579" s="242" t="s">
        <v>82</v>
      </c>
      <c r="AV579" s="13" t="s">
        <v>79</v>
      </c>
      <c r="AW579" s="13" t="s">
        <v>33</v>
      </c>
      <c r="AX579" s="13" t="s">
        <v>72</v>
      </c>
      <c r="AY579" s="242" t="s">
        <v>143</v>
      </c>
    </row>
    <row r="580" s="13" customFormat="1">
      <c r="A580" s="13"/>
      <c r="B580" s="232"/>
      <c r="C580" s="233"/>
      <c r="D580" s="234" t="s">
        <v>155</v>
      </c>
      <c r="E580" s="235" t="s">
        <v>19</v>
      </c>
      <c r="F580" s="236" t="s">
        <v>768</v>
      </c>
      <c r="G580" s="233"/>
      <c r="H580" s="235" t="s">
        <v>19</v>
      </c>
      <c r="I580" s="237"/>
      <c r="J580" s="233"/>
      <c r="K580" s="233"/>
      <c r="L580" s="238"/>
      <c r="M580" s="239"/>
      <c r="N580" s="240"/>
      <c r="O580" s="240"/>
      <c r="P580" s="240"/>
      <c r="Q580" s="240"/>
      <c r="R580" s="240"/>
      <c r="S580" s="240"/>
      <c r="T580" s="24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2" t="s">
        <v>155</v>
      </c>
      <c r="AU580" s="242" t="s">
        <v>82</v>
      </c>
      <c r="AV580" s="13" t="s">
        <v>79</v>
      </c>
      <c r="AW580" s="13" t="s">
        <v>33</v>
      </c>
      <c r="AX580" s="13" t="s">
        <v>72</v>
      </c>
      <c r="AY580" s="242" t="s">
        <v>143</v>
      </c>
    </row>
    <row r="581" s="14" customFormat="1">
      <c r="A581" s="14"/>
      <c r="B581" s="243"/>
      <c r="C581" s="244"/>
      <c r="D581" s="234" t="s">
        <v>155</v>
      </c>
      <c r="E581" s="245" t="s">
        <v>19</v>
      </c>
      <c r="F581" s="246" t="s">
        <v>769</v>
      </c>
      <c r="G581" s="244"/>
      <c r="H581" s="247">
        <v>106</v>
      </c>
      <c r="I581" s="248"/>
      <c r="J581" s="244"/>
      <c r="K581" s="244"/>
      <c r="L581" s="249"/>
      <c r="M581" s="250"/>
      <c r="N581" s="251"/>
      <c r="O581" s="251"/>
      <c r="P581" s="251"/>
      <c r="Q581" s="251"/>
      <c r="R581" s="251"/>
      <c r="S581" s="251"/>
      <c r="T581" s="25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3" t="s">
        <v>155</v>
      </c>
      <c r="AU581" s="253" t="s">
        <v>82</v>
      </c>
      <c r="AV581" s="14" t="s">
        <v>82</v>
      </c>
      <c r="AW581" s="14" t="s">
        <v>33</v>
      </c>
      <c r="AX581" s="14" t="s">
        <v>79</v>
      </c>
      <c r="AY581" s="253" t="s">
        <v>143</v>
      </c>
    </row>
    <row r="582" s="2" customFormat="1" ht="49.05" customHeight="1">
      <c r="A582" s="40"/>
      <c r="B582" s="41"/>
      <c r="C582" s="214" t="s">
        <v>356</v>
      </c>
      <c r="D582" s="214" t="s">
        <v>146</v>
      </c>
      <c r="E582" s="215" t="s">
        <v>770</v>
      </c>
      <c r="F582" s="216" t="s">
        <v>771</v>
      </c>
      <c r="G582" s="217" t="s">
        <v>470</v>
      </c>
      <c r="H582" s="218">
        <v>0.59999999999999998</v>
      </c>
      <c r="I582" s="219"/>
      <c r="J582" s="220">
        <f>ROUND(I582*H582,2)</f>
        <v>0</v>
      </c>
      <c r="K582" s="216" t="s">
        <v>150</v>
      </c>
      <c r="L582" s="46"/>
      <c r="M582" s="221" t="s">
        <v>19</v>
      </c>
      <c r="N582" s="222" t="s">
        <v>43</v>
      </c>
      <c r="O582" s="86"/>
      <c r="P582" s="223">
        <f>O582*H582</f>
        <v>0</v>
      </c>
      <c r="Q582" s="223">
        <v>0</v>
      </c>
      <c r="R582" s="223">
        <f>Q582*H582</f>
        <v>0</v>
      </c>
      <c r="S582" s="223">
        <v>0</v>
      </c>
      <c r="T582" s="224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5" t="s">
        <v>204</v>
      </c>
      <c r="AT582" s="225" t="s">
        <v>146</v>
      </c>
      <c r="AU582" s="225" t="s">
        <v>82</v>
      </c>
      <c r="AY582" s="19" t="s">
        <v>143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9" t="s">
        <v>79</v>
      </c>
      <c r="BK582" s="226">
        <f>ROUND(I582*H582,2)</f>
        <v>0</v>
      </c>
      <c r="BL582" s="19" t="s">
        <v>204</v>
      </c>
      <c r="BM582" s="225" t="s">
        <v>772</v>
      </c>
    </row>
    <row r="583" s="2" customFormat="1">
      <c r="A583" s="40"/>
      <c r="B583" s="41"/>
      <c r="C583" s="42"/>
      <c r="D583" s="227" t="s">
        <v>153</v>
      </c>
      <c r="E583" s="42"/>
      <c r="F583" s="228" t="s">
        <v>773</v>
      </c>
      <c r="G583" s="42"/>
      <c r="H583" s="42"/>
      <c r="I583" s="229"/>
      <c r="J583" s="42"/>
      <c r="K583" s="42"/>
      <c r="L583" s="46"/>
      <c r="M583" s="230"/>
      <c r="N583" s="231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153</v>
      </c>
      <c r="AU583" s="19" t="s">
        <v>82</v>
      </c>
    </row>
    <row r="584" s="2" customFormat="1" ht="49.05" customHeight="1">
      <c r="A584" s="40"/>
      <c r="B584" s="41"/>
      <c r="C584" s="214" t="s">
        <v>774</v>
      </c>
      <c r="D584" s="214" t="s">
        <v>146</v>
      </c>
      <c r="E584" s="215" t="s">
        <v>775</v>
      </c>
      <c r="F584" s="216" t="s">
        <v>776</v>
      </c>
      <c r="G584" s="217" t="s">
        <v>470</v>
      </c>
      <c r="H584" s="218">
        <v>0.59999999999999998</v>
      </c>
      <c r="I584" s="219"/>
      <c r="J584" s="220">
        <f>ROUND(I584*H584,2)</f>
        <v>0</v>
      </c>
      <c r="K584" s="216" t="s">
        <v>150</v>
      </c>
      <c r="L584" s="46"/>
      <c r="M584" s="221" t="s">
        <v>19</v>
      </c>
      <c r="N584" s="222" t="s">
        <v>43</v>
      </c>
      <c r="O584" s="86"/>
      <c r="P584" s="223">
        <f>O584*H584</f>
        <v>0</v>
      </c>
      <c r="Q584" s="223">
        <v>0</v>
      </c>
      <c r="R584" s="223">
        <f>Q584*H584</f>
        <v>0</v>
      </c>
      <c r="S584" s="223">
        <v>0</v>
      </c>
      <c r="T584" s="224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25" t="s">
        <v>204</v>
      </c>
      <c r="AT584" s="225" t="s">
        <v>146</v>
      </c>
      <c r="AU584" s="225" t="s">
        <v>82</v>
      </c>
      <c r="AY584" s="19" t="s">
        <v>143</v>
      </c>
      <c r="BE584" s="226">
        <f>IF(N584="základní",J584,0)</f>
        <v>0</v>
      </c>
      <c r="BF584" s="226">
        <f>IF(N584="snížená",J584,0)</f>
        <v>0</v>
      </c>
      <c r="BG584" s="226">
        <f>IF(N584="zákl. přenesená",J584,0)</f>
        <v>0</v>
      </c>
      <c r="BH584" s="226">
        <f>IF(N584="sníž. přenesená",J584,0)</f>
        <v>0</v>
      </c>
      <c r="BI584" s="226">
        <f>IF(N584="nulová",J584,0)</f>
        <v>0</v>
      </c>
      <c r="BJ584" s="19" t="s">
        <v>79</v>
      </c>
      <c r="BK584" s="226">
        <f>ROUND(I584*H584,2)</f>
        <v>0</v>
      </c>
      <c r="BL584" s="19" t="s">
        <v>204</v>
      </c>
      <c r="BM584" s="225" t="s">
        <v>777</v>
      </c>
    </row>
    <row r="585" s="2" customFormat="1">
      <c r="A585" s="40"/>
      <c r="B585" s="41"/>
      <c r="C585" s="42"/>
      <c r="D585" s="227" t="s">
        <v>153</v>
      </c>
      <c r="E585" s="42"/>
      <c r="F585" s="228" t="s">
        <v>778</v>
      </c>
      <c r="G585" s="42"/>
      <c r="H585" s="42"/>
      <c r="I585" s="229"/>
      <c r="J585" s="42"/>
      <c r="K585" s="42"/>
      <c r="L585" s="46"/>
      <c r="M585" s="230"/>
      <c r="N585" s="231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153</v>
      </c>
      <c r="AU585" s="19" t="s">
        <v>82</v>
      </c>
    </row>
    <row r="586" s="12" customFormat="1" ht="22.8" customHeight="1">
      <c r="A586" s="12"/>
      <c r="B586" s="198"/>
      <c r="C586" s="199"/>
      <c r="D586" s="200" t="s">
        <v>71</v>
      </c>
      <c r="E586" s="212" t="s">
        <v>779</v>
      </c>
      <c r="F586" s="212" t="s">
        <v>780</v>
      </c>
      <c r="G586" s="199"/>
      <c r="H586" s="199"/>
      <c r="I586" s="202"/>
      <c r="J586" s="213">
        <f>BK586</f>
        <v>0</v>
      </c>
      <c r="K586" s="199"/>
      <c r="L586" s="204"/>
      <c r="M586" s="205"/>
      <c r="N586" s="206"/>
      <c r="O586" s="206"/>
      <c r="P586" s="207">
        <f>SUM(P587:P891)</f>
        <v>0</v>
      </c>
      <c r="Q586" s="206"/>
      <c r="R586" s="207">
        <f>SUM(R587:R891)</f>
        <v>85.519489539999981</v>
      </c>
      <c r="S586" s="206"/>
      <c r="T586" s="208">
        <f>SUM(T587:T891)</f>
        <v>54.469566600000007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09" t="s">
        <v>82</v>
      </c>
      <c r="AT586" s="210" t="s">
        <v>71</v>
      </c>
      <c r="AU586" s="210" t="s">
        <v>79</v>
      </c>
      <c r="AY586" s="209" t="s">
        <v>143</v>
      </c>
      <c r="BK586" s="211">
        <f>SUM(BK587:BK891)</f>
        <v>0</v>
      </c>
    </row>
    <row r="587" s="2" customFormat="1" ht="33" customHeight="1">
      <c r="A587" s="40"/>
      <c r="B587" s="41"/>
      <c r="C587" s="214" t="s">
        <v>781</v>
      </c>
      <c r="D587" s="214" t="s">
        <v>146</v>
      </c>
      <c r="E587" s="215" t="s">
        <v>782</v>
      </c>
      <c r="F587" s="216" t="s">
        <v>783</v>
      </c>
      <c r="G587" s="217" t="s">
        <v>271</v>
      </c>
      <c r="H587" s="218">
        <v>34.600000000000001</v>
      </c>
      <c r="I587" s="219"/>
      <c r="J587" s="220">
        <f>ROUND(I587*H587,2)</f>
        <v>0</v>
      </c>
      <c r="K587" s="216" t="s">
        <v>150</v>
      </c>
      <c r="L587" s="46"/>
      <c r="M587" s="221" t="s">
        <v>19</v>
      </c>
      <c r="N587" s="222" t="s">
        <v>43</v>
      </c>
      <c r="O587" s="86"/>
      <c r="P587" s="223">
        <f>O587*H587</f>
        <v>0</v>
      </c>
      <c r="Q587" s="223">
        <v>0</v>
      </c>
      <c r="R587" s="223">
        <f>Q587*H587</f>
        <v>0</v>
      </c>
      <c r="S587" s="223">
        <v>0.0080000000000000002</v>
      </c>
      <c r="T587" s="224">
        <f>S587*H587</f>
        <v>0.27679999999999999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25" t="s">
        <v>151</v>
      </c>
      <c r="AT587" s="225" t="s">
        <v>146</v>
      </c>
      <c r="AU587" s="225" t="s">
        <v>82</v>
      </c>
      <c r="AY587" s="19" t="s">
        <v>143</v>
      </c>
      <c r="BE587" s="226">
        <f>IF(N587="základní",J587,0)</f>
        <v>0</v>
      </c>
      <c r="BF587" s="226">
        <f>IF(N587="snížená",J587,0)</f>
        <v>0</v>
      </c>
      <c r="BG587" s="226">
        <f>IF(N587="zákl. přenesená",J587,0)</f>
        <v>0</v>
      </c>
      <c r="BH587" s="226">
        <f>IF(N587="sníž. přenesená",J587,0)</f>
        <v>0</v>
      </c>
      <c r="BI587" s="226">
        <f>IF(N587="nulová",J587,0)</f>
        <v>0</v>
      </c>
      <c r="BJ587" s="19" t="s">
        <v>79</v>
      </c>
      <c r="BK587" s="226">
        <f>ROUND(I587*H587,2)</f>
        <v>0</v>
      </c>
      <c r="BL587" s="19" t="s">
        <v>151</v>
      </c>
      <c r="BM587" s="225" t="s">
        <v>784</v>
      </c>
    </row>
    <row r="588" s="2" customFormat="1">
      <c r="A588" s="40"/>
      <c r="B588" s="41"/>
      <c r="C588" s="42"/>
      <c r="D588" s="227" t="s">
        <v>153</v>
      </c>
      <c r="E588" s="42"/>
      <c r="F588" s="228" t="s">
        <v>785</v>
      </c>
      <c r="G588" s="42"/>
      <c r="H588" s="42"/>
      <c r="I588" s="229"/>
      <c r="J588" s="42"/>
      <c r="K588" s="42"/>
      <c r="L588" s="46"/>
      <c r="M588" s="230"/>
      <c r="N588" s="231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153</v>
      </c>
      <c r="AU588" s="19" t="s">
        <v>82</v>
      </c>
    </row>
    <row r="589" s="13" customFormat="1">
      <c r="A589" s="13"/>
      <c r="B589" s="232"/>
      <c r="C589" s="233"/>
      <c r="D589" s="234" t="s">
        <v>155</v>
      </c>
      <c r="E589" s="235" t="s">
        <v>19</v>
      </c>
      <c r="F589" s="236" t="s">
        <v>266</v>
      </c>
      <c r="G589" s="233"/>
      <c r="H589" s="235" t="s">
        <v>19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155</v>
      </c>
      <c r="AU589" s="242" t="s">
        <v>82</v>
      </c>
      <c r="AV589" s="13" t="s">
        <v>79</v>
      </c>
      <c r="AW589" s="13" t="s">
        <v>33</v>
      </c>
      <c r="AX589" s="13" t="s">
        <v>72</v>
      </c>
      <c r="AY589" s="242" t="s">
        <v>143</v>
      </c>
    </row>
    <row r="590" s="13" customFormat="1">
      <c r="A590" s="13"/>
      <c r="B590" s="232"/>
      <c r="C590" s="233"/>
      <c r="D590" s="234" t="s">
        <v>155</v>
      </c>
      <c r="E590" s="235" t="s">
        <v>19</v>
      </c>
      <c r="F590" s="236" t="s">
        <v>786</v>
      </c>
      <c r="G590" s="233"/>
      <c r="H590" s="235" t="s">
        <v>19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2" t="s">
        <v>155</v>
      </c>
      <c r="AU590" s="242" t="s">
        <v>82</v>
      </c>
      <c r="AV590" s="13" t="s">
        <v>79</v>
      </c>
      <c r="AW590" s="13" t="s">
        <v>33</v>
      </c>
      <c r="AX590" s="13" t="s">
        <v>72</v>
      </c>
      <c r="AY590" s="242" t="s">
        <v>143</v>
      </c>
    </row>
    <row r="591" s="14" customFormat="1">
      <c r="A591" s="14"/>
      <c r="B591" s="243"/>
      <c r="C591" s="244"/>
      <c r="D591" s="234" t="s">
        <v>155</v>
      </c>
      <c r="E591" s="245" t="s">
        <v>19</v>
      </c>
      <c r="F591" s="246" t="s">
        <v>787</v>
      </c>
      <c r="G591" s="244"/>
      <c r="H591" s="247">
        <v>34.600000000000001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155</v>
      </c>
      <c r="AU591" s="253" t="s">
        <v>82</v>
      </c>
      <c r="AV591" s="14" t="s">
        <v>82</v>
      </c>
      <c r="AW591" s="14" t="s">
        <v>33</v>
      </c>
      <c r="AX591" s="14" t="s">
        <v>79</v>
      </c>
      <c r="AY591" s="253" t="s">
        <v>143</v>
      </c>
    </row>
    <row r="592" s="2" customFormat="1" ht="44.25" customHeight="1">
      <c r="A592" s="40"/>
      <c r="B592" s="41"/>
      <c r="C592" s="214" t="s">
        <v>788</v>
      </c>
      <c r="D592" s="214" t="s">
        <v>146</v>
      </c>
      <c r="E592" s="215" t="s">
        <v>789</v>
      </c>
      <c r="F592" s="216" t="s">
        <v>790</v>
      </c>
      <c r="G592" s="217" t="s">
        <v>271</v>
      </c>
      <c r="H592" s="218">
        <v>1455.4000000000001</v>
      </c>
      <c r="I592" s="219"/>
      <c r="J592" s="220">
        <f>ROUND(I592*H592,2)</f>
        <v>0</v>
      </c>
      <c r="K592" s="216" t="s">
        <v>150</v>
      </c>
      <c r="L592" s="46"/>
      <c r="M592" s="221" t="s">
        <v>19</v>
      </c>
      <c r="N592" s="222" t="s">
        <v>43</v>
      </c>
      <c r="O592" s="86"/>
      <c r="P592" s="223">
        <f>O592*H592</f>
        <v>0</v>
      </c>
      <c r="Q592" s="223">
        <v>0</v>
      </c>
      <c r="R592" s="223">
        <f>Q592*H592</f>
        <v>0</v>
      </c>
      <c r="S592" s="223">
        <v>0.012319999999999999</v>
      </c>
      <c r="T592" s="224">
        <f>S592*H592</f>
        <v>17.930527999999999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25" t="s">
        <v>151</v>
      </c>
      <c r="AT592" s="225" t="s">
        <v>146</v>
      </c>
      <c r="AU592" s="225" t="s">
        <v>82</v>
      </c>
      <c r="AY592" s="19" t="s">
        <v>143</v>
      </c>
      <c r="BE592" s="226">
        <f>IF(N592="základní",J592,0)</f>
        <v>0</v>
      </c>
      <c r="BF592" s="226">
        <f>IF(N592="snížená",J592,0)</f>
        <v>0</v>
      </c>
      <c r="BG592" s="226">
        <f>IF(N592="zákl. přenesená",J592,0)</f>
        <v>0</v>
      </c>
      <c r="BH592" s="226">
        <f>IF(N592="sníž. přenesená",J592,0)</f>
        <v>0</v>
      </c>
      <c r="BI592" s="226">
        <f>IF(N592="nulová",J592,0)</f>
        <v>0</v>
      </c>
      <c r="BJ592" s="19" t="s">
        <v>79</v>
      </c>
      <c r="BK592" s="226">
        <f>ROUND(I592*H592,2)</f>
        <v>0</v>
      </c>
      <c r="BL592" s="19" t="s">
        <v>151</v>
      </c>
      <c r="BM592" s="225" t="s">
        <v>791</v>
      </c>
    </row>
    <row r="593" s="2" customFormat="1">
      <c r="A593" s="40"/>
      <c r="B593" s="41"/>
      <c r="C593" s="42"/>
      <c r="D593" s="227" t="s">
        <v>153</v>
      </c>
      <c r="E593" s="42"/>
      <c r="F593" s="228" t="s">
        <v>792</v>
      </c>
      <c r="G593" s="42"/>
      <c r="H593" s="42"/>
      <c r="I593" s="229"/>
      <c r="J593" s="42"/>
      <c r="K593" s="42"/>
      <c r="L593" s="46"/>
      <c r="M593" s="230"/>
      <c r="N593" s="231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153</v>
      </c>
      <c r="AU593" s="19" t="s">
        <v>82</v>
      </c>
    </row>
    <row r="594" s="13" customFormat="1">
      <c r="A594" s="13"/>
      <c r="B594" s="232"/>
      <c r="C594" s="233"/>
      <c r="D594" s="234" t="s">
        <v>155</v>
      </c>
      <c r="E594" s="235" t="s">
        <v>19</v>
      </c>
      <c r="F594" s="236" t="s">
        <v>266</v>
      </c>
      <c r="G594" s="233"/>
      <c r="H594" s="235" t="s">
        <v>19</v>
      </c>
      <c r="I594" s="237"/>
      <c r="J594" s="233"/>
      <c r="K594" s="233"/>
      <c r="L594" s="238"/>
      <c r="M594" s="239"/>
      <c r="N594" s="240"/>
      <c r="O594" s="240"/>
      <c r="P594" s="240"/>
      <c r="Q594" s="240"/>
      <c r="R594" s="240"/>
      <c r="S594" s="240"/>
      <c r="T594" s="24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2" t="s">
        <v>155</v>
      </c>
      <c r="AU594" s="242" t="s">
        <v>82</v>
      </c>
      <c r="AV594" s="13" t="s">
        <v>79</v>
      </c>
      <c r="AW594" s="13" t="s">
        <v>33</v>
      </c>
      <c r="AX594" s="13" t="s">
        <v>72</v>
      </c>
      <c r="AY594" s="242" t="s">
        <v>143</v>
      </c>
    </row>
    <row r="595" s="13" customFormat="1">
      <c r="A595" s="13"/>
      <c r="B595" s="232"/>
      <c r="C595" s="233"/>
      <c r="D595" s="234" t="s">
        <v>155</v>
      </c>
      <c r="E595" s="235" t="s">
        <v>19</v>
      </c>
      <c r="F595" s="236" t="s">
        <v>793</v>
      </c>
      <c r="G595" s="233"/>
      <c r="H595" s="235" t="s">
        <v>19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155</v>
      </c>
      <c r="AU595" s="242" t="s">
        <v>82</v>
      </c>
      <c r="AV595" s="13" t="s">
        <v>79</v>
      </c>
      <c r="AW595" s="13" t="s">
        <v>33</v>
      </c>
      <c r="AX595" s="13" t="s">
        <v>72</v>
      </c>
      <c r="AY595" s="242" t="s">
        <v>143</v>
      </c>
    </row>
    <row r="596" s="14" customFormat="1">
      <c r="A596" s="14"/>
      <c r="B596" s="243"/>
      <c r="C596" s="244"/>
      <c r="D596" s="234" t="s">
        <v>155</v>
      </c>
      <c r="E596" s="245" t="s">
        <v>19</v>
      </c>
      <c r="F596" s="246" t="s">
        <v>794</v>
      </c>
      <c r="G596" s="244"/>
      <c r="H596" s="247">
        <v>58.399999999999999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155</v>
      </c>
      <c r="AU596" s="253" t="s">
        <v>82</v>
      </c>
      <c r="AV596" s="14" t="s">
        <v>82</v>
      </c>
      <c r="AW596" s="14" t="s">
        <v>33</v>
      </c>
      <c r="AX596" s="14" t="s">
        <v>72</v>
      </c>
      <c r="AY596" s="253" t="s">
        <v>143</v>
      </c>
    </row>
    <row r="597" s="13" customFormat="1">
      <c r="A597" s="13"/>
      <c r="B597" s="232"/>
      <c r="C597" s="233"/>
      <c r="D597" s="234" t="s">
        <v>155</v>
      </c>
      <c r="E597" s="235" t="s">
        <v>19</v>
      </c>
      <c r="F597" s="236" t="s">
        <v>795</v>
      </c>
      <c r="G597" s="233"/>
      <c r="H597" s="235" t="s">
        <v>19</v>
      </c>
      <c r="I597" s="237"/>
      <c r="J597" s="233"/>
      <c r="K597" s="233"/>
      <c r="L597" s="238"/>
      <c r="M597" s="239"/>
      <c r="N597" s="240"/>
      <c r="O597" s="240"/>
      <c r="P597" s="240"/>
      <c r="Q597" s="240"/>
      <c r="R597" s="240"/>
      <c r="S597" s="240"/>
      <c r="T597" s="24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2" t="s">
        <v>155</v>
      </c>
      <c r="AU597" s="242" t="s">
        <v>82</v>
      </c>
      <c r="AV597" s="13" t="s">
        <v>79</v>
      </c>
      <c r="AW597" s="13" t="s">
        <v>33</v>
      </c>
      <c r="AX597" s="13" t="s">
        <v>72</v>
      </c>
      <c r="AY597" s="242" t="s">
        <v>143</v>
      </c>
    </row>
    <row r="598" s="13" customFormat="1">
      <c r="A598" s="13"/>
      <c r="B598" s="232"/>
      <c r="C598" s="233"/>
      <c r="D598" s="234" t="s">
        <v>155</v>
      </c>
      <c r="E598" s="235" t="s">
        <v>19</v>
      </c>
      <c r="F598" s="236" t="s">
        <v>796</v>
      </c>
      <c r="G598" s="233"/>
      <c r="H598" s="235" t="s">
        <v>19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2" t="s">
        <v>155</v>
      </c>
      <c r="AU598" s="242" t="s">
        <v>82</v>
      </c>
      <c r="AV598" s="13" t="s">
        <v>79</v>
      </c>
      <c r="AW598" s="13" t="s">
        <v>33</v>
      </c>
      <c r="AX598" s="13" t="s">
        <v>72</v>
      </c>
      <c r="AY598" s="242" t="s">
        <v>143</v>
      </c>
    </row>
    <row r="599" s="14" customFormat="1">
      <c r="A599" s="14"/>
      <c r="B599" s="243"/>
      <c r="C599" s="244"/>
      <c r="D599" s="234" t="s">
        <v>155</v>
      </c>
      <c r="E599" s="245" t="s">
        <v>19</v>
      </c>
      <c r="F599" s="246" t="s">
        <v>797</v>
      </c>
      <c r="G599" s="244"/>
      <c r="H599" s="247">
        <v>1397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155</v>
      </c>
      <c r="AU599" s="253" t="s">
        <v>82</v>
      </c>
      <c r="AV599" s="14" t="s">
        <v>82</v>
      </c>
      <c r="AW599" s="14" t="s">
        <v>33</v>
      </c>
      <c r="AX599" s="14" t="s">
        <v>72</v>
      </c>
      <c r="AY599" s="253" t="s">
        <v>143</v>
      </c>
    </row>
    <row r="600" s="15" customFormat="1">
      <c r="A600" s="15"/>
      <c r="B600" s="254"/>
      <c r="C600" s="255"/>
      <c r="D600" s="234" t="s">
        <v>155</v>
      </c>
      <c r="E600" s="256" t="s">
        <v>19</v>
      </c>
      <c r="F600" s="257" t="s">
        <v>234</v>
      </c>
      <c r="G600" s="255"/>
      <c r="H600" s="258">
        <v>1455.4000000000001</v>
      </c>
      <c r="I600" s="259"/>
      <c r="J600" s="255"/>
      <c r="K600" s="255"/>
      <c r="L600" s="260"/>
      <c r="M600" s="261"/>
      <c r="N600" s="262"/>
      <c r="O600" s="262"/>
      <c r="P600" s="262"/>
      <c r="Q600" s="262"/>
      <c r="R600" s="262"/>
      <c r="S600" s="262"/>
      <c r="T600" s="263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4" t="s">
        <v>155</v>
      </c>
      <c r="AU600" s="264" t="s">
        <v>82</v>
      </c>
      <c r="AV600" s="15" t="s">
        <v>151</v>
      </c>
      <c r="AW600" s="15" t="s">
        <v>33</v>
      </c>
      <c r="AX600" s="15" t="s">
        <v>79</v>
      </c>
      <c r="AY600" s="264" t="s">
        <v>143</v>
      </c>
    </row>
    <row r="601" s="2" customFormat="1" ht="44.25" customHeight="1">
      <c r="A601" s="40"/>
      <c r="B601" s="41"/>
      <c r="C601" s="214" t="s">
        <v>798</v>
      </c>
      <c r="D601" s="214" t="s">
        <v>146</v>
      </c>
      <c r="E601" s="215" t="s">
        <v>799</v>
      </c>
      <c r="F601" s="216" t="s">
        <v>800</v>
      </c>
      <c r="G601" s="217" t="s">
        <v>271</v>
      </c>
      <c r="H601" s="218">
        <v>91.400000000000006</v>
      </c>
      <c r="I601" s="219"/>
      <c r="J601" s="220">
        <f>ROUND(I601*H601,2)</f>
        <v>0</v>
      </c>
      <c r="K601" s="216" t="s">
        <v>150</v>
      </c>
      <c r="L601" s="46"/>
      <c r="M601" s="221" t="s">
        <v>19</v>
      </c>
      <c r="N601" s="222" t="s">
        <v>43</v>
      </c>
      <c r="O601" s="86"/>
      <c r="P601" s="223">
        <f>O601*H601</f>
        <v>0</v>
      </c>
      <c r="Q601" s="223">
        <v>0</v>
      </c>
      <c r="R601" s="223">
        <f>Q601*H601</f>
        <v>0</v>
      </c>
      <c r="S601" s="223">
        <v>0.012319999999999999</v>
      </c>
      <c r="T601" s="224">
        <f>S601*H601</f>
        <v>1.1260479999999999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25" t="s">
        <v>151</v>
      </c>
      <c r="AT601" s="225" t="s">
        <v>146</v>
      </c>
      <c r="AU601" s="225" t="s">
        <v>82</v>
      </c>
      <c r="AY601" s="19" t="s">
        <v>143</v>
      </c>
      <c r="BE601" s="226">
        <f>IF(N601="základní",J601,0)</f>
        <v>0</v>
      </c>
      <c r="BF601" s="226">
        <f>IF(N601="snížená",J601,0)</f>
        <v>0</v>
      </c>
      <c r="BG601" s="226">
        <f>IF(N601="zákl. přenesená",J601,0)</f>
        <v>0</v>
      </c>
      <c r="BH601" s="226">
        <f>IF(N601="sníž. přenesená",J601,0)</f>
        <v>0</v>
      </c>
      <c r="BI601" s="226">
        <f>IF(N601="nulová",J601,0)</f>
        <v>0</v>
      </c>
      <c r="BJ601" s="19" t="s">
        <v>79</v>
      </c>
      <c r="BK601" s="226">
        <f>ROUND(I601*H601,2)</f>
        <v>0</v>
      </c>
      <c r="BL601" s="19" t="s">
        <v>151</v>
      </c>
      <c r="BM601" s="225" t="s">
        <v>451</v>
      </c>
    </row>
    <row r="602" s="2" customFormat="1">
      <c r="A602" s="40"/>
      <c r="B602" s="41"/>
      <c r="C602" s="42"/>
      <c r="D602" s="227" t="s">
        <v>153</v>
      </c>
      <c r="E602" s="42"/>
      <c r="F602" s="228" t="s">
        <v>801</v>
      </c>
      <c r="G602" s="42"/>
      <c r="H602" s="42"/>
      <c r="I602" s="229"/>
      <c r="J602" s="42"/>
      <c r="K602" s="42"/>
      <c r="L602" s="46"/>
      <c r="M602" s="230"/>
      <c r="N602" s="231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153</v>
      </c>
      <c r="AU602" s="19" t="s">
        <v>82</v>
      </c>
    </row>
    <row r="603" s="13" customFormat="1">
      <c r="A603" s="13"/>
      <c r="B603" s="232"/>
      <c r="C603" s="233"/>
      <c r="D603" s="234" t="s">
        <v>155</v>
      </c>
      <c r="E603" s="235" t="s">
        <v>19</v>
      </c>
      <c r="F603" s="236" t="s">
        <v>266</v>
      </c>
      <c r="G603" s="233"/>
      <c r="H603" s="235" t="s">
        <v>19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2" t="s">
        <v>155</v>
      </c>
      <c r="AU603" s="242" t="s">
        <v>82</v>
      </c>
      <c r="AV603" s="13" t="s">
        <v>79</v>
      </c>
      <c r="AW603" s="13" t="s">
        <v>33</v>
      </c>
      <c r="AX603" s="13" t="s">
        <v>72</v>
      </c>
      <c r="AY603" s="242" t="s">
        <v>143</v>
      </c>
    </row>
    <row r="604" s="13" customFormat="1">
      <c r="A604" s="13"/>
      <c r="B604" s="232"/>
      <c r="C604" s="233"/>
      <c r="D604" s="234" t="s">
        <v>155</v>
      </c>
      <c r="E604" s="235" t="s">
        <v>19</v>
      </c>
      <c r="F604" s="236" t="s">
        <v>793</v>
      </c>
      <c r="G604" s="233"/>
      <c r="H604" s="235" t="s">
        <v>19</v>
      </c>
      <c r="I604" s="237"/>
      <c r="J604" s="233"/>
      <c r="K604" s="233"/>
      <c r="L604" s="238"/>
      <c r="M604" s="239"/>
      <c r="N604" s="240"/>
      <c r="O604" s="240"/>
      <c r="P604" s="240"/>
      <c r="Q604" s="240"/>
      <c r="R604" s="240"/>
      <c r="S604" s="240"/>
      <c r="T604" s="241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2" t="s">
        <v>155</v>
      </c>
      <c r="AU604" s="242" t="s">
        <v>82</v>
      </c>
      <c r="AV604" s="13" t="s">
        <v>79</v>
      </c>
      <c r="AW604" s="13" t="s">
        <v>33</v>
      </c>
      <c r="AX604" s="13" t="s">
        <v>72</v>
      </c>
      <c r="AY604" s="242" t="s">
        <v>143</v>
      </c>
    </row>
    <row r="605" s="14" customFormat="1">
      <c r="A605" s="14"/>
      <c r="B605" s="243"/>
      <c r="C605" s="244"/>
      <c r="D605" s="234" t="s">
        <v>155</v>
      </c>
      <c r="E605" s="245" t="s">
        <v>19</v>
      </c>
      <c r="F605" s="246" t="s">
        <v>802</v>
      </c>
      <c r="G605" s="244"/>
      <c r="H605" s="247">
        <v>91.400000000000006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155</v>
      </c>
      <c r="AU605" s="253" t="s">
        <v>82</v>
      </c>
      <c r="AV605" s="14" t="s">
        <v>82</v>
      </c>
      <c r="AW605" s="14" t="s">
        <v>33</v>
      </c>
      <c r="AX605" s="14" t="s">
        <v>79</v>
      </c>
      <c r="AY605" s="253" t="s">
        <v>143</v>
      </c>
    </row>
    <row r="606" s="2" customFormat="1" ht="44.25" customHeight="1">
      <c r="A606" s="40"/>
      <c r="B606" s="41"/>
      <c r="C606" s="214" t="s">
        <v>196</v>
      </c>
      <c r="D606" s="214" t="s">
        <v>146</v>
      </c>
      <c r="E606" s="215" t="s">
        <v>803</v>
      </c>
      <c r="F606" s="216" t="s">
        <v>804</v>
      </c>
      <c r="G606" s="217" t="s">
        <v>271</v>
      </c>
      <c r="H606" s="218">
        <v>236.90000000000001</v>
      </c>
      <c r="I606" s="219"/>
      <c r="J606" s="220">
        <f>ROUND(I606*H606,2)</f>
        <v>0</v>
      </c>
      <c r="K606" s="216" t="s">
        <v>150</v>
      </c>
      <c r="L606" s="46"/>
      <c r="M606" s="221" t="s">
        <v>19</v>
      </c>
      <c r="N606" s="222" t="s">
        <v>43</v>
      </c>
      <c r="O606" s="86"/>
      <c r="P606" s="223">
        <f>O606*H606</f>
        <v>0</v>
      </c>
      <c r="Q606" s="223">
        <v>0</v>
      </c>
      <c r="R606" s="223">
        <f>Q606*H606</f>
        <v>0</v>
      </c>
      <c r="S606" s="223">
        <v>0.012319999999999999</v>
      </c>
      <c r="T606" s="224">
        <f>S606*H606</f>
        <v>2.9186079999999999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25" t="s">
        <v>151</v>
      </c>
      <c r="AT606" s="225" t="s">
        <v>146</v>
      </c>
      <c r="AU606" s="225" t="s">
        <v>82</v>
      </c>
      <c r="AY606" s="19" t="s">
        <v>143</v>
      </c>
      <c r="BE606" s="226">
        <f>IF(N606="základní",J606,0)</f>
        <v>0</v>
      </c>
      <c r="BF606" s="226">
        <f>IF(N606="snížená",J606,0)</f>
        <v>0</v>
      </c>
      <c r="BG606" s="226">
        <f>IF(N606="zákl. přenesená",J606,0)</f>
        <v>0</v>
      </c>
      <c r="BH606" s="226">
        <f>IF(N606="sníž. přenesená",J606,0)</f>
        <v>0</v>
      </c>
      <c r="BI606" s="226">
        <f>IF(N606="nulová",J606,0)</f>
        <v>0</v>
      </c>
      <c r="BJ606" s="19" t="s">
        <v>79</v>
      </c>
      <c r="BK606" s="226">
        <f>ROUND(I606*H606,2)</f>
        <v>0</v>
      </c>
      <c r="BL606" s="19" t="s">
        <v>151</v>
      </c>
      <c r="BM606" s="225" t="s">
        <v>805</v>
      </c>
    </row>
    <row r="607" s="2" customFormat="1">
      <c r="A607" s="40"/>
      <c r="B607" s="41"/>
      <c r="C607" s="42"/>
      <c r="D607" s="227" t="s">
        <v>153</v>
      </c>
      <c r="E607" s="42"/>
      <c r="F607" s="228" t="s">
        <v>806</v>
      </c>
      <c r="G607" s="42"/>
      <c r="H607" s="42"/>
      <c r="I607" s="229"/>
      <c r="J607" s="42"/>
      <c r="K607" s="42"/>
      <c r="L607" s="46"/>
      <c r="M607" s="230"/>
      <c r="N607" s="231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153</v>
      </c>
      <c r="AU607" s="19" t="s">
        <v>82</v>
      </c>
    </row>
    <row r="608" s="13" customFormat="1">
      <c r="A608" s="13"/>
      <c r="B608" s="232"/>
      <c r="C608" s="233"/>
      <c r="D608" s="234" t="s">
        <v>155</v>
      </c>
      <c r="E608" s="235" t="s">
        <v>19</v>
      </c>
      <c r="F608" s="236" t="s">
        <v>266</v>
      </c>
      <c r="G608" s="233"/>
      <c r="H608" s="235" t="s">
        <v>19</v>
      </c>
      <c r="I608" s="237"/>
      <c r="J608" s="233"/>
      <c r="K608" s="233"/>
      <c r="L608" s="238"/>
      <c r="M608" s="239"/>
      <c r="N608" s="240"/>
      <c r="O608" s="240"/>
      <c r="P608" s="240"/>
      <c r="Q608" s="240"/>
      <c r="R608" s="240"/>
      <c r="S608" s="240"/>
      <c r="T608" s="24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2" t="s">
        <v>155</v>
      </c>
      <c r="AU608" s="242" t="s">
        <v>82</v>
      </c>
      <c r="AV608" s="13" t="s">
        <v>79</v>
      </c>
      <c r="AW608" s="13" t="s">
        <v>33</v>
      </c>
      <c r="AX608" s="13" t="s">
        <v>72</v>
      </c>
      <c r="AY608" s="242" t="s">
        <v>143</v>
      </c>
    </row>
    <row r="609" s="13" customFormat="1">
      <c r="A609" s="13"/>
      <c r="B609" s="232"/>
      <c r="C609" s="233"/>
      <c r="D609" s="234" t="s">
        <v>155</v>
      </c>
      <c r="E609" s="235" t="s">
        <v>19</v>
      </c>
      <c r="F609" s="236" t="s">
        <v>807</v>
      </c>
      <c r="G609" s="233"/>
      <c r="H609" s="235" t="s">
        <v>19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2" t="s">
        <v>155</v>
      </c>
      <c r="AU609" s="242" t="s">
        <v>82</v>
      </c>
      <c r="AV609" s="13" t="s">
        <v>79</v>
      </c>
      <c r="AW609" s="13" t="s">
        <v>33</v>
      </c>
      <c r="AX609" s="13" t="s">
        <v>72</v>
      </c>
      <c r="AY609" s="242" t="s">
        <v>143</v>
      </c>
    </row>
    <row r="610" s="14" customFormat="1">
      <c r="A610" s="14"/>
      <c r="B610" s="243"/>
      <c r="C610" s="244"/>
      <c r="D610" s="234" t="s">
        <v>155</v>
      </c>
      <c r="E610" s="245" t="s">
        <v>19</v>
      </c>
      <c r="F610" s="246" t="s">
        <v>808</v>
      </c>
      <c r="G610" s="244"/>
      <c r="H610" s="247">
        <v>23.600000000000001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155</v>
      </c>
      <c r="AU610" s="253" t="s">
        <v>82</v>
      </c>
      <c r="AV610" s="14" t="s">
        <v>82</v>
      </c>
      <c r="AW610" s="14" t="s">
        <v>33</v>
      </c>
      <c r="AX610" s="14" t="s">
        <v>72</v>
      </c>
      <c r="AY610" s="253" t="s">
        <v>143</v>
      </c>
    </row>
    <row r="611" s="13" customFormat="1">
      <c r="A611" s="13"/>
      <c r="B611" s="232"/>
      <c r="C611" s="233"/>
      <c r="D611" s="234" t="s">
        <v>155</v>
      </c>
      <c r="E611" s="235" t="s">
        <v>19</v>
      </c>
      <c r="F611" s="236" t="s">
        <v>793</v>
      </c>
      <c r="G611" s="233"/>
      <c r="H611" s="235" t="s">
        <v>19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2" t="s">
        <v>155</v>
      </c>
      <c r="AU611" s="242" t="s">
        <v>82</v>
      </c>
      <c r="AV611" s="13" t="s">
        <v>79</v>
      </c>
      <c r="AW611" s="13" t="s">
        <v>33</v>
      </c>
      <c r="AX611" s="13" t="s">
        <v>72</v>
      </c>
      <c r="AY611" s="242" t="s">
        <v>143</v>
      </c>
    </row>
    <row r="612" s="14" customFormat="1">
      <c r="A612" s="14"/>
      <c r="B612" s="243"/>
      <c r="C612" s="244"/>
      <c r="D612" s="234" t="s">
        <v>155</v>
      </c>
      <c r="E612" s="245" t="s">
        <v>19</v>
      </c>
      <c r="F612" s="246" t="s">
        <v>809</v>
      </c>
      <c r="G612" s="244"/>
      <c r="H612" s="247">
        <v>213.30000000000001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155</v>
      </c>
      <c r="AU612" s="253" t="s">
        <v>82</v>
      </c>
      <c r="AV612" s="14" t="s">
        <v>82</v>
      </c>
      <c r="AW612" s="14" t="s">
        <v>33</v>
      </c>
      <c r="AX612" s="14" t="s">
        <v>72</v>
      </c>
      <c r="AY612" s="253" t="s">
        <v>143</v>
      </c>
    </row>
    <row r="613" s="15" customFormat="1">
      <c r="A613" s="15"/>
      <c r="B613" s="254"/>
      <c r="C613" s="255"/>
      <c r="D613" s="234" t="s">
        <v>155</v>
      </c>
      <c r="E613" s="256" t="s">
        <v>19</v>
      </c>
      <c r="F613" s="257" t="s">
        <v>234</v>
      </c>
      <c r="G613" s="255"/>
      <c r="H613" s="258">
        <v>236.90000000000001</v>
      </c>
      <c r="I613" s="259"/>
      <c r="J613" s="255"/>
      <c r="K613" s="255"/>
      <c r="L613" s="260"/>
      <c r="M613" s="261"/>
      <c r="N613" s="262"/>
      <c r="O613" s="262"/>
      <c r="P613" s="262"/>
      <c r="Q613" s="262"/>
      <c r="R613" s="262"/>
      <c r="S613" s="262"/>
      <c r="T613" s="263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4" t="s">
        <v>155</v>
      </c>
      <c r="AU613" s="264" t="s">
        <v>82</v>
      </c>
      <c r="AV613" s="15" t="s">
        <v>151</v>
      </c>
      <c r="AW613" s="15" t="s">
        <v>33</v>
      </c>
      <c r="AX613" s="15" t="s">
        <v>79</v>
      </c>
      <c r="AY613" s="264" t="s">
        <v>143</v>
      </c>
    </row>
    <row r="614" s="2" customFormat="1" ht="44.25" customHeight="1">
      <c r="A614" s="40"/>
      <c r="B614" s="41"/>
      <c r="C614" s="214" t="s">
        <v>205</v>
      </c>
      <c r="D614" s="214" t="s">
        <v>146</v>
      </c>
      <c r="E614" s="215" t="s">
        <v>810</v>
      </c>
      <c r="F614" s="216" t="s">
        <v>811</v>
      </c>
      <c r="G614" s="217" t="s">
        <v>271</v>
      </c>
      <c r="H614" s="218">
        <v>26.649999999999999</v>
      </c>
      <c r="I614" s="219"/>
      <c r="J614" s="220">
        <f>ROUND(I614*H614,2)</f>
        <v>0</v>
      </c>
      <c r="K614" s="216" t="s">
        <v>150</v>
      </c>
      <c r="L614" s="46"/>
      <c r="M614" s="221" t="s">
        <v>19</v>
      </c>
      <c r="N614" s="222" t="s">
        <v>43</v>
      </c>
      <c r="O614" s="86"/>
      <c r="P614" s="223">
        <f>O614*H614</f>
        <v>0</v>
      </c>
      <c r="Q614" s="223">
        <v>0</v>
      </c>
      <c r="R614" s="223">
        <f>Q614*H614</f>
        <v>0</v>
      </c>
      <c r="S614" s="223">
        <v>0.01584</v>
      </c>
      <c r="T614" s="224">
        <f>S614*H614</f>
        <v>0.42213599999999996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25" t="s">
        <v>204</v>
      </c>
      <c r="AT614" s="225" t="s">
        <v>146</v>
      </c>
      <c r="AU614" s="225" t="s">
        <v>82</v>
      </c>
      <c r="AY614" s="19" t="s">
        <v>143</v>
      </c>
      <c r="BE614" s="226">
        <f>IF(N614="základní",J614,0)</f>
        <v>0</v>
      </c>
      <c r="BF614" s="226">
        <f>IF(N614="snížená",J614,0)</f>
        <v>0</v>
      </c>
      <c r="BG614" s="226">
        <f>IF(N614="zákl. přenesená",J614,0)</f>
        <v>0</v>
      </c>
      <c r="BH614" s="226">
        <f>IF(N614="sníž. přenesená",J614,0)</f>
        <v>0</v>
      </c>
      <c r="BI614" s="226">
        <f>IF(N614="nulová",J614,0)</f>
        <v>0</v>
      </c>
      <c r="BJ614" s="19" t="s">
        <v>79</v>
      </c>
      <c r="BK614" s="226">
        <f>ROUND(I614*H614,2)</f>
        <v>0</v>
      </c>
      <c r="BL614" s="19" t="s">
        <v>204</v>
      </c>
      <c r="BM614" s="225" t="s">
        <v>812</v>
      </c>
    </row>
    <row r="615" s="2" customFormat="1">
      <c r="A615" s="40"/>
      <c r="B615" s="41"/>
      <c r="C615" s="42"/>
      <c r="D615" s="227" t="s">
        <v>153</v>
      </c>
      <c r="E615" s="42"/>
      <c r="F615" s="228" t="s">
        <v>813</v>
      </c>
      <c r="G615" s="42"/>
      <c r="H615" s="42"/>
      <c r="I615" s="229"/>
      <c r="J615" s="42"/>
      <c r="K615" s="42"/>
      <c r="L615" s="46"/>
      <c r="M615" s="230"/>
      <c r="N615" s="231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153</v>
      </c>
      <c r="AU615" s="19" t="s">
        <v>82</v>
      </c>
    </row>
    <row r="616" s="13" customFormat="1">
      <c r="A616" s="13"/>
      <c r="B616" s="232"/>
      <c r="C616" s="233"/>
      <c r="D616" s="234" t="s">
        <v>155</v>
      </c>
      <c r="E616" s="235" t="s">
        <v>19</v>
      </c>
      <c r="F616" s="236" t="s">
        <v>266</v>
      </c>
      <c r="G616" s="233"/>
      <c r="H616" s="235" t="s">
        <v>19</v>
      </c>
      <c r="I616" s="237"/>
      <c r="J616" s="233"/>
      <c r="K616" s="233"/>
      <c r="L616" s="238"/>
      <c r="M616" s="239"/>
      <c r="N616" s="240"/>
      <c r="O616" s="240"/>
      <c r="P616" s="240"/>
      <c r="Q616" s="240"/>
      <c r="R616" s="240"/>
      <c r="S616" s="240"/>
      <c r="T616" s="24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2" t="s">
        <v>155</v>
      </c>
      <c r="AU616" s="242" t="s">
        <v>82</v>
      </c>
      <c r="AV616" s="13" t="s">
        <v>79</v>
      </c>
      <c r="AW616" s="13" t="s">
        <v>33</v>
      </c>
      <c r="AX616" s="13" t="s">
        <v>72</v>
      </c>
      <c r="AY616" s="242" t="s">
        <v>143</v>
      </c>
    </row>
    <row r="617" s="13" customFormat="1">
      <c r="A617" s="13"/>
      <c r="B617" s="232"/>
      <c r="C617" s="233"/>
      <c r="D617" s="234" t="s">
        <v>155</v>
      </c>
      <c r="E617" s="235" t="s">
        <v>19</v>
      </c>
      <c r="F617" s="236" t="s">
        <v>814</v>
      </c>
      <c r="G617" s="233"/>
      <c r="H617" s="235" t="s">
        <v>19</v>
      </c>
      <c r="I617" s="237"/>
      <c r="J617" s="233"/>
      <c r="K617" s="233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155</v>
      </c>
      <c r="AU617" s="242" t="s">
        <v>82</v>
      </c>
      <c r="AV617" s="13" t="s">
        <v>79</v>
      </c>
      <c r="AW617" s="13" t="s">
        <v>33</v>
      </c>
      <c r="AX617" s="13" t="s">
        <v>72</v>
      </c>
      <c r="AY617" s="242" t="s">
        <v>143</v>
      </c>
    </row>
    <row r="618" s="14" customFormat="1">
      <c r="A618" s="14"/>
      <c r="B618" s="243"/>
      <c r="C618" s="244"/>
      <c r="D618" s="234" t="s">
        <v>155</v>
      </c>
      <c r="E618" s="245" t="s">
        <v>19</v>
      </c>
      <c r="F618" s="246" t="s">
        <v>815</v>
      </c>
      <c r="G618" s="244"/>
      <c r="H618" s="247">
        <v>6.5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155</v>
      </c>
      <c r="AU618" s="253" t="s">
        <v>82</v>
      </c>
      <c r="AV618" s="14" t="s">
        <v>82</v>
      </c>
      <c r="AW618" s="14" t="s">
        <v>33</v>
      </c>
      <c r="AX618" s="14" t="s">
        <v>72</v>
      </c>
      <c r="AY618" s="253" t="s">
        <v>143</v>
      </c>
    </row>
    <row r="619" s="13" customFormat="1">
      <c r="A619" s="13"/>
      <c r="B619" s="232"/>
      <c r="C619" s="233"/>
      <c r="D619" s="234" t="s">
        <v>155</v>
      </c>
      <c r="E619" s="235" t="s">
        <v>19</v>
      </c>
      <c r="F619" s="236" t="s">
        <v>816</v>
      </c>
      <c r="G619" s="233"/>
      <c r="H619" s="235" t="s">
        <v>19</v>
      </c>
      <c r="I619" s="237"/>
      <c r="J619" s="233"/>
      <c r="K619" s="233"/>
      <c r="L619" s="238"/>
      <c r="M619" s="239"/>
      <c r="N619" s="240"/>
      <c r="O619" s="240"/>
      <c r="P619" s="240"/>
      <c r="Q619" s="240"/>
      <c r="R619" s="240"/>
      <c r="S619" s="240"/>
      <c r="T619" s="24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2" t="s">
        <v>155</v>
      </c>
      <c r="AU619" s="242" t="s">
        <v>82</v>
      </c>
      <c r="AV619" s="13" t="s">
        <v>79</v>
      </c>
      <c r="AW619" s="13" t="s">
        <v>33</v>
      </c>
      <c r="AX619" s="13" t="s">
        <v>72</v>
      </c>
      <c r="AY619" s="242" t="s">
        <v>143</v>
      </c>
    </row>
    <row r="620" s="14" customFormat="1">
      <c r="A620" s="14"/>
      <c r="B620" s="243"/>
      <c r="C620" s="244"/>
      <c r="D620" s="234" t="s">
        <v>155</v>
      </c>
      <c r="E620" s="245" t="s">
        <v>19</v>
      </c>
      <c r="F620" s="246" t="s">
        <v>817</v>
      </c>
      <c r="G620" s="244"/>
      <c r="H620" s="247">
        <v>20.149999999999999</v>
      </c>
      <c r="I620" s="248"/>
      <c r="J620" s="244"/>
      <c r="K620" s="244"/>
      <c r="L620" s="249"/>
      <c r="M620" s="250"/>
      <c r="N620" s="251"/>
      <c r="O620" s="251"/>
      <c r="P620" s="251"/>
      <c r="Q620" s="251"/>
      <c r="R620" s="251"/>
      <c r="S620" s="251"/>
      <c r="T620" s="25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3" t="s">
        <v>155</v>
      </c>
      <c r="AU620" s="253" t="s">
        <v>82</v>
      </c>
      <c r="AV620" s="14" t="s">
        <v>82</v>
      </c>
      <c r="AW620" s="14" t="s">
        <v>33</v>
      </c>
      <c r="AX620" s="14" t="s">
        <v>72</v>
      </c>
      <c r="AY620" s="253" t="s">
        <v>143</v>
      </c>
    </row>
    <row r="621" s="15" customFormat="1">
      <c r="A621" s="15"/>
      <c r="B621" s="254"/>
      <c r="C621" s="255"/>
      <c r="D621" s="234" t="s">
        <v>155</v>
      </c>
      <c r="E621" s="256" t="s">
        <v>19</v>
      </c>
      <c r="F621" s="257" t="s">
        <v>234</v>
      </c>
      <c r="G621" s="255"/>
      <c r="H621" s="258">
        <v>26.649999999999999</v>
      </c>
      <c r="I621" s="259"/>
      <c r="J621" s="255"/>
      <c r="K621" s="255"/>
      <c r="L621" s="260"/>
      <c r="M621" s="261"/>
      <c r="N621" s="262"/>
      <c r="O621" s="262"/>
      <c r="P621" s="262"/>
      <c r="Q621" s="262"/>
      <c r="R621" s="262"/>
      <c r="S621" s="262"/>
      <c r="T621" s="26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4" t="s">
        <v>155</v>
      </c>
      <c r="AU621" s="264" t="s">
        <v>82</v>
      </c>
      <c r="AV621" s="15" t="s">
        <v>151</v>
      </c>
      <c r="AW621" s="15" t="s">
        <v>33</v>
      </c>
      <c r="AX621" s="15" t="s">
        <v>79</v>
      </c>
      <c r="AY621" s="264" t="s">
        <v>143</v>
      </c>
    </row>
    <row r="622" s="2" customFormat="1" ht="44.25" customHeight="1">
      <c r="A622" s="40"/>
      <c r="B622" s="41"/>
      <c r="C622" s="214" t="s">
        <v>308</v>
      </c>
      <c r="D622" s="214" t="s">
        <v>146</v>
      </c>
      <c r="E622" s="215" t="s">
        <v>818</v>
      </c>
      <c r="F622" s="216" t="s">
        <v>819</v>
      </c>
      <c r="G622" s="217" t="s">
        <v>271</v>
      </c>
      <c r="H622" s="218">
        <v>6.04</v>
      </c>
      <c r="I622" s="219"/>
      <c r="J622" s="220">
        <f>ROUND(I622*H622,2)</f>
        <v>0</v>
      </c>
      <c r="K622" s="216" t="s">
        <v>150</v>
      </c>
      <c r="L622" s="46"/>
      <c r="M622" s="221" t="s">
        <v>19</v>
      </c>
      <c r="N622" s="222" t="s">
        <v>43</v>
      </c>
      <c r="O622" s="86"/>
      <c r="P622" s="223">
        <f>O622*H622</f>
        <v>0</v>
      </c>
      <c r="Q622" s="223">
        <v>0</v>
      </c>
      <c r="R622" s="223">
        <f>Q622*H622</f>
        <v>0</v>
      </c>
      <c r="S622" s="223">
        <v>0.01584</v>
      </c>
      <c r="T622" s="224">
        <f>S622*H622</f>
        <v>0.095673599999999998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25" t="s">
        <v>204</v>
      </c>
      <c r="AT622" s="225" t="s">
        <v>146</v>
      </c>
      <c r="AU622" s="225" t="s">
        <v>82</v>
      </c>
      <c r="AY622" s="19" t="s">
        <v>143</v>
      </c>
      <c r="BE622" s="226">
        <f>IF(N622="základní",J622,0)</f>
        <v>0</v>
      </c>
      <c r="BF622" s="226">
        <f>IF(N622="snížená",J622,0)</f>
        <v>0</v>
      </c>
      <c r="BG622" s="226">
        <f>IF(N622="zákl. přenesená",J622,0)</f>
        <v>0</v>
      </c>
      <c r="BH622" s="226">
        <f>IF(N622="sníž. přenesená",J622,0)</f>
        <v>0</v>
      </c>
      <c r="BI622" s="226">
        <f>IF(N622="nulová",J622,0)</f>
        <v>0</v>
      </c>
      <c r="BJ622" s="19" t="s">
        <v>79</v>
      </c>
      <c r="BK622" s="226">
        <f>ROUND(I622*H622,2)</f>
        <v>0</v>
      </c>
      <c r="BL622" s="19" t="s">
        <v>204</v>
      </c>
      <c r="BM622" s="225" t="s">
        <v>820</v>
      </c>
    </row>
    <row r="623" s="2" customFormat="1">
      <c r="A623" s="40"/>
      <c r="B623" s="41"/>
      <c r="C623" s="42"/>
      <c r="D623" s="227" t="s">
        <v>153</v>
      </c>
      <c r="E623" s="42"/>
      <c r="F623" s="228" t="s">
        <v>821</v>
      </c>
      <c r="G623" s="42"/>
      <c r="H623" s="42"/>
      <c r="I623" s="229"/>
      <c r="J623" s="42"/>
      <c r="K623" s="42"/>
      <c r="L623" s="46"/>
      <c r="M623" s="230"/>
      <c r="N623" s="231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153</v>
      </c>
      <c r="AU623" s="19" t="s">
        <v>82</v>
      </c>
    </row>
    <row r="624" s="13" customFormat="1">
      <c r="A624" s="13"/>
      <c r="B624" s="232"/>
      <c r="C624" s="233"/>
      <c r="D624" s="234" t="s">
        <v>155</v>
      </c>
      <c r="E624" s="235" t="s">
        <v>19</v>
      </c>
      <c r="F624" s="236" t="s">
        <v>266</v>
      </c>
      <c r="G624" s="233"/>
      <c r="H624" s="235" t="s">
        <v>19</v>
      </c>
      <c r="I624" s="237"/>
      <c r="J624" s="233"/>
      <c r="K624" s="233"/>
      <c r="L624" s="238"/>
      <c r="M624" s="239"/>
      <c r="N624" s="240"/>
      <c r="O624" s="240"/>
      <c r="P624" s="240"/>
      <c r="Q624" s="240"/>
      <c r="R624" s="240"/>
      <c r="S624" s="240"/>
      <c r="T624" s="24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2" t="s">
        <v>155</v>
      </c>
      <c r="AU624" s="242" t="s">
        <v>82</v>
      </c>
      <c r="AV624" s="13" t="s">
        <v>79</v>
      </c>
      <c r="AW624" s="13" t="s">
        <v>33</v>
      </c>
      <c r="AX624" s="13" t="s">
        <v>72</v>
      </c>
      <c r="AY624" s="242" t="s">
        <v>143</v>
      </c>
    </row>
    <row r="625" s="13" customFormat="1">
      <c r="A625" s="13"/>
      <c r="B625" s="232"/>
      <c r="C625" s="233"/>
      <c r="D625" s="234" t="s">
        <v>155</v>
      </c>
      <c r="E625" s="235" t="s">
        <v>19</v>
      </c>
      <c r="F625" s="236" t="s">
        <v>816</v>
      </c>
      <c r="G625" s="233"/>
      <c r="H625" s="235" t="s">
        <v>19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2" t="s">
        <v>155</v>
      </c>
      <c r="AU625" s="242" t="s">
        <v>82</v>
      </c>
      <c r="AV625" s="13" t="s">
        <v>79</v>
      </c>
      <c r="AW625" s="13" t="s">
        <v>33</v>
      </c>
      <c r="AX625" s="13" t="s">
        <v>72</v>
      </c>
      <c r="AY625" s="242" t="s">
        <v>143</v>
      </c>
    </row>
    <row r="626" s="14" customFormat="1">
      <c r="A626" s="14"/>
      <c r="B626" s="243"/>
      <c r="C626" s="244"/>
      <c r="D626" s="234" t="s">
        <v>155</v>
      </c>
      <c r="E626" s="245" t="s">
        <v>19</v>
      </c>
      <c r="F626" s="246" t="s">
        <v>822</v>
      </c>
      <c r="G626" s="244"/>
      <c r="H626" s="247">
        <v>6.04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3" t="s">
        <v>155</v>
      </c>
      <c r="AU626" s="253" t="s">
        <v>82</v>
      </c>
      <c r="AV626" s="14" t="s">
        <v>82</v>
      </c>
      <c r="AW626" s="14" t="s">
        <v>33</v>
      </c>
      <c r="AX626" s="14" t="s">
        <v>79</v>
      </c>
      <c r="AY626" s="253" t="s">
        <v>143</v>
      </c>
    </row>
    <row r="627" s="2" customFormat="1" ht="44.25" customHeight="1">
      <c r="A627" s="40"/>
      <c r="B627" s="41"/>
      <c r="C627" s="214" t="s">
        <v>823</v>
      </c>
      <c r="D627" s="214" t="s">
        <v>146</v>
      </c>
      <c r="E627" s="215" t="s">
        <v>824</v>
      </c>
      <c r="F627" s="216" t="s">
        <v>825</v>
      </c>
      <c r="G627" s="217" t="s">
        <v>271</v>
      </c>
      <c r="H627" s="218">
        <v>1807.3</v>
      </c>
      <c r="I627" s="219"/>
      <c r="J627" s="220">
        <f>ROUND(I627*H627,2)</f>
        <v>0</v>
      </c>
      <c r="K627" s="216" t="s">
        <v>150</v>
      </c>
      <c r="L627" s="46"/>
      <c r="M627" s="221" t="s">
        <v>19</v>
      </c>
      <c r="N627" s="222" t="s">
        <v>43</v>
      </c>
      <c r="O627" s="86"/>
      <c r="P627" s="223">
        <f>O627*H627</f>
        <v>0</v>
      </c>
      <c r="Q627" s="223">
        <v>8.0000000000000007E-05</v>
      </c>
      <c r="R627" s="223">
        <f>Q627*H627</f>
        <v>0.14458400000000002</v>
      </c>
      <c r="S627" s="223">
        <v>0</v>
      </c>
      <c r="T627" s="224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25" t="s">
        <v>151</v>
      </c>
      <c r="AT627" s="225" t="s">
        <v>146</v>
      </c>
      <c r="AU627" s="225" t="s">
        <v>82</v>
      </c>
      <c r="AY627" s="19" t="s">
        <v>143</v>
      </c>
      <c r="BE627" s="226">
        <f>IF(N627="základní",J627,0)</f>
        <v>0</v>
      </c>
      <c r="BF627" s="226">
        <f>IF(N627="snížená",J627,0)</f>
        <v>0</v>
      </c>
      <c r="BG627" s="226">
        <f>IF(N627="zákl. přenesená",J627,0)</f>
        <v>0</v>
      </c>
      <c r="BH627" s="226">
        <f>IF(N627="sníž. přenesená",J627,0)</f>
        <v>0</v>
      </c>
      <c r="BI627" s="226">
        <f>IF(N627="nulová",J627,0)</f>
        <v>0</v>
      </c>
      <c r="BJ627" s="19" t="s">
        <v>79</v>
      </c>
      <c r="BK627" s="226">
        <f>ROUND(I627*H627,2)</f>
        <v>0</v>
      </c>
      <c r="BL627" s="19" t="s">
        <v>151</v>
      </c>
      <c r="BM627" s="225" t="s">
        <v>564</v>
      </c>
    </row>
    <row r="628" s="2" customFormat="1">
      <c r="A628" s="40"/>
      <c r="B628" s="41"/>
      <c r="C628" s="42"/>
      <c r="D628" s="227" t="s">
        <v>153</v>
      </c>
      <c r="E628" s="42"/>
      <c r="F628" s="228" t="s">
        <v>826</v>
      </c>
      <c r="G628" s="42"/>
      <c r="H628" s="42"/>
      <c r="I628" s="229"/>
      <c r="J628" s="42"/>
      <c r="K628" s="42"/>
      <c r="L628" s="46"/>
      <c r="M628" s="230"/>
      <c r="N628" s="231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153</v>
      </c>
      <c r="AU628" s="19" t="s">
        <v>82</v>
      </c>
    </row>
    <row r="629" s="13" customFormat="1">
      <c r="A629" s="13"/>
      <c r="B629" s="232"/>
      <c r="C629" s="233"/>
      <c r="D629" s="234" t="s">
        <v>155</v>
      </c>
      <c r="E629" s="235" t="s">
        <v>19</v>
      </c>
      <c r="F629" s="236" t="s">
        <v>827</v>
      </c>
      <c r="G629" s="233"/>
      <c r="H629" s="235" t="s">
        <v>19</v>
      </c>
      <c r="I629" s="237"/>
      <c r="J629" s="233"/>
      <c r="K629" s="233"/>
      <c r="L629" s="238"/>
      <c r="M629" s="239"/>
      <c r="N629" s="240"/>
      <c r="O629" s="240"/>
      <c r="P629" s="240"/>
      <c r="Q629" s="240"/>
      <c r="R629" s="240"/>
      <c r="S629" s="240"/>
      <c r="T629" s="24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2" t="s">
        <v>155</v>
      </c>
      <c r="AU629" s="242" t="s">
        <v>82</v>
      </c>
      <c r="AV629" s="13" t="s">
        <v>79</v>
      </c>
      <c r="AW629" s="13" t="s">
        <v>33</v>
      </c>
      <c r="AX629" s="13" t="s">
        <v>72</v>
      </c>
      <c r="AY629" s="242" t="s">
        <v>143</v>
      </c>
    </row>
    <row r="630" s="14" customFormat="1">
      <c r="A630" s="14"/>
      <c r="B630" s="243"/>
      <c r="C630" s="244"/>
      <c r="D630" s="234" t="s">
        <v>155</v>
      </c>
      <c r="E630" s="245" t="s">
        <v>19</v>
      </c>
      <c r="F630" s="246" t="s">
        <v>828</v>
      </c>
      <c r="G630" s="244"/>
      <c r="H630" s="247">
        <v>386.69999999999999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3" t="s">
        <v>155</v>
      </c>
      <c r="AU630" s="253" t="s">
        <v>82</v>
      </c>
      <c r="AV630" s="14" t="s">
        <v>82</v>
      </c>
      <c r="AW630" s="14" t="s">
        <v>33</v>
      </c>
      <c r="AX630" s="14" t="s">
        <v>72</v>
      </c>
      <c r="AY630" s="253" t="s">
        <v>143</v>
      </c>
    </row>
    <row r="631" s="13" customFormat="1">
      <c r="A631" s="13"/>
      <c r="B631" s="232"/>
      <c r="C631" s="233"/>
      <c r="D631" s="234" t="s">
        <v>155</v>
      </c>
      <c r="E631" s="235" t="s">
        <v>19</v>
      </c>
      <c r="F631" s="236" t="s">
        <v>829</v>
      </c>
      <c r="G631" s="233"/>
      <c r="H631" s="235" t="s">
        <v>19</v>
      </c>
      <c r="I631" s="237"/>
      <c r="J631" s="233"/>
      <c r="K631" s="233"/>
      <c r="L631" s="238"/>
      <c r="M631" s="239"/>
      <c r="N631" s="240"/>
      <c r="O631" s="240"/>
      <c r="P631" s="240"/>
      <c r="Q631" s="240"/>
      <c r="R631" s="240"/>
      <c r="S631" s="240"/>
      <c r="T631" s="24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2" t="s">
        <v>155</v>
      </c>
      <c r="AU631" s="242" t="s">
        <v>82</v>
      </c>
      <c r="AV631" s="13" t="s">
        <v>79</v>
      </c>
      <c r="AW631" s="13" t="s">
        <v>33</v>
      </c>
      <c r="AX631" s="13" t="s">
        <v>72</v>
      </c>
      <c r="AY631" s="242" t="s">
        <v>143</v>
      </c>
    </row>
    <row r="632" s="14" customFormat="1">
      <c r="A632" s="14"/>
      <c r="B632" s="243"/>
      <c r="C632" s="244"/>
      <c r="D632" s="234" t="s">
        <v>155</v>
      </c>
      <c r="E632" s="245" t="s">
        <v>19</v>
      </c>
      <c r="F632" s="246" t="s">
        <v>830</v>
      </c>
      <c r="G632" s="244"/>
      <c r="H632" s="247">
        <v>9.5999999999999996</v>
      </c>
      <c r="I632" s="248"/>
      <c r="J632" s="244"/>
      <c r="K632" s="244"/>
      <c r="L632" s="249"/>
      <c r="M632" s="250"/>
      <c r="N632" s="251"/>
      <c r="O632" s="251"/>
      <c r="P632" s="251"/>
      <c r="Q632" s="251"/>
      <c r="R632" s="251"/>
      <c r="S632" s="251"/>
      <c r="T632" s="25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3" t="s">
        <v>155</v>
      </c>
      <c r="AU632" s="253" t="s">
        <v>82</v>
      </c>
      <c r="AV632" s="14" t="s">
        <v>82</v>
      </c>
      <c r="AW632" s="14" t="s">
        <v>33</v>
      </c>
      <c r="AX632" s="14" t="s">
        <v>72</v>
      </c>
      <c r="AY632" s="253" t="s">
        <v>143</v>
      </c>
    </row>
    <row r="633" s="13" customFormat="1">
      <c r="A633" s="13"/>
      <c r="B633" s="232"/>
      <c r="C633" s="233"/>
      <c r="D633" s="234" t="s">
        <v>155</v>
      </c>
      <c r="E633" s="235" t="s">
        <v>19</v>
      </c>
      <c r="F633" s="236" t="s">
        <v>831</v>
      </c>
      <c r="G633" s="233"/>
      <c r="H633" s="235" t="s">
        <v>19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155</v>
      </c>
      <c r="AU633" s="242" t="s">
        <v>82</v>
      </c>
      <c r="AV633" s="13" t="s">
        <v>79</v>
      </c>
      <c r="AW633" s="13" t="s">
        <v>33</v>
      </c>
      <c r="AX633" s="13" t="s">
        <v>72</v>
      </c>
      <c r="AY633" s="242" t="s">
        <v>143</v>
      </c>
    </row>
    <row r="634" s="14" customFormat="1">
      <c r="A634" s="14"/>
      <c r="B634" s="243"/>
      <c r="C634" s="244"/>
      <c r="D634" s="234" t="s">
        <v>155</v>
      </c>
      <c r="E634" s="245" t="s">
        <v>19</v>
      </c>
      <c r="F634" s="246" t="s">
        <v>832</v>
      </c>
      <c r="G634" s="244"/>
      <c r="H634" s="247">
        <v>12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155</v>
      </c>
      <c r="AU634" s="253" t="s">
        <v>82</v>
      </c>
      <c r="AV634" s="14" t="s">
        <v>82</v>
      </c>
      <c r="AW634" s="14" t="s">
        <v>33</v>
      </c>
      <c r="AX634" s="14" t="s">
        <v>72</v>
      </c>
      <c r="AY634" s="253" t="s">
        <v>143</v>
      </c>
    </row>
    <row r="635" s="13" customFormat="1">
      <c r="A635" s="13"/>
      <c r="B635" s="232"/>
      <c r="C635" s="233"/>
      <c r="D635" s="234" t="s">
        <v>155</v>
      </c>
      <c r="E635" s="235" t="s">
        <v>19</v>
      </c>
      <c r="F635" s="236" t="s">
        <v>833</v>
      </c>
      <c r="G635" s="233"/>
      <c r="H635" s="235" t="s">
        <v>19</v>
      </c>
      <c r="I635" s="237"/>
      <c r="J635" s="233"/>
      <c r="K635" s="233"/>
      <c r="L635" s="238"/>
      <c r="M635" s="239"/>
      <c r="N635" s="240"/>
      <c r="O635" s="240"/>
      <c r="P635" s="240"/>
      <c r="Q635" s="240"/>
      <c r="R635" s="240"/>
      <c r="S635" s="240"/>
      <c r="T635" s="24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2" t="s">
        <v>155</v>
      </c>
      <c r="AU635" s="242" t="s">
        <v>82</v>
      </c>
      <c r="AV635" s="13" t="s">
        <v>79</v>
      </c>
      <c r="AW635" s="13" t="s">
        <v>33</v>
      </c>
      <c r="AX635" s="13" t="s">
        <v>72</v>
      </c>
      <c r="AY635" s="242" t="s">
        <v>143</v>
      </c>
    </row>
    <row r="636" s="14" customFormat="1">
      <c r="A636" s="14"/>
      <c r="B636" s="243"/>
      <c r="C636" s="244"/>
      <c r="D636" s="234" t="s">
        <v>155</v>
      </c>
      <c r="E636" s="245" t="s">
        <v>19</v>
      </c>
      <c r="F636" s="246" t="s">
        <v>834</v>
      </c>
      <c r="G636" s="244"/>
      <c r="H636" s="247">
        <v>2</v>
      </c>
      <c r="I636" s="248"/>
      <c r="J636" s="244"/>
      <c r="K636" s="244"/>
      <c r="L636" s="249"/>
      <c r="M636" s="250"/>
      <c r="N636" s="251"/>
      <c r="O636" s="251"/>
      <c r="P636" s="251"/>
      <c r="Q636" s="251"/>
      <c r="R636" s="251"/>
      <c r="S636" s="251"/>
      <c r="T636" s="25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3" t="s">
        <v>155</v>
      </c>
      <c r="AU636" s="253" t="s">
        <v>82</v>
      </c>
      <c r="AV636" s="14" t="s">
        <v>82</v>
      </c>
      <c r="AW636" s="14" t="s">
        <v>33</v>
      </c>
      <c r="AX636" s="14" t="s">
        <v>72</v>
      </c>
      <c r="AY636" s="253" t="s">
        <v>143</v>
      </c>
    </row>
    <row r="637" s="13" customFormat="1">
      <c r="A637" s="13"/>
      <c r="B637" s="232"/>
      <c r="C637" s="233"/>
      <c r="D637" s="234" t="s">
        <v>155</v>
      </c>
      <c r="E637" s="235" t="s">
        <v>19</v>
      </c>
      <c r="F637" s="236" t="s">
        <v>795</v>
      </c>
      <c r="G637" s="233"/>
      <c r="H637" s="235" t="s">
        <v>19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2" t="s">
        <v>155</v>
      </c>
      <c r="AU637" s="242" t="s">
        <v>82</v>
      </c>
      <c r="AV637" s="13" t="s">
        <v>79</v>
      </c>
      <c r="AW637" s="13" t="s">
        <v>33</v>
      </c>
      <c r="AX637" s="13" t="s">
        <v>72</v>
      </c>
      <c r="AY637" s="242" t="s">
        <v>143</v>
      </c>
    </row>
    <row r="638" s="13" customFormat="1">
      <c r="A638" s="13"/>
      <c r="B638" s="232"/>
      <c r="C638" s="233"/>
      <c r="D638" s="234" t="s">
        <v>155</v>
      </c>
      <c r="E638" s="235" t="s">
        <v>19</v>
      </c>
      <c r="F638" s="236" t="s">
        <v>796</v>
      </c>
      <c r="G638" s="233"/>
      <c r="H638" s="235" t="s">
        <v>19</v>
      </c>
      <c r="I638" s="237"/>
      <c r="J638" s="233"/>
      <c r="K638" s="233"/>
      <c r="L638" s="238"/>
      <c r="M638" s="239"/>
      <c r="N638" s="240"/>
      <c r="O638" s="240"/>
      <c r="P638" s="240"/>
      <c r="Q638" s="240"/>
      <c r="R638" s="240"/>
      <c r="S638" s="240"/>
      <c r="T638" s="24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2" t="s">
        <v>155</v>
      </c>
      <c r="AU638" s="242" t="s">
        <v>82</v>
      </c>
      <c r="AV638" s="13" t="s">
        <v>79</v>
      </c>
      <c r="AW638" s="13" t="s">
        <v>33</v>
      </c>
      <c r="AX638" s="13" t="s">
        <v>72</v>
      </c>
      <c r="AY638" s="242" t="s">
        <v>143</v>
      </c>
    </row>
    <row r="639" s="14" customFormat="1">
      <c r="A639" s="14"/>
      <c r="B639" s="243"/>
      <c r="C639" s="244"/>
      <c r="D639" s="234" t="s">
        <v>155</v>
      </c>
      <c r="E639" s="245" t="s">
        <v>19</v>
      </c>
      <c r="F639" s="246" t="s">
        <v>797</v>
      </c>
      <c r="G639" s="244"/>
      <c r="H639" s="247">
        <v>1397</v>
      </c>
      <c r="I639" s="248"/>
      <c r="J639" s="244"/>
      <c r="K639" s="244"/>
      <c r="L639" s="249"/>
      <c r="M639" s="250"/>
      <c r="N639" s="251"/>
      <c r="O639" s="251"/>
      <c r="P639" s="251"/>
      <c r="Q639" s="251"/>
      <c r="R639" s="251"/>
      <c r="S639" s="251"/>
      <c r="T639" s="252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3" t="s">
        <v>155</v>
      </c>
      <c r="AU639" s="253" t="s">
        <v>82</v>
      </c>
      <c r="AV639" s="14" t="s">
        <v>82</v>
      </c>
      <c r="AW639" s="14" t="s">
        <v>33</v>
      </c>
      <c r="AX639" s="14" t="s">
        <v>72</v>
      </c>
      <c r="AY639" s="253" t="s">
        <v>143</v>
      </c>
    </row>
    <row r="640" s="15" customFormat="1">
      <c r="A640" s="15"/>
      <c r="B640" s="254"/>
      <c r="C640" s="255"/>
      <c r="D640" s="234" t="s">
        <v>155</v>
      </c>
      <c r="E640" s="256" t="s">
        <v>19</v>
      </c>
      <c r="F640" s="257" t="s">
        <v>234</v>
      </c>
      <c r="G640" s="255"/>
      <c r="H640" s="258">
        <v>1807.3</v>
      </c>
      <c r="I640" s="259"/>
      <c r="J640" s="255"/>
      <c r="K640" s="255"/>
      <c r="L640" s="260"/>
      <c r="M640" s="261"/>
      <c r="N640" s="262"/>
      <c r="O640" s="262"/>
      <c r="P640" s="262"/>
      <c r="Q640" s="262"/>
      <c r="R640" s="262"/>
      <c r="S640" s="262"/>
      <c r="T640" s="263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64" t="s">
        <v>155</v>
      </c>
      <c r="AU640" s="264" t="s">
        <v>82</v>
      </c>
      <c r="AV640" s="15" t="s">
        <v>151</v>
      </c>
      <c r="AW640" s="15" t="s">
        <v>33</v>
      </c>
      <c r="AX640" s="15" t="s">
        <v>79</v>
      </c>
      <c r="AY640" s="264" t="s">
        <v>143</v>
      </c>
    </row>
    <row r="641" s="2" customFormat="1" ht="21.75" customHeight="1">
      <c r="A641" s="40"/>
      <c r="B641" s="41"/>
      <c r="C641" s="276" t="s">
        <v>433</v>
      </c>
      <c r="D641" s="276" t="s">
        <v>588</v>
      </c>
      <c r="E641" s="277" t="s">
        <v>835</v>
      </c>
      <c r="F641" s="278" t="s">
        <v>836</v>
      </c>
      <c r="G641" s="279" t="s">
        <v>837</v>
      </c>
      <c r="H641" s="280">
        <v>36.523000000000003</v>
      </c>
      <c r="I641" s="281"/>
      <c r="J641" s="282">
        <f>ROUND(I641*H641,2)</f>
        <v>0</v>
      </c>
      <c r="K641" s="278" t="s">
        <v>150</v>
      </c>
      <c r="L641" s="283"/>
      <c r="M641" s="284" t="s">
        <v>19</v>
      </c>
      <c r="N641" s="285" t="s">
        <v>43</v>
      </c>
      <c r="O641" s="86"/>
      <c r="P641" s="223">
        <f>O641*H641</f>
        <v>0</v>
      </c>
      <c r="Q641" s="223">
        <v>0.55000000000000004</v>
      </c>
      <c r="R641" s="223">
        <f>Q641*H641</f>
        <v>20.087650000000004</v>
      </c>
      <c r="S641" s="223">
        <v>0</v>
      </c>
      <c r="T641" s="224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25" t="s">
        <v>198</v>
      </c>
      <c r="AT641" s="225" t="s">
        <v>588</v>
      </c>
      <c r="AU641" s="225" t="s">
        <v>82</v>
      </c>
      <c r="AY641" s="19" t="s">
        <v>143</v>
      </c>
      <c r="BE641" s="226">
        <f>IF(N641="základní",J641,0)</f>
        <v>0</v>
      </c>
      <c r="BF641" s="226">
        <f>IF(N641="snížená",J641,0)</f>
        <v>0</v>
      </c>
      <c r="BG641" s="226">
        <f>IF(N641="zákl. přenesená",J641,0)</f>
        <v>0</v>
      </c>
      <c r="BH641" s="226">
        <f>IF(N641="sníž. přenesená",J641,0)</f>
        <v>0</v>
      </c>
      <c r="BI641" s="226">
        <f>IF(N641="nulová",J641,0)</f>
        <v>0</v>
      </c>
      <c r="BJ641" s="19" t="s">
        <v>79</v>
      </c>
      <c r="BK641" s="226">
        <f>ROUND(I641*H641,2)</f>
        <v>0</v>
      </c>
      <c r="BL641" s="19" t="s">
        <v>151</v>
      </c>
      <c r="BM641" s="225" t="s">
        <v>838</v>
      </c>
    </row>
    <row r="642" s="2" customFormat="1">
      <c r="A642" s="40"/>
      <c r="B642" s="41"/>
      <c r="C642" s="42"/>
      <c r="D642" s="227" t="s">
        <v>153</v>
      </c>
      <c r="E642" s="42"/>
      <c r="F642" s="228" t="s">
        <v>839</v>
      </c>
      <c r="G642" s="42"/>
      <c r="H642" s="42"/>
      <c r="I642" s="229"/>
      <c r="J642" s="42"/>
      <c r="K642" s="42"/>
      <c r="L642" s="46"/>
      <c r="M642" s="230"/>
      <c r="N642" s="231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153</v>
      </c>
      <c r="AU642" s="19" t="s">
        <v>82</v>
      </c>
    </row>
    <row r="643" s="13" customFormat="1">
      <c r="A643" s="13"/>
      <c r="B643" s="232"/>
      <c r="C643" s="233"/>
      <c r="D643" s="234" t="s">
        <v>155</v>
      </c>
      <c r="E643" s="235" t="s">
        <v>19</v>
      </c>
      <c r="F643" s="236" t="s">
        <v>266</v>
      </c>
      <c r="G643" s="233"/>
      <c r="H643" s="235" t="s">
        <v>19</v>
      </c>
      <c r="I643" s="237"/>
      <c r="J643" s="233"/>
      <c r="K643" s="233"/>
      <c r="L643" s="238"/>
      <c r="M643" s="239"/>
      <c r="N643" s="240"/>
      <c r="O643" s="240"/>
      <c r="P643" s="240"/>
      <c r="Q643" s="240"/>
      <c r="R643" s="240"/>
      <c r="S643" s="240"/>
      <c r="T643" s="24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2" t="s">
        <v>155</v>
      </c>
      <c r="AU643" s="242" t="s">
        <v>82</v>
      </c>
      <c r="AV643" s="13" t="s">
        <v>79</v>
      </c>
      <c r="AW643" s="13" t="s">
        <v>33</v>
      </c>
      <c r="AX643" s="13" t="s">
        <v>72</v>
      </c>
      <c r="AY643" s="242" t="s">
        <v>143</v>
      </c>
    </row>
    <row r="644" s="13" customFormat="1">
      <c r="A644" s="13"/>
      <c r="B644" s="232"/>
      <c r="C644" s="233"/>
      <c r="D644" s="234" t="s">
        <v>155</v>
      </c>
      <c r="E644" s="235" t="s">
        <v>19</v>
      </c>
      <c r="F644" s="236" t="s">
        <v>793</v>
      </c>
      <c r="G644" s="233"/>
      <c r="H644" s="235" t="s">
        <v>19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2" t="s">
        <v>155</v>
      </c>
      <c r="AU644" s="242" t="s">
        <v>82</v>
      </c>
      <c r="AV644" s="13" t="s">
        <v>79</v>
      </c>
      <c r="AW644" s="13" t="s">
        <v>33</v>
      </c>
      <c r="AX644" s="13" t="s">
        <v>72</v>
      </c>
      <c r="AY644" s="242" t="s">
        <v>143</v>
      </c>
    </row>
    <row r="645" s="14" customFormat="1">
      <c r="A645" s="14"/>
      <c r="B645" s="243"/>
      <c r="C645" s="244"/>
      <c r="D645" s="234" t="s">
        <v>155</v>
      </c>
      <c r="E645" s="245" t="s">
        <v>19</v>
      </c>
      <c r="F645" s="246" t="s">
        <v>840</v>
      </c>
      <c r="G645" s="244"/>
      <c r="H645" s="247">
        <v>1.121</v>
      </c>
      <c r="I645" s="248"/>
      <c r="J645" s="244"/>
      <c r="K645" s="244"/>
      <c r="L645" s="249"/>
      <c r="M645" s="250"/>
      <c r="N645" s="251"/>
      <c r="O645" s="251"/>
      <c r="P645" s="251"/>
      <c r="Q645" s="251"/>
      <c r="R645" s="251"/>
      <c r="S645" s="251"/>
      <c r="T645" s="25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3" t="s">
        <v>155</v>
      </c>
      <c r="AU645" s="253" t="s">
        <v>82</v>
      </c>
      <c r="AV645" s="14" t="s">
        <v>82</v>
      </c>
      <c r="AW645" s="14" t="s">
        <v>33</v>
      </c>
      <c r="AX645" s="14" t="s">
        <v>72</v>
      </c>
      <c r="AY645" s="253" t="s">
        <v>143</v>
      </c>
    </row>
    <row r="646" s="13" customFormat="1">
      <c r="A646" s="13"/>
      <c r="B646" s="232"/>
      <c r="C646" s="233"/>
      <c r="D646" s="234" t="s">
        <v>155</v>
      </c>
      <c r="E646" s="235" t="s">
        <v>19</v>
      </c>
      <c r="F646" s="236" t="s">
        <v>266</v>
      </c>
      <c r="G646" s="233"/>
      <c r="H646" s="235" t="s">
        <v>19</v>
      </c>
      <c r="I646" s="237"/>
      <c r="J646" s="233"/>
      <c r="K646" s="233"/>
      <c r="L646" s="238"/>
      <c r="M646" s="239"/>
      <c r="N646" s="240"/>
      <c r="O646" s="240"/>
      <c r="P646" s="240"/>
      <c r="Q646" s="240"/>
      <c r="R646" s="240"/>
      <c r="S646" s="240"/>
      <c r="T646" s="24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2" t="s">
        <v>155</v>
      </c>
      <c r="AU646" s="242" t="s">
        <v>82</v>
      </c>
      <c r="AV646" s="13" t="s">
        <v>79</v>
      </c>
      <c r="AW646" s="13" t="s">
        <v>33</v>
      </c>
      <c r="AX646" s="13" t="s">
        <v>72</v>
      </c>
      <c r="AY646" s="242" t="s">
        <v>143</v>
      </c>
    </row>
    <row r="647" s="13" customFormat="1">
      <c r="A647" s="13"/>
      <c r="B647" s="232"/>
      <c r="C647" s="233"/>
      <c r="D647" s="234" t="s">
        <v>155</v>
      </c>
      <c r="E647" s="235" t="s">
        <v>19</v>
      </c>
      <c r="F647" s="236" t="s">
        <v>793</v>
      </c>
      <c r="G647" s="233"/>
      <c r="H647" s="235" t="s">
        <v>19</v>
      </c>
      <c r="I647" s="237"/>
      <c r="J647" s="233"/>
      <c r="K647" s="233"/>
      <c r="L647" s="238"/>
      <c r="M647" s="239"/>
      <c r="N647" s="240"/>
      <c r="O647" s="240"/>
      <c r="P647" s="240"/>
      <c r="Q647" s="240"/>
      <c r="R647" s="240"/>
      <c r="S647" s="240"/>
      <c r="T647" s="24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2" t="s">
        <v>155</v>
      </c>
      <c r="AU647" s="242" t="s">
        <v>82</v>
      </c>
      <c r="AV647" s="13" t="s">
        <v>79</v>
      </c>
      <c r="AW647" s="13" t="s">
        <v>33</v>
      </c>
      <c r="AX647" s="13" t="s">
        <v>72</v>
      </c>
      <c r="AY647" s="242" t="s">
        <v>143</v>
      </c>
    </row>
    <row r="648" s="14" customFormat="1">
      <c r="A648" s="14"/>
      <c r="B648" s="243"/>
      <c r="C648" s="244"/>
      <c r="D648" s="234" t="s">
        <v>155</v>
      </c>
      <c r="E648" s="245" t="s">
        <v>19</v>
      </c>
      <c r="F648" s="246" t="s">
        <v>841</v>
      </c>
      <c r="G648" s="244"/>
      <c r="H648" s="247">
        <v>1.6779999999999999</v>
      </c>
      <c r="I648" s="248"/>
      <c r="J648" s="244"/>
      <c r="K648" s="244"/>
      <c r="L648" s="249"/>
      <c r="M648" s="250"/>
      <c r="N648" s="251"/>
      <c r="O648" s="251"/>
      <c r="P648" s="251"/>
      <c r="Q648" s="251"/>
      <c r="R648" s="251"/>
      <c r="S648" s="251"/>
      <c r="T648" s="25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3" t="s">
        <v>155</v>
      </c>
      <c r="AU648" s="253" t="s">
        <v>82</v>
      </c>
      <c r="AV648" s="14" t="s">
        <v>82</v>
      </c>
      <c r="AW648" s="14" t="s">
        <v>33</v>
      </c>
      <c r="AX648" s="14" t="s">
        <v>72</v>
      </c>
      <c r="AY648" s="253" t="s">
        <v>143</v>
      </c>
    </row>
    <row r="649" s="13" customFormat="1">
      <c r="A649" s="13"/>
      <c r="B649" s="232"/>
      <c r="C649" s="233"/>
      <c r="D649" s="234" t="s">
        <v>155</v>
      </c>
      <c r="E649" s="235" t="s">
        <v>19</v>
      </c>
      <c r="F649" s="236" t="s">
        <v>266</v>
      </c>
      <c r="G649" s="233"/>
      <c r="H649" s="235" t="s">
        <v>19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2" t="s">
        <v>155</v>
      </c>
      <c r="AU649" s="242" t="s">
        <v>82</v>
      </c>
      <c r="AV649" s="13" t="s">
        <v>79</v>
      </c>
      <c r="AW649" s="13" t="s">
        <v>33</v>
      </c>
      <c r="AX649" s="13" t="s">
        <v>72</v>
      </c>
      <c r="AY649" s="242" t="s">
        <v>143</v>
      </c>
    </row>
    <row r="650" s="13" customFormat="1">
      <c r="A650" s="13"/>
      <c r="B650" s="232"/>
      <c r="C650" s="233"/>
      <c r="D650" s="234" t="s">
        <v>155</v>
      </c>
      <c r="E650" s="235" t="s">
        <v>19</v>
      </c>
      <c r="F650" s="236" t="s">
        <v>807</v>
      </c>
      <c r="G650" s="233"/>
      <c r="H650" s="235" t="s">
        <v>19</v>
      </c>
      <c r="I650" s="237"/>
      <c r="J650" s="233"/>
      <c r="K650" s="233"/>
      <c r="L650" s="238"/>
      <c r="M650" s="239"/>
      <c r="N650" s="240"/>
      <c r="O650" s="240"/>
      <c r="P650" s="240"/>
      <c r="Q650" s="240"/>
      <c r="R650" s="240"/>
      <c r="S650" s="240"/>
      <c r="T650" s="24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2" t="s">
        <v>155</v>
      </c>
      <c r="AU650" s="242" t="s">
        <v>82</v>
      </c>
      <c r="AV650" s="13" t="s">
        <v>79</v>
      </c>
      <c r="AW650" s="13" t="s">
        <v>33</v>
      </c>
      <c r="AX650" s="13" t="s">
        <v>72</v>
      </c>
      <c r="AY650" s="242" t="s">
        <v>143</v>
      </c>
    </row>
    <row r="651" s="14" customFormat="1">
      <c r="A651" s="14"/>
      <c r="B651" s="243"/>
      <c r="C651" s="244"/>
      <c r="D651" s="234" t="s">
        <v>155</v>
      </c>
      <c r="E651" s="245" t="s">
        <v>19</v>
      </c>
      <c r="F651" s="246" t="s">
        <v>842</v>
      </c>
      <c r="G651" s="244"/>
      <c r="H651" s="247">
        <v>0.23699999999999999</v>
      </c>
      <c r="I651" s="248"/>
      <c r="J651" s="244"/>
      <c r="K651" s="244"/>
      <c r="L651" s="249"/>
      <c r="M651" s="250"/>
      <c r="N651" s="251"/>
      <c r="O651" s="251"/>
      <c r="P651" s="251"/>
      <c r="Q651" s="251"/>
      <c r="R651" s="251"/>
      <c r="S651" s="251"/>
      <c r="T651" s="25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3" t="s">
        <v>155</v>
      </c>
      <c r="AU651" s="253" t="s">
        <v>82</v>
      </c>
      <c r="AV651" s="14" t="s">
        <v>82</v>
      </c>
      <c r="AW651" s="14" t="s">
        <v>33</v>
      </c>
      <c r="AX651" s="14" t="s">
        <v>72</v>
      </c>
      <c r="AY651" s="253" t="s">
        <v>143</v>
      </c>
    </row>
    <row r="652" s="13" customFormat="1">
      <c r="A652" s="13"/>
      <c r="B652" s="232"/>
      <c r="C652" s="233"/>
      <c r="D652" s="234" t="s">
        <v>155</v>
      </c>
      <c r="E652" s="235" t="s">
        <v>19</v>
      </c>
      <c r="F652" s="236" t="s">
        <v>793</v>
      </c>
      <c r="G652" s="233"/>
      <c r="H652" s="235" t="s">
        <v>19</v>
      </c>
      <c r="I652" s="237"/>
      <c r="J652" s="233"/>
      <c r="K652" s="233"/>
      <c r="L652" s="238"/>
      <c r="M652" s="239"/>
      <c r="N652" s="240"/>
      <c r="O652" s="240"/>
      <c r="P652" s="240"/>
      <c r="Q652" s="240"/>
      <c r="R652" s="240"/>
      <c r="S652" s="240"/>
      <c r="T652" s="24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2" t="s">
        <v>155</v>
      </c>
      <c r="AU652" s="242" t="s">
        <v>82</v>
      </c>
      <c r="AV652" s="13" t="s">
        <v>79</v>
      </c>
      <c r="AW652" s="13" t="s">
        <v>33</v>
      </c>
      <c r="AX652" s="13" t="s">
        <v>72</v>
      </c>
      <c r="AY652" s="242" t="s">
        <v>143</v>
      </c>
    </row>
    <row r="653" s="14" customFormat="1">
      <c r="A653" s="14"/>
      <c r="B653" s="243"/>
      <c r="C653" s="244"/>
      <c r="D653" s="234" t="s">
        <v>155</v>
      </c>
      <c r="E653" s="245" t="s">
        <v>19</v>
      </c>
      <c r="F653" s="246" t="s">
        <v>843</v>
      </c>
      <c r="G653" s="244"/>
      <c r="H653" s="247">
        <v>2.9569999999999999</v>
      </c>
      <c r="I653" s="248"/>
      <c r="J653" s="244"/>
      <c r="K653" s="244"/>
      <c r="L653" s="249"/>
      <c r="M653" s="250"/>
      <c r="N653" s="251"/>
      <c r="O653" s="251"/>
      <c r="P653" s="251"/>
      <c r="Q653" s="251"/>
      <c r="R653" s="251"/>
      <c r="S653" s="251"/>
      <c r="T653" s="25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3" t="s">
        <v>155</v>
      </c>
      <c r="AU653" s="253" t="s">
        <v>82</v>
      </c>
      <c r="AV653" s="14" t="s">
        <v>82</v>
      </c>
      <c r="AW653" s="14" t="s">
        <v>33</v>
      </c>
      <c r="AX653" s="14" t="s">
        <v>72</v>
      </c>
      <c r="AY653" s="253" t="s">
        <v>143</v>
      </c>
    </row>
    <row r="654" s="13" customFormat="1">
      <c r="A654" s="13"/>
      <c r="B654" s="232"/>
      <c r="C654" s="233"/>
      <c r="D654" s="234" t="s">
        <v>155</v>
      </c>
      <c r="E654" s="235" t="s">
        <v>19</v>
      </c>
      <c r="F654" s="236" t="s">
        <v>829</v>
      </c>
      <c r="G654" s="233"/>
      <c r="H654" s="235" t="s">
        <v>19</v>
      </c>
      <c r="I654" s="237"/>
      <c r="J654" s="233"/>
      <c r="K654" s="233"/>
      <c r="L654" s="238"/>
      <c r="M654" s="239"/>
      <c r="N654" s="240"/>
      <c r="O654" s="240"/>
      <c r="P654" s="240"/>
      <c r="Q654" s="240"/>
      <c r="R654" s="240"/>
      <c r="S654" s="240"/>
      <c r="T654" s="24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2" t="s">
        <v>155</v>
      </c>
      <c r="AU654" s="242" t="s">
        <v>82</v>
      </c>
      <c r="AV654" s="13" t="s">
        <v>79</v>
      </c>
      <c r="AW654" s="13" t="s">
        <v>33</v>
      </c>
      <c r="AX654" s="13" t="s">
        <v>72</v>
      </c>
      <c r="AY654" s="242" t="s">
        <v>143</v>
      </c>
    </row>
    <row r="655" s="14" customFormat="1">
      <c r="A655" s="14"/>
      <c r="B655" s="243"/>
      <c r="C655" s="244"/>
      <c r="D655" s="234" t="s">
        <v>155</v>
      </c>
      <c r="E655" s="245" t="s">
        <v>19</v>
      </c>
      <c r="F655" s="246" t="s">
        <v>844</v>
      </c>
      <c r="G655" s="244"/>
      <c r="H655" s="247">
        <v>0.13800000000000001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3" t="s">
        <v>155</v>
      </c>
      <c r="AU655" s="253" t="s">
        <v>82</v>
      </c>
      <c r="AV655" s="14" t="s">
        <v>82</v>
      </c>
      <c r="AW655" s="14" t="s">
        <v>33</v>
      </c>
      <c r="AX655" s="14" t="s">
        <v>72</v>
      </c>
      <c r="AY655" s="253" t="s">
        <v>143</v>
      </c>
    </row>
    <row r="656" s="13" customFormat="1">
      <c r="A656" s="13"/>
      <c r="B656" s="232"/>
      <c r="C656" s="233"/>
      <c r="D656" s="234" t="s">
        <v>155</v>
      </c>
      <c r="E656" s="235" t="s">
        <v>19</v>
      </c>
      <c r="F656" s="236" t="s">
        <v>831</v>
      </c>
      <c r="G656" s="233"/>
      <c r="H656" s="235" t="s">
        <v>19</v>
      </c>
      <c r="I656" s="237"/>
      <c r="J656" s="233"/>
      <c r="K656" s="233"/>
      <c r="L656" s="238"/>
      <c r="M656" s="239"/>
      <c r="N656" s="240"/>
      <c r="O656" s="240"/>
      <c r="P656" s="240"/>
      <c r="Q656" s="240"/>
      <c r="R656" s="240"/>
      <c r="S656" s="240"/>
      <c r="T656" s="24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2" t="s">
        <v>155</v>
      </c>
      <c r="AU656" s="242" t="s">
        <v>82</v>
      </c>
      <c r="AV656" s="13" t="s">
        <v>79</v>
      </c>
      <c r="AW656" s="13" t="s">
        <v>33</v>
      </c>
      <c r="AX656" s="13" t="s">
        <v>72</v>
      </c>
      <c r="AY656" s="242" t="s">
        <v>143</v>
      </c>
    </row>
    <row r="657" s="14" customFormat="1">
      <c r="A657" s="14"/>
      <c r="B657" s="243"/>
      <c r="C657" s="244"/>
      <c r="D657" s="234" t="s">
        <v>155</v>
      </c>
      <c r="E657" s="245" t="s">
        <v>19</v>
      </c>
      <c r="F657" s="246" t="s">
        <v>845</v>
      </c>
      <c r="G657" s="244"/>
      <c r="H657" s="247">
        <v>0.23000000000000001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3" t="s">
        <v>155</v>
      </c>
      <c r="AU657" s="253" t="s">
        <v>82</v>
      </c>
      <c r="AV657" s="14" t="s">
        <v>82</v>
      </c>
      <c r="AW657" s="14" t="s">
        <v>33</v>
      </c>
      <c r="AX657" s="14" t="s">
        <v>72</v>
      </c>
      <c r="AY657" s="253" t="s">
        <v>143</v>
      </c>
    </row>
    <row r="658" s="13" customFormat="1">
      <c r="A658" s="13"/>
      <c r="B658" s="232"/>
      <c r="C658" s="233"/>
      <c r="D658" s="234" t="s">
        <v>155</v>
      </c>
      <c r="E658" s="235" t="s">
        <v>19</v>
      </c>
      <c r="F658" s="236" t="s">
        <v>833</v>
      </c>
      <c r="G658" s="233"/>
      <c r="H658" s="235" t="s">
        <v>19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2" t="s">
        <v>155</v>
      </c>
      <c r="AU658" s="242" t="s">
        <v>82</v>
      </c>
      <c r="AV658" s="13" t="s">
        <v>79</v>
      </c>
      <c r="AW658" s="13" t="s">
        <v>33</v>
      </c>
      <c r="AX658" s="13" t="s">
        <v>72</v>
      </c>
      <c r="AY658" s="242" t="s">
        <v>143</v>
      </c>
    </row>
    <row r="659" s="14" customFormat="1">
      <c r="A659" s="14"/>
      <c r="B659" s="243"/>
      <c r="C659" s="244"/>
      <c r="D659" s="234" t="s">
        <v>155</v>
      </c>
      <c r="E659" s="245" t="s">
        <v>19</v>
      </c>
      <c r="F659" s="246" t="s">
        <v>846</v>
      </c>
      <c r="G659" s="244"/>
      <c r="H659" s="247">
        <v>0.02</v>
      </c>
      <c r="I659" s="248"/>
      <c r="J659" s="244"/>
      <c r="K659" s="244"/>
      <c r="L659" s="249"/>
      <c r="M659" s="250"/>
      <c r="N659" s="251"/>
      <c r="O659" s="251"/>
      <c r="P659" s="251"/>
      <c r="Q659" s="251"/>
      <c r="R659" s="251"/>
      <c r="S659" s="251"/>
      <c r="T659" s="252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3" t="s">
        <v>155</v>
      </c>
      <c r="AU659" s="253" t="s">
        <v>82</v>
      </c>
      <c r="AV659" s="14" t="s">
        <v>82</v>
      </c>
      <c r="AW659" s="14" t="s">
        <v>33</v>
      </c>
      <c r="AX659" s="14" t="s">
        <v>72</v>
      </c>
      <c r="AY659" s="253" t="s">
        <v>143</v>
      </c>
    </row>
    <row r="660" s="13" customFormat="1">
      <c r="A660" s="13"/>
      <c r="B660" s="232"/>
      <c r="C660" s="233"/>
      <c r="D660" s="234" t="s">
        <v>155</v>
      </c>
      <c r="E660" s="235" t="s">
        <v>19</v>
      </c>
      <c r="F660" s="236" t="s">
        <v>795</v>
      </c>
      <c r="G660" s="233"/>
      <c r="H660" s="235" t="s">
        <v>19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2" t="s">
        <v>155</v>
      </c>
      <c r="AU660" s="242" t="s">
        <v>82</v>
      </c>
      <c r="AV660" s="13" t="s">
        <v>79</v>
      </c>
      <c r="AW660" s="13" t="s">
        <v>33</v>
      </c>
      <c r="AX660" s="13" t="s">
        <v>72</v>
      </c>
      <c r="AY660" s="242" t="s">
        <v>143</v>
      </c>
    </row>
    <row r="661" s="13" customFormat="1">
      <c r="A661" s="13"/>
      <c r="B661" s="232"/>
      <c r="C661" s="233"/>
      <c r="D661" s="234" t="s">
        <v>155</v>
      </c>
      <c r="E661" s="235" t="s">
        <v>19</v>
      </c>
      <c r="F661" s="236" t="s">
        <v>796</v>
      </c>
      <c r="G661" s="233"/>
      <c r="H661" s="235" t="s">
        <v>19</v>
      </c>
      <c r="I661" s="237"/>
      <c r="J661" s="233"/>
      <c r="K661" s="233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155</v>
      </c>
      <c r="AU661" s="242" t="s">
        <v>82</v>
      </c>
      <c r="AV661" s="13" t="s">
        <v>79</v>
      </c>
      <c r="AW661" s="13" t="s">
        <v>33</v>
      </c>
      <c r="AX661" s="13" t="s">
        <v>72</v>
      </c>
      <c r="AY661" s="242" t="s">
        <v>143</v>
      </c>
    </row>
    <row r="662" s="14" customFormat="1">
      <c r="A662" s="14"/>
      <c r="B662" s="243"/>
      <c r="C662" s="244"/>
      <c r="D662" s="234" t="s">
        <v>155</v>
      </c>
      <c r="E662" s="245" t="s">
        <v>19</v>
      </c>
      <c r="F662" s="246" t="s">
        <v>847</v>
      </c>
      <c r="G662" s="244"/>
      <c r="H662" s="247">
        <v>26.821999999999999</v>
      </c>
      <c r="I662" s="248"/>
      <c r="J662" s="244"/>
      <c r="K662" s="244"/>
      <c r="L662" s="249"/>
      <c r="M662" s="250"/>
      <c r="N662" s="251"/>
      <c r="O662" s="251"/>
      <c r="P662" s="251"/>
      <c r="Q662" s="251"/>
      <c r="R662" s="251"/>
      <c r="S662" s="251"/>
      <c r="T662" s="252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3" t="s">
        <v>155</v>
      </c>
      <c r="AU662" s="253" t="s">
        <v>82</v>
      </c>
      <c r="AV662" s="14" t="s">
        <v>82</v>
      </c>
      <c r="AW662" s="14" t="s">
        <v>33</v>
      </c>
      <c r="AX662" s="14" t="s">
        <v>72</v>
      </c>
      <c r="AY662" s="253" t="s">
        <v>143</v>
      </c>
    </row>
    <row r="663" s="15" customFormat="1">
      <c r="A663" s="15"/>
      <c r="B663" s="254"/>
      <c r="C663" s="255"/>
      <c r="D663" s="234" t="s">
        <v>155</v>
      </c>
      <c r="E663" s="256" t="s">
        <v>19</v>
      </c>
      <c r="F663" s="257" t="s">
        <v>234</v>
      </c>
      <c r="G663" s="255"/>
      <c r="H663" s="258">
        <v>33.203000000000003</v>
      </c>
      <c r="I663" s="259"/>
      <c r="J663" s="255"/>
      <c r="K663" s="255"/>
      <c r="L663" s="260"/>
      <c r="M663" s="261"/>
      <c r="N663" s="262"/>
      <c r="O663" s="262"/>
      <c r="P663" s="262"/>
      <c r="Q663" s="262"/>
      <c r="R663" s="262"/>
      <c r="S663" s="262"/>
      <c r="T663" s="263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64" t="s">
        <v>155</v>
      </c>
      <c r="AU663" s="264" t="s">
        <v>82</v>
      </c>
      <c r="AV663" s="15" t="s">
        <v>151</v>
      </c>
      <c r="AW663" s="15" t="s">
        <v>33</v>
      </c>
      <c r="AX663" s="15" t="s">
        <v>79</v>
      </c>
      <c r="AY663" s="264" t="s">
        <v>143</v>
      </c>
    </row>
    <row r="664" s="14" customFormat="1">
      <c r="A664" s="14"/>
      <c r="B664" s="243"/>
      <c r="C664" s="244"/>
      <c r="D664" s="234" t="s">
        <v>155</v>
      </c>
      <c r="E664" s="244"/>
      <c r="F664" s="246" t="s">
        <v>848</v>
      </c>
      <c r="G664" s="244"/>
      <c r="H664" s="247">
        <v>36.523000000000003</v>
      </c>
      <c r="I664" s="248"/>
      <c r="J664" s="244"/>
      <c r="K664" s="244"/>
      <c r="L664" s="249"/>
      <c r="M664" s="250"/>
      <c r="N664" s="251"/>
      <c r="O664" s="251"/>
      <c r="P664" s="251"/>
      <c r="Q664" s="251"/>
      <c r="R664" s="251"/>
      <c r="S664" s="251"/>
      <c r="T664" s="25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3" t="s">
        <v>155</v>
      </c>
      <c r="AU664" s="253" t="s">
        <v>82</v>
      </c>
      <c r="AV664" s="14" t="s">
        <v>82</v>
      </c>
      <c r="AW664" s="14" t="s">
        <v>4</v>
      </c>
      <c r="AX664" s="14" t="s">
        <v>79</v>
      </c>
      <c r="AY664" s="253" t="s">
        <v>143</v>
      </c>
    </row>
    <row r="665" s="2" customFormat="1" ht="21.75" customHeight="1">
      <c r="A665" s="40"/>
      <c r="B665" s="41"/>
      <c r="C665" s="276" t="s">
        <v>849</v>
      </c>
      <c r="D665" s="276" t="s">
        <v>588</v>
      </c>
      <c r="E665" s="277" t="s">
        <v>850</v>
      </c>
      <c r="F665" s="278" t="s">
        <v>851</v>
      </c>
      <c r="G665" s="279" t="s">
        <v>837</v>
      </c>
      <c r="H665" s="280">
        <v>1.532</v>
      </c>
      <c r="I665" s="281"/>
      <c r="J665" s="282">
        <f>ROUND(I665*H665,2)</f>
        <v>0</v>
      </c>
      <c r="K665" s="278" t="s">
        <v>150</v>
      </c>
      <c r="L665" s="283"/>
      <c r="M665" s="284" t="s">
        <v>19</v>
      </c>
      <c r="N665" s="285" t="s">
        <v>43</v>
      </c>
      <c r="O665" s="86"/>
      <c r="P665" s="223">
        <f>O665*H665</f>
        <v>0</v>
      </c>
      <c r="Q665" s="223">
        <v>0.55000000000000004</v>
      </c>
      <c r="R665" s="223">
        <f>Q665*H665</f>
        <v>0.84260000000000013</v>
      </c>
      <c r="S665" s="223">
        <v>0</v>
      </c>
      <c r="T665" s="224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25" t="s">
        <v>198</v>
      </c>
      <c r="AT665" s="225" t="s">
        <v>588</v>
      </c>
      <c r="AU665" s="225" t="s">
        <v>82</v>
      </c>
      <c r="AY665" s="19" t="s">
        <v>143</v>
      </c>
      <c r="BE665" s="226">
        <f>IF(N665="základní",J665,0)</f>
        <v>0</v>
      </c>
      <c r="BF665" s="226">
        <f>IF(N665="snížená",J665,0)</f>
        <v>0</v>
      </c>
      <c r="BG665" s="226">
        <f>IF(N665="zákl. přenesená",J665,0)</f>
        <v>0</v>
      </c>
      <c r="BH665" s="226">
        <f>IF(N665="sníž. přenesená",J665,0)</f>
        <v>0</v>
      </c>
      <c r="BI665" s="226">
        <f>IF(N665="nulová",J665,0)</f>
        <v>0</v>
      </c>
      <c r="BJ665" s="19" t="s">
        <v>79</v>
      </c>
      <c r="BK665" s="226">
        <f>ROUND(I665*H665,2)</f>
        <v>0</v>
      </c>
      <c r="BL665" s="19" t="s">
        <v>151</v>
      </c>
      <c r="BM665" s="225" t="s">
        <v>852</v>
      </c>
    </row>
    <row r="666" s="2" customFormat="1">
      <c r="A666" s="40"/>
      <c r="B666" s="41"/>
      <c r="C666" s="42"/>
      <c r="D666" s="227" t="s">
        <v>153</v>
      </c>
      <c r="E666" s="42"/>
      <c r="F666" s="228" t="s">
        <v>853</v>
      </c>
      <c r="G666" s="42"/>
      <c r="H666" s="42"/>
      <c r="I666" s="229"/>
      <c r="J666" s="42"/>
      <c r="K666" s="42"/>
      <c r="L666" s="46"/>
      <c r="M666" s="230"/>
      <c r="N666" s="231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153</v>
      </c>
      <c r="AU666" s="19" t="s">
        <v>82</v>
      </c>
    </row>
    <row r="667" s="13" customFormat="1">
      <c r="A667" s="13"/>
      <c r="B667" s="232"/>
      <c r="C667" s="233"/>
      <c r="D667" s="234" t="s">
        <v>155</v>
      </c>
      <c r="E667" s="235" t="s">
        <v>19</v>
      </c>
      <c r="F667" s="236" t="s">
        <v>266</v>
      </c>
      <c r="G667" s="233"/>
      <c r="H667" s="235" t="s">
        <v>19</v>
      </c>
      <c r="I667" s="237"/>
      <c r="J667" s="233"/>
      <c r="K667" s="233"/>
      <c r="L667" s="238"/>
      <c r="M667" s="239"/>
      <c r="N667" s="240"/>
      <c r="O667" s="240"/>
      <c r="P667" s="240"/>
      <c r="Q667" s="240"/>
      <c r="R667" s="240"/>
      <c r="S667" s="240"/>
      <c r="T667" s="24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2" t="s">
        <v>155</v>
      </c>
      <c r="AU667" s="242" t="s">
        <v>82</v>
      </c>
      <c r="AV667" s="13" t="s">
        <v>79</v>
      </c>
      <c r="AW667" s="13" t="s">
        <v>33</v>
      </c>
      <c r="AX667" s="13" t="s">
        <v>72</v>
      </c>
      <c r="AY667" s="242" t="s">
        <v>143</v>
      </c>
    </row>
    <row r="668" s="13" customFormat="1">
      <c r="A668" s="13"/>
      <c r="B668" s="232"/>
      <c r="C668" s="233"/>
      <c r="D668" s="234" t="s">
        <v>155</v>
      </c>
      <c r="E668" s="235" t="s">
        <v>19</v>
      </c>
      <c r="F668" s="236" t="s">
        <v>807</v>
      </c>
      <c r="G668" s="233"/>
      <c r="H668" s="235" t="s">
        <v>19</v>
      </c>
      <c r="I668" s="237"/>
      <c r="J668" s="233"/>
      <c r="K668" s="233"/>
      <c r="L668" s="238"/>
      <c r="M668" s="239"/>
      <c r="N668" s="240"/>
      <c r="O668" s="240"/>
      <c r="P668" s="240"/>
      <c r="Q668" s="240"/>
      <c r="R668" s="240"/>
      <c r="S668" s="240"/>
      <c r="T668" s="24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2" t="s">
        <v>155</v>
      </c>
      <c r="AU668" s="242" t="s">
        <v>82</v>
      </c>
      <c r="AV668" s="13" t="s">
        <v>79</v>
      </c>
      <c r="AW668" s="13" t="s">
        <v>33</v>
      </c>
      <c r="AX668" s="13" t="s">
        <v>72</v>
      </c>
      <c r="AY668" s="242" t="s">
        <v>143</v>
      </c>
    </row>
    <row r="669" s="14" customFormat="1">
      <c r="A669" s="14"/>
      <c r="B669" s="243"/>
      <c r="C669" s="244"/>
      <c r="D669" s="234" t="s">
        <v>155</v>
      </c>
      <c r="E669" s="245" t="s">
        <v>19</v>
      </c>
      <c r="F669" s="246" t="s">
        <v>854</v>
      </c>
      <c r="G669" s="244"/>
      <c r="H669" s="247">
        <v>0.254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3" t="s">
        <v>155</v>
      </c>
      <c r="AU669" s="253" t="s">
        <v>82</v>
      </c>
      <c r="AV669" s="14" t="s">
        <v>82</v>
      </c>
      <c r="AW669" s="14" t="s">
        <v>33</v>
      </c>
      <c r="AX669" s="14" t="s">
        <v>72</v>
      </c>
      <c r="AY669" s="253" t="s">
        <v>143</v>
      </c>
    </row>
    <row r="670" s="13" customFormat="1">
      <c r="A670" s="13"/>
      <c r="B670" s="232"/>
      <c r="C670" s="233"/>
      <c r="D670" s="234" t="s">
        <v>155</v>
      </c>
      <c r="E670" s="235" t="s">
        <v>19</v>
      </c>
      <c r="F670" s="236" t="s">
        <v>793</v>
      </c>
      <c r="G670" s="233"/>
      <c r="H670" s="235" t="s">
        <v>19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2" t="s">
        <v>155</v>
      </c>
      <c r="AU670" s="242" t="s">
        <v>82</v>
      </c>
      <c r="AV670" s="13" t="s">
        <v>79</v>
      </c>
      <c r="AW670" s="13" t="s">
        <v>33</v>
      </c>
      <c r="AX670" s="13" t="s">
        <v>72</v>
      </c>
      <c r="AY670" s="242" t="s">
        <v>143</v>
      </c>
    </row>
    <row r="671" s="14" customFormat="1">
      <c r="A671" s="14"/>
      <c r="B671" s="243"/>
      <c r="C671" s="244"/>
      <c r="D671" s="234" t="s">
        <v>155</v>
      </c>
      <c r="E671" s="245" t="s">
        <v>19</v>
      </c>
      <c r="F671" s="246" t="s">
        <v>855</v>
      </c>
      <c r="G671" s="244"/>
      <c r="H671" s="247">
        <v>1.139</v>
      </c>
      <c r="I671" s="248"/>
      <c r="J671" s="244"/>
      <c r="K671" s="244"/>
      <c r="L671" s="249"/>
      <c r="M671" s="250"/>
      <c r="N671" s="251"/>
      <c r="O671" s="251"/>
      <c r="P671" s="251"/>
      <c r="Q671" s="251"/>
      <c r="R671" s="251"/>
      <c r="S671" s="251"/>
      <c r="T671" s="25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3" t="s">
        <v>155</v>
      </c>
      <c r="AU671" s="253" t="s">
        <v>82</v>
      </c>
      <c r="AV671" s="14" t="s">
        <v>82</v>
      </c>
      <c r="AW671" s="14" t="s">
        <v>33</v>
      </c>
      <c r="AX671" s="14" t="s">
        <v>72</v>
      </c>
      <c r="AY671" s="253" t="s">
        <v>143</v>
      </c>
    </row>
    <row r="672" s="15" customFormat="1">
      <c r="A672" s="15"/>
      <c r="B672" s="254"/>
      <c r="C672" s="255"/>
      <c r="D672" s="234" t="s">
        <v>155</v>
      </c>
      <c r="E672" s="256" t="s">
        <v>19</v>
      </c>
      <c r="F672" s="257" t="s">
        <v>234</v>
      </c>
      <c r="G672" s="255"/>
      <c r="H672" s="258">
        <v>1.393</v>
      </c>
      <c r="I672" s="259"/>
      <c r="J672" s="255"/>
      <c r="K672" s="255"/>
      <c r="L672" s="260"/>
      <c r="M672" s="261"/>
      <c r="N672" s="262"/>
      <c r="O672" s="262"/>
      <c r="P672" s="262"/>
      <c r="Q672" s="262"/>
      <c r="R672" s="262"/>
      <c r="S672" s="262"/>
      <c r="T672" s="263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4" t="s">
        <v>155</v>
      </c>
      <c r="AU672" s="264" t="s">
        <v>82</v>
      </c>
      <c r="AV672" s="15" t="s">
        <v>151</v>
      </c>
      <c r="AW672" s="15" t="s">
        <v>33</v>
      </c>
      <c r="AX672" s="15" t="s">
        <v>79</v>
      </c>
      <c r="AY672" s="264" t="s">
        <v>143</v>
      </c>
    </row>
    <row r="673" s="14" customFormat="1">
      <c r="A673" s="14"/>
      <c r="B673" s="243"/>
      <c r="C673" s="244"/>
      <c r="D673" s="234" t="s">
        <v>155</v>
      </c>
      <c r="E673" s="244"/>
      <c r="F673" s="246" t="s">
        <v>856</v>
      </c>
      <c r="G673" s="244"/>
      <c r="H673" s="247">
        <v>1.532</v>
      </c>
      <c r="I673" s="248"/>
      <c r="J673" s="244"/>
      <c r="K673" s="244"/>
      <c r="L673" s="249"/>
      <c r="M673" s="250"/>
      <c r="N673" s="251"/>
      <c r="O673" s="251"/>
      <c r="P673" s="251"/>
      <c r="Q673" s="251"/>
      <c r="R673" s="251"/>
      <c r="S673" s="251"/>
      <c r="T673" s="252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3" t="s">
        <v>155</v>
      </c>
      <c r="AU673" s="253" t="s">
        <v>82</v>
      </c>
      <c r="AV673" s="14" t="s">
        <v>82</v>
      </c>
      <c r="AW673" s="14" t="s">
        <v>4</v>
      </c>
      <c r="AX673" s="14" t="s">
        <v>79</v>
      </c>
      <c r="AY673" s="253" t="s">
        <v>143</v>
      </c>
    </row>
    <row r="674" s="2" customFormat="1" ht="37.8" customHeight="1">
      <c r="A674" s="40"/>
      <c r="B674" s="41"/>
      <c r="C674" s="214" t="s">
        <v>857</v>
      </c>
      <c r="D674" s="214" t="s">
        <v>146</v>
      </c>
      <c r="E674" s="215" t="s">
        <v>858</v>
      </c>
      <c r="F674" s="216" t="s">
        <v>859</v>
      </c>
      <c r="G674" s="217" t="s">
        <v>271</v>
      </c>
      <c r="H674" s="218">
        <v>32.689999999999998</v>
      </c>
      <c r="I674" s="219"/>
      <c r="J674" s="220">
        <f>ROUND(I674*H674,2)</f>
        <v>0</v>
      </c>
      <c r="K674" s="216" t="s">
        <v>150</v>
      </c>
      <c r="L674" s="46"/>
      <c r="M674" s="221" t="s">
        <v>19</v>
      </c>
      <c r="N674" s="222" t="s">
        <v>43</v>
      </c>
      <c r="O674" s="86"/>
      <c r="P674" s="223">
        <f>O674*H674</f>
        <v>0</v>
      </c>
      <c r="Q674" s="223">
        <v>9.0000000000000006E-05</v>
      </c>
      <c r="R674" s="223">
        <f>Q674*H674</f>
        <v>0.0029421</v>
      </c>
      <c r="S674" s="223">
        <v>0</v>
      </c>
      <c r="T674" s="224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25" t="s">
        <v>151</v>
      </c>
      <c r="AT674" s="225" t="s">
        <v>146</v>
      </c>
      <c r="AU674" s="225" t="s">
        <v>82</v>
      </c>
      <c r="AY674" s="19" t="s">
        <v>143</v>
      </c>
      <c r="BE674" s="226">
        <f>IF(N674="základní",J674,0)</f>
        <v>0</v>
      </c>
      <c r="BF674" s="226">
        <f>IF(N674="snížená",J674,0)</f>
        <v>0</v>
      </c>
      <c r="BG674" s="226">
        <f>IF(N674="zákl. přenesená",J674,0)</f>
        <v>0</v>
      </c>
      <c r="BH674" s="226">
        <f>IF(N674="sníž. přenesená",J674,0)</f>
        <v>0</v>
      </c>
      <c r="BI674" s="226">
        <f>IF(N674="nulová",J674,0)</f>
        <v>0</v>
      </c>
      <c r="BJ674" s="19" t="s">
        <v>79</v>
      </c>
      <c r="BK674" s="226">
        <f>ROUND(I674*H674,2)</f>
        <v>0</v>
      </c>
      <c r="BL674" s="19" t="s">
        <v>151</v>
      </c>
      <c r="BM674" s="225" t="s">
        <v>860</v>
      </c>
    </row>
    <row r="675" s="2" customFormat="1">
      <c r="A675" s="40"/>
      <c r="B675" s="41"/>
      <c r="C675" s="42"/>
      <c r="D675" s="227" t="s">
        <v>153</v>
      </c>
      <c r="E675" s="42"/>
      <c r="F675" s="228" t="s">
        <v>861</v>
      </c>
      <c r="G675" s="42"/>
      <c r="H675" s="42"/>
      <c r="I675" s="229"/>
      <c r="J675" s="42"/>
      <c r="K675" s="42"/>
      <c r="L675" s="46"/>
      <c r="M675" s="230"/>
      <c r="N675" s="231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153</v>
      </c>
      <c r="AU675" s="19" t="s">
        <v>82</v>
      </c>
    </row>
    <row r="676" s="13" customFormat="1">
      <c r="A676" s="13"/>
      <c r="B676" s="232"/>
      <c r="C676" s="233"/>
      <c r="D676" s="234" t="s">
        <v>155</v>
      </c>
      <c r="E676" s="235" t="s">
        <v>19</v>
      </c>
      <c r="F676" s="236" t="s">
        <v>827</v>
      </c>
      <c r="G676" s="233"/>
      <c r="H676" s="235" t="s">
        <v>19</v>
      </c>
      <c r="I676" s="237"/>
      <c r="J676" s="233"/>
      <c r="K676" s="233"/>
      <c r="L676" s="238"/>
      <c r="M676" s="239"/>
      <c r="N676" s="240"/>
      <c r="O676" s="240"/>
      <c r="P676" s="240"/>
      <c r="Q676" s="240"/>
      <c r="R676" s="240"/>
      <c r="S676" s="240"/>
      <c r="T676" s="24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2" t="s">
        <v>155</v>
      </c>
      <c r="AU676" s="242" t="s">
        <v>82</v>
      </c>
      <c r="AV676" s="13" t="s">
        <v>79</v>
      </c>
      <c r="AW676" s="13" t="s">
        <v>33</v>
      </c>
      <c r="AX676" s="13" t="s">
        <v>72</v>
      </c>
      <c r="AY676" s="242" t="s">
        <v>143</v>
      </c>
    </row>
    <row r="677" s="14" customFormat="1">
      <c r="A677" s="14"/>
      <c r="B677" s="243"/>
      <c r="C677" s="244"/>
      <c r="D677" s="234" t="s">
        <v>155</v>
      </c>
      <c r="E677" s="245" t="s">
        <v>19</v>
      </c>
      <c r="F677" s="246" t="s">
        <v>862</v>
      </c>
      <c r="G677" s="244"/>
      <c r="H677" s="247">
        <v>32.689999999999998</v>
      </c>
      <c r="I677" s="248"/>
      <c r="J677" s="244"/>
      <c r="K677" s="244"/>
      <c r="L677" s="249"/>
      <c r="M677" s="250"/>
      <c r="N677" s="251"/>
      <c r="O677" s="251"/>
      <c r="P677" s="251"/>
      <c r="Q677" s="251"/>
      <c r="R677" s="251"/>
      <c r="S677" s="251"/>
      <c r="T677" s="252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3" t="s">
        <v>155</v>
      </c>
      <c r="AU677" s="253" t="s">
        <v>82</v>
      </c>
      <c r="AV677" s="14" t="s">
        <v>82</v>
      </c>
      <c r="AW677" s="14" t="s">
        <v>33</v>
      </c>
      <c r="AX677" s="14" t="s">
        <v>79</v>
      </c>
      <c r="AY677" s="253" t="s">
        <v>143</v>
      </c>
    </row>
    <row r="678" s="2" customFormat="1" ht="21.75" customHeight="1">
      <c r="A678" s="40"/>
      <c r="B678" s="41"/>
      <c r="C678" s="276" t="s">
        <v>863</v>
      </c>
      <c r="D678" s="276" t="s">
        <v>588</v>
      </c>
      <c r="E678" s="277" t="s">
        <v>864</v>
      </c>
      <c r="F678" s="278" t="s">
        <v>865</v>
      </c>
      <c r="G678" s="279" t="s">
        <v>837</v>
      </c>
      <c r="H678" s="280">
        <v>0.83299999999999996</v>
      </c>
      <c r="I678" s="281"/>
      <c r="J678" s="282">
        <f>ROUND(I678*H678,2)</f>
        <v>0</v>
      </c>
      <c r="K678" s="278" t="s">
        <v>150</v>
      </c>
      <c r="L678" s="283"/>
      <c r="M678" s="284" t="s">
        <v>19</v>
      </c>
      <c r="N678" s="285" t="s">
        <v>43</v>
      </c>
      <c r="O678" s="86"/>
      <c r="P678" s="223">
        <f>O678*H678</f>
        <v>0</v>
      </c>
      <c r="Q678" s="223">
        <v>0.55000000000000004</v>
      </c>
      <c r="R678" s="223">
        <f>Q678*H678</f>
        <v>0.45815</v>
      </c>
      <c r="S678" s="223">
        <v>0</v>
      </c>
      <c r="T678" s="224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25" t="s">
        <v>198</v>
      </c>
      <c r="AT678" s="225" t="s">
        <v>588</v>
      </c>
      <c r="AU678" s="225" t="s">
        <v>82</v>
      </c>
      <c r="AY678" s="19" t="s">
        <v>143</v>
      </c>
      <c r="BE678" s="226">
        <f>IF(N678="základní",J678,0)</f>
        <v>0</v>
      </c>
      <c r="BF678" s="226">
        <f>IF(N678="snížená",J678,0)</f>
        <v>0</v>
      </c>
      <c r="BG678" s="226">
        <f>IF(N678="zákl. přenesená",J678,0)</f>
        <v>0</v>
      </c>
      <c r="BH678" s="226">
        <f>IF(N678="sníž. přenesená",J678,0)</f>
        <v>0</v>
      </c>
      <c r="BI678" s="226">
        <f>IF(N678="nulová",J678,0)</f>
        <v>0</v>
      </c>
      <c r="BJ678" s="19" t="s">
        <v>79</v>
      </c>
      <c r="BK678" s="226">
        <f>ROUND(I678*H678,2)</f>
        <v>0</v>
      </c>
      <c r="BL678" s="19" t="s">
        <v>151</v>
      </c>
      <c r="BM678" s="225" t="s">
        <v>866</v>
      </c>
    </row>
    <row r="679" s="2" customFormat="1">
      <c r="A679" s="40"/>
      <c r="B679" s="41"/>
      <c r="C679" s="42"/>
      <c r="D679" s="227" t="s">
        <v>153</v>
      </c>
      <c r="E679" s="42"/>
      <c r="F679" s="228" t="s">
        <v>867</v>
      </c>
      <c r="G679" s="42"/>
      <c r="H679" s="42"/>
      <c r="I679" s="229"/>
      <c r="J679" s="42"/>
      <c r="K679" s="42"/>
      <c r="L679" s="46"/>
      <c r="M679" s="230"/>
      <c r="N679" s="231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153</v>
      </c>
      <c r="AU679" s="19" t="s">
        <v>82</v>
      </c>
    </row>
    <row r="680" s="13" customFormat="1">
      <c r="A680" s="13"/>
      <c r="B680" s="232"/>
      <c r="C680" s="233"/>
      <c r="D680" s="234" t="s">
        <v>155</v>
      </c>
      <c r="E680" s="235" t="s">
        <v>19</v>
      </c>
      <c r="F680" s="236" t="s">
        <v>266</v>
      </c>
      <c r="G680" s="233"/>
      <c r="H680" s="235" t="s">
        <v>19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2" t="s">
        <v>155</v>
      </c>
      <c r="AU680" s="242" t="s">
        <v>82</v>
      </c>
      <c r="AV680" s="13" t="s">
        <v>79</v>
      </c>
      <c r="AW680" s="13" t="s">
        <v>33</v>
      </c>
      <c r="AX680" s="13" t="s">
        <v>72</v>
      </c>
      <c r="AY680" s="242" t="s">
        <v>143</v>
      </c>
    </row>
    <row r="681" s="13" customFormat="1">
      <c r="A681" s="13"/>
      <c r="B681" s="232"/>
      <c r="C681" s="233"/>
      <c r="D681" s="234" t="s">
        <v>155</v>
      </c>
      <c r="E681" s="235" t="s">
        <v>19</v>
      </c>
      <c r="F681" s="236" t="s">
        <v>814</v>
      </c>
      <c r="G681" s="233"/>
      <c r="H681" s="235" t="s">
        <v>19</v>
      </c>
      <c r="I681" s="237"/>
      <c r="J681" s="233"/>
      <c r="K681" s="233"/>
      <c r="L681" s="238"/>
      <c r="M681" s="239"/>
      <c r="N681" s="240"/>
      <c r="O681" s="240"/>
      <c r="P681" s="240"/>
      <c r="Q681" s="240"/>
      <c r="R681" s="240"/>
      <c r="S681" s="240"/>
      <c r="T681" s="24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2" t="s">
        <v>155</v>
      </c>
      <c r="AU681" s="242" t="s">
        <v>82</v>
      </c>
      <c r="AV681" s="13" t="s">
        <v>79</v>
      </c>
      <c r="AW681" s="13" t="s">
        <v>33</v>
      </c>
      <c r="AX681" s="13" t="s">
        <v>72</v>
      </c>
      <c r="AY681" s="242" t="s">
        <v>143</v>
      </c>
    </row>
    <row r="682" s="14" customFormat="1">
      <c r="A682" s="14"/>
      <c r="B682" s="243"/>
      <c r="C682" s="244"/>
      <c r="D682" s="234" t="s">
        <v>155</v>
      </c>
      <c r="E682" s="245" t="s">
        <v>19</v>
      </c>
      <c r="F682" s="246" t="s">
        <v>868</v>
      </c>
      <c r="G682" s="244"/>
      <c r="H682" s="247">
        <v>0.17699999999999999</v>
      </c>
      <c r="I682" s="248"/>
      <c r="J682" s="244"/>
      <c r="K682" s="244"/>
      <c r="L682" s="249"/>
      <c r="M682" s="250"/>
      <c r="N682" s="251"/>
      <c r="O682" s="251"/>
      <c r="P682" s="251"/>
      <c r="Q682" s="251"/>
      <c r="R682" s="251"/>
      <c r="S682" s="251"/>
      <c r="T682" s="252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3" t="s">
        <v>155</v>
      </c>
      <c r="AU682" s="253" t="s">
        <v>82</v>
      </c>
      <c r="AV682" s="14" t="s">
        <v>82</v>
      </c>
      <c r="AW682" s="14" t="s">
        <v>33</v>
      </c>
      <c r="AX682" s="14" t="s">
        <v>72</v>
      </c>
      <c r="AY682" s="253" t="s">
        <v>143</v>
      </c>
    </row>
    <row r="683" s="13" customFormat="1">
      <c r="A683" s="13"/>
      <c r="B683" s="232"/>
      <c r="C683" s="233"/>
      <c r="D683" s="234" t="s">
        <v>155</v>
      </c>
      <c r="E683" s="235" t="s">
        <v>19</v>
      </c>
      <c r="F683" s="236" t="s">
        <v>816</v>
      </c>
      <c r="G683" s="233"/>
      <c r="H683" s="235" t="s">
        <v>19</v>
      </c>
      <c r="I683" s="237"/>
      <c r="J683" s="233"/>
      <c r="K683" s="233"/>
      <c r="L683" s="238"/>
      <c r="M683" s="239"/>
      <c r="N683" s="240"/>
      <c r="O683" s="240"/>
      <c r="P683" s="240"/>
      <c r="Q683" s="240"/>
      <c r="R683" s="240"/>
      <c r="S683" s="240"/>
      <c r="T683" s="24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2" t="s">
        <v>155</v>
      </c>
      <c r="AU683" s="242" t="s">
        <v>82</v>
      </c>
      <c r="AV683" s="13" t="s">
        <v>79</v>
      </c>
      <c r="AW683" s="13" t="s">
        <v>33</v>
      </c>
      <c r="AX683" s="13" t="s">
        <v>72</v>
      </c>
      <c r="AY683" s="242" t="s">
        <v>143</v>
      </c>
    </row>
    <row r="684" s="14" customFormat="1">
      <c r="A684" s="14"/>
      <c r="B684" s="243"/>
      <c r="C684" s="244"/>
      <c r="D684" s="234" t="s">
        <v>155</v>
      </c>
      <c r="E684" s="245" t="s">
        <v>19</v>
      </c>
      <c r="F684" s="246" t="s">
        <v>869</v>
      </c>
      <c r="G684" s="244"/>
      <c r="H684" s="247">
        <v>0.57999999999999996</v>
      </c>
      <c r="I684" s="248"/>
      <c r="J684" s="244"/>
      <c r="K684" s="244"/>
      <c r="L684" s="249"/>
      <c r="M684" s="250"/>
      <c r="N684" s="251"/>
      <c r="O684" s="251"/>
      <c r="P684" s="251"/>
      <c r="Q684" s="251"/>
      <c r="R684" s="251"/>
      <c r="S684" s="251"/>
      <c r="T684" s="25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3" t="s">
        <v>155</v>
      </c>
      <c r="AU684" s="253" t="s">
        <v>82</v>
      </c>
      <c r="AV684" s="14" t="s">
        <v>82</v>
      </c>
      <c r="AW684" s="14" t="s">
        <v>33</v>
      </c>
      <c r="AX684" s="14" t="s">
        <v>72</v>
      </c>
      <c r="AY684" s="253" t="s">
        <v>143</v>
      </c>
    </row>
    <row r="685" s="15" customFormat="1">
      <c r="A685" s="15"/>
      <c r="B685" s="254"/>
      <c r="C685" s="255"/>
      <c r="D685" s="234" t="s">
        <v>155</v>
      </c>
      <c r="E685" s="256" t="s">
        <v>19</v>
      </c>
      <c r="F685" s="257" t="s">
        <v>234</v>
      </c>
      <c r="G685" s="255"/>
      <c r="H685" s="258">
        <v>0.75700000000000001</v>
      </c>
      <c r="I685" s="259"/>
      <c r="J685" s="255"/>
      <c r="K685" s="255"/>
      <c r="L685" s="260"/>
      <c r="M685" s="261"/>
      <c r="N685" s="262"/>
      <c r="O685" s="262"/>
      <c r="P685" s="262"/>
      <c r="Q685" s="262"/>
      <c r="R685" s="262"/>
      <c r="S685" s="262"/>
      <c r="T685" s="263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4" t="s">
        <v>155</v>
      </c>
      <c r="AU685" s="264" t="s">
        <v>82</v>
      </c>
      <c r="AV685" s="15" t="s">
        <v>151</v>
      </c>
      <c r="AW685" s="15" t="s">
        <v>33</v>
      </c>
      <c r="AX685" s="15" t="s">
        <v>79</v>
      </c>
      <c r="AY685" s="264" t="s">
        <v>143</v>
      </c>
    </row>
    <row r="686" s="14" customFormat="1">
      <c r="A686" s="14"/>
      <c r="B686" s="243"/>
      <c r="C686" s="244"/>
      <c r="D686" s="234" t="s">
        <v>155</v>
      </c>
      <c r="E686" s="244"/>
      <c r="F686" s="246" t="s">
        <v>870</v>
      </c>
      <c r="G686" s="244"/>
      <c r="H686" s="247">
        <v>0.83299999999999996</v>
      </c>
      <c r="I686" s="248"/>
      <c r="J686" s="244"/>
      <c r="K686" s="244"/>
      <c r="L686" s="249"/>
      <c r="M686" s="250"/>
      <c r="N686" s="251"/>
      <c r="O686" s="251"/>
      <c r="P686" s="251"/>
      <c r="Q686" s="251"/>
      <c r="R686" s="251"/>
      <c r="S686" s="251"/>
      <c r="T686" s="25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3" t="s">
        <v>155</v>
      </c>
      <c r="AU686" s="253" t="s">
        <v>82</v>
      </c>
      <c r="AV686" s="14" t="s">
        <v>82</v>
      </c>
      <c r="AW686" s="14" t="s">
        <v>4</v>
      </c>
      <c r="AX686" s="14" t="s">
        <v>79</v>
      </c>
      <c r="AY686" s="253" t="s">
        <v>143</v>
      </c>
    </row>
    <row r="687" s="2" customFormat="1" ht="21.75" customHeight="1">
      <c r="A687" s="40"/>
      <c r="B687" s="41"/>
      <c r="C687" s="276" t="s">
        <v>871</v>
      </c>
      <c r="D687" s="276" t="s">
        <v>588</v>
      </c>
      <c r="E687" s="277" t="s">
        <v>872</v>
      </c>
      <c r="F687" s="278" t="s">
        <v>873</v>
      </c>
      <c r="G687" s="279" t="s">
        <v>837</v>
      </c>
      <c r="H687" s="280">
        <v>0.191</v>
      </c>
      <c r="I687" s="281"/>
      <c r="J687" s="282">
        <f>ROUND(I687*H687,2)</f>
        <v>0</v>
      </c>
      <c r="K687" s="278" t="s">
        <v>150</v>
      </c>
      <c r="L687" s="283"/>
      <c r="M687" s="284" t="s">
        <v>19</v>
      </c>
      <c r="N687" s="285" t="s">
        <v>43</v>
      </c>
      <c r="O687" s="86"/>
      <c r="P687" s="223">
        <f>O687*H687</f>
        <v>0</v>
      </c>
      <c r="Q687" s="223">
        <v>0.55000000000000004</v>
      </c>
      <c r="R687" s="223">
        <f>Q687*H687</f>
        <v>0.10505</v>
      </c>
      <c r="S687" s="223">
        <v>0</v>
      </c>
      <c r="T687" s="22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25" t="s">
        <v>198</v>
      </c>
      <c r="AT687" s="225" t="s">
        <v>588</v>
      </c>
      <c r="AU687" s="225" t="s">
        <v>82</v>
      </c>
      <c r="AY687" s="19" t="s">
        <v>143</v>
      </c>
      <c r="BE687" s="226">
        <f>IF(N687="základní",J687,0)</f>
        <v>0</v>
      </c>
      <c r="BF687" s="226">
        <f>IF(N687="snížená",J687,0)</f>
        <v>0</v>
      </c>
      <c r="BG687" s="226">
        <f>IF(N687="zákl. přenesená",J687,0)</f>
        <v>0</v>
      </c>
      <c r="BH687" s="226">
        <f>IF(N687="sníž. přenesená",J687,0)</f>
        <v>0</v>
      </c>
      <c r="BI687" s="226">
        <f>IF(N687="nulová",J687,0)</f>
        <v>0</v>
      </c>
      <c r="BJ687" s="19" t="s">
        <v>79</v>
      </c>
      <c r="BK687" s="226">
        <f>ROUND(I687*H687,2)</f>
        <v>0</v>
      </c>
      <c r="BL687" s="19" t="s">
        <v>151</v>
      </c>
      <c r="BM687" s="225" t="s">
        <v>874</v>
      </c>
    </row>
    <row r="688" s="2" customFormat="1">
      <c r="A688" s="40"/>
      <c r="B688" s="41"/>
      <c r="C688" s="42"/>
      <c r="D688" s="227" t="s">
        <v>153</v>
      </c>
      <c r="E688" s="42"/>
      <c r="F688" s="228" t="s">
        <v>875</v>
      </c>
      <c r="G688" s="42"/>
      <c r="H688" s="42"/>
      <c r="I688" s="229"/>
      <c r="J688" s="42"/>
      <c r="K688" s="42"/>
      <c r="L688" s="46"/>
      <c r="M688" s="230"/>
      <c r="N688" s="231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153</v>
      </c>
      <c r="AU688" s="19" t="s">
        <v>82</v>
      </c>
    </row>
    <row r="689" s="13" customFormat="1">
      <c r="A689" s="13"/>
      <c r="B689" s="232"/>
      <c r="C689" s="233"/>
      <c r="D689" s="234" t="s">
        <v>155</v>
      </c>
      <c r="E689" s="235" t="s">
        <v>19</v>
      </c>
      <c r="F689" s="236" t="s">
        <v>266</v>
      </c>
      <c r="G689" s="233"/>
      <c r="H689" s="235" t="s">
        <v>19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2" t="s">
        <v>155</v>
      </c>
      <c r="AU689" s="242" t="s">
        <v>82</v>
      </c>
      <c r="AV689" s="13" t="s">
        <v>79</v>
      </c>
      <c r="AW689" s="13" t="s">
        <v>33</v>
      </c>
      <c r="AX689" s="13" t="s">
        <v>72</v>
      </c>
      <c r="AY689" s="242" t="s">
        <v>143</v>
      </c>
    </row>
    <row r="690" s="13" customFormat="1">
      <c r="A690" s="13"/>
      <c r="B690" s="232"/>
      <c r="C690" s="233"/>
      <c r="D690" s="234" t="s">
        <v>155</v>
      </c>
      <c r="E690" s="235" t="s">
        <v>19</v>
      </c>
      <c r="F690" s="236" t="s">
        <v>816</v>
      </c>
      <c r="G690" s="233"/>
      <c r="H690" s="235" t="s">
        <v>19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2" t="s">
        <v>155</v>
      </c>
      <c r="AU690" s="242" t="s">
        <v>82</v>
      </c>
      <c r="AV690" s="13" t="s">
        <v>79</v>
      </c>
      <c r="AW690" s="13" t="s">
        <v>33</v>
      </c>
      <c r="AX690" s="13" t="s">
        <v>72</v>
      </c>
      <c r="AY690" s="242" t="s">
        <v>143</v>
      </c>
    </row>
    <row r="691" s="14" customFormat="1">
      <c r="A691" s="14"/>
      <c r="B691" s="243"/>
      <c r="C691" s="244"/>
      <c r="D691" s="234" t="s">
        <v>155</v>
      </c>
      <c r="E691" s="245" t="s">
        <v>19</v>
      </c>
      <c r="F691" s="246" t="s">
        <v>876</v>
      </c>
      <c r="G691" s="244"/>
      <c r="H691" s="247">
        <v>0.17399999999999999</v>
      </c>
      <c r="I691" s="248"/>
      <c r="J691" s="244"/>
      <c r="K691" s="244"/>
      <c r="L691" s="249"/>
      <c r="M691" s="250"/>
      <c r="N691" s="251"/>
      <c r="O691" s="251"/>
      <c r="P691" s="251"/>
      <c r="Q691" s="251"/>
      <c r="R691" s="251"/>
      <c r="S691" s="251"/>
      <c r="T691" s="25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3" t="s">
        <v>155</v>
      </c>
      <c r="AU691" s="253" t="s">
        <v>82</v>
      </c>
      <c r="AV691" s="14" t="s">
        <v>82</v>
      </c>
      <c r="AW691" s="14" t="s">
        <v>33</v>
      </c>
      <c r="AX691" s="14" t="s">
        <v>79</v>
      </c>
      <c r="AY691" s="253" t="s">
        <v>143</v>
      </c>
    </row>
    <row r="692" s="14" customFormat="1">
      <c r="A692" s="14"/>
      <c r="B692" s="243"/>
      <c r="C692" s="244"/>
      <c r="D692" s="234" t="s">
        <v>155</v>
      </c>
      <c r="E692" s="244"/>
      <c r="F692" s="246" t="s">
        <v>877</v>
      </c>
      <c r="G692" s="244"/>
      <c r="H692" s="247">
        <v>0.191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3" t="s">
        <v>155</v>
      </c>
      <c r="AU692" s="253" t="s">
        <v>82</v>
      </c>
      <c r="AV692" s="14" t="s">
        <v>82</v>
      </c>
      <c r="AW692" s="14" t="s">
        <v>4</v>
      </c>
      <c r="AX692" s="14" t="s">
        <v>79</v>
      </c>
      <c r="AY692" s="253" t="s">
        <v>143</v>
      </c>
    </row>
    <row r="693" s="2" customFormat="1" ht="49.05" customHeight="1">
      <c r="A693" s="40"/>
      <c r="B693" s="41"/>
      <c r="C693" s="214" t="s">
        <v>878</v>
      </c>
      <c r="D693" s="214" t="s">
        <v>146</v>
      </c>
      <c r="E693" s="215" t="s">
        <v>879</v>
      </c>
      <c r="F693" s="216" t="s">
        <v>880</v>
      </c>
      <c r="G693" s="217" t="s">
        <v>149</v>
      </c>
      <c r="H693" s="218">
        <v>1898.1780000000001</v>
      </c>
      <c r="I693" s="219"/>
      <c r="J693" s="220">
        <f>ROUND(I693*H693,2)</f>
        <v>0</v>
      </c>
      <c r="K693" s="216" t="s">
        <v>150</v>
      </c>
      <c r="L693" s="46"/>
      <c r="M693" s="221" t="s">
        <v>19</v>
      </c>
      <c r="N693" s="222" t="s">
        <v>43</v>
      </c>
      <c r="O693" s="86"/>
      <c r="P693" s="223">
        <f>O693*H693</f>
        <v>0</v>
      </c>
      <c r="Q693" s="223">
        <v>0</v>
      </c>
      <c r="R693" s="223">
        <f>Q693*H693</f>
        <v>0</v>
      </c>
      <c r="S693" s="223">
        <v>0.014999999999999999</v>
      </c>
      <c r="T693" s="224">
        <f>S693*H693</f>
        <v>28.472670000000001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25" t="s">
        <v>151</v>
      </c>
      <c r="AT693" s="225" t="s">
        <v>146</v>
      </c>
      <c r="AU693" s="225" t="s">
        <v>82</v>
      </c>
      <c r="AY693" s="19" t="s">
        <v>143</v>
      </c>
      <c r="BE693" s="226">
        <f>IF(N693="základní",J693,0)</f>
        <v>0</v>
      </c>
      <c r="BF693" s="226">
        <f>IF(N693="snížená",J693,0)</f>
        <v>0</v>
      </c>
      <c r="BG693" s="226">
        <f>IF(N693="zákl. přenesená",J693,0)</f>
        <v>0</v>
      </c>
      <c r="BH693" s="226">
        <f>IF(N693="sníž. přenesená",J693,0)</f>
        <v>0</v>
      </c>
      <c r="BI693" s="226">
        <f>IF(N693="nulová",J693,0)</f>
        <v>0</v>
      </c>
      <c r="BJ693" s="19" t="s">
        <v>79</v>
      </c>
      <c r="BK693" s="226">
        <f>ROUND(I693*H693,2)</f>
        <v>0</v>
      </c>
      <c r="BL693" s="19" t="s">
        <v>151</v>
      </c>
      <c r="BM693" s="225" t="s">
        <v>629</v>
      </c>
    </row>
    <row r="694" s="2" customFormat="1">
      <c r="A694" s="40"/>
      <c r="B694" s="41"/>
      <c r="C694" s="42"/>
      <c r="D694" s="227" t="s">
        <v>153</v>
      </c>
      <c r="E694" s="42"/>
      <c r="F694" s="228" t="s">
        <v>881</v>
      </c>
      <c r="G694" s="42"/>
      <c r="H694" s="42"/>
      <c r="I694" s="229"/>
      <c r="J694" s="42"/>
      <c r="K694" s="42"/>
      <c r="L694" s="46"/>
      <c r="M694" s="230"/>
      <c r="N694" s="231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153</v>
      </c>
      <c r="AU694" s="19" t="s">
        <v>82</v>
      </c>
    </row>
    <row r="695" s="13" customFormat="1">
      <c r="A695" s="13"/>
      <c r="B695" s="232"/>
      <c r="C695" s="233"/>
      <c r="D695" s="234" t="s">
        <v>155</v>
      </c>
      <c r="E695" s="235" t="s">
        <v>19</v>
      </c>
      <c r="F695" s="236" t="s">
        <v>882</v>
      </c>
      <c r="G695" s="233"/>
      <c r="H695" s="235" t="s">
        <v>19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2" t="s">
        <v>155</v>
      </c>
      <c r="AU695" s="242" t="s">
        <v>82</v>
      </c>
      <c r="AV695" s="13" t="s">
        <v>79</v>
      </c>
      <c r="AW695" s="13" t="s">
        <v>33</v>
      </c>
      <c r="AX695" s="13" t="s">
        <v>72</v>
      </c>
      <c r="AY695" s="242" t="s">
        <v>143</v>
      </c>
    </row>
    <row r="696" s="13" customFormat="1">
      <c r="A696" s="13"/>
      <c r="B696" s="232"/>
      <c r="C696" s="233"/>
      <c r="D696" s="234" t="s">
        <v>155</v>
      </c>
      <c r="E696" s="235" t="s">
        <v>19</v>
      </c>
      <c r="F696" s="236" t="s">
        <v>560</v>
      </c>
      <c r="G696" s="233"/>
      <c r="H696" s="235" t="s">
        <v>19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2" t="s">
        <v>155</v>
      </c>
      <c r="AU696" s="242" t="s">
        <v>82</v>
      </c>
      <c r="AV696" s="13" t="s">
        <v>79</v>
      </c>
      <c r="AW696" s="13" t="s">
        <v>33</v>
      </c>
      <c r="AX696" s="13" t="s">
        <v>72</v>
      </c>
      <c r="AY696" s="242" t="s">
        <v>143</v>
      </c>
    </row>
    <row r="697" s="14" customFormat="1">
      <c r="A697" s="14"/>
      <c r="B697" s="243"/>
      <c r="C697" s="244"/>
      <c r="D697" s="234" t="s">
        <v>155</v>
      </c>
      <c r="E697" s="245" t="s">
        <v>19</v>
      </c>
      <c r="F697" s="246" t="s">
        <v>883</v>
      </c>
      <c r="G697" s="244"/>
      <c r="H697" s="247">
        <v>193.49799999999999</v>
      </c>
      <c r="I697" s="248"/>
      <c r="J697" s="244"/>
      <c r="K697" s="244"/>
      <c r="L697" s="249"/>
      <c r="M697" s="250"/>
      <c r="N697" s="251"/>
      <c r="O697" s="251"/>
      <c r="P697" s="251"/>
      <c r="Q697" s="251"/>
      <c r="R697" s="251"/>
      <c r="S697" s="251"/>
      <c r="T697" s="25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3" t="s">
        <v>155</v>
      </c>
      <c r="AU697" s="253" t="s">
        <v>82</v>
      </c>
      <c r="AV697" s="14" t="s">
        <v>82</v>
      </c>
      <c r="AW697" s="14" t="s">
        <v>33</v>
      </c>
      <c r="AX697" s="14" t="s">
        <v>72</v>
      </c>
      <c r="AY697" s="253" t="s">
        <v>143</v>
      </c>
    </row>
    <row r="698" s="13" customFormat="1">
      <c r="A698" s="13"/>
      <c r="B698" s="232"/>
      <c r="C698" s="233"/>
      <c r="D698" s="234" t="s">
        <v>155</v>
      </c>
      <c r="E698" s="235" t="s">
        <v>19</v>
      </c>
      <c r="F698" s="236" t="s">
        <v>537</v>
      </c>
      <c r="G698" s="233"/>
      <c r="H698" s="235" t="s">
        <v>19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2" t="s">
        <v>155</v>
      </c>
      <c r="AU698" s="242" t="s">
        <v>82</v>
      </c>
      <c r="AV698" s="13" t="s">
        <v>79</v>
      </c>
      <c r="AW698" s="13" t="s">
        <v>33</v>
      </c>
      <c r="AX698" s="13" t="s">
        <v>72</v>
      </c>
      <c r="AY698" s="242" t="s">
        <v>143</v>
      </c>
    </row>
    <row r="699" s="13" customFormat="1">
      <c r="A699" s="13"/>
      <c r="B699" s="232"/>
      <c r="C699" s="233"/>
      <c r="D699" s="234" t="s">
        <v>155</v>
      </c>
      <c r="E699" s="235" t="s">
        <v>19</v>
      </c>
      <c r="F699" s="236" t="s">
        <v>538</v>
      </c>
      <c r="G699" s="233"/>
      <c r="H699" s="235" t="s">
        <v>19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2" t="s">
        <v>155</v>
      </c>
      <c r="AU699" s="242" t="s">
        <v>82</v>
      </c>
      <c r="AV699" s="13" t="s">
        <v>79</v>
      </c>
      <c r="AW699" s="13" t="s">
        <v>33</v>
      </c>
      <c r="AX699" s="13" t="s">
        <v>72</v>
      </c>
      <c r="AY699" s="242" t="s">
        <v>143</v>
      </c>
    </row>
    <row r="700" s="14" customFormat="1">
      <c r="A700" s="14"/>
      <c r="B700" s="243"/>
      <c r="C700" s="244"/>
      <c r="D700" s="234" t="s">
        <v>155</v>
      </c>
      <c r="E700" s="245" t="s">
        <v>19</v>
      </c>
      <c r="F700" s="246" t="s">
        <v>884</v>
      </c>
      <c r="G700" s="244"/>
      <c r="H700" s="247">
        <v>557.42399999999998</v>
      </c>
      <c r="I700" s="248"/>
      <c r="J700" s="244"/>
      <c r="K700" s="244"/>
      <c r="L700" s="249"/>
      <c r="M700" s="250"/>
      <c r="N700" s="251"/>
      <c r="O700" s="251"/>
      <c r="P700" s="251"/>
      <c r="Q700" s="251"/>
      <c r="R700" s="251"/>
      <c r="S700" s="251"/>
      <c r="T700" s="252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3" t="s">
        <v>155</v>
      </c>
      <c r="AU700" s="253" t="s">
        <v>82</v>
      </c>
      <c r="AV700" s="14" t="s">
        <v>82</v>
      </c>
      <c r="AW700" s="14" t="s">
        <v>33</v>
      </c>
      <c r="AX700" s="14" t="s">
        <v>72</v>
      </c>
      <c r="AY700" s="253" t="s">
        <v>143</v>
      </c>
    </row>
    <row r="701" s="13" customFormat="1">
      <c r="A701" s="13"/>
      <c r="B701" s="232"/>
      <c r="C701" s="233"/>
      <c r="D701" s="234" t="s">
        <v>155</v>
      </c>
      <c r="E701" s="235" t="s">
        <v>19</v>
      </c>
      <c r="F701" s="236" t="s">
        <v>543</v>
      </c>
      <c r="G701" s="233"/>
      <c r="H701" s="235" t="s">
        <v>19</v>
      </c>
      <c r="I701" s="237"/>
      <c r="J701" s="233"/>
      <c r="K701" s="233"/>
      <c r="L701" s="238"/>
      <c r="M701" s="239"/>
      <c r="N701" s="240"/>
      <c r="O701" s="240"/>
      <c r="P701" s="240"/>
      <c r="Q701" s="240"/>
      <c r="R701" s="240"/>
      <c r="S701" s="240"/>
      <c r="T701" s="24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2" t="s">
        <v>155</v>
      </c>
      <c r="AU701" s="242" t="s">
        <v>82</v>
      </c>
      <c r="AV701" s="13" t="s">
        <v>79</v>
      </c>
      <c r="AW701" s="13" t="s">
        <v>33</v>
      </c>
      <c r="AX701" s="13" t="s">
        <v>72</v>
      </c>
      <c r="AY701" s="242" t="s">
        <v>143</v>
      </c>
    </row>
    <row r="702" s="14" customFormat="1">
      <c r="A702" s="14"/>
      <c r="B702" s="243"/>
      <c r="C702" s="244"/>
      <c r="D702" s="234" t="s">
        <v>155</v>
      </c>
      <c r="E702" s="245" t="s">
        <v>19</v>
      </c>
      <c r="F702" s="246" t="s">
        <v>885</v>
      </c>
      <c r="G702" s="244"/>
      <c r="H702" s="247">
        <v>176.34100000000001</v>
      </c>
      <c r="I702" s="248"/>
      <c r="J702" s="244"/>
      <c r="K702" s="244"/>
      <c r="L702" s="249"/>
      <c r="M702" s="250"/>
      <c r="N702" s="251"/>
      <c r="O702" s="251"/>
      <c r="P702" s="251"/>
      <c r="Q702" s="251"/>
      <c r="R702" s="251"/>
      <c r="S702" s="251"/>
      <c r="T702" s="252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3" t="s">
        <v>155</v>
      </c>
      <c r="AU702" s="253" t="s">
        <v>82</v>
      </c>
      <c r="AV702" s="14" t="s">
        <v>82</v>
      </c>
      <c r="AW702" s="14" t="s">
        <v>33</v>
      </c>
      <c r="AX702" s="14" t="s">
        <v>72</v>
      </c>
      <c r="AY702" s="253" t="s">
        <v>143</v>
      </c>
    </row>
    <row r="703" s="13" customFormat="1">
      <c r="A703" s="13"/>
      <c r="B703" s="232"/>
      <c r="C703" s="233"/>
      <c r="D703" s="234" t="s">
        <v>155</v>
      </c>
      <c r="E703" s="235" t="s">
        <v>19</v>
      </c>
      <c r="F703" s="236" t="s">
        <v>550</v>
      </c>
      <c r="G703" s="233"/>
      <c r="H703" s="235" t="s">
        <v>19</v>
      </c>
      <c r="I703" s="237"/>
      <c r="J703" s="233"/>
      <c r="K703" s="233"/>
      <c r="L703" s="238"/>
      <c r="M703" s="239"/>
      <c r="N703" s="240"/>
      <c r="O703" s="240"/>
      <c r="P703" s="240"/>
      <c r="Q703" s="240"/>
      <c r="R703" s="240"/>
      <c r="S703" s="240"/>
      <c r="T703" s="24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2" t="s">
        <v>155</v>
      </c>
      <c r="AU703" s="242" t="s">
        <v>82</v>
      </c>
      <c r="AV703" s="13" t="s">
        <v>79</v>
      </c>
      <c r="AW703" s="13" t="s">
        <v>33</v>
      </c>
      <c r="AX703" s="13" t="s">
        <v>72</v>
      </c>
      <c r="AY703" s="242" t="s">
        <v>143</v>
      </c>
    </row>
    <row r="704" s="14" customFormat="1">
      <c r="A704" s="14"/>
      <c r="B704" s="243"/>
      <c r="C704" s="244"/>
      <c r="D704" s="234" t="s">
        <v>155</v>
      </c>
      <c r="E704" s="245" t="s">
        <v>19</v>
      </c>
      <c r="F704" s="246" t="s">
        <v>551</v>
      </c>
      <c r="G704" s="244"/>
      <c r="H704" s="247">
        <v>222.11500000000001</v>
      </c>
      <c r="I704" s="248"/>
      <c r="J704" s="244"/>
      <c r="K704" s="244"/>
      <c r="L704" s="249"/>
      <c r="M704" s="250"/>
      <c r="N704" s="251"/>
      <c r="O704" s="251"/>
      <c r="P704" s="251"/>
      <c r="Q704" s="251"/>
      <c r="R704" s="251"/>
      <c r="S704" s="251"/>
      <c r="T704" s="25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3" t="s">
        <v>155</v>
      </c>
      <c r="AU704" s="253" t="s">
        <v>82</v>
      </c>
      <c r="AV704" s="14" t="s">
        <v>82</v>
      </c>
      <c r="AW704" s="14" t="s">
        <v>33</v>
      </c>
      <c r="AX704" s="14" t="s">
        <v>72</v>
      </c>
      <c r="AY704" s="253" t="s">
        <v>143</v>
      </c>
    </row>
    <row r="705" s="13" customFormat="1">
      <c r="A705" s="13"/>
      <c r="B705" s="232"/>
      <c r="C705" s="233"/>
      <c r="D705" s="234" t="s">
        <v>155</v>
      </c>
      <c r="E705" s="235" t="s">
        <v>19</v>
      </c>
      <c r="F705" s="236" t="s">
        <v>266</v>
      </c>
      <c r="G705" s="233"/>
      <c r="H705" s="235" t="s">
        <v>19</v>
      </c>
      <c r="I705" s="237"/>
      <c r="J705" s="233"/>
      <c r="K705" s="233"/>
      <c r="L705" s="238"/>
      <c r="M705" s="239"/>
      <c r="N705" s="240"/>
      <c r="O705" s="240"/>
      <c r="P705" s="240"/>
      <c r="Q705" s="240"/>
      <c r="R705" s="240"/>
      <c r="S705" s="240"/>
      <c r="T705" s="24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2" t="s">
        <v>155</v>
      </c>
      <c r="AU705" s="242" t="s">
        <v>82</v>
      </c>
      <c r="AV705" s="13" t="s">
        <v>79</v>
      </c>
      <c r="AW705" s="13" t="s">
        <v>33</v>
      </c>
      <c r="AX705" s="13" t="s">
        <v>72</v>
      </c>
      <c r="AY705" s="242" t="s">
        <v>143</v>
      </c>
    </row>
    <row r="706" s="13" customFormat="1">
      <c r="A706" s="13"/>
      <c r="B706" s="232"/>
      <c r="C706" s="233"/>
      <c r="D706" s="234" t="s">
        <v>155</v>
      </c>
      <c r="E706" s="235" t="s">
        <v>19</v>
      </c>
      <c r="F706" s="236" t="s">
        <v>886</v>
      </c>
      <c r="G706" s="233"/>
      <c r="H706" s="235" t="s">
        <v>19</v>
      </c>
      <c r="I706" s="237"/>
      <c r="J706" s="233"/>
      <c r="K706" s="233"/>
      <c r="L706" s="238"/>
      <c r="M706" s="239"/>
      <c r="N706" s="240"/>
      <c r="O706" s="240"/>
      <c r="P706" s="240"/>
      <c r="Q706" s="240"/>
      <c r="R706" s="240"/>
      <c r="S706" s="240"/>
      <c r="T706" s="24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2" t="s">
        <v>155</v>
      </c>
      <c r="AU706" s="242" t="s">
        <v>82</v>
      </c>
      <c r="AV706" s="13" t="s">
        <v>79</v>
      </c>
      <c r="AW706" s="13" t="s">
        <v>33</v>
      </c>
      <c r="AX706" s="13" t="s">
        <v>72</v>
      </c>
      <c r="AY706" s="242" t="s">
        <v>143</v>
      </c>
    </row>
    <row r="707" s="14" customFormat="1">
      <c r="A707" s="14"/>
      <c r="B707" s="243"/>
      <c r="C707" s="244"/>
      <c r="D707" s="234" t="s">
        <v>155</v>
      </c>
      <c r="E707" s="245" t="s">
        <v>19</v>
      </c>
      <c r="F707" s="246" t="s">
        <v>887</v>
      </c>
      <c r="G707" s="244"/>
      <c r="H707" s="247">
        <v>32.799999999999997</v>
      </c>
      <c r="I707" s="248"/>
      <c r="J707" s="244"/>
      <c r="K707" s="244"/>
      <c r="L707" s="249"/>
      <c r="M707" s="250"/>
      <c r="N707" s="251"/>
      <c r="O707" s="251"/>
      <c r="P707" s="251"/>
      <c r="Q707" s="251"/>
      <c r="R707" s="251"/>
      <c r="S707" s="251"/>
      <c r="T707" s="25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3" t="s">
        <v>155</v>
      </c>
      <c r="AU707" s="253" t="s">
        <v>82</v>
      </c>
      <c r="AV707" s="14" t="s">
        <v>82</v>
      </c>
      <c r="AW707" s="14" t="s">
        <v>33</v>
      </c>
      <c r="AX707" s="14" t="s">
        <v>72</v>
      </c>
      <c r="AY707" s="253" t="s">
        <v>143</v>
      </c>
    </row>
    <row r="708" s="13" customFormat="1">
      <c r="A708" s="13"/>
      <c r="B708" s="232"/>
      <c r="C708" s="233"/>
      <c r="D708" s="234" t="s">
        <v>155</v>
      </c>
      <c r="E708" s="235" t="s">
        <v>19</v>
      </c>
      <c r="F708" s="236" t="s">
        <v>888</v>
      </c>
      <c r="G708" s="233"/>
      <c r="H708" s="235" t="s">
        <v>19</v>
      </c>
      <c r="I708" s="237"/>
      <c r="J708" s="233"/>
      <c r="K708" s="233"/>
      <c r="L708" s="238"/>
      <c r="M708" s="239"/>
      <c r="N708" s="240"/>
      <c r="O708" s="240"/>
      <c r="P708" s="240"/>
      <c r="Q708" s="240"/>
      <c r="R708" s="240"/>
      <c r="S708" s="240"/>
      <c r="T708" s="24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2" t="s">
        <v>155</v>
      </c>
      <c r="AU708" s="242" t="s">
        <v>82</v>
      </c>
      <c r="AV708" s="13" t="s">
        <v>79</v>
      </c>
      <c r="AW708" s="13" t="s">
        <v>33</v>
      </c>
      <c r="AX708" s="13" t="s">
        <v>72</v>
      </c>
      <c r="AY708" s="242" t="s">
        <v>143</v>
      </c>
    </row>
    <row r="709" s="14" customFormat="1">
      <c r="A709" s="14"/>
      <c r="B709" s="243"/>
      <c r="C709" s="244"/>
      <c r="D709" s="234" t="s">
        <v>155</v>
      </c>
      <c r="E709" s="245" t="s">
        <v>19</v>
      </c>
      <c r="F709" s="246" t="s">
        <v>889</v>
      </c>
      <c r="G709" s="244"/>
      <c r="H709" s="247">
        <v>716</v>
      </c>
      <c r="I709" s="248"/>
      <c r="J709" s="244"/>
      <c r="K709" s="244"/>
      <c r="L709" s="249"/>
      <c r="M709" s="250"/>
      <c r="N709" s="251"/>
      <c r="O709" s="251"/>
      <c r="P709" s="251"/>
      <c r="Q709" s="251"/>
      <c r="R709" s="251"/>
      <c r="S709" s="251"/>
      <c r="T709" s="25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3" t="s">
        <v>155</v>
      </c>
      <c r="AU709" s="253" t="s">
        <v>82</v>
      </c>
      <c r="AV709" s="14" t="s">
        <v>82</v>
      </c>
      <c r="AW709" s="14" t="s">
        <v>33</v>
      </c>
      <c r="AX709" s="14" t="s">
        <v>72</v>
      </c>
      <c r="AY709" s="253" t="s">
        <v>143</v>
      </c>
    </row>
    <row r="710" s="15" customFormat="1">
      <c r="A710" s="15"/>
      <c r="B710" s="254"/>
      <c r="C710" s="255"/>
      <c r="D710" s="234" t="s">
        <v>155</v>
      </c>
      <c r="E710" s="256" t="s">
        <v>19</v>
      </c>
      <c r="F710" s="257" t="s">
        <v>234</v>
      </c>
      <c r="G710" s="255"/>
      <c r="H710" s="258">
        <v>1898.1780000000001</v>
      </c>
      <c r="I710" s="259"/>
      <c r="J710" s="255"/>
      <c r="K710" s="255"/>
      <c r="L710" s="260"/>
      <c r="M710" s="261"/>
      <c r="N710" s="262"/>
      <c r="O710" s="262"/>
      <c r="P710" s="262"/>
      <c r="Q710" s="262"/>
      <c r="R710" s="262"/>
      <c r="S710" s="262"/>
      <c r="T710" s="263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64" t="s">
        <v>155</v>
      </c>
      <c r="AU710" s="264" t="s">
        <v>82</v>
      </c>
      <c r="AV710" s="15" t="s">
        <v>151</v>
      </c>
      <c r="AW710" s="15" t="s">
        <v>33</v>
      </c>
      <c r="AX710" s="15" t="s">
        <v>79</v>
      </c>
      <c r="AY710" s="264" t="s">
        <v>143</v>
      </c>
    </row>
    <row r="711" s="2" customFormat="1" ht="49.05" customHeight="1">
      <c r="A711" s="40"/>
      <c r="B711" s="41"/>
      <c r="C711" s="214" t="s">
        <v>890</v>
      </c>
      <c r="D711" s="214" t="s">
        <v>146</v>
      </c>
      <c r="E711" s="215" t="s">
        <v>891</v>
      </c>
      <c r="F711" s="216" t="s">
        <v>892</v>
      </c>
      <c r="G711" s="217" t="s">
        <v>149</v>
      </c>
      <c r="H711" s="218">
        <v>254.208</v>
      </c>
      <c r="I711" s="219"/>
      <c r="J711" s="220">
        <f>ROUND(I711*H711,2)</f>
        <v>0</v>
      </c>
      <c r="K711" s="216" t="s">
        <v>150</v>
      </c>
      <c r="L711" s="46"/>
      <c r="M711" s="221" t="s">
        <v>19</v>
      </c>
      <c r="N711" s="222" t="s">
        <v>43</v>
      </c>
      <c r="O711" s="86"/>
      <c r="P711" s="223">
        <f>O711*H711</f>
        <v>0</v>
      </c>
      <c r="Q711" s="223">
        <v>0</v>
      </c>
      <c r="R711" s="223">
        <f>Q711*H711</f>
        <v>0</v>
      </c>
      <c r="S711" s="223">
        <v>0.0070000000000000001</v>
      </c>
      <c r="T711" s="224">
        <f>S711*H711</f>
        <v>1.7794559999999999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25" t="s">
        <v>151</v>
      </c>
      <c r="AT711" s="225" t="s">
        <v>146</v>
      </c>
      <c r="AU711" s="225" t="s">
        <v>82</v>
      </c>
      <c r="AY711" s="19" t="s">
        <v>143</v>
      </c>
      <c r="BE711" s="226">
        <f>IF(N711="základní",J711,0)</f>
        <v>0</v>
      </c>
      <c r="BF711" s="226">
        <f>IF(N711="snížená",J711,0)</f>
        <v>0</v>
      </c>
      <c r="BG711" s="226">
        <f>IF(N711="zákl. přenesená",J711,0)</f>
        <v>0</v>
      </c>
      <c r="BH711" s="226">
        <f>IF(N711="sníž. přenesená",J711,0)</f>
        <v>0</v>
      </c>
      <c r="BI711" s="226">
        <f>IF(N711="nulová",J711,0)</f>
        <v>0</v>
      </c>
      <c r="BJ711" s="19" t="s">
        <v>79</v>
      </c>
      <c r="BK711" s="226">
        <f>ROUND(I711*H711,2)</f>
        <v>0</v>
      </c>
      <c r="BL711" s="19" t="s">
        <v>151</v>
      </c>
      <c r="BM711" s="225" t="s">
        <v>893</v>
      </c>
    </row>
    <row r="712" s="2" customFormat="1">
      <c r="A712" s="40"/>
      <c r="B712" s="41"/>
      <c r="C712" s="42"/>
      <c r="D712" s="227" t="s">
        <v>153</v>
      </c>
      <c r="E712" s="42"/>
      <c r="F712" s="228" t="s">
        <v>894</v>
      </c>
      <c r="G712" s="42"/>
      <c r="H712" s="42"/>
      <c r="I712" s="229"/>
      <c r="J712" s="42"/>
      <c r="K712" s="42"/>
      <c r="L712" s="46"/>
      <c r="M712" s="230"/>
      <c r="N712" s="231"/>
      <c r="O712" s="86"/>
      <c r="P712" s="86"/>
      <c r="Q712" s="86"/>
      <c r="R712" s="86"/>
      <c r="S712" s="86"/>
      <c r="T712" s="87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T712" s="19" t="s">
        <v>153</v>
      </c>
      <c r="AU712" s="19" t="s">
        <v>82</v>
      </c>
    </row>
    <row r="713" s="13" customFormat="1">
      <c r="A713" s="13"/>
      <c r="B713" s="232"/>
      <c r="C713" s="233"/>
      <c r="D713" s="234" t="s">
        <v>155</v>
      </c>
      <c r="E713" s="235" t="s">
        <v>19</v>
      </c>
      <c r="F713" s="236" t="s">
        <v>895</v>
      </c>
      <c r="G713" s="233"/>
      <c r="H713" s="235" t="s">
        <v>19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2" t="s">
        <v>155</v>
      </c>
      <c r="AU713" s="242" t="s">
        <v>82</v>
      </c>
      <c r="AV713" s="13" t="s">
        <v>79</v>
      </c>
      <c r="AW713" s="13" t="s">
        <v>33</v>
      </c>
      <c r="AX713" s="13" t="s">
        <v>72</v>
      </c>
      <c r="AY713" s="242" t="s">
        <v>143</v>
      </c>
    </row>
    <row r="714" s="14" customFormat="1">
      <c r="A714" s="14"/>
      <c r="B714" s="243"/>
      <c r="C714" s="244"/>
      <c r="D714" s="234" t="s">
        <v>155</v>
      </c>
      <c r="E714" s="245" t="s">
        <v>19</v>
      </c>
      <c r="F714" s="246" t="s">
        <v>896</v>
      </c>
      <c r="G714" s="244"/>
      <c r="H714" s="247">
        <v>254.208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3" t="s">
        <v>155</v>
      </c>
      <c r="AU714" s="253" t="s">
        <v>82</v>
      </c>
      <c r="AV714" s="14" t="s">
        <v>82</v>
      </c>
      <c r="AW714" s="14" t="s">
        <v>33</v>
      </c>
      <c r="AX714" s="14" t="s">
        <v>79</v>
      </c>
      <c r="AY714" s="253" t="s">
        <v>143</v>
      </c>
    </row>
    <row r="715" s="2" customFormat="1" ht="49.05" customHeight="1">
      <c r="A715" s="40"/>
      <c r="B715" s="41"/>
      <c r="C715" s="214" t="s">
        <v>897</v>
      </c>
      <c r="D715" s="214" t="s">
        <v>146</v>
      </c>
      <c r="E715" s="215" t="s">
        <v>898</v>
      </c>
      <c r="F715" s="216" t="s">
        <v>899</v>
      </c>
      <c r="G715" s="217" t="s">
        <v>149</v>
      </c>
      <c r="H715" s="218">
        <v>430.54899999999998</v>
      </c>
      <c r="I715" s="219"/>
      <c r="J715" s="220">
        <f>ROUND(I715*H715,2)</f>
        <v>0</v>
      </c>
      <c r="K715" s="216" t="s">
        <v>150</v>
      </c>
      <c r="L715" s="46"/>
      <c r="M715" s="221" t="s">
        <v>19</v>
      </c>
      <c r="N715" s="222" t="s">
        <v>43</v>
      </c>
      <c r="O715" s="86"/>
      <c r="P715" s="223">
        <f>O715*H715</f>
        <v>0</v>
      </c>
      <c r="Q715" s="223">
        <v>0</v>
      </c>
      <c r="R715" s="223">
        <f>Q715*H715</f>
        <v>0</v>
      </c>
      <c r="S715" s="223">
        <v>0.0030000000000000001</v>
      </c>
      <c r="T715" s="224">
        <f>S715*H715</f>
        <v>1.291647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25" t="s">
        <v>151</v>
      </c>
      <c r="AT715" s="225" t="s">
        <v>146</v>
      </c>
      <c r="AU715" s="225" t="s">
        <v>82</v>
      </c>
      <c r="AY715" s="19" t="s">
        <v>143</v>
      </c>
      <c r="BE715" s="226">
        <f>IF(N715="základní",J715,0)</f>
        <v>0</v>
      </c>
      <c r="BF715" s="226">
        <f>IF(N715="snížená",J715,0)</f>
        <v>0</v>
      </c>
      <c r="BG715" s="226">
        <f>IF(N715="zákl. přenesená",J715,0)</f>
        <v>0</v>
      </c>
      <c r="BH715" s="226">
        <f>IF(N715="sníž. přenesená",J715,0)</f>
        <v>0</v>
      </c>
      <c r="BI715" s="226">
        <f>IF(N715="nulová",J715,0)</f>
        <v>0</v>
      </c>
      <c r="BJ715" s="19" t="s">
        <v>79</v>
      </c>
      <c r="BK715" s="226">
        <f>ROUND(I715*H715,2)</f>
        <v>0</v>
      </c>
      <c r="BL715" s="19" t="s">
        <v>151</v>
      </c>
      <c r="BM715" s="225" t="s">
        <v>900</v>
      </c>
    </row>
    <row r="716" s="2" customFormat="1">
      <c r="A716" s="40"/>
      <c r="B716" s="41"/>
      <c r="C716" s="42"/>
      <c r="D716" s="227" t="s">
        <v>153</v>
      </c>
      <c r="E716" s="42"/>
      <c r="F716" s="228" t="s">
        <v>901</v>
      </c>
      <c r="G716" s="42"/>
      <c r="H716" s="42"/>
      <c r="I716" s="229"/>
      <c r="J716" s="42"/>
      <c r="K716" s="42"/>
      <c r="L716" s="46"/>
      <c r="M716" s="230"/>
      <c r="N716" s="231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153</v>
      </c>
      <c r="AU716" s="19" t="s">
        <v>82</v>
      </c>
    </row>
    <row r="717" s="13" customFormat="1">
      <c r="A717" s="13"/>
      <c r="B717" s="232"/>
      <c r="C717" s="233"/>
      <c r="D717" s="234" t="s">
        <v>155</v>
      </c>
      <c r="E717" s="235" t="s">
        <v>19</v>
      </c>
      <c r="F717" s="236" t="s">
        <v>902</v>
      </c>
      <c r="G717" s="233"/>
      <c r="H717" s="235" t="s">
        <v>19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2" t="s">
        <v>155</v>
      </c>
      <c r="AU717" s="242" t="s">
        <v>82</v>
      </c>
      <c r="AV717" s="13" t="s">
        <v>79</v>
      </c>
      <c r="AW717" s="13" t="s">
        <v>33</v>
      </c>
      <c r="AX717" s="13" t="s">
        <v>72</v>
      </c>
      <c r="AY717" s="242" t="s">
        <v>143</v>
      </c>
    </row>
    <row r="718" s="14" customFormat="1">
      <c r="A718" s="14"/>
      <c r="B718" s="243"/>
      <c r="C718" s="244"/>
      <c r="D718" s="234" t="s">
        <v>155</v>
      </c>
      <c r="E718" s="245" t="s">
        <v>19</v>
      </c>
      <c r="F718" s="246" t="s">
        <v>896</v>
      </c>
      <c r="G718" s="244"/>
      <c r="H718" s="247">
        <v>254.208</v>
      </c>
      <c r="I718" s="248"/>
      <c r="J718" s="244"/>
      <c r="K718" s="244"/>
      <c r="L718" s="249"/>
      <c r="M718" s="250"/>
      <c r="N718" s="251"/>
      <c r="O718" s="251"/>
      <c r="P718" s="251"/>
      <c r="Q718" s="251"/>
      <c r="R718" s="251"/>
      <c r="S718" s="251"/>
      <c r="T718" s="25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3" t="s">
        <v>155</v>
      </c>
      <c r="AU718" s="253" t="s">
        <v>82</v>
      </c>
      <c r="AV718" s="14" t="s">
        <v>82</v>
      </c>
      <c r="AW718" s="14" t="s">
        <v>33</v>
      </c>
      <c r="AX718" s="14" t="s">
        <v>72</v>
      </c>
      <c r="AY718" s="253" t="s">
        <v>143</v>
      </c>
    </row>
    <row r="719" s="13" customFormat="1">
      <c r="A719" s="13"/>
      <c r="B719" s="232"/>
      <c r="C719" s="233"/>
      <c r="D719" s="234" t="s">
        <v>155</v>
      </c>
      <c r="E719" s="235" t="s">
        <v>19</v>
      </c>
      <c r="F719" s="236" t="s">
        <v>537</v>
      </c>
      <c r="G719" s="233"/>
      <c r="H719" s="235" t="s">
        <v>19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2" t="s">
        <v>155</v>
      </c>
      <c r="AU719" s="242" t="s">
        <v>82</v>
      </c>
      <c r="AV719" s="13" t="s">
        <v>79</v>
      </c>
      <c r="AW719" s="13" t="s">
        <v>33</v>
      </c>
      <c r="AX719" s="13" t="s">
        <v>72</v>
      </c>
      <c r="AY719" s="242" t="s">
        <v>143</v>
      </c>
    </row>
    <row r="720" s="13" customFormat="1">
      <c r="A720" s="13"/>
      <c r="B720" s="232"/>
      <c r="C720" s="233"/>
      <c r="D720" s="234" t="s">
        <v>155</v>
      </c>
      <c r="E720" s="235" t="s">
        <v>19</v>
      </c>
      <c r="F720" s="236" t="s">
        <v>903</v>
      </c>
      <c r="G720" s="233"/>
      <c r="H720" s="235" t="s">
        <v>19</v>
      </c>
      <c r="I720" s="237"/>
      <c r="J720" s="233"/>
      <c r="K720" s="233"/>
      <c r="L720" s="238"/>
      <c r="M720" s="239"/>
      <c r="N720" s="240"/>
      <c r="O720" s="240"/>
      <c r="P720" s="240"/>
      <c r="Q720" s="240"/>
      <c r="R720" s="240"/>
      <c r="S720" s="240"/>
      <c r="T720" s="241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2" t="s">
        <v>155</v>
      </c>
      <c r="AU720" s="242" t="s">
        <v>82</v>
      </c>
      <c r="AV720" s="13" t="s">
        <v>79</v>
      </c>
      <c r="AW720" s="13" t="s">
        <v>33</v>
      </c>
      <c r="AX720" s="13" t="s">
        <v>72</v>
      </c>
      <c r="AY720" s="242" t="s">
        <v>143</v>
      </c>
    </row>
    <row r="721" s="14" customFormat="1">
      <c r="A721" s="14"/>
      <c r="B721" s="243"/>
      <c r="C721" s="244"/>
      <c r="D721" s="234" t="s">
        <v>155</v>
      </c>
      <c r="E721" s="245" t="s">
        <v>19</v>
      </c>
      <c r="F721" s="246" t="s">
        <v>885</v>
      </c>
      <c r="G721" s="244"/>
      <c r="H721" s="247">
        <v>176.34100000000001</v>
      </c>
      <c r="I721" s="248"/>
      <c r="J721" s="244"/>
      <c r="K721" s="244"/>
      <c r="L721" s="249"/>
      <c r="M721" s="250"/>
      <c r="N721" s="251"/>
      <c r="O721" s="251"/>
      <c r="P721" s="251"/>
      <c r="Q721" s="251"/>
      <c r="R721" s="251"/>
      <c r="S721" s="251"/>
      <c r="T721" s="25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3" t="s">
        <v>155</v>
      </c>
      <c r="AU721" s="253" t="s">
        <v>82</v>
      </c>
      <c r="AV721" s="14" t="s">
        <v>82</v>
      </c>
      <c r="AW721" s="14" t="s">
        <v>33</v>
      </c>
      <c r="AX721" s="14" t="s">
        <v>72</v>
      </c>
      <c r="AY721" s="253" t="s">
        <v>143</v>
      </c>
    </row>
    <row r="722" s="15" customFormat="1">
      <c r="A722" s="15"/>
      <c r="B722" s="254"/>
      <c r="C722" s="255"/>
      <c r="D722" s="234" t="s">
        <v>155</v>
      </c>
      <c r="E722" s="256" t="s">
        <v>19</v>
      </c>
      <c r="F722" s="257" t="s">
        <v>234</v>
      </c>
      <c r="G722" s="255"/>
      <c r="H722" s="258">
        <v>430.54899999999998</v>
      </c>
      <c r="I722" s="259"/>
      <c r="J722" s="255"/>
      <c r="K722" s="255"/>
      <c r="L722" s="260"/>
      <c r="M722" s="261"/>
      <c r="N722" s="262"/>
      <c r="O722" s="262"/>
      <c r="P722" s="262"/>
      <c r="Q722" s="262"/>
      <c r="R722" s="262"/>
      <c r="S722" s="262"/>
      <c r="T722" s="263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4" t="s">
        <v>155</v>
      </c>
      <c r="AU722" s="264" t="s">
        <v>82</v>
      </c>
      <c r="AV722" s="15" t="s">
        <v>151</v>
      </c>
      <c r="AW722" s="15" t="s">
        <v>33</v>
      </c>
      <c r="AX722" s="15" t="s">
        <v>79</v>
      </c>
      <c r="AY722" s="264" t="s">
        <v>143</v>
      </c>
    </row>
    <row r="723" s="2" customFormat="1" ht="37.8" customHeight="1">
      <c r="A723" s="40"/>
      <c r="B723" s="41"/>
      <c r="C723" s="214" t="s">
        <v>904</v>
      </c>
      <c r="D723" s="214" t="s">
        <v>146</v>
      </c>
      <c r="E723" s="215" t="s">
        <v>905</v>
      </c>
      <c r="F723" s="216" t="s">
        <v>906</v>
      </c>
      <c r="G723" s="217" t="s">
        <v>149</v>
      </c>
      <c r="H723" s="218">
        <v>2751.4870000000001</v>
      </c>
      <c r="I723" s="219"/>
      <c r="J723" s="220">
        <f>ROUND(I723*H723,2)</f>
        <v>0</v>
      </c>
      <c r="K723" s="216" t="s">
        <v>150</v>
      </c>
      <c r="L723" s="46"/>
      <c r="M723" s="221" t="s">
        <v>19</v>
      </c>
      <c r="N723" s="222" t="s">
        <v>43</v>
      </c>
      <c r="O723" s="86"/>
      <c r="P723" s="223">
        <f>O723*H723</f>
        <v>0</v>
      </c>
      <c r="Q723" s="223">
        <v>0</v>
      </c>
      <c r="R723" s="223">
        <f>Q723*H723</f>
        <v>0</v>
      </c>
      <c r="S723" s="223">
        <v>0</v>
      </c>
      <c r="T723" s="224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25" t="s">
        <v>151</v>
      </c>
      <c r="AT723" s="225" t="s">
        <v>146</v>
      </c>
      <c r="AU723" s="225" t="s">
        <v>82</v>
      </c>
      <c r="AY723" s="19" t="s">
        <v>143</v>
      </c>
      <c r="BE723" s="226">
        <f>IF(N723="základní",J723,0)</f>
        <v>0</v>
      </c>
      <c r="BF723" s="226">
        <f>IF(N723="snížená",J723,0)</f>
        <v>0</v>
      </c>
      <c r="BG723" s="226">
        <f>IF(N723="zákl. přenesená",J723,0)</f>
        <v>0</v>
      </c>
      <c r="BH723" s="226">
        <f>IF(N723="sníž. přenesená",J723,0)</f>
        <v>0</v>
      </c>
      <c r="BI723" s="226">
        <f>IF(N723="nulová",J723,0)</f>
        <v>0</v>
      </c>
      <c r="BJ723" s="19" t="s">
        <v>79</v>
      </c>
      <c r="BK723" s="226">
        <f>ROUND(I723*H723,2)</f>
        <v>0</v>
      </c>
      <c r="BL723" s="19" t="s">
        <v>151</v>
      </c>
      <c r="BM723" s="225" t="s">
        <v>638</v>
      </c>
    </row>
    <row r="724" s="2" customFormat="1">
      <c r="A724" s="40"/>
      <c r="B724" s="41"/>
      <c r="C724" s="42"/>
      <c r="D724" s="227" t="s">
        <v>153</v>
      </c>
      <c r="E724" s="42"/>
      <c r="F724" s="228" t="s">
        <v>907</v>
      </c>
      <c r="G724" s="42"/>
      <c r="H724" s="42"/>
      <c r="I724" s="229"/>
      <c r="J724" s="42"/>
      <c r="K724" s="42"/>
      <c r="L724" s="46"/>
      <c r="M724" s="230"/>
      <c r="N724" s="231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153</v>
      </c>
      <c r="AU724" s="19" t="s">
        <v>82</v>
      </c>
    </row>
    <row r="725" s="13" customFormat="1">
      <c r="A725" s="13"/>
      <c r="B725" s="232"/>
      <c r="C725" s="233"/>
      <c r="D725" s="234" t="s">
        <v>155</v>
      </c>
      <c r="E725" s="235" t="s">
        <v>19</v>
      </c>
      <c r="F725" s="236" t="s">
        <v>574</v>
      </c>
      <c r="G725" s="233"/>
      <c r="H725" s="235" t="s">
        <v>19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2" t="s">
        <v>155</v>
      </c>
      <c r="AU725" s="242" t="s">
        <v>82</v>
      </c>
      <c r="AV725" s="13" t="s">
        <v>79</v>
      </c>
      <c r="AW725" s="13" t="s">
        <v>33</v>
      </c>
      <c r="AX725" s="13" t="s">
        <v>72</v>
      </c>
      <c r="AY725" s="242" t="s">
        <v>143</v>
      </c>
    </row>
    <row r="726" s="13" customFormat="1">
      <c r="A726" s="13"/>
      <c r="B726" s="232"/>
      <c r="C726" s="233"/>
      <c r="D726" s="234" t="s">
        <v>155</v>
      </c>
      <c r="E726" s="235" t="s">
        <v>19</v>
      </c>
      <c r="F726" s="236" t="s">
        <v>908</v>
      </c>
      <c r="G726" s="233"/>
      <c r="H726" s="235" t="s">
        <v>19</v>
      </c>
      <c r="I726" s="237"/>
      <c r="J726" s="233"/>
      <c r="K726" s="233"/>
      <c r="L726" s="238"/>
      <c r="M726" s="239"/>
      <c r="N726" s="240"/>
      <c r="O726" s="240"/>
      <c r="P726" s="240"/>
      <c r="Q726" s="240"/>
      <c r="R726" s="240"/>
      <c r="S726" s="240"/>
      <c r="T726" s="241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2" t="s">
        <v>155</v>
      </c>
      <c r="AU726" s="242" t="s">
        <v>82</v>
      </c>
      <c r="AV726" s="13" t="s">
        <v>79</v>
      </c>
      <c r="AW726" s="13" t="s">
        <v>33</v>
      </c>
      <c r="AX726" s="13" t="s">
        <v>72</v>
      </c>
      <c r="AY726" s="242" t="s">
        <v>143</v>
      </c>
    </row>
    <row r="727" s="13" customFormat="1">
      <c r="A727" s="13"/>
      <c r="B727" s="232"/>
      <c r="C727" s="233"/>
      <c r="D727" s="234" t="s">
        <v>155</v>
      </c>
      <c r="E727" s="235" t="s">
        <v>19</v>
      </c>
      <c r="F727" s="236" t="s">
        <v>909</v>
      </c>
      <c r="G727" s="233"/>
      <c r="H727" s="235" t="s">
        <v>19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2" t="s">
        <v>155</v>
      </c>
      <c r="AU727" s="242" t="s">
        <v>82</v>
      </c>
      <c r="AV727" s="13" t="s">
        <v>79</v>
      </c>
      <c r="AW727" s="13" t="s">
        <v>33</v>
      </c>
      <c r="AX727" s="13" t="s">
        <v>72</v>
      </c>
      <c r="AY727" s="242" t="s">
        <v>143</v>
      </c>
    </row>
    <row r="728" s="14" customFormat="1">
      <c r="A728" s="14"/>
      <c r="B728" s="243"/>
      <c r="C728" s="244"/>
      <c r="D728" s="234" t="s">
        <v>155</v>
      </c>
      <c r="E728" s="245" t="s">
        <v>19</v>
      </c>
      <c r="F728" s="246" t="s">
        <v>910</v>
      </c>
      <c r="G728" s="244"/>
      <c r="H728" s="247">
        <v>200.36000000000001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3" t="s">
        <v>155</v>
      </c>
      <c r="AU728" s="253" t="s">
        <v>82</v>
      </c>
      <c r="AV728" s="14" t="s">
        <v>82</v>
      </c>
      <c r="AW728" s="14" t="s">
        <v>33</v>
      </c>
      <c r="AX728" s="14" t="s">
        <v>72</v>
      </c>
      <c r="AY728" s="253" t="s">
        <v>143</v>
      </c>
    </row>
    <row r="729" s="14" customFormat="1">
      <c r="A729" s="14"/>
      <c r="B729" s="243"/>
      <c r="C729" s="244"/>
      <c r="D729" s="234" t="s">
        <v>155</v>
      </c>
      <c r="E729" s="245" t="s">
        <v>19</v>
      </c>
      <c r="F729" s="246" t="s">
        <v>911</v>
      </c>
      <c r="G729" s="244"/>
      <c r="H729" s="247">
        <v>83.893000000000001</v>
      </c>
      <c r="I729" s="248"/>
      <c r="J729" s="244"/>
      <c r="K729" s="244"/>
      <c r="L729" s="249"/>
      <c r="M729" s="250"/>
      <c r="N729" s="251"/>
      <c r="O729" s="251"/>
      <c r="P729" s="251"/>
      <c r="Q729" s="251"/>
      <c r="R729" s="251"/>
      <c r="S729" s="251"/>
      <c r="T729" s="252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3" t="s">
        <v>155</v>
      </c>
      <c r="AU729" s="253" t="s">
        <v>82</v>
      </c>
      <c r="AV729" s="14" t="s">
        <v>82</v>
      </c>
      <c r="AW729" s="14" t="s">
        <v>33</v>
      </c>
      <c r="AX729" s="14" t="s">
        <v>72</v>
      </c>
      <c r="AY729" s="253" t="s">
        <v>143</v>
      </c>
    </row>
    <row r="730" s="14" customFormat="1">
      <c r="A730" s="14"/>
      <c r="B730" s="243"/>
      <c r="C730" s="244"/>
      <c r="D730" s="234" t="s">
        <v>155</v>
      </c>
      <c r="E730" s="245" t="s">
        <v>19</v>
      </c>
      <c r="F730" s="246" t="s">
        <v>912</v>
      </c>
      <c r="G730" s="244"/>
      <c r="H730" s="247">
        <v>139.28800000000001</v>
      </c>
      <c r="I730" s="248"/>
      <c r="J730" s="244"/>
      <c r="K730" s="244"/>
      <c r="L730" s="249"/>
      <c r="M730" s="250"/>
      <c r="N730" s="251"/>
      <c r="O730" s="251"/>
      <c r="P730" s="251"/>
      <c r="Q730" s="251"/>
      <c r="R730" s="251"/>
      <c r="S730" s="251"/>
      <c r="T730" s="25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3" t="s">
        <v>155</v>
      </c>
      <c r="AU730" s="253" t="s">
        <v>82</v>
      </c>
      <c r="AV730" s="14" t="s">
        <v>82</v>
      </c>
      <c r="AW730" s="14" t="s">
        <v>33</v>
      </c>
      <c r="AX730" s="14" t="s">
        <v>72</v>
      </c>
      <c r="AY730" s="253" t="s">
        <v>143</v>
      </c>
    </row>
    <row r="731" s="14" customFormat="1">
      <c r="A731" s="14"/>
      <c r="B731" s="243"/>
      <c r="C731" s="244"/>
      <c r="D731" s="234" t="s">
        <v>155</v>
      </c>
      <c r="E731" s="245" t="s">
        <v>19</v>
      </c>
      <c r="F731" s="246" t="s">
        <v>913</v>
      </c>
      <c r="G731" s="244"/>
      <c r="H731" s="247">
        <v>146.19</v>
      </c>
      <c r="I731" s="248"/>
      <c r="J731" s="244"/>
      <c r="K731" s="244"/>
      <c r="L731" s="249"/>
      <c r="M731" s="250"/>
      <c r="N731" s="251"/>
      <c r="O731" s="251"/>
      <c r="P731" s="251"/>
      <c r="Q731" s="251"/>
      <c r="R731" s="251"/>
      <c r="S731" s="251"/>
      <c r="T731" s="25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3" t="s">
        <v>155</v>
      </c>
      <c r="AU731" s="253" t="s">
        <v>82</v>
      </c>
      <c r="AV731" s="14" t="s">
        <v>82</v>
      </c>
      <c r="AW731" s="14" t="s">
        <v>33</v>
      </c>
      <c r="AX731" s="14" t="s">
        <v>72</v>
      </c>
      <c r="AY731" s="253" t="s">
        <v>143</v>
      </c>
    </row>
    <row r="732" s="14" customFormat="1">
      <c r="A732" s="14"/>
      <c r="B732" s="243"/>
      <c r="C732" s="244"/>
      <c r="D732" s="234" t="s">
        <v>155</v>
      </c>
      <c r="E732" s="245" t="s">
        <v>19</v>
      </c>
      <c r="F732" s="246" t="s">
        <v>914</v>
      </c>
      <c r="G732" s="244"/>
      <c r="H732" s="247">
        <v>153.09299999999999</v>
      </c>
      <c r="I732" s="248"/>
      <c r="J732" s="244"/>
      <c r="K732" s="244"/>
      <c r="L732" s="249"/>
      <c r="M732" s="250"/>
      <c r="N732" s="251"/>
      <c r="O732" s="251"/>
      <c r="P732" s="251"/>
      <c r="Q732" s="251"/>
      <c r="R732" s="251"/>
      <c r="S732" s="251"/>
      <c r="T732" s="25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3" t="s">
        <v>155</v>
      </c>
      <c r="AU732" s="253" t="s">
        <v>82</v>
      </c>
      <c r="AV732" s="14" t="s">
        <v>82</v>
      </c>
      <c r="AW732" s="14" t="s">
        <v>33</v>
      </c>
      <c r="AX732" s="14" t="s">
        <v>72</v>
      </c>
      <c r="AY732" s="253" t="s">
        <v>143</v>
      </c>
    </row>
    <row r="733" s="14" customFormat="1">
      <c r="A733" s="14"/>
      <c r="B733" s="243"/>
      <c r="C733" s="244"/>
      <c r="D733" s="234" t="s">
        <v>155</v>
      </c>
      <c r="E733" s="245" t="s">
        <v>19</v>
      </c>
      <c r="F733" s="246" t="s">
        <v>915</v>
      </c>
      <c r="G733" s="244"/>
      <c r="H733" s="247">
        <v>149.958</v>
      </c>
      <c r="I733" s="248"/>
      <c r="J733" s="244"/>
      <c r="K733" s="244"/>
      <c r="L733" s="249"/>
      <c r="M733" s="250"/>
      <c r="N733" s="251"/>
      <c r="O733" s="251"/>
      <c r="P733" s="251"/>
      <c r="Q733" s="251"/>
      <c r="R733" s="251"/>
      <c r="S733" s="251"/>
      <c r="T733" s="25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3" t="s">
        <v>155</v>
      </c>
      <c r="AU733" s="253" t="s">
        <v>82</v>
      </c>
      <c r="AV733" s="14" t="s">
        <v>82</v>
      </c>
      <c r="AW733" s="14" t="s">
        <v>33</v>
      </c>
      <c r="AX733" s="14" t="s">
        <v>72</v>
      </c>
      <c r="AY733" s="253" t="s">
        <v>143</v>
      </c>
    </row>
    <row r="734" s="14" customFormat="1">
      <c r="A734" s="14"/>
      <c r="B734" s="243"/>
      <c r="C734" s="244"/>
      <c r="D734" s="234" t="s">
        <v>155</v>
      </c>
      <c r="E734" s="245" t="s">
        <v>19</v>
      </c>
      <c r="F734" s="246" t="s">
        <v>916</v>
      </c>
      <c r="G734" s="244"/>
      <c r="H734" s="247">
        <v>141.56999999999999</v>
      </c>
      <c r="I734" s="248"/>
      <c r="J734" s="244"/>
      <c r="K734" s="244"/>
      <c r="L734" s="249"/>
      <c r="M734" s="250"/>
      <c r="N734" s="251"/>
      <c r="O734" s="251"/>
      <c r="P734" s="251"/>
      <c r="Q734" s="251"/>
      <c r="R734" s="251"/>
      <c r="S734" s="251"/>
      <c r="T734" s="252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3" t="s">
        <v>155</v>
      </c>
      <c r="AU734" s="253" t="s">
        <v>82</v>
      </c>
      <c r="AV734" s="14" t="s">
        <v>82</v>
      </c>
      <c r="AW734" s="14" t="s">
        <v>33</v>
      </c>
      <c r="AX734" s="14" t="s">
        <v>72</v>
      </c>
      <c r="AY734" s="253" t="s">
        <v>143</v>
      </c>
    </row>
    <row r="735" s="14" customFormat="1">
      <c r="A735" s="14"/>
      <c r="B735" s="243"/>
      <c r="C735" s="244"/>
      <c r="D735" s="234" t="s">
        <v>155</v>
      </c>
      <c r="E735" s="245" t="s">
        <v>19</v>
      </c>
      <c r="F735" s="246" t="s">
        <v>917</v>
      </c>
      <c r="G735" s="244"/>
      <c r="H735" s="247">
        <v>26.210000000000001</v>
      </c>
      <c r="I735" s="248"/>
      <c r="J735" s="244"/>
      <c r="K735" s="244"/>
      <c r="L735" s="249"/>
      <c r="M735" s="250"/>
      <c r="N735" s="251"/>
      <c r="O735" s="251"/>
      <c r="P735" s="251"/>
      <c r="Q735" s="251"/>
      <c r="R735" s="251"/>
      <c r="S735" s="251"/>
      <c r="T735" s="25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3" t="s">
        <v>155</v>
      </c>
      <c r="AU735" s="253" t="s">
        <v>82</v>
      </c>
      <c r="AV735" s="14" t="s">
        <v>82</v>
      </c>
      <c r="AW735" s="14" t="s">
        <v>33</v>
      </c>
      <c r="AX735" s="14" t="s">
        <v>72</v>
      </c>
      <c r="AY735" s="253" t="s">
        <v>143</v>
      </c>
    </row>
    <row r="736" s="14" customFormat="1">
      <c r="A736" s="14"/>
      <c r="B736" s="243"/>
      <c r="C736" s="244"/>
      <c r="D736" s="234" t="s">
        <v>155</v>
      </c>
      <c r="E736" s="245" t="s">
        <v>19</v>
      </c>
      <c r="F736" s="246" t="s">
        <v>918</v>
      </c>
      <c r="G736" s="244"/>
      <c r="H736" s="247">
        <v>139.88200000000001</v>
      </c>
      <c r="I736" s="248"/>
      <c r="J736" s="244"/>
      <c r="K736" s="244"/>
      <c r="L736" s="249"/>
      <c r="M736" s="250"/>
      <c r="N736" s="251"/>
      <c r="O736" s="251"/>
      <c r="P736" s="251"/>
      <c r="Q736" s="251"/>
      <c r="R736" s="251"/>
      <c r="S736" s="251"/>
      <c r="T736" s="25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3" t="s">
        <v>155</v>
      </c>
      <c r="AU736" s="253" t="s">
        <v>82</v>
      </c>
      <c r="AV736" s="14" t="s">
        <v>82</v>
      </c>
      <c r="AW736" s="14" t="s">
        <v>33</v>
      </c>
      <c r="AX736" s="14" t="s">
        <v>72</v>
      </c>
      <c r="AY736" s="253" t="s">
        <v>143</v>
      </c>
    </row>
    <row r="737" s="14" customFormat="1">
      <c r="A737" s="14"/>
      <c r="B737" s="243"/>
      <c r="C737" s="244"/>
      <c r="D737" s="234" t="s">
        <v>155</v>
      </c>
      <c r="E737" s="245" t="s">
        <v>19</v>
      </c>
      <c r="F737" s="246" t="s">
        <v>919</v>
      </c>
      <c r="G737" s="244"/>
      <c r="H737" s="247">
        <v>92.629999999999995</v>
      </c>
      <c r="I737" s="248"/>
      <c r="J737" s="244"/>
      <c r="K737" s="244"/>
      <c r="L737" s="249"/>
      <c r="M737" s="250"/>
      <c r="N737" s="251"/>
      <c r="O737" s="251"/>
      <c r="P737" s="251"/>
      <c r="Q737" s="251"/>
      <c r="R737" s="251"/>
      <c r="S737" s="251"/>
      <c r="T737" s="25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3" t="s">
        <v>155</v>
      </c>
      <c r="AU737" s="253" t="s">
        <v>82</v>
      </c>
      <c r="AV737" s="14" t="s">
        <v>82</v>
      </c>
      <c r="AW737" s="14" t="s">
        <v>33</v>
      </c>
      <c r="AX737" s="14" t="s">
        <v>72</v>
      </c>
      <c r="AY737" s="253" t="s">
        <v>143</v>
      </c>
    </row>
    <row r="738" s="16" customFormat="1">
      <c r="A738" s="16"/>
      <c r="B738" s="265"/>
      <c r="C738" s="266"/>
      <c r="D738" s="234" t="s">
        <v>155</v>
      </c>
      <c r="E738" s="267" t="s">
        <v>19</v>
      </c>
      <c r="F738" s="268" t="s">
        <v>542</v>
      </c>
      <c r="G738" s="266"/>
      <c r="H738" s="269">
        <v>1273.0740000000001</v>
      </c>
      <c r="I738" s="270"/>
      <c r="J738" s="266"/>
      <c r="K738" s="266"/>
      <c r="L738" s="271"/>
      <c r="M738" s="272"/>
      <c r="N738" s="273"/>
      <c r="O738" s="273"/>
      <c r="P738" s="273"/>
      <c r="Q738" s="273"/>
      <c r="R738" s="273"/>
      <c r="S738" s="273"/>
      <c r="T738" s="274"/>
      <c r="U738" s="16"/>
      <c r="V738" s="16"/>
      <c r="W738" s="16"/>
      <c r="X738" s="16"/>
      <c r="Y738" s="16"/>
      <c r="Z738" s="16"/>
      <c r="AA738" s="16"/>
      <c r="AB738" s="16"/>
      <c r="AC738" s="16"/>
      <c r="AD738" s="16"/>
      <c r="AE738" s="16"/>
      <c r="AT738" s="275" t="s">
        <v>155</v>
      </c>
      <c r="AU738" s="275" t="s">
        <v>82</v>
      </c>
      <c r="AV738" s="16" t="s">
        <v>166</v>
      </c>
      <c r="AW738" s="16" t="s">
        <v>33</v>
      </c>
      <c r="AX738" s="16" t="s">
        <v>72</v>
      </c>
      <c r="AY738" s="275" t="s">
        <v>143</v>
      </c>
    </row>
    <row r="739" s="13" customFormat="1">
      <c r="A739" s="13"/>
      <c r="B739" s="232"/>
      <c r="C739" s="233"/>
      <c r="D739" s="234" t="s">
        <v>155</v>
      </c>
      <c r="E739" s="235" t="s">
        <v>19</v>
      </c>
      <c r="F739" s="236" t="s">
        <v>920</v>
      </c>
      <c r="G739" s="233"/>
      <c r="H739" s="235" t="s">
        <v>19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2" t="s">
        <v>155</v>
      </c>
      <c r="AU739" s="242" t="s">
        <v>82</v>
      </c>
      <c r="AV739" s="13" t="s">
        <v>79</v>
      </c>
      <c r="AW739" s="13" t="s">
        <v>33</v>
      </c>
      <c r="AX739" s="13" t="s">
        <v>72</v>
      </c>
      <c r="AY739" s="242" t="s">
        <v>143</v>
      </c>
    </row>
    <row r="740" s="13" customFormat="1">
      <c r="A740" s="13"/>
      <c r="B740" s="232"/>
      <c r="C740" s="233"/>
      <c r="D740" s="234" t="s">
        <v>155</v>
      </c>
      <c r="E740" s="235" t="s">
        <v>19</v>
      </c>
      <c r="F740" s="236" t="s">
        <v>921</v>
      </c>
      <c r="G740" s="233"/>
      <c r="H740" s="235" t="s">
        <v>19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2" t="s">
        <v>155</v>
      </c>
      <c r="AU740" s="242" t="s">
        <v>82</v>
      </c>
      <c r="AV740" s="13" t="s">
        <v>79</v>
      </c>
      <c r="AW740" s="13" t="s">
        <v>33</v>
      </c>
      <c r="AX740" s="13" t="s">
        <v>72</v>
      </c>
      <c r="AY740" s="242" t="s">
        <v>143</v>
      </c>
    </row>
    <row r="741" s="14" customFormat="1">
      <c r="A741" s="14"/>
      <c r="B741" s="243"/>
      <c r="C741" s="244"/>
      <c r="D741" s="234" t="s">
        <v>155</v>
      </c>
      <c r="E741" s="245" t="s">
        <v>19</v>
      </c>
      <c r="F741" s="246" t="s">
        <v>922</v>
      </c>
      <c r="G741" s="244"/>
      <c r="H741" s="247">
        <v>244.87000000000001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3" t="s">
        <v>155</v>
      </c>
      <c r="AU741" s="253" t="s">
        <v>82</v>
      </c>
      <c r="AV741" s="14" t="s">
        <v>82</v>
      </c>
      <c r="AW741" s="14" t="s">
        <v>33</v>
      </c>
      <c r="AX741" s="14" t="s">
        <v>72</v>
      </c>
      <c r="AY741" s="253" t="s">
        <v>143</v>
      </c>
    </row>
    <row r="742" s="16" customFormat="1">
      <c r="A742" s="16"/>
      <c r="B742" s="265"/>
      <c r="C742" s="266"/>
      <c r="D742" s="234" t="s">
        <v>155</v>
      </c>
      <c r="E742" s="267" t="s">
        <v>19</v>
      </c>
      <c r="F742" s="268" t="s">
        <v>542</v>
      </c>
      <c r="G742" s="266"/>
      <c r="H742" s="269">
        <v>244.87000000000001</v>
      </c>
      <c r="I742" s="270"/>
      <c r="J742" s="266"/>
      <c r="K742" s="266"/>
      <c r="L742" s="271"/>
      <c r="M742" s="272"/>
      <c r="N742" s="273"/>
      <c r="O742" s="273"/>
      <c r="P742" s="273"/>
      <c r="Q742" s="273"/>
      <c r="R742" s="273"/>
      <c r="S742" s="273"/>
      <c r="T742" s="274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T742" s="275" t="s">
        <v>155</v>
      </c>
      <c r="AU742" s="275" t="s">
        <v>82</v>
      </c>
      <c r="AV742" s="16" t="s">
        <v>166</v>
      </c>
      <c r="AW742" s="16" t="s">
        <v>33</v>
      </c>
      <c r="AX742" s="16" t="s">
        <v>72</v>
      </c>
      <c r="AY742" s="275" t="s">
        <v>143</v>
      </c>
    </row>
    <row r="743" s="13" customFormat="1">
      <c r="A743" s="13"/>
      <c r="B743" s="232"/>
      <c r="C743" s="233"/>
      <c r="D743" s="234" t="s">
        <v>155</v>
      </c>
      <c r="E743" s="235" t="s">
        <v>19</v>
      </c>
      <c r="F743" s="236" t="s">
        <v>923</v>
      </c>
      <c r="G743" s="233"/>
      <c r="H743" s="235" t="s">
        <v>19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2" t="s">
        <v>155</v>
      </c>
      <c r="AU743" s="242" t="s">
        <v>82</v>
      </c>
      <c r="AV743" s="13" t="s">
        <v>79</v>
      </c>
      <c r="AW743" s="13" t="s">
        <v>33</v>
      </c>
      <c r="AX743" s="13" t="s">
        <v>72</v>
      </c>
      <c r="AY743" s="242" t="s">
        <v>143</v>
      </c>
    </row>
    <row r="744" s="13" customFormat="1">
      <c r="A744" s="13"/>
      <c r="B744" s="232"/>
      <c r="C744" s="233"/>
      <c r="D744" s="234" t="s">
        <v>155</v>
      </c>
      <c r="E744" s="235" t="s">
        <v>19</v>
      </c>
      <c r="F744" s="236" t="s">
        <v>560</v>
      </c>
      <c r="G744" s="233"/>
      <c r="H744" s="235" t="s">
        <v>19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2" t="s">
        <v>155</v>
      </c>
      <c r="AU744" s="242" t="s">
        <v>82</v>
      </c>
      <c r="AV744" s="13" t="s">
        <v>79</v>
      </c>
      <c r="AW744" s="13" t="s">
        <v>33</v>
      </c>
      <c r="AX744" s="13" t="s">
        <v>72</v>
      </c>
      <c r="AY744" s="242" t="s">
        <v>143</v>
      </c>
    </row>
    <row r="745" s="14" customFormat="1">
      <c r="A745" s="14"/>
      <c r="B745" s="243"/>
      <c r="C745" s="244"/>
      <c r="D745" s="234" t="s">
        <v>155</v>
      </c>
      <c r="E745" s="245" t="s">
        <v>19</v>
      </c>
      <c r="F745" s="246" t="s">
        <v>924</v>
      </c>
      <c r="G745" s="244"/>
      <c r="H745" s="247">
        <v>112.992</v>
      </c>
      <c r="I745" s="248"/>
      <c r="J745" s="244"/>
      <c r="K745" s="244"/>
      <c r="L745" s="249"/>
      <c r="M745" s="250"/>
      <c r="N745" s="251"/>
      <c r="O745" s="251"/>
      <c r="P745" s="251"/>
      <c r="Q745" s="251"/>
      <c r="R745" s="251"/>
      <c r="S745" s="251"/>
      <c r="T745" s="25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3" t="s">
        <v>155</v>
      </c>
      <c r="AU745" s="253" t="s">
        <v>82</v>
      </c>
      <c r="AV745" s="14" t="s">
        <v>82</v>
      </c>
      <c r="AW745" s="14" t="s">
        <v>33</v>
      </c>
      <c r="AX745" s="14" t="s">
        <v>72</v>
      </c>
      <c r="AY745" s="253" t="s">
        <v>143</v>
      </c>
    </row>
    <row r="746" s="14" customFormat="1">
      <c r="A746" s="14"/>
      <c r="B746" s="243"/>
      <c r="C746" s="244"/>
      <c r="D746" s="234" t="s">
        <v>155</v>
      </c>
      <c r="E746" s="245" t="s">
        <v>19</v>
      </c>
      <c r="F746" s="246" t="s">
        <v>925</v>
      </c>
      <c r="G746" s="244"/>
      <c r="H746" s="247">
        <v>80.495999999999995</v>
      </c>
      <c r="I746" s="248"/>
      <c r="J746" s="244"/>
      <c r="K746" s="244"/>
      <c r="L746" s="249"/>
      <c r="M746" s="250"/>
      <c r="N746" s="251"/>
      <c r="O746" s="251"/>
      <c r="P746" s="251"/>
      <c r="Q746" s="251"/>
      <c r="R746" s="251"/>
      <c r="S746" s="251"/>
      <c r="T746" s="25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3" t="s">
        <v>155</v>
      </c>
      <c r="AU746" s="253" t="s">
        <v>82</v>
      </c>
      <c r="AV746" s="14" t="s">
        <v>82</v>
      </c>
      <c r="AW746" s="14" t="s">
        <v>33</v>
      </c>
      <c r="AX746" s="14" t="s">
        <v>72</v>
      </c>
      <c r="AY746" s="253" t="s">
        <v>143</v>
      </c>
    </row>
    <row r="747" s="16" customFormat="1">
      <c r="A747" s="16"/>
      <c r="B747" s="265"/>
      <c r="C747" s="266"/>
      <c r="D747" s="234" t="s">
        <v>155</v>
      </c>
      <c r="E747" s="267" t="s">
        <v>19</v>
      </c>
      <c r="F747" s="268" t="s">
        <v>542</v>
      </c>
      <c r="G747" s="266"/>
      <c r="H747" s="269">
        <v>193.488</v>
      </c>
      <c r="I747" s="270"/>
      <c r="J747" s="266"/>
      <c r="K747" s="266"/>
      <c r="L747" s="271"/>
      <c r="M747" s="272"/>
      <c r="N747" s="273"/>
      <c r="O747" s="273"/>
      <c r="P747" s="273"/>
      <c r="Q747" s="273"/>
      <c r="R747" s="273"/>
      <c r="S747" s="273"/>
      <c r="T747" s="274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T747" s="275" t="s">
        <v>155</v>
      </c>
      <c r="AU747" s="275" t="s">
        <v>82</v>
      </c>
      <c r="AV747" s="16" t="s">
        <v>166</v>
      </c>
      <c r="AW747" s="16" t="s">
        <v>33</v>
      </c>
      <c r="AX747" s="16" t="s">
        <v>72</v>
      </c>
      <c r="AY747" s="275" t="s">
        <v>143</v>
      </c>
    </row>
    <row r="748" s="13" customFormat="1">
      <c r="A748" s="13"/>
      <c r="B748" s="232"/>
      <c r="C748" s="233"/>
      <c r="D748" s="234" t="s">
        <v>155</v>
      </c>
      <c r="E748" s="235" t="s">
        <v>19</v>
      </c>
      <c r="F748" s="236" t="s">
        <v>211</v>
      </c>
      <c r="G748" s="233"/>
      <c r="H748" s="235" t="s">
        <v>19</v>
      </c>
      <c r="I748" s="237"/>
      <c r="J748" s="233"/>
      <c r="K748" s="233"/>
      <c r="L748" s="238"/>
      <c r="M748" s="239"/>
      <c r="N748" s="240"/>
      <c r="O748" s="240"/>
      <c r="P748" s="240"/>
      <c r="Q748" s="240"/>
      <c r="R748" s="240"/>
      <c r="S748" s="240"/>
      <c r="T748" s="241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2" t="s">
        <v>155</v>
      </c>
      <c r="AU748" s="242" t="s">
        <v>82</v>
      </c>
      <c r="AV748" s="13" t="s">
        <v>79</v>
      </c>
      <c r="AW748" s="13" t="s">
        <v>33</v>
      </c>
      <c r="AX748" s="13" t="s">
        <v>72</v>
      </c>
      <c r="AY748" s="242" t="s">
        <v>143</v>
      </c>
    </row>
    <row r="749" s="13" customFormat="1">
      <c r="A749" s="13"/>
      <c r="B749" s="232"/>
      <c r="C749" s="233"/>
      <c r="D749" s="234" t="s">
        <v>155</v>
      </c>
      <c r="E749" s="235" t="s">
        <v>19</v>
      </c>
      <c r="F749" s="236" t="s">
        <v>926</v>
      </c>
      <c r="G749" s="233"/>
      <c r="H749" s="235" t="s">
        <v>19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2" t="s">
        <v>155</v>
      </c>
      <c r="AU749" s="242" t="s">
        <v>82</v>
      </c>
      <c r="AV749" s="13" t="s">
        <v>79</v>
      </c>
      <c r="AW749" s="13" t="s">
        <v>33</v>
      </c>
      <c r="AX749" s="13" t="s">
        <v>72</v>
      </c>
      <c r="AY749" s="242" t="s">
        <v>143</v>
      </c>
    </row>
    <row r="750" s="13" customFormat="1">
      <c r="A750" s="13"/>
      <c r="B750" s="232"/>
      <c r="C750" s="233"/>
      <c r="D750" s="234" t="s">
        <v>155</v>
      </c>
      <c r="E750" s="235" t="s">
        <v>19</v>
      </c>
      <c r="F750" s="236" t="s">
        <v>927</v>
      </c>
      <c r="G750" s="233"/>
      <c r="H750" s="235" t="s">
        <v>19</v>
      </c>
      <c r="I750" s="237"/>
      <c r="J750" s="233"/>
      <c r="K750" s="233"/>
      <c r="L750" s="238"/>
      <c r="M750" s="239"/>
      <c r="N750" s="240"/>
      <c r="O750" s="240"/>
      <c r="P750" s="240"/>
      <c r="Q750" s="240"/>
      <c r="R750" s="240"/>
      <c r="S750" s="240"/>
      <c r="T750" s="241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2" t="s">
        <v>155</v>
      </c>
      <c r="AU750" s="242" t="s">
        <v>82</v>
      </c>
      <c r="AV750" s="13" t="s">
        <v>79</v>
      </c>
      <c r="AW750" s="13" t="s">
        <v>33</v>
      </c>
      <c r="AX750" s="13" t="s">
        <v>72</v>
      </c>
      <c r="AY750" s="242" t="s">
        <v>143</v>
      </c>
    </row>
    <row r="751" s="14" customFormat="1">
      <c r="A751" s="14"/>
      <c r="B751" s="243"/>
      <c r="C751" s="244"/>
      <c r="D751" s="234" t="s">
        <v>155</v>
      </c>
      <c r="E751" s="245" t="s">
        <v>19</v>
      </c>
      <c r="F751" s="246" t="s">
        <v>689</v>
      </c>
      <c r="G751" s="244"/>
      <c r="H751" s="247">
        <v>75</v>
      </c>
      <c r="I751" s="248"/>
      <c r="J751" s="244"/>
      <c r="K751" s="244"/>
      <c r="L751" s="249"/>
      <c r="M751" s="250"/>
      <c r="N751" s="251"/>
      <c r="O751" s="251"/>
      <c r="P751" s="251"/>
      <c r="Q751" s="251"/>
      <c r="R751" s="251"/>
      <c r="S751" s="251"/>
      <c r="T751" s="25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3" t="s">
        <v>155</v>
      </c>
      <c r="AU751" s="253" t="s">
        <v>82</v>
      </c>
      <c r="AV751" s="14" t="s">
        <v>82</v>
      </c>
      <c r="AW751" s="14" t="s">
        <v>33</v>
      </c>
      <c r="AX751" s="14" t="s">
        <v>72</v>
      </c>
      <c r="AY751" s="253" t="s">
        <v>143</v>
      </c>
    </row>
    <row r="752" s="16" customFormat="1">
      <c r="A752" s="16"/>
      <c r="B752" s="265"/>
      <c r="C752" s="266"/>
      <c r="D752" s="234" t="s">
        <v>155</v>
      </c>
      <c r="E752" s="267" t="s">
        <v>19</v>
      </c>
      <c r="F752" s="268" t="s">
        <v>542</v>
      </c>
      <c r="G752" s="266"/>
      <c r="H752" s="269">
        <v>75</v>
      </c>
      <c r="I752" s="270"/>
      <c r="J752" s="266"/>
      <c r="K752" s="266"/>
      <c r="L752" s="271"/>
      <c r="M752" s="272"/>
      <c r="N752" s="273"/>
      <c r="O752" s="273"/>
      <c r="P752" s="273"/>
      <c r="Q752" s="273"/>
      <c r="R752" s="273"/>
      <c r="S752" s="273"/>
      <c r="T752" s="274"/>
      <c r="U752" s="16"/>
      <c r="V752" s="16"/>
      <c r="W752" s="16"/>
      <c r="X752" s="16"/>
      <c r="Y752" s="16"/>
      <c r="Z752" s="16"/>
      <c r="AA752" s="16"/>
      <c r="AB752" s="16"/>
      <c r="AC752" s="16"/>
      <c r="AD752" s="16"/>
      <c r="AE752" s="16"/>
      <c r="AT752" s="275" t="s">
        <v>155</v>
      </c>
      <c r="AU752" s="275" t="s">
        <v>82</v>
      </c>
      <c r="AV752" s="16" t="s">
        <v>166</v>
      </c>
      <c r="AW752" s="16" t="s">
        <v>33</v>
      </c>
      <c r="AX752" s="16" t="s">
        <v>72</v>
      </c>
      <c r="AY752" s="275" t="s">
        <v>143</v>
      </c>
    </row>
    <row r="753" s="13" customFormat="1">
      <c r="A753" s="13"/>
      <c r="B753" s="232"/>
      <c r="C753" s="233"/>
      <c r="D753" s="234" t="s">
        <v>155</v>
      </c>
      <c r="E753" s="235" t="s">
        <v>19</v>
      </c>
      <c r="F753" s="236" t="s">
        <v>578</v>
      </c>
      <c r="G753" s="233"/>
      <c r="H753" s="235" t="s">
        <v>19</v>
      </c>
      <c r="I753" s="237"/>
      <c r="J753" s="233"/>
      <c r="K753" s="233"/>
      <c r="L753" s="238"/>
      <c r="M753" s="239"/>
      <c r="N753" s="240"/>
      <c r="O753" s="240"/>
      <c r="P753" s="240"/>
      <c r="Q753" s="240"/>
      <c r="R753" s="240"/>
      <c r="S753" s="240"/>
      <c r="T753" s="241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2" t="s">
        <v>155</v>
      </c>
      <c r="AU753" s="242" t="s">
        <v>82</v>
      </c>
      <c r="AV753" s="13" t="s">
        <v>79</v>
      </c>
      <c r="AW753" s="13" t="s">
        <v>33</v>
      </c>
      <c r="AX753" s="13" t="s">
        <v>72</v>
      </c>
      <c r="AY753" s="242" t="s">
        <v>143</v>
      </c>
    </row>
    <row r="754" s="13" customFormat="1">
      <c r="A754" s="13"/>
      <c r="B754" s="232"/>
      <c r="C754" s="233"/>
      <c r="D754" s="234" t="s">
        <v>155</v>
      </c>
      <c r="E754" s="235" t="s">
        <v>19</v>
      </c>
      <c r="F754" s="236" t="s">
        <v>538</v>
      </c>
      <c r="G754" s="233"/>
      <c r="H754" s="235" t="s">
        <v>19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2" t="s">
        <v>155</v>
      </c>
      <c r="AU754" s="242" t="s">
        <v>82</v>
      </c>
      <c r="AV754" s="13" t="s">
        <v>79</v>
      </c>
      <c r="AW754" s="13" t="s">
        <v>33</v>
      </c>
      <c r="AX754" s="13" t="s">
        <v>72</v>
      </c>
      <c r="AY754" s="242" t="s">
        <v>143</v>
      </c>
    </row>
    <row r="755" s="14" customFormat="1">
      <c r="A755" s="14"/>
      <c r="B755" s="243"/>
      <c r="C755" s="244"/>
      <c r="D755" s="234" t="s">
        <v>155</v>
      </c>
      <c r="E755" s="245" t="s">
        <v>19</v>
      </c>
      <c r="F755" s="246" t="s">
        <v>551</v>
      </c>
      <c r="G755" s="244"/>
      <c r="H755" s="247">
        <v>222.11500000000001</v>
      </c>
      <c r="I755" s="248"/>
      <c r="J755" s="244"/>
      <c r="K755" s="244"/>
      <c r="L755" s="249"/>
      <c r="M755" s="250"/>
      <c r="N755" s="251"/>
      <c r="O755" s="251"/>
      <c r="P755" s="251"/>
      <c r="Q755" s="251"/>
      <c r="R755" s="251"/>
      <c r="S755" s="251"/>
      <c r="T755" s="25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3" t="s">
        <v>155</v>
      </c>
      <c r="AU755" s="253" t="s">
        <v>82</v>
      </c>
      <c r="AV755" s="14" t="s">
        <v>82</v>
      </c>
      <c r="AW755" s="14" t="s">
        <v>33</v>
      </c>
      <c r="AX755" s="14" t="s">
        <v>72</v>
      </c>
      <c r="AY755" s="253" t="s">
        <v>143</v>
      </c>
    </row>
    <row r="756" s="13" customFormat="1">
      <c r="A756" s="13"/>
      <c r="B756" s="232"/>
      <c r="C756" s="233"/>
      <c r="D756" s="234" t="s">
        <v>155</v>
      </c>
      <c r="E756" s="235" t="s">
        <v>19</v>
      </c>
      <c r="F756" s="236" t="s">
        <v>538</v>
      </c>
      <c r="G756" s="233"/>
      <c r="H756" s="235" t="s">
        <v>19</v>
      </c>
      <c r="I756" s="237"/>
      <c r="J756" s="233"/>
      <c r="K756" s="233"/>
      <c r="L756" s="238"/>
      <c r="M756" s="239"/>
      <c r="N756" s="240"/>
      <c r="O756" s="240"/>
      <c r="P756" s="240"/>
      <c r="Q756" s="240"/>
      <c r="R756" s="240"/>
      <c r="S756" s="240"/>
      <c r="T756" s="241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2" t="s">
        <v>155</v>
      </c>
      <c r="AU756" s="242" t="s">
        <v>82</v>
      </c>
      <c r="AV756" s="13" t="s">
        <v>79</v>
      </c>
      <c r="AW756" s="13" t="s">
        <v>33</v>
      </c>
      <c r="AX756" s="13" t="s">
        <v>72</v>
      </c>
      <c r="AY756" s="242" t="s">
        <v>143</v>
      </c>
    </row>
    <row r="757" s="14" customFormat="1">
      <c r="A757" s="14"/>
      <c r="B757" s="243"/>
      <c r="C757" s="244"/>
      <c r="D757" s="234" t="s">
        <v>155</v>
      </c>
      <c r="E757" s="245" t="s">
        <v>19</v>
      </c>
      <c r="F757" s="246" t="s">
        <v>539</v>
      </c>
      <c r="G757" s="244"/>
      <c r="H757" s="247">
        <v>505.19099999999997</v>
      </c>
      <c r="I757" s="248"/>
      <c r="J757" s="244"/>
      <c r="K757" s="244"/>
      <c r="L757" s="249"/>
      <c r="M757" s="250"/>
      <c r="N757" s="251"/>
      <c r="O757" s="251"/>
      <c r="P757" s="251"/>
      <c r="Q757" s="251"/>
      <c r="R757" s="251"/>
      <c r="S757" s="251"/>
      <c r="T757" s="252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3" t="s">
        <v>155</v>
      </c>
      <c r="AU757" s="253" t="s">
        <v>82</v>
      </c>
      <c r="AV757" s="14" t="s">
        <v>82</v>
      </c>
      <c r="AW757" s="14" t="s">
        <v>33</v>
      </c>
      <c r="AX757" s="14" t="s">
        <v>72</v>
      </c>
      <c r="AY757" s="253" t="s">
        <v>143</v>
      </c>
    </row>
    <row r="758" s="14" customFormat="1">
      <c r="A758" s="14"/>
      <c r="B758" s="243"/>
      <c r="C758" s="244"/>
      <c r="D758" s="234" t="s">
        <v>155</v>
      </c>
      <c r="E758" s="245" t="s">
        <v>19</v>
      </c>
      <c r="F758" s="246" t="s">
        <v>540</v>
      </c>
      <c r="G758" s="244"/>
      <c r="H758" s="247">
        <v>24.233000000000001</v>
      </c>
      <c r="I758" s="248"/>
      <c r="J758" s="244"/>
      <c r="K758" s="244"/>
      <c r="L758" s="249"/>
      <c r="M758" s="250"/>
      <c r="N758" s="251"/>
      <c r="O758" s="251"/>
      <c r="P758" s="251"/>
      <c r="Q758" s="251"/>
      <c r="R758" s="251"/>
      <c r="S758" s="251"/>
      <c r="T758" s="25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3" t="s">
        <v>155</v>
      </c>
      <c r="AU758" s="253" t="s">
        <v>82</v>
      </c>
      <c r="AV758" s="14" t="s">
        <v>82</v>
      </c>
      <c r="AW758" s="14" t="s">
        <v>33</v>
      </c>
      <c r="AX758" s="14" t="s">
        <v>72</v>
      </c>
      <c r="AY758" s="253" t="s">
        <v>143</v>
      </c>
    </row>
    <row r="759" s="14" customFormat="1">
      <c r="A759" s="14"/>
      <c r="B759" s="243"/>
      <c r="C759" s="244"/>
      <c r="D759" s="234" t="s">
        <v>155</v>
      </c>
      <c r="E759" s="245" t="s">
        <v>19</v>
      </c>
      <c r="F759" s="246" t="s">
        <v>579</v>
      </c>
      <c r="G759" s="244"/>
      <c r="H759" s="247">
        <v>34.850000000000001</v>
      </c>
      <c r="I759" s="248"/>
      <c r="J759" s="244"/>
      <c r="K759" s="244"/>
      <c r="L759" s="249"/>
      <c r="M759" s="250"/>
      <c r="N759" s="251"/>
      <c r="O759" s="251"/>
      <c r="P759" s="251"/>
      <c r="Q759" s="251"/>
      <c r="R759" s="251"/>
      <c r="S759" s="251"/>
      <c r="T759" s="252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3" t="s">
        <v>155</v>
      </c>
      <c r="AU759" s="253" t="s">
        <v>82</v>
      </c>
      <c r="AV759" s="14" t="s">
        <v>82</v>
      </c>
      <c r="AW759" s="14" t="s">
        <v>33</v>
      </c>
      <c r="AX759" s="14" t="s">
        <v>72</v>
      </c>
      <c r="AY759" s="253" t="s">
        <v>143</v>
      </c>
    </row>
    <row r="760" s="16" customFormat="1">
      <c r="A760" s="16"/>
      <c r="B760" s="265"/>
      <c r="C760" s="266"/>
      <c r="D760" s="234" t="s">
        <v>155</v>
      </c>
      <c r="E760" s="267" t="s">
        <v>19</v>
      </c>
      <c r="F760" s="268" t="s">
        <v>542</v>
      </c>
      <c r="G760" s="266"/>
      <c r="H760" s="269">
        <v>786.38900000000001</v>
      </c>
      <c r="I760" s="270"/>
      <c r="J760" s="266"/>
      <c r="K760" s="266"/>
      <c r="L760" s="271"/>
      <c r="M760" s="272"/>
      <c r="N760" s="273"/>
      <c r="O760" s="273"/>
      <c r="P760" s="273"/>
      <c r="Q760" s="273"/>
      <c r="R760" s="273"/>
      <c r="S760" s="273"/>
      <c r="T760" s="274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T760" s="275" t="s">
        <v>155</v>
      </c>
      <c r="AU760" s="275" t="s">
        <v>82</v>
      </c>
      <c r="AV760" s="16" t="s">
        <v>166</v>
      </c>
      <c r="AW760" s="16" t="s">
        <v>33</v>
      </c>
      <c r="AX760" s="16" t="s">
        <v>72</v>
      </c>
      <c r="AY760" s="275" t="s">
        <v>143</v>
      </c>
    </row>
    <row r="761" s="13" customFormat="1">
      <c r="A761" s="13"/>
      <c r="B761" s="232"/>
      <c r="C761" s="233"/>
      <c r="D761" s="234" t="s">
        <v>155</v>
      </c>
      <c r="E761" s="235" t="s">
        <v>19</v>
      </c>
      <c r="F761" s="236" t="s">
        <v>580</v>
      </c>
      <c r="G761" s="233"/>
      <c r="H761" s="235" t="s">
        <v>19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2" t="s">
        <v>155</v>
      </c>
      <c r="AU761" s="242" t="s">
        <v>82</v>
      </c>
      <c r="AV761" s="13" t="s">
        <v>79</v>
      </c>
      <c r="AW761" s="13" t="s">
        <v>33</v>
      </c>
      <c r="AX761" s="13" t="s">
        <v>72</v>
      </c>
      <c r="AY761" s="242" t="s">
        <v>143</v>
      </c>
    </row>
    <row r="762" s="13" customFormat="1">
      <c r="A762" s="13"/>
      <c r="B762" s="232"/>
      <c r="C762" s="233"/>
      <c r="D762" s="234" t="s">
        <v>155</v>
      </c>
      <c r="E762" s="235" t="s">
        <v>19</v>
      </c>
      <c r="F762" s="236" t="s">
        <v>581</v>
      </c>
      <c r="G762" s="233"/>
      <c r="H762" s="235" t="s">
        <v>19</v>
      </c>
      <c r="I762" s="237"/>
      <c r="J762" s="233"/>
      <c r="K762" s="233"/>
      <c r="L762" s="238"/>
      <c r="M762" s="239"/>
      <c r="N762" s="240"/>
      <c r="O762" s="240"/>
      <c r="P762" s="240"/>
      <c r="Q762" s="240"/>
      <c r="R762" s="240"/>
      <c r="S762" s="240"/>
      <c r="T762" s="241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2" t="s">
        <v>155</v>
      </c>
      <c r="AU762" s="242" t="s">
        <v>82</v>
      </c>
      <c r="AV762" s="13" t="s">
        <v>79</v>
      </c>
      <c r="AW762" s="13" t="s">
        <v>33</v>
      </c>
      <c r="AX762" s="13" t="s">
        <v>72</v>
      </c>
      <c r="AY762" s="242" t="s">
        <v>143</v>
      </c>
    </row>
    <row r="763" s="14" customFormat="1">
      <c r="A763" s="14"/>
      <c r="B763" s="243"/>
      <c r="C763" s="244"/>
      <c r="D763" s="234" t="s">
        <v>155</v>
      </c>
      <c r="E763" s="245" t="s">
        <v>19</v>
      </c>
      <c r="F763" s="246" t="s">
        <v>544</v>
      </c>
      <c r="G763" s="244"/>
      <c r="H763" s="247">
        <v>164.54900000000001</v>
      </c>
      <c r="I763" s="248"/>
      <c r="J763" s="244"/>
      <c r="K763" s="244"/>
      <c r="L763" s="249"/>
      <c r="M763" s="250"/>
      <c r="N763" s="251"/>
      <c r="O763" s="251"/>
      <c r="P763" s="251"/>
      <c r="Q763" s="251"/>
      <c r="R763" s="251"/>
      <c r="S763" s="251"/>
      <c r="T763" s="252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3" t="s">
        <v>155</v>
      </c>
      <c r="AU763" s="253" t="s">
        <v>82</v>
      </c>
      <c r="AV763" s="14" t="s">
        <v>82</v>
      </c>
      <c r="AW763" s="14" t="s">
        <v>33</v>
      </c>
      <c r="AX763" s="14" t="s">
        <v>72</v>
      </c>
      <c r="AY763" s="253" t="s">
        <v>143</v>
      </c>
    </row>
    <row r="764" s="14" customFormat="1">
      <c r="A764" s="14"/>
      <c r="B764" s="243"/>
      <c r="C764" s="244"/>
      <c r="D764" s="234" t="s">
        <v>155</v>
      </c>
      <c r="E764" s="245" t="s">
        <v>19</v>
      </c>
      <c r="F764" s="246" t="s">
        <v>582</v>
      </c>
      <c r="G764" s="244"/>
      <c r="H764" s="247">
        <v>14.117000000000001</v>
      </c>
      <c r="I764" s="248"/>
      <c r="J764" s="244"/>
      <c r="K764" s="244"/>
      <c r="L764" s="249"/>
      <c r="M764" s="250"/>
      <c r="N764" s="251"/>
      <c r="O764" s="251"/>
      <c r="P764" s="251"/>
      <c r="Q764" s="251"/>
      <c r="R764" s="251"/>
      <c r="S764" s="251"/>
      <c r="T764" s="25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3" t="s">
        <v>155</v>
      </c>
      <c r="AU764" s="253" t="s">
        <v>82</v>
      </c>
      <c r="AV764" s="14" t="s">
        <v>82</v>
      </c>
      <c r="AW764" s="14" t="s">
        <v>33</v>
      </c>
      <c r="AX764" s="14" t="s">
        <v>72</v>
      </c>
      <c r="AY764" s="253" t="s">
        <v>143</v>
      </c>
    </row>
    <row r="765" s="16" customFormat="1">
      <c r="A765" s="16"/>
      <c r="B765" s="265"/>
      <c r="C765" s="266"/>
      <c r="D765" s="234" t="s">
        <v>155</v>
      </c>
      <c r="E765" s="267" t="s">
        <v>19</v>
      </c>
      <c r="F765" s="268" t="s">
        <v>542</v>
      </c>
      <c r="G765" s="266"/>
      <c r="H765" s="269">
        <v>178.666</v>
      </c>
      <c r="I765" s="270"/>
      <c r="J765" s="266"/>
      <c r="K765" s="266"/>
      <c r="L765" s="271"/>
      <c r="M765" s="272"/>
      <c r="N765" s="273"/>
      <c r="O765" s="273"/>
      <c r="P765" s="273"/>
      <c r="Q765" s="273"/>
      <c r="R765" s="273"/>
      <c r="S765" s="273"/>
      <c r="T765" s="274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T765" s="275" t="s">
        <v>155</v>
      </c>
      <c r="AU765" s="275" t="s">
        <v>82</v>
      </c>
      <c r="AV765" s="16" t="s">
        <v>166</v>
      </c>
      <c r="AW765" s="16" t="s">
        <v>33</v>
      </c>
      <c r="AX765" s="16" t="s">
        <v>72</v>
      </c>
      <c r="AY765" s="275" t="s">
        <v>143</v>
      </c>
    </row>
    <row r="766" s="15" customFormat="1">
      <c r="A766" s="15"/>
      <c r="B766" s="254"/>
      <c r="C766" s="255"/>
      <c r="D766" s="234" t="s">
        <v>155</v>
      </c>
      <c r="E766" s="256" t="s">
        <v>19</v>
      </c>
      <c r="F766" s="257" t="s">
        <v>234</v>
      </c>
      <c r="G766" s="255"/>
      <c r="H766" s="258">
        <v>2751.4870000000001</v>
      </c>
      <c r="I766" s="259"/>
      <c r="J766" s="255"/>
      <c r="K766" s="255"/>
      <c r="L766" s="260"/>
      <c r="M766" s="261"/>
      <c r="N766" s="262"/>
      <c r="O766" s="262"/>
      <c r="P766" s="262"/>
      <c r="Q766" s="262"/>
      <c r="R766" s="262"/>
      <c r="S766" s="262"/>
      <c r="T766" s="263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4" t="s">
        <v>155</v>
      </c>
      <c r="AU766" s="264" t="s">
        <v>82</v>
      </c>
      <c r="AV766" s="15" t="s">
        <v>151</v>
      </c>
      <c r="AW766" s="15" t="s">
        <v>33</v>
      </c>
      <c r="AX766" s="15" t="s">
        <v>79</v>
      </c>
      <c r="AY766" s="264" t="s">
        <v>143</v>
      </c>
    </row>
    <row r="767" s="2" customFormat="1" ht="21.75" customHeight="1">
      <c r="A767" s="40"/>
      <c r="B767" s="41"/>
      <c r="C767" s="276" t="s">
        <v>769</v>
      </c>
      <c r="D767" s="276" t="s">
        <v>588</v>
      </c>
      <c r="E767" s="277" t="s">
        <v>928</v>
      </c>
      <c r="F767" s="278" t="s">
        <v>929</v>
      </c>
      <c r="G767" s="279" t="s">
        <v>837</v>
      </c>
      <c r="H767" s="280">
        <v>75.665999999999997</v>
      </c>
      <c r="I767" s="281"/>
      <c r="J767" s="282">
        <f>ROUND(I767*H767,2)</f>
        <v>0</v>
      </c>
      <c r="K767" s="278" t="s">
        <v>150</v>
      </c>
      <c r="L767" s="283"/>
      <c r="M767" s="284" t="s">
        <v>19</v>
      </c>
      <c r="N767" s="285" t="s">
        <v>43</v>
      </c>
      <c r="O767" s="86"/>
      <c r="P767" s="223">
        <f>O767*H767</f>
        <v>0</v>
      </c>
      <c r="Q767" s="223">
        <v>0.55000000000000004</v>
      </c>
      <c r="R767" s="223">
        <f>Q767*H767</f>
        <v>41.616300000000003</v>
      </c>
      <c r="S767" s="223">
        <v>0</v>
      </c>
      <c r="T767" s="224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25" t="s">
        <v>198</v>
      </c>
      <c r="AT767" s="225" t="s">
        <v>588</v>
      </c>
      <c r="AU767" s="225" t="s">
        <v>82</v>
      </c>
      <c r="AY767" s="19" t="s">
        <v>143</v>
      </c>
      <c r="BE767" s="226">
        <f>IF(N767="základní",J767,0)</f>
        <v>0</v>
      </c>
      <c r="BF767" s="226">
        <f>IF(N767="snížená",J767,0)</f>
        <v>0</v>
      </c>
      <c r="BG767" s="226">
        <f>IF(N767="zákl. přenesená",J767,0)</f>
        <v>0</v>
      </c>
      <c r="BH767" s="226">
        <f>IF(N767="sníž. přenesená",J767,0)</f>
        <v>0</v>
      </c>
      <c r="BI767" s="226">
        <f>IF(N767="nulová",J767,0)</f>
        <v>0</v>
      </c>
      <c r="BJ767" s="19" t="s">
        <v>79</v>
      </c>
      <c r="BK767" s="226">
        <f>ROUND(I767*H767,2)</f>
        <v>0</v>
      </c>
      <c r="BL767" s="19" t="s">
        <v>151</v>
      </c>
      <c r="BM767" s="225" t="s">
        <v>930</v>
      </c>
    </row>
    <row r="768" s="2" customFormat="1">
      <c r="A768" s="40"/>
      <c r="B768" s="41"/>
      <c r="C768" s="42"/>
      <c r="D768" s="227" t="s">
        <v>153</v>
      </c>
      <c r="E768" s="42"/>
      <c r="F768" s="228" t="s">
        <v>931</v>
      </c>
      <c r="G768" s="42"/>
      <c r="H768" s="42"/>
      <c r="I768" s="229"/>
      <c r="J768" s="42"/>
      <c r="K768" s="42"/>
      <c r="L768" s="46"/>
      <c r="M768" s="230"/>
      <c r="N768" s="231"/>
      <c r="O768" s="86"/>
      <c r="P768" s="86"/>
      <c r="Q768" s="86"/>
      <c r="R768" s="86"/>
      <c r="S768" s="86"/>
      <c r="T768" s="87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T768" s="19" t="s">
        <v>153</v>
      </c>
      <c r="AU768" s="19" t="s">
        <v>82</v>
      </c>
    </row>
    <row r="769" s="13" customFormat="1">
      <c r="A769" s="13"/>
      <c r="B769" s="232"/>
      <c r="C769" s="233"/>
      <c r="D769" s="234" t="s">
        <v>155</v>
      </c>
      <c r="E769" s="235" t="s">
        <v>19</v>
      </c>
      <c r="F769" s="236" t="s">
        <v>932</v>
      </c>
      <c r="G769" s="233"/>
      <c r="H769" s="235" t="s">
        <v>19</v>
      </c>
      <c r="I769" s="237"/>
      <c r="J769" s="233"/>
      <c r="K769" s="233"/>
      <c r="L769" s="238"/>
      <c r="M769" s="239"/>
      <c r="N769" s="240"/>
      <c r="O769" s="240"/>
      <c r="P769" s="240"/>
      <c r="Q769" s="240"/>
      <c r="R769" s="240"/>
      <c r="S769" s="240"/>
      <c r="T769" s="241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2" t="s">
        <v>155</v>
      </c>
      <c r="AU769" s="242" t="s">
        <v>82</v>
      </c>
      <c r="AV769" s="13" t="s">
        <v>79</v>
      </c>
      <c r="AW769" s="13" t="s">
        <v>33</v>
      </c>
      <c r="AX769" s="13" t="s">
        <v>72</v>
      </c>
      <c r="AY769" s="242" t="s">
        <v>143</v>
      </c>
    </row>
    <row r="770" s="14" customFormat="1">
      <c r="A770" s="14"/>
      <c r="B770" s="243"/>
      <c r="C770" s="244"/>
      <c r="D770" s="234" t="s">
        <v>155</v>
      </c>
      <c r="E770" s="245" t="s">
        <v>19</v>
      </c>
      <c r="F770" s="246" t="s">
        <v>933</v>
      </c>
      <c r="G770" s="244"/>
      <c r="H770" s="247">
        <v>68.787000000000006</v>
      </c>
      <c r="I770" s="248"/>
      <c r="J770" s="244"/>
      <c r="K770" s="244"/>
      <c r="L770" s="249"/>
      <c r="M770" s="250"/>
      <c r="N770" s="251"/>
      <c r="O770" s="251"/>
      <c r="P770" s="251"/>
      <c r="Q770" s="251"/>
      <c r="R770" s="251"/>
      <c r="S770" s="251"/>
      <c r="T770" s="25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3" t="s">
        <v>155</v>
      </c>
      <c r="AU770" s="253" t="s">
        <v>82</v>
      </c>
      <c r="AV770" s="14" t="s">
        <v>82</v>
      </c>
      <c r="AW770" s="14" t="s">
        <v>33</v>
      </c>
      <c r="AX770" s="14" t="s">
        <v>79</v>
      </c>
      <c r="AY770" s="253" t="s">
        <v>143</v>
      </c>
    </row>
    <row r="771" s="14" customFormat="1">
      <c r="A771" s="14"/>
      <c r="B771" s="243"/>
      <c r="C771" s="244"/>
      <c r="D771" s="234" t="s">
        <v>155</v>
      </c>
      <c r="E771" s="244"/>
      <c r="F771" s="246" t="s">
        <v>934</v>
      </c>
      <c r="G771" s="244"/>
      <c r="H771" s="247">
        <v>75.665999999999997</v>
      </c>
      <c r="I771" s="248"/>
      <c r="J771" s="244"/>
      <c r="K771" s="244"/>
      <c r="L771" s="249"/>
      <c r="M771" s="250"/>
      <c r="N771" s="251"/>
      <c r="O771" s="251"/>
      <c r="P771" s="251"/>
      <c r="Q771" s="251"/>
      <c r="R771" s="251"/>
      <c r="S771" s="251"/>
      <c r="T771" s="25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3" t="s">
        <v>155</v>
      </c>
      <c r="AU771" s="253" t="s">
        <v>82</v>
      </c>
      <c r="AV771" s="14" t="s">
        <v>82</v>
      </c>
      <c r="AW771" s="14" t="s">
        <v>4</v>
      </c>
      <c r="AX771" s="14" t="s">
        <v>79</v>
      </c>
      <c r="AY771" s="253" t="s">
        <v>143</v>
      </c>
    </row>
    <row r="772" s="2" customFormat="1" ht="24.15" customHeight="1">
      <c r="A772" s="40"/>
      <c r="B772" s="41"/>
      <c r="C772" s="214" t="s">
        <v>935</v>
      </c>
      <c r="D772" s="214" t="s">
        <v>146</v>
      </c>
      <c r="E772" s="215" t="s">
        <v>936</v>
      </c>
      <c r="F772" s="216" t="s">
        <v>937</v>
      </c>
      <c r="G772" s="217" t="s">
        <v>149</v>
      </c>
      <c r="H772" s="218">
        <v>716</v>
      </c>
      <c r="I772" s="219"/>
      <c r="J772" s="220">
        <f>ROUND(I772*H772,2)</f>
        <v>0</v>
      </c>
      <c r="K772" s="216" t="s">
        <v>19</v>
      </c>
      <c r="L772" s="46"/>
      <c r="M772" s="221" t="s">
        <v>19</v>
      </c>
      <c r="N772" s="222" t="s">
        <v>43</v>
      </c>
      <c r="O772" s="86"/>
      <c r="P772" s="223">
        <f>O772*H772</f>
        <v>0</v>
      </c>
      <c r="Q772" s="223">
        <v>0</v>
      </c>
      <c r="R772" s="223">
        <f>Q772*H772</f>
        <v>0</v>
      </c>
      <c r="S772" s="223">
        <v>0</v>
      </c>
      <c r="T772" s="224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25" t="s">
        <v>151</v>
      </c>
      <c r="AT772" s="225" t="s">
        <v>146</v>
      </c>
      <c r="AU772" s="225" t="s">
        <v>82</v>
      </c>
      <c r="AY772" s="19" t="s">
        <v>143</v>
      </c>
      <c r="BE772" s="226">
        <f>IF(N772="základní",J772,0)</f>
        <v>0</v>
      </c>
      <c r="BF772" s="226">
        <f>IF(N772="snížená",J772,0)</f>
        <v>0</v>
      </c>
      <c r="BG772" s="226">
        <f>IF(N772="zákl. přenesená",J772,0)</f>
        <v>0</v>
      </c>
      <c r="BH772" s="226">
        <f>IF(N772="sníž. přenesená",J772,0)</f>
        <v>0</v>
      </c>
      <c r="BI772" s="226">
        <f>IF(N772="nulová",J772,0)</f>
        <v>0</v>
      </c>
      <c r="BJ772" s="19" t="s">
        <v>79</v>
      </c>
      <c r="BK772" s="226">
        <f>ROUND(I772*H772,2)</f>
        <v>0</v>
      </c>
      <c r="BL772" s="19" t="s">
        <v>151</v>
      </c>
      <c r="BM772" s="225" t="s">
        <v>938</v>
      </c>
    </row>
    <row r="773" s="13" customFormat="1">
      <c r="A773" s="13"/>
      <c r="B773" s="232"/>
      <c r="C773" s="233"/>
      <c r="D773" s="234" t="s">
        <v>155</v>
      </c>
      <c r="E773" s="235" t="s">
        <v>19</v>
      </c>
      <c r="F773" s="236" t="s">
        <v>266</v>
      </c>
      <c r="G773" s="233"/>
      <c r="H773" s="235" t="s">
        <v>19</v>
      </c>
      <c r="I773" s="237"/>
      <c r="J773" s="233"/>
      <c r="K773" s="233"/>
      <c r="L773" s="238"/>
      <c r="M773" s="239"/>
      <c r="N773" s="240"/>
      <c r="O773" s="240"/>
      <c r="P773" s="240"/>
      <c r="Q773" s="240"/>
      <c r="R773" s="240"/>
      <c r="S773" s="240"/>
      <c r="T773" s="241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2" t="s">
        <v>155</v>
      </c>
      <c r="AU773" s="242" t="s">
        <v>82</v>
      </c>
      <c r="AV773" s="13" t="s">
        <v>79</v>
      </c>
      <c r="AW773" s="13" t="s">
        <v>33</v>
      </c>
      <c r="AX773" s="13" t="s">
        <v>72</v>
      </c>
      <c r="AY773" s="242" t="s">
        <v>143</v>
      </c>
    </row>
    <row r="774" s="13" customFormat="1">
      <c r="A774" s="13"/>
      <c r="B774" s="232"/>
      <c r="C774" s="233"/>
      <c r="D774" s="234" t="s">
        <v>155</v>
      </c>
      <c r="E774" s="235" t="s">
        <v>19</v>
      </c>
      <c r="F774" s="236" t="s">
        <v>888</v>
      </c>
      <c r="G774" s="233"/>
      <c r="H774" s="235" t="s">
        <v>19</v>
      </c>
      <c r="I774" s="237"/>
      <c r="J774" s="233"/>
      <c r="K774" s="233"/>
      <c r="L774" s="238"/>
      <c r="M774" s="239"/>
      <c r="N774" s="240"/>
      <c r="O774" s="240"/>
      <c r="P774" s="240"/>
      <c r="Q774" s="240"/>
      <c r="R774" s="240"/>
      <c r="S774" s="240"/>
      <c r="T774" s="24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2" t="s">
        <v>155</v>
      </c>
      <c r="AU774" s="242" t="s">
        <v>82</v>
      </c>
      <c r="AV774" s="13" t="s">
        <v>79</v>
      </c>
      <c r="AW774" s="13" t="s">
        <v>33</v>
      </c>
      <c r="AX774" s="13" t="s">
        <v>72</v>
      </c>
      <c r="AY774" s="242" t="s">
        <v>143</v>
      </c>
    </row>
    <row r="775" s="14" customFormat="1">
      <c r="A775" s="14"/>
      <c r="B775" s="243"/>
      <c r="C775" s="244"/>
      <c r="D775" s="234" t="s">
        <v>155</v>
      </c>
      <c r="E775" s="245" t="s">
        <v>19</v>
      </c>
      <c r="F775" s="246" t="s">
        <v>889</v>
      </c>
      <c r="G775" s="244"/>
      <c r="H775" s="247">
        <v>716</v>
      </c>
      <c r="I775" s="248"/>
      <c r="J775" s="244"/>
      <c r="K775" s="244"/>
      <c r="L775" s="249"/>
      <c r="M775" s="250"/>
      <c r="N775" s="251"/>
      <c r="O775" s="251"/>
      <c r="P775" s="251"/>
      <c r="Q775" s="251"/>
      <c r="R775" s="251"/>
      <c r="S775" s="251"/>
      <c r="T775" s="25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3" t="s">
        <v>155</v>
      </c>
      <c r="AU775" s="253" t="s">
        <v>82</v>
      </c>
      <c r="AV775" s="14" t="s">
        <v>82</v>
      </c>
      <c r="AW775" s="14" t="s">
        <v>33</v>
      </c>
      <c r="AX775" s="14" t="s">
        <v>79</v>
      </c>
      <c r="AY775" s="253" t="s">
        <v>143</v>
      </c>
    </row>
    <row r="776" s="2" customFormat="1" ht="21.75" customHeight="1">
      <c r="A776" s="40"/>
      <c r="B776" s="41"/>
      <c r="C776" s="276" t="s">
        <v>939</v>
      </c>
      <c r="D776" s="276" t="s">
        <v>588</v>
      </c>
      <c r="E776" s="277" t="s">
        <v>940</v>
      </c>
      <c r="F776" s="278" t="s">
        <v>929</v>
      </c>
      <c r="G776" s="279" t="s">
        <v>837</v>
      </c>
      <c r="H776" s="280">
        <v>19.690000000000001</v>
      </c>
      <c r="I776" s="281"/>
      <c r="J776" s="282">
        <f>ROUND(I776*H776,2)</f>
        <v>0</v>
      </c>
      <c r="K776" s="278" t="s">
        <v>19</v>
      </c>
      <c r="L776" s="283"/>
      <c r="M776" s="284" t="s">
        <v>19</v>
      </c>
      <c r="N776" s="285" t="s">
        <v>43</v>
      </c>
      <c r="O776" s="86"/>
      <c r="P776" s="223">
        <f>O776*H776</f>
        <v>0</v>
      </c>
      <c r="Q776" s="223">
        <v>0.55000000000000004</v>
      </c>
      <c r="R776" s="223">
        <f>Q776*H776</f>
        <v>10.829500000000001</v>
      </c>
      <c r="S776" s="223">
        <v>0</v>
      </c>
      <c r="T776" s="224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25" t="s">
        <v>198</v>
      </c>
      <c r="AT776" s="225" t="s">
        <v>588</v>
      </c>
      <c r="AU776" s="225" t="s">
        <v>82</v>
      </c>
      <c r="AY776" s="19" t="s">
        <v>143</v>
      </c>
      <c r="BE776" s="226">
        <f>IF(N776="základní",J776,0)</f>
        <v>0</v>
      </c>
      <c r="BF776" s="226">
        <f>IF(N776="snížená",J776,0)</f>
        <v>0</v>
      </c>
      <c r="BG776" s="226">
        <f>IF(N776="zákl. přenesená",J776,0)</f>
        <v>0</v>
      </c>
      <c r="BH776" s="226">
        <f>IF(N776="sníž. přenesená",J776,0)</f>
        <v>0</v>
      </c>
      <c r="BI776" s="226">
        <f>IF(N776="nulová",J776,0)</f>
        <v>0</v>
      </c>
      <c r="BJ776" s="19" t="s">
        <v>79</v>
      </c>
      <c r="BK776" s="226">
        <f>ROUND(I776*H776,2)</f>
        <v>0</v>
      </c>
      <c r="BL776" s="19" t="s">
        <v>151</v>
      </c>
      <c r="BM776" s="225" t="s">
        <v>941</v>
      </c>
    </row>
    <row r="777" s="13" customFormat="1">
      <c r="A777" s="13"/>
      <c r="B777" s="232"/>
      <c r="C777" s="233"/>
      <c r="D777" s="234" t="s">
        <v>155</v>
      </c>
      <c r="E777" s="235" t="s">
        <v>19</v>
      </c>
      <c r="F777" s="236" t="s">
        <v>932</v>
      </c>
      <c r="G777" s="233"/>
      <c r="H777" s="235" t="s">
        <v>19</v>
      </c>
      <c r="I777" s="237"/>
      <c r="J777" s="233"/>
      <c r="K777" s="233"/>
      <c r="L777" s="238"/>
      <c r="M777" s="239"/>
      <c r="N777" s="240"/>
      <c r="O777" s="240"/>
      <c r="P777" s="240"/>
      <c r="Q777" s="240"/>
      <c r="R777" s="240"/>
      <c r="S777" s="240"/>
      <c r="T777" s="241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2" t="s">
        <v>155</v>
      </c>
      <c r="AU777" s="242" t="s">
        <v>82</v>
      </c>
      <c r="AV777" s="13" t="s">
        <v>79</v>
      </c>
      <c r="AW777" s="13" t="s">
        <v>33</v>
      </c>
      <c r="AX777" s="13" t="s">
        <v>72</v>
      </c>
      <c r="AY777" s="242" t="s">
        <v>143</v>
      </c>
    </row>
    <row r="778" s="14" customFormat="1">
      <c r="A778" s="14"/>
      <c r="B778" s="243"/>
      <c r="C778" s="244"/>
      <c r="D778" s="234" t="s">
        <v>155</v>
      </c>
      <c r="E778" s="245" t="s">
        <v>19</v>
      </c>
      <c r="F778" s="246" t="s">
        <v>942</v>
      </c>
      <c r="G778" s="244"/>
      <c r="H778" s="247">
        <v>17.899999999999999</v>
      </c>
      <c r="I778" s="248"/>
      <c r="J778" s="244"/>
      <c r="K778" s="244"/>
      <c r="L778" s="249"/>
      <c r="M778" s="250"/>
      <c r="N778" s="251"/>
      <c r="O778" s="251"/>
      <c r="P778" s="251"/>
      <c r="Q778" s="251"/>
      <c r="R778" s="251"/>
      <c r="S778" s="251"/>
      <c r="T778" s="25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3" t="s">
        <v>155</v>
      </c>
      <c r="AU778" s="253" t="s">
        <v>82</v>
      </c>
      <c r="AV778" s="14" t="s">
        <v>82</v>
      </c>
      <c r="AW778" s="14" t="s">
        <v>33</v>
      </c>
      <c r="AX778" s="14" t="s">
        <v>79</v>
      </c>
      <c r="AY778" s="253" t="s">
        <v>143</v>
      </c>
    </row>
    <row r="779" s="14" customFormat="1">
      <c r="A779" s="14"/>
      <c r="B779" s="243"/>
      <c r="C779" s="244"/>
      <c r="D779" s="234" t="s">
        <v>155</v>
      </c>
      <c r="E779" s="244"/>
      <c r="F779" s="246" t="s">
        <v>943</v>
      </c>
      <c r="G779" s="244"/>
      <c r="H779" s="247">
        <v>19.690000000000001</v>
      </c>
      <c r="I779" s="248"/>
      <c r="J779" s="244"/>
      <c r="K779" s="244"/>
      <c r="L779" s="249"/>
      <c r="M779" s="250"/>
      <c r="N779" s="251"/>
      <c r="O779" s="251"/>
      <c r="P779" s="251"/>
      <c r="Q779" s="251"/>
      <c r="R779" s="251"/>
      <c r="S779" s="251"/>
      <c r="T779" s="25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3" t="s">
        <v>155</v>
      </c>
      <c r="AU779" s="253" t="s">
        <v>82</v>
      </c>
      <c r="AV779" s="14" t="s">
        <v>82</v>
      </c>
      <c r="AW779" s="14" t="s">
        <v>4</v>
      </c>
      <c r="AX779" s="14" t="s">
        <v>79</v>
      </c>
      <c r="AY779" s="253" t="s">
        <v>143</v>
      </c>
    </row>
    <row r="780" s="2" customFormat="1" ht="24.15" customHeight="1">
      <c r="A780" s="40"/>
      <c r="B780" s="41"/>
      <c r="C780" s="214" t="s">
        <v>944</v>
      </c>
      <c r="D780" s="214" t="s">
        <v>146</v>
      </c>
      <c r="E780" s="215" t="s">
        <v>945</v>
      </c>
      <c r="F780" s="216" t="s">
        <v>946</v>
      </c>
      <c r="G780" s="217" t="s">
        <v>271</v>
      </c>
      <c r="H780" s="218">
        <v>3745.1260000000002</v>
      </c>
      <c r="I780" s="219"/>
      <c r="J780" s="220">
        <f>ROUND(I780*H780,2)</f>
        <v>0</v>
      </c>
      <c r="K780" s="216" t="s">
        <v>150</v>
      </c>
      <c r="L780" s="46"/>
      <c r="M780" s="221" t="s">
        <v>19</v>
      </c>
      <c r="N780" s="222" t="s">
        <v>43</v>
      </c>
      <c r="O780" s="86"/>
      <c r="P780" s="223">
        <f>O780*H780</f>
        <v>0</v>
      </c>
      <c r="Q780" s="223">
        <v>2.0000000000000002E-05</v>
      </c>
      <c r="R780" s="223">
        <f>Q780*H780</f>
        <v>0.074902520000000014</v>
      </c>
      <c r="S780" s="223">
        <v>0</v>
      </c>
      <c r="T780" s="224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25" t="s">
        <v>151</v>
      </c>
      <c r="AT780" s="225" t="s">
        <v>146</v>
      </c>
      <c r="AU780" s="225" t="s">
        <v>82</v>
      </c>
      <c r="AY780" s="19" t="s">
        <v>143</v>
      </c>
      <c r="BE780" s="226">
        <f>IF(N780="základní",J780,0)</f>
        <v>0</v>
      </c>
      <c r="BF780" s="226">
        <f>IF(N780="snížená",J780,0)</f>
        <v>0</v>
      </c>
      <c r="BG780" s="226">
        <f>IF(N780="zákl. přenesená",J780,0)</f>
        <v>0</v>
      </c>
      <c r="BH780" s="226">
        <f>IF(N780="sníž. přenesená",J780,0)</f>
        <v>0</v>
      </c>
      <c r="BI780" s="226">
        <f>IF(N780="nulová",J780,0)</f>
        <v>0</v>
      </c>
      <c r="BJ780" s="19" t="s">
        <v>79</v>
      </c>
      <c r="BK780" s="226">
        <f>ROUND(I780*H780,2)</f>
        <v>0</v>
      </c>
      <c r="BL780" s="19" t="s">
        <v>151</v>
      </c>
      <c r="BM780" s="225" t="s">
        <v>947</v>
      </c>
    </row>
    <row r="781" s="2" customFormat="1">
      <c r="A781" s="40"/>
      <c r="B781" s="41"/>
      <c r="C781" s="42"/>
      <c r="D781" s="227" t="s">
        <v>153</v>
      </c>
      <c r="E781" s="42"/>
      <c r="F781" s="228" t="s">
        <v>948</v>
      </c>
      <c r="G781" s="42"/>
      <c r="H781" s="42"/>
      <c r="I781" s="229"/>
      <c r="J781" s="42"/>
      <c r="K781" s="42"/>
      <c r="L781" s="46"/>
      <c r="M781" s="230"/>
      <c r="N781" s="231"/>
      <c r="O781" s="86"/>
      <c r="P781" s="86"/>
      <c r="Q781" s="86"/>
      <c r="R781" s="86"/>
      <c r="S781" s="86"/>
      <c r="T781" s="87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T781" s="19" t="s">
        <v>153</v>
      </c>
      <c r="AU781" s="19" t="s">
        <v>82</v>
      </c>
    </row>
    <row r="782" s="13" customFormat="1">
      <c r="A782" s="13"/>
      <c r="B782" s="232"/>
      <c r="C782" s="233"/>
      <c r="D782" s="234" t="s">
        <v>155</v>
      </c>
      <c r="E782" s="235" t="s">
        <v>19</v>
      </c>
      <c r="F782" s="236" t="s">
        <v>574</v>
      </c>
      <c r="G782" s="233"/>
      <c r="H782" s="235" t="s">
        <v>19</v>
      </c>
      <c r="I782" s="237"/>
      <c r="J782" s="233"/>
      <c r="K782" s="233"/>
      <c r="L782" s="238"/>
      <c r="M782" s="239"/>
      <c r="N782" s="240"/>
      <c r="O782" s="240"/>
      <c r="P782" s="240"/>
      <c r="Q782" s="240"/>
      <c r="R782" s="240"/>
      <c r="S782" s="240"/>
      <c r="T782" s="241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2" t="s">
        <v>155</v>
      </c>
      <c r="AU782" s="242" t="s">
        <v>82</v>
      </c>
      <c r="AV782" s="13" t="s">
        <v>79</v>
      </c>
      <c r="AW782" s="13" t="s">
        <v>33</v>
      </c>
      <c r="AX782" s="13" t="s">
        <v>72</v>
      </c>
      <c r="AY782" s="242" t="s">
        <v>143</v>
      </c>
    </row>
    <row r="783" s="13" customFormat="1">
      <c r="A783" s="13"/>
      <c r="B783" s="232"/>
      <c r="C783" s="233"/>
      <c r="D783" s="234" t="s">
        <v>155</v>
      </c>
      <c r="E783" s="235" t="s">
        <v>19</v>
      </c>
      <c r="F783" s="236" t="s">
        <v>949</v>
      </c>
      <c r="G783" s="233"/>
      <c r="H783" s="235" t="s">
        <v>19</v>
      </c>
      <c r="I783" s="237"/>
      <c r="J783" s="233"/>
      <c r="K783" s="233"/>
      <c r="L783" s="238"/>
      <c r="M783" s="239"/>
      <c r="N783" s="240"/>
      <c r="O783" s="240"/>
      <c r="P783" s="240"/>
      <c r="Q783" s="240"/>
      <c r="R783" s="240"/>
      <c r="S783" s="240"/>
      <c r="T783" s="24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2" t="s">
        <v>155</v>
      </c>
      <c r="AU783" s="242" t="s">
        <v>82</v>
      </c>
      <c r="AV783" s="13" t="s">
        <v>79</v>
      </c>
      <c r="AW783" s="13" t="s">
        <v>33</v>
      </c>
      <c r="AX783" s="13" t="s">
        <v>72</v>
      </c>
      <c r="AY783" s="242" t="s">
        <v>143</v>
      </c>
    </row>
    <row r="784" s="14" customFormat="1">
      <c r="A784" s="14"/>
      <c r="B784" s="243"/>
      <c r="C784" s="244"/>
      <c r="D784" s="234" t="s">
        <v>155</v>
      </c>
      <c r="E784" s="245" t="s">
        <v>19</v>
      </c>
      <c r="F784" s="246" t="s">
        <v>950</v>
      </c>
      <c r="G784" s="244"/>
      <c r="H784" s="247">
        <v>1591.3430000000001</v>
      </c>
      <c r="I784" s="248"/>
      <c r="J784" s="244"/>
      <c r="K784" s="244"/>
      <c r="L784" s="249"/>
      <c r="M784" s="250"/>
      <c r="N784" s="251"/>
      <c r="O784" s="251"/>
      <c r="P784" s="251"/>
      <c r="Q784" s="251"/>
      <c r="R784" s="251"/>
      <c r="S784" s="251"/>
      <c r="T784" s="25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3" t="s">
        <v>155</v>
      </c>
      <c r="AU784" s="253" t="s">
        <v>82</v>
      </c>
      <c r="AV784" s="14" t="s">
        <v>82</v>
      </c>
      <c r="AW784" s="14" t="s">
        <v>33</v>
      </c>
      <c r="AX784" s="14" t="s">
        <v>72</v>
      </c>
      <c r="AY784" s="253" t="s">
        <v>143</v>
      </c>
    </row>
    <row r="785" s="16" customFormat="1">
      <c r="A785" s="16"/>
      <c r="B785" s="265"/>
      <c r="C785" s="266"/>
      <c r="D785" s="234" t="s">
        <v>155</v>
      </c>
      <c r="E785" s="267" t="s">
        <v>19</v>
      </c>
      <c r="F785" s="268" t="s">
        <v>542</v>
      </c>
      <c r="G785" s="266"/>
      <c r="H785" s="269">
        <v>1591.3430000000001</v>
      </c>
      <c r="I785" s="270"/>
      <c r="J785" s="266"/>
      <c r="K785" s="266"/>
      <c r="L785" s="271"/>
      <c r="M785" s="272"/>
      <c r="N785" s="273"/>
      <c r="O785" s="273"/>
      <c r="P785" s="273"/>
      <c r="Q785" s="273"/>
      <c r="R785" s="273"/>
      <c r="S785" s="273"/>
      <c r="T785" s="274"/>
      <c r="U785" s="16"/>
      <c r="V785" s="16"/>
      <c r="W785" s="16"/>
      <c r="X785" s="16"/>
      <c r="Y785" s="16"/>
      <c r="Z785" s="16"/>
      <c r="AA785" s="16"/>
      <c r="AB785" s="16"/>
      <c r="AC785" s="16"/>
      <c r="AD785" s="16"/>
      <c r="AE785" s="16"/>
      <c r="AT785" s="275" t="s">
        <v>155</v>
      </c>
      <c r="AU785" s="275" t="s">
        <v>82</v>
      </c>
      <c r="AV785" s="16" t="s">
        <v>166</v>
      </c>
      <c r="AW785" s="16" t="s">
        <v>33</v>
      </c>
      <c r="AX785" s="16" t="s">
        <v>72</v>
      </c>
      <c r="AY785" s="275" t="s">
        <v>143</v>
      </c>
    </row>
    <row r="786" s="13" customFormat="1">
      <c r="A786" s="13"/>
      <c r="B786" s="232"/>
      <c r="C786" s="233"/>
      <c r="D786" s="234" t="s">
        <v>155</v>
      </c>
      <c r="E786" s="235" t="s">
        <v>19</v>
      </c>
      <c r="F786" s="236" t="s">
        <v>951</v>
      </c>
      <c r="G786" s="233"/>
      <c r="H786" s="235" t="s">
        <v>19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2" t="s">
        <v>155</v>
      </c>
      <c r="AU786" s="242" t="s">
        <v>82</v>
      </c>
      <c r="AV786" s="13" t="s">
        <v>79</v>
      </c>
      <c r="AW786" s="13" t="s">
        <v>33</v>
      </c>
      <c r="AX786" s="13" t="s">
        <v>72</v>
      </c>
      <c r="AY786" s="242" t="s">
        <v>143</v>
      </c>
    </row>
    <row r="787" s="14" customFormat="1">
      <c r="A787" s="14"/>
      <c r="B787" s="243"/>
      <c r="C787" s="244"/>
      <c r="D787" s="234" t="s">
        <v>155</v>
      </c>
      <c r="E787" s="245" t="s">
        <v>19</v>
      </c>
      <c r="F787" s="246" t="s">
        <v>952</v>
      </c>
      <c r="G787" s="244"/>
      <c r="H787" s="247">
        <v>612.17499999999995</v>
      </c>
      <c r="I787" s="248"/>
      <c r="J787" s="244"/>
      <c r="K787" s="244"/>
      <c r="L787" s="249"/>
      <c r="M787" s="250"/>
      <c r="N787" s="251"/>
      <c r="O787" s="251"/>
      <c r="P787" s="251"/>
      <c r="Q787" s="251"/>
      <c r="R787" s="251"/>
      <c r="S787" s="251"/>
      <c r="T787" s="252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3" t="s">
        <v>155</v>
      </c>
      <c r="AU787" s="253" t="s">
        <v>82</v>
      </c>
      <c r="AV787" s="14" t="s">
        <v>82</v>
      </c>
      <c r="AW787" s="14" t="s">
        <v>33</v>
      </c>
      <c r="AX787" s="14" t="s">
        <v>72</v>
      </c>
      <c r="AY787" s="253" t="s">
        <v>143</v>
      </c>
    </row>
    <row r="788" s="16" customFormat="1">
      <c r="A788" s="16"/>
      <c r="B788" s="265"/>
      <c r="C788" s="266"/>
      <c r="D788" s="234" t="s">
        <v>155</v>
      </c>
      <c r="E788" s="267" t="s">
        <v>19</v>
      </c>
      <c r="F788" s="268" t="s">
        <v>542</v>
      </c>
      <c r="G788" s="266"/>
      <c r="H788" s="269">
        <v>612.17499999999995</v>
      </c>
      <c r="I788" s="270"/>
      <c r="J788" s="266"/>
      <c r="K788" s="266"/>
      <c r="L788" s="271"/>
      <c r="M788" s="272"/>
      <c r="N788" s="273"/>
      <c r="O788" s="273"/>
      <c r="P788" s="273"/>
      <c r="Q788" s="273"/>
      <c r="R788" s="273"/>
      <c r="S788" s="273"/>
      <c r="T788" s="274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T788" s="275" t="s">
        <v>155</v>
      </c>
      <c r="AU788" s="275" t="s">
        <v>82</v>
      </c>
      <c r="AV788" s="16" t="s">
        <v>166</v>
      </c>
      <c r="AW788" s="16" t="s">
        <v>33</v>
      </c>
      <c r="AX788" s="16" t="s">
        <v>72</v>
      </c>
      <c r="AY788" s="275" t="s">
        <v>143</v>
      </c>
    </row>
    <row r="789" s="13" customFormat="1">
      <c r="A789" s="13"/>
      <c r="B789" s="232"/>
      <c r="C789" s="233"/>
      <c r="D789" s="234" t="s">
        <v>155</v>
      </c>
      <c r="E789" s="235" t="s">
        <v>19</v>
      </c>
      <c r="F789" s="236" t="s">
        <v>953</v>
      </c>
      <c r="G789" s="233"/>
      <c r="H789" s="235" t="s">
        <v>19</v>
      </c>
      <c r="I789" s="237"/>
      <c r="J789" s="233"/>
      <c r="K789" s="233"/>
      <c r="L789" s="238"/>
      <c r="M789" s="239"/>
      <c r="N789" s="240"/>
      <c r="O789" s="240"/>
      <c r="P789" s="240"/>
      <c r="Q789" s="240"/>
      <c r="R789" s="240"/>
      <c r="S789" s="240"/>
      <c r="T789" s="241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2" t="s">
        <v>155</v>
      </c>
      <c r="AU789" s="242" t="s">
        <v>82</v>
      </c>
      <c r="AV789" s="13" t="s">
        <v>79</v>
      </c>
      <c r="AW789" s="13" t="s">
        <v>33</v>
      </c>
      <c r="AX789" s="13" t="s">
        <v>72</v>
      </c>
      <c r="AY789" s="242" t="s">
        <v>143</v>
      </c>
    </row>
    <row r="790" s="14" customFormat="1">
      <c r="A790" s="14"/>
      <c r="B790" s="243"/>
      <c r="C790" s="244"/>
      <c r="D790" s="234" t="s">
        <v>155</v>
      </c>
      <c r="E790" s="245" t="s">
        <v>19</v>
      </c>
      <c r="F790" s="246" t="s">
        <v>954</v>
      </c>
      <c r="G790" s="244"/>
      <c r="H790" s="247">
        <v>241.86000000000001</v>
      </c>
      <c r="I790" s="248"/>
      <c r="J790" s="244"/>
      <c r="K790" s="244"/>
      <c r="L790" s="249"/>
      <c r="M790" s="250"/>
      <c r="N790" s="251"/>
      <c r="O790" s="251"/>
      <c r="P790" s="251"/>
      <c r="Q790" s="251"/>
      <c r="R790" s="251"/>
      <c r="S790" s="251"/>
      <c r="T790" s="25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3" t="s">
        <v>155</v>
      </c>
      <c r="AU790" s="253" t="s">
        <v>82</v>
      </c>
      <c r="AV790" s="14" t="s">
        <v>82</v>
      </c>
      <c r="AW790" s="14" t="s">
        <v>33</v>
      </c>
      <c r="AX790" s="14" t="s">
        <v>72</v>
      </c>
      <c r="AY790" s="253" t="s">
        <v>143</v>
      </c>
    </row>
    <row r="791" s="16" customFormat="1">
      <c r="A791" s="16"/>
      <c r="B791" s="265"/>
      <c r="C791" s="266"/>
      <c r="D791" s="234" t="s">
        <v>155</v>
      </c>
      <c r="E791" s="267" t="s">
        <v>19</v>
      </c>
      <c r="F791" s="268" t="s">
        <v>542</v>
      </c>
      <c r="G791" s="266"/>
      <c r="H791" s="269">
        <v>241.86000000000001</v>
      </c>
      <c r="I791" s="270"/>
      <c r="J791" s="266"/>
      <c r="K791" s="266"/>
      <c r="L791" s="271"/>
      <c r="M791" s="272"/>
      <c r="N791" s="273"/>
      <c r="O791" s="273"/>
      <c r="P791" s="273"/>
      <c r="Q791" s="273"/>
      <c r="R791" s="273"/>
      <c r="S791" s="273"/>
      <c r="T791" s="274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T791" s="275" t="s">
        <v>155</v>
      </c>
      <c r="AU791" s="275" t="s">
        <v>82</v>
      </c>
      <c r="AV791" s="16" t="s">
        <v>166</v>
      </c>
      <c r="AW791" s="16" t="s">
        <v>33</v>
      </c>
      <c r="AX791" s="16" t="s">
        <v>72</v>
      </c>
      <c r="AY791" s="275" t="s">
        <v>143</v>
      </c>
    </row>
    <row r="792" s="13" customFormat="1">
      <c r="A792" s="13"/>
      <c r="B792" s="232"/>
      <c r="C792" s="233"/>
      <c r="D792" s="234" t="s">
        <v>155</v>
      </c>
      <c r="E792" s="235" t="s">
        <v>19</v>
      </c>
      <c r="F792" s="236" t="s">
        <v>211</v>
      </c>
      <c r="G792" s="233"/>
      <c r="H792" s="235" t="s">
        <v>19</v>
      </c>
      <c r="I792" s="237"/>
      <c r="J792" s="233"/>
      <c r="K792" s="233"/>
      <c r="L792" s="238"/>
      <c r="M792" s="239"/>
      <c r="N792" s="240"/>
      <c r="O792" s="240"/>
      <c r="P792" s="240"/>
      <c r="Q792" s="240"/>
      <c r="R792" s="240"/>
      <c r="S792" s="240"/>
      <c r="T792" s="24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2" t="s">
        <v>155</v>
      </c>
      <c r="AU792" s="242" t="s">
        <v>82</v>
      </c>
      <c r="AV792" s="13" t="s">
        <v>79</v>
      </c>
      <c r="AW792" s="13" t="s">
        <v>33</v>
      </c>
      <c r="AX792" s="13" t="s">
        <v>72</v>
      </c>
      <c r="AY792" s="242" t="s">
        <v>143</v>
      </c>
    </row>
    <row r="793" s="13" customFormat="1">
      <c r="A793" s="13"/>
      <c r="B793" s="232"/>
      <c r="C793" s="233"/>
      <c r="D793" s="234" t="s">
        <v>155</v>
      </c>
      <c r="E793" s="235" t="s">
        <v>19</v>
      </c>
      <c r="F793" s="236" t="s">
        <v>955</v>
      </c>
      <c r="G793" s="233"/>
      <c r="H793" s="235" t="s">
        <v>19</v>
      </c>
      <c r="I793" s="237"/>
      <c r="J793" s="233"/>
      <c r="K793" s="233"/>
      <c r="L793" s="238"/>
      <c r="M793" s="239"/>
      <c r="N793" s="240"/>
      <c r="O793" s="240"/>
      <c r="P793" s="240"/>
      <c r="Q793" s="240"/>
      <c r="R793" s="240"/>
      <c r="S793" s="240"/>
      <c r="T793" s="241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2" t="s">
        <v>155</v>
      </c>
      <c r="AU793" s="242" t="s">
        <v>82</v>
      </c>
      <c r="AV793" s="13" t="s">
        <v>79</v>
      </c>
      <c r="AW793" s="13" t="s">
        <v>33</v>
      </c>
      <c r="AX793" s="13" t="s">
        <v>72</v>
      </c>
      <c r="AY793" s="242" t="s">
        <v>143</v>
      </c>
    </row>
    <row r="794" s="13" customFormat="1">
      <c r="A794" s="13"/>
      <c r="B794" s="232"/>
      <c r="C794" s="233"/>
      <c r="D794" s="234" t="s">
        <v>155</v>
      </c>
      <c r="E794" s="235" t="s">
        <v>19</v>
      </c>
      <c r="F794" s="236" t="s">
        <v>927</v>
      </c>
      <c r="G794" s="233"/>
      <c r="H794" s="235" t="s">
        <v>19</v>
      </c>
      <c r="I794" s="237"/>
      <c r="J794" s="233"/>
      <c r="K794" s="233"/>
      <c r="L794" s="238"/>
      <c r="M794" s="239"/>
      <c r="N794" s="240"/>
      <c r="O794" s="240"/>
      <c r="P794" s="240"/>
      <c r="Q794" s="240"/>
      <c r="R794" s="240"/>
      <c r="S794" s="240"/>
      <c r="T794" s="241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2" t="s">
        <v>155</v>
      </c>
      <c r="AU794" s="242" t="s">
        <v>82</v>
      </c>
      <c r="AV794" s="13" t="s">
        <v>79</v>
      </c>
      <c r="AW794" s="13" t="s">
        <v>33</v>
      </c>
      <c r="AX794" s="13" t="s">
        <v>72</v>
      </c>
      <c r="AY794" s="242" t="s">
        <v>143</v>
      </c>
    </row>
    <row r="795" s="14" customFormat="1">
      <c r="A795" s="14"/>
      <c r="B795" s="243"/>
      <c r="C795" s="244"/>
      <c r="D795" s="234" t="s">
        <v>155</v>
      </c>
      <c r="E795" s="245" t="s">
        <v>19</v>
      </c>
      <c r="F795" s="246" t="s">
        <v>956</v>
      </c>
      <c r="G795" s="244"/>
      <c r="H795" s="247">
        <v>93.75</v>
      </c>
      <c r="I795" s="248"/>
      <c r="J795" s="244"/>
      <c r="K795" s="244"/>
      <c r="L795" s="249"/>
      <c r="M795" s="250"/>
      <c r="N795" s="251"/>
      <c r="O795" s="251"/>
      <c r="P795" s="251"/>
      <c r="Q795" s="251"/>
      <c r="R795" s="251"/>
      <c r="S795" s="251"/>
      <c r="T795" s="25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3" t="s">
        <v>155</v>
      </c>
      <c r="AU795" s="253" t="s">
        <v>82</v>
      </c>
      <c r="AV795" s="14" t="s">
        <v>82</v>
      </c>
      <c r="AW795" s="14" t="s">
        <v>33</v>
      </c>
      <c r="AX795" s="14" t="s">
        <v>72</v>
      </c>
      <c r="AY795" s="253" t="s">
        <v>143</v>
      </c>
    </row>
    <row r="796" s="16" customFormat="1">
      <c r="A796" s="16"/>
      <c r="B796" s="265"/>
      <c r="C796" s="266"/>
      <c r="D796" s="234" t="s">
        <v>155</v>
      </c>
      <c r="E796" s="267" t="s">
        <v>19</v>
      </c>
      <c r="F796" s="268" t="s">
        <v>542</v>
      </c>
      <c r="G796" s="266"/>
      <c r="H796" s="269">
        <v>93.75</v>
      </c>
      <c r="I796" s="270"/>
      <c r="J796" s="266"/>
      <c r="K796" s="266"/>
      <c r="L796" s="271"/>
      <c r="M796" s="272"/>
      <c r="N796" s="273"/>
      <c r="O796" s="273"/>
      <c r="P796" s="273"/>
      <c r="Q796" s="273"/>
      <c r="R796" s="273"/>
      <c r="S796" s="273"/>
      <c r="T796" s="274"/>
      <c r="U796" s="16"/>
      <c r="V796" s="16"/>
      <c r="W796" s="16"/>
      <c r="X796" s="16"/>
      <c r="Y796" s="16"/>
      <c r="Z796" s="16"/>
      <c r="AA796" s="16"/>
      <c r="AB796" s="16"/>
      <c r="AC796" s="16"/>
      <c r="AD796" s="16"/>
      <c r="AE796" s="16"/>
      <c r="AT796" s="275" t="s">
        <v>155</v>
      </c>
      <c r="AU796" s="275" t="s">
        <v>82</v>
      </c>
      <c r="AV796" s="16" t="s">
        <v>166</v>
      </c>
      <c r="AW796" s="16" t="s">
        <v>33</v>
      </c>
      <c r="AX796" s="16" t="s">
        <v>72</v>
      </c>
      <c r="AY796" s="275" t="s">
        <v>143</v>
      </c>
    </row>
    <row r="797" s="13" customFormat="1">
      <c r="A797" s="13"/>
      <c r="B797" s="232"/>
      <c r="C797" s="233"/>
      <c r="D797" s="234" t="s">
        <v>155</v>
      </c>
      <c r="E797" s="235" t="s">
        <v>19</v>
      </c>
      <c r="F797" s="236" t="s">
        <v>957</v>
      </c>
      <c r="G797" s="233"/>
      <c r="H797" s="235" t="s">
        <v>19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2" t="s">
        <v>155</v>
      </c>
      <c r="AU797" s="242" t="s">
        <v>82</v>
      </c>
      <c r="AV797" s="13" t="s">
        <v>79</v>
      </c>
      <c r="AW797" s="13" t="s">
        <v>33</v>
      </c>
      <c r="AX797" s="13" t="s">
        <v>72</v>
      </c>
      <c r="AY797" s="242" t="s">
        <v>143</v>
      </c>
    </row>
    <row r="798" s="14" customFormat="1">
      <c r="A798" s="14"/>
      <c r="B798" s="243"/>
      <c r="C798" s="244"/>
      <c r="D798" s="234" t="s">
        <v>155</v>
      </c>
      <c r="E798" s="245" t="s">
        <v>19</v>
      </c>
      <c r="F798" s="246" t="s">
        <v>958</v>
      </c>
      <c r="G798" s="244"/>
      <c r="H798" s="247">
        <v>1205.9980000000001</v>
      </c>
      <c r="I798" s="248"/>
      <c r="J798" s="244"/>
      <c r="K798" s="244"/>
      <c r="L798" s="249"/>
      <c r="M798" s="250"/>
      <c r="N798" s="251"/>
      <c r="O798" s="251"/>
      <c r="P798" s="251"/>
      <c r="Q798" s="251"/>
      <c r="R798" s="251"/>
      <c r="S798" s="251"/>
      <c r="T798" s="25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3" t="s">
        <v>155</v>
      </c>
      <c r="AU798" s="253" t="s">
        <v>82</v>
      </c>
      <c r="AV798" s="14" t="s">
        <v>82</v>
      </c>
      <c r="AW798" s="14" t="s">
        <v>33</v>
      </c>
      <c r="AX798" s="14" t="s">
        <v>72</v>
      </c>
      <c r="AY798" s="253" t="s">
        <v>143</v>
      </c>
    </row>
    <row r="799" s="16" customFormat="1">
      <c r="A799" s="16"/>
      <c r="B799" s="265"/>
      <c r="C799" s="266"/>
      <c r="D799" s="234" t="s">
        <v>155</v>
      </c>
      <c r="E799" s="267" t="s">
        <v>19</v>
      </c>
      <c r="F799" s="268" t="s">
        <v>542</v>
      </c>
      <c r="G799" s="266"/>
      <c r="H799" s="269">
        <v>1205.9980000000001</v>
      </c>
      <c r="I799" s="270"/>
      <c r="J799" s="266"/>
      <c r="K799" s="266"/>
      <c r="L799" s="271"/>
      <c r="M799" s="272"/>
      <c r="N799" s="273"/>
      <c r="O799" s="273"/>
      <c r="P799" s="273"/>
      <c r="Q799" s="273"/>
      <c r="R799" s="273"/>
      <c r="S799" s="273"/>
      <c r="T799" s="274"/>
      <c r="U799" s="16"/>
      <c r="V799" s="16"/>
      <c r="W799" s="16"/>
      <c r="X799" s="16"/>
      <c r="Y799" s="16"/>
      <c r="Z799" s="16"/>
      <c r="AA799" s="16"/>
      <c r="AB799" s="16"/>
      <c r="AC799" s="16"/>
      <c r="AD799" s="16"/>
      <c r="AE799" s="16"/>
      <c r="AT799" s="275" t="s">
        <v>155</v>
      </c>
      <c r="AU799" s="275" t="s">
        <v>82</v>
      </c>
      <c r="AV799" s="16" t="s">
        <v>166</v>
      </c>
      <c r="AW799" s="16" t="s">
        <v>33</v>
      </c>
      <c r="AX799" s="16" t="s">
        <v>72</v>
      </c>
      <c r="AY799" s="275" t="s">
        <v>143</v>
      </c>
    </row>
    <row r="800" s="15" customFormat="1">
      <c r="A800" s="15"/>
      <c r="B800" s="254"/>
      <c r="C800" s="255"/>
      <c r="D800" s="234" t="s">
        <v>155</v>
      </c>
      <c r="E800" s="256" t="s">
        <v>19</v>
      </c>
      <c r="F800" s="257" t="s">
        <v>234</v>
      </c>
      <c r="G800" s="255"/>
      <c r="H800" s="258">
        <v>3745.1260000000002</v>
      </c>
      <c r="I800" s="259"/>
      <c r="J800" s="255"/>
      <c r="K800" s="255"/>
      <c r="L800" s="260"/>
      <c r="M800" s="261"/>
      <c r="N800" s="262"/>
      <c r="O800" s="262"/>
      <c r="P800" s="262"/>
      <c r="Q800" s="262"/>
      <c r="R800" s="262"/>
      <c r="S800" s="262"/>
      <c r="T800" s="263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64" t="s">
        <v>155</v>
      </c>
      <c r="AU800" s="264" t="s">
        <v>82</v>
      </c>
      <c r="AV800" s="15" t="s">
        <v>151</v>
      </c>
      <c r="AW800" s="15" t="s">
        <v>33</v>
      </c>
      <c r="AX800" s="15" t="s">
        <v>79</v>
      </c>
      <c r="AY800" s="264" t="s">
        <v>143</v>
      </c>
    </row>
    <row r="801" s="2" customFormat="1" ht="16.5" customHeight="1">
      <c r="A801" s="40"/>
      <c r="B801" s="41"/>
      <c r="C801" s="276" t="s">
        <v>959</v>
      </c>
      <c r="D801" s="276" t="s">
        <v>588</v>
      </c>
      <c r="E801" s="277" t="s">
        <v>960</v>
      </c>
      <c r="F801" s="278" t="s">
        <v>961</v>
      </c>
      <c r="G801" s="279" t="s">
        <v>837</v>
      </c>
      <c r="H801" s="280">
        <v>8.6920000000000002</v>
      </c>
      <c r="I801" s="281"/>
      <c r="J801" s="282">
        <f>ROUND(I801*H801,2)</f>
        <v>0</v>
      </c>
      <c r="K801" s="278" t="s">
        <v>150</v>
      </c>
      <c r="L801" s="283"/>
      <c r="M801" s="284" t="s">
        <v>19</v>
      </c>
      <c r="N801" s="285" t="s">
        <v>43</v>
      </c>
      <c r="O801" s="86"/>
      <c r="P801" s="223">
        <f>O801*H801</f>
        <v>0</v>
      </c>
      <c r="Q801" s="223">
        <v>0.55000000000000004</v>
      </c>
      <c r="R801" s="223">
        <f>Q801*H801</f>
        <v>4.7806000000000006</v>
      </c>
      <c r="S801" s="223">
        <v>0</v>
      </c>
      <c r="T801" s="224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25" t="s">
        <v>198</v>
      </c>
      <c r="AT801" s="225" t="s">
        <v>588</v>
      </c>
      <c r="AU801" s="225" t="s">
        <v>82</v>
      </c>
      <c r="AY801" s="19" t="s">
        <v>143</v>
      </c>
      <c r="BE801" s="226">
        <f>IF(N801="základní",J801,0)</f>
        <v>0</v>
      </c>
      <c r="BF801" s="226">
        <f>IF(N801="snížená",J801,0)</f>
        <v>0</v>
      </c>
      <c r="BG801" s="226">
        <f>IF(N801="zákl. přenesená",J801,0)</f>
        <v>0</v>
      </c>
      <c r="BH801" s="226">
        <f>IF(N801="sníž. přenesená",J801,0)</f>
        <v>0</v>
      </c>
      <c r="BI801" s="226">
        <f>IF(N801="nulová",J801,0)</f>
        <v>0</v>
      </c>
      <c r="BJ801" s="19" t="s">
        <v>79</v>
      </c>
      <c r="BK801" s="226">
        <f>ROUND(I801*H801,2)</f>
        <v>0</v>
      </c>
      <c r="BL801" s="19" t="s">
        <v>151</v>
      </c>
      <c r="BM801" s="225" t="s">
        <v>962</v>
      </c>
    </row>
    <row r="802" s="2" customFormat="1">
      <c r="A802" s="40"/>
      <c r="B802" s="41"/>
      <c r="C802" s="42"/>
      <c r="D802" s="227" t="s">
        <v>153</v>
      </c>
      <c r="E802" s="42"/>
      <c r="F802" s="228" t="s">
        <v>963</v>
      </c>
      <c r="G802" s="42"/>
      <c r="H802" s="42"/>
      <c r="I802" s="229"/>
      <c r="J802" s="42"/>
      <c r="K802" s="42"/>
      <c r="L802" s="46"/>
      <c r="M802" s="230"/>
      <c r="N802" s="231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9" t="s">
        <v>153</v>
      </c>
      <c r="AU802" s="19" t="s">
        <v>82</v>
      </c>
    </row>
    <row r="803" s="13" customFormat="1">
      <c r="A803" s="13"/>
      <c r="B803" s="232"/>
      <c r="C803" s="233"/>
      <c r="D803" s="234" t="s">
        <v>155</v>
      </c>
      <c r="E803" s="235" t="s">
        <v>19</v>
      </c>
      <c r="F803" s="236" t="s">
        <v>574</v>
      </c>
      <c r="G803" s="233"/>
      <c r="H803" s="235" t="s">
        <v>19</v>
      </c>
      <c r="I803" s="237"/>
      <c r="J803" s="233"/>
      <c r="K803" s="233"/>
      <c r="L803" s="238"/>
      <c r="M803" s="239"/>
      <c r="N803" s="240"/>
      <c r="O803" s="240"/>
      <c r="P803" s="240"/>
      <c r="Q803" s="240"/>
      <c r="R803" s="240"/>
      <c r="S803" s="240"/>
      <c r="T803" s="24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2" t="s">
        <v>155</v>
      </c>
      <c r="AU803" s="242" t="s">
        <v>82</v>
      </c>
      <c r="AV803" s="13" t="s">
        <v>79</v>
      </c>
      <c r="AW803" s="13" t="s">
        <v>33</v>
      </c>
      <c r="AX803" s="13" t="s">
        <v>72</v>
      </c>
      <c r="AY803" s="242" t="s">
        <v>143</v>
      </c>
    </row>
    <row r="804" s="13" customFormat="1">
      <c r="A804" s="13"/>
      <c r="B804" s="232"/>
      <c r="C804" s="233"/>
      <c r="D804" s="234" t="s">
        <v>155</v>
      </c>
      <c r="E804" s="235" t="s">
        <v>19</v>
      </c>
      <c r="F804" s="236" t="s">
        <v>949</v>
      </c>
      <c r="G804" s="233"/>
      <c r="H804" s="235" t="s">
        <v>19</v>
      </c>
      <c r="I804" s="237"/>
      <c r="J804" s="233"/>
      <c r="K804" s="233"/>
      <c r="L804" s="238"/>
      <c r="M804" s="239"/>
      <c r="N804" s="240"/>
      <c r="O804" s="240"/>
      <c r="P804" s="240"/>
      <c r="Q804" s="240"/>
      <c r="R804" s="240"/>
      <c r="S804" s="240"/>
      <c r="T804" s="241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2" t="s">
        <v>155</v>
      </c>
      <c r="AU804" s="242" t="s">
        <v>82</v>
      </c>
      <c r="AV804" s="13" t="s">
        <v>79</v>
      </c>
      <c r="AW804" s="13" t="s">
        <v>33</v>
      </c>
      <c r="AX804" s="13" t="s">
        <v>72</v>
      </c>
      <c r="AY804" s="242" t="s">
        <v>143</v>
      </c>
    </row>
    <row r="805" s="14" customFormat="1">
      <c r="A805" s="14"/>
      <c r="B805" s="243"/>
      <c r="C805" s="244"/>
      <c r="D805" s="234" t="s">
        <v>155</v>
      </c>
      <c r="E805" s="245" t="s">
        <v>19</v>
      </c>
      <c r="F805" s="246" t="s">
        <v>964</v>
      </c>
      <c r="G805" s="244"/>
      <c r="H805" s="247">
        <v>3.819</v>
      </c>
      <c r="I805" s="248"/>
      <c r="J805" s="244"/>
      <c r="K805" s="244"/>
      <c r="L805" s="249"/>
      <c r="M805" s="250"/>
      <c r="N805" s="251"/>
      <c r="O805" s="251"/>
      <c r="P805" s="251"/>
      <c r="Q805" s="251"/>
      <c r="R805" s="251"/>
      <c r="S805" s="251"/>
      <c r="T805" s="252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3" t="s">
        <v>155</v>
      </c>
      <c r="AU805" s="253" t="s">
        <v>82</v>
      </c>
      <c r="AV805" s="14" t="s">
        <v>82</v>
      </c>
      <c r="AW805" s="14" t="s">
        <v>33</v>
      </c>
      <c r="AX805" s="14" t="s">
        <v>72</v>
      </c>
      <c r="AY805" s="253" t="s">
        <v>143</v>
      </c>
    </row>
    <row r="806" s="16" customFormat="1">
      <c r="A806" s="16"/>
      <c r="B806" s="265"/>
      <c r="C806" s="266"/>
      <c r="D806" s="234" t="s">
        <v>155</v>
      </c>
      <c r="E806" s="267" t="s">
        <v>19</v>
      </c>
      <c r="F806" s="268" t="s">
        <v>542</v>
      </c>
      <c r="G806" s="266"/>
      <c r="H806" s="269">
        <v>3.819</v>
      </c>
      <c r="I806" s="270"/>
      <c r="J806" s="266"/>
      <c r="K806" s="266"/>
      <c r="L806" s="271"/>
      <c r="M806" s="272"/>
      <c r="N806" s="273"/>
      <c r="O806" s="273"/>
      <c r="P806" s="273"/>
      <c r="Q806" s="273"/>
      <c r="R806" s="273"/>
      <c r="S806" s="273"/>
      <c r="T806" s="274"/>
      <c r="U806" s="16"/>
      <c r="V806" s="16"/>
      <c r="W806" s="16"/>
      <c r="X806" s="16"/>
      <c r="Y806" s="16"/>
      <c r="Z806" s="16"/>
      <c r="AA806" s="16"/>
      <c r="AB806" s="16"/>
      <c r="AC806" s="16"/>
      <c r="AD806" s="16"/>
      <c r="AE806" s="16"/>
      <c r="AT806" s="275" t="s">
        <v>155</v>
      </c>
      <c r="AU806" s="275" t="s">
        <v>82</v>
      </c>
      <c r="AV806" s="16" t="s">
        <v>166</v>
      </c>
      <c r="AW806" s="16" t="s">
        <v>33</v>
      </c>
      <c r="AX806" s="16" t="s">
        <v>72</v>
      </c>
      <c r="AY806" s="275" t="s">
        <v>143</v>
      </c>
    </row>
    <row r="807" s="13" customFormat="1">
      <c r="A807" s="13"/>
      <c r="B807" s="232"/>
      <c r="C807" s="233"/>
      <c r="D807" s="234" t="s">
        <v>155</v>
      </c>
      <c r="E807" s="235" t="s">
        <v>19</v>
      </c>
      <c r="F807" s="236" t="s">
        <v>951</v>
      </c>
      <c r="G807" s="233"/>
      <c r="H807" s="235" t="s">
        <v>19</v>
      </c>
      <c r="I807" s="237"/>
      <c r="J807" s="233"/>
      <c r="K807" s="233"/>
      <c r="L807" s="238"/>
      <c r="M807" s="239"/>
      <c r="N807" s="240"/>
      <c r="O807" s="240"/>
      <c r="P807" s="240"/>
      <c r="Q807" s="240"/>
      <c r="R807" s="240"/>
      <c r="S807" s="240"/>
      <c r="T807" s="241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2" t="s">
        <v>155</v>
      </c>
      <c r="AU807" s="242" t="s">
        <v>82</v>
      </c>
      <c r="AV807" s="13" t="s">
        <v>79</v>
      </c>
      <c r="AW807" s="13" t="s">
        <v>33</v>
      </c>
      <c r="AX807" s="13" t="s">
        <v>72</v>
      </c>
      <c r="AY807" s="242" t="s">
        <v>143</v>
      </c>
    </row>
    <row r="808" s="14" customFormat="1">
      <c r="A808" s="14"/>
      <c r="B808" s="243"/>
      <c r="C808" s="244"/>
      <c r="D808" s="234" t="s">
        <v>155</v>
      </c>
      <c r="E808" s="245" t="s">
        <v>19</v>
      </c>
      <c r="F808" s="246" t="s">
        <v>965</v>
      </c>
      <c r="G808" s="244"/>
      <c r="H808" s="247">
        <v>1.4690000000000001</v>
      </c>
      <c r="I808" s="248"/>
      <c r="J808" s="244"/>
      <c r="K808" s="244"/>
      <c r="L808" s="249"/>
      <c r="M808" s="250"/>
      <c r="N808" s="251"/>
      <c r="O808" s="251"/>
      <c r="P808" s="251"/>
      <c r="Q808" s="251"/>
      <c r="R808" s="251"/>
      <c r="S808" s="251"/>
      <c r="T808" s="25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3" t="s">
        <v>155</v>
      </c>
      <c r="AU808" s="253" t="s">
        <v>82</v>
      </c>
      <c r="AV808" s="14" t="s">
        <v>82</v>
      </c>
      <c r="AW808" s="14" t="s">
        <v>33</v>
      </c>
      <c r="AX808" s="14" t="s">
        <v>72</v>
      </c>
      <c r="AY808" s="253" t="s">
        <v>143</v>
      </c>
    </row>
    <row r="809" s="16" customFormat="1">
      <c r="A809" s="16"/>
      <c r="B809" s="265"/>
      <c r="C809" s="266"/>
      <c r="D809" s="234" t="s">
        <v>155</v>
      </c>
      <c r="E809" s="267" t="s">
        <v>19</v>
      </c>
      <c r="F809" s="268" t="s">
        <v>542</v>
      </c>
      <c r="G809" s="266"/>
      <c r="H809" s="269">
        <v>1.4690000000000001</v>
      </c>
      <c r="I809" s="270"/>
      <c r="J809" s="266"/>
      <c r="K809" s="266"/>
      <c r="L809" s="271"/>
      <c r="M809" s="272"/>
      <c r="N809" s="273"/>
      <c r="O809" s="273"/>
      <c r="P809" s="273"/>
      <c r="Q809" s="273"/>
      <c r="R809" s="273"/>
      <c r="S809" s="273"/>
      <c r="T809" s="274"/>
      <c r="U809" s="16"/>
      <c r="V809" s="16"/>
      <c r="W809" s="16"/>
      <c r="X809" s="16"/>
      <c r="Y809" s="16"/>
      <c r="Z809" s="16"/>
      <c r="AA809" s="16"/>
      <c r="AB809" s="16"/>
      <c r="AC809" s="16"/>
      <c r="AD809" s="16"/>
      <c r="AE809" s="16"/>
      <c r="AT809" s="275" t="s">
        <v>155</v>
      </c>
      <c r="AU809" s="275" t="s">
        <v>82</v>
      </c>
      <c r="AV809" s="16" t="s">
        <v>166</v>
      </c>
      <c r="AW809" s="16" t="s">
        <v>33</v>
      </c>
      <c r="AX809" s="16" t="s">
        <v>72</v>
      </c>
      <c r="AY809" s="275" t="s">
        <v>143</v>
      </c>
    </row>
    <row r="810" s="13" customFormat="1">
      <c r="A810" s="13"/>
      <c r="B810" s="232"/>
      <c r="C810" s="233"/>
      <c r="D810" s="234" t="s">
        <v>155</v>
      </c>
      <c r="E810" s="235" t="s">
        <v>19</v>
      </c>
      <c r="F810" s="236" t="s">
        <v>953</v>
      </c>
      <c r="G810" s="233"/>
      <c r="H810" s="235" t="s">
        <v>19</v>
      </c>
      <c r="I810" s="237"/>
      <c r="J810" s="233"/>
      <c r="K810" s="233"/>
      <c r="L810" s="238"/>
      <c r="M810" s="239"/>
      <c r="N810" s="240"/>
      <c r="O810" s="240"/>
      <c r="P810" s="240"/>
      <c r="Q810" s="240"/>
      <c r="R810" s="240"/>
      <c r="S810" s="240"/>
      <c r="T810" s="241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2" t="s">
        <v>155</v>
      </c>
      <c r="AU810" s="242" t="s">
        <v>82</v>
      </c>
      <c r="AV810" s="13" t="s">
        <v>79</v>
      </c>
      <c r="AW810" s="13" t="s">
        <v>33</v>
      </c>
      <c r="AX810" s="13" t="s">
        <v>72</v>
      </c>
      <c r="AY810" s="242" t="s">
        <v>143</v>
      </c>
    </row>
    <row r="811" s="14" customFormat="1">
      <c r="A811" s="14"/>
      <c r="B811" s="243"/>
      <c r="C811" s="244"/>
      <c r="D811" s="234" t="s">
        <v>155</v>
      </c>
      <c r="E811" s="245" t="s">
        <v>19</v>
      </c>
      <c r="F811" s="246" t="s">
        <v>966</v>
      </c>
      <c r="G811" s="244"/>
      <c r="H811" s="247">
        <v>0.57999999999999996</v>
      </c>
      <c r="I811" s="248"/>
      <c r="J811" s="244"/>
      <c r="K811" s="244"/>
      <c r="L811" s="249"/>
      <c r="M811" s="250"/>
      <c r="N811" s="251"/>
      <c r="O811" s="251"/>
      <c r="P811" s="251"/>
      <c r="Q811" s="251"/>
      <c r="R811" s="251"/>
      <c r="S811" s="251"/>
      <c r="T811" s="25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3" t="s">
        <v>155</v>
      </c>
      <c r="AU811" s="253" t="s">
        <v>82</v>
      </c>
      <c r="AV811" s="14" t="s">
        <v>82</v>
      </c>
      <c r="AW811" s="14" t="s">
        <v>33</v>
      </c>
      <c r="AX811" s="14" t="s">
        <v>72</v>
      </c>
      <c r="AY811" s="253" t="s">
        <v>143</v>
      </c>
    </row>
    <row r="812" s="16" customFormat="1">
      <c r="A812" s="16"/>
      <c r="B812" s="265"/>
      <c r="C812" s="266"/>
      <c r="D812" s="234" t="s">
        <v>155</v>
      </c>
      <c r="E812" s="267" t="s">
        <v>19</v>
      </c>
      <c r="F812" s="268" t="s">
        <v>542</v>
      </c>
      <c r="G812" s="266"/>
      <c r="H812" s="269">
        <v>0.57999999999999996</v>
      </c>
      <c r="I812" s="270"/>
      <c r="J812" s="266"/>
      <c r="K812" s="266"/>
      <c r="L812" s="271"/>
      <c r="M812" s="272"/>
      <c r="N812" s="273"/>
      <c r="O812" s="273"/>
      <c r="P812" s="273"/>
      <c r="Q812" s="273"/>
      <c r="R812" s="273"/>
      <c r="S812" s="273"/>
      <c r="T812" s="274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T812" s="275" t="s">
        <v>155</v>
      </c>
      <c r="AU812" s="275" t="s">
        <v>82</v>
      </c>
      <c r="AV812" s="16" t="s">
        <v>166</v>
      </c>
      <c r="AW812" s="16" t="s">
        <v>33</v>
      </c>
      <c r="AX812" s="16" t="s">
        <v>72</v>
      </c>
      <c r="AY812" s="275" t="s">
        <v>143</v>
      </c>
    </row>
    <row r="813" s="13" customFormat="1">
      <c r="A813" s="13"/>
      <c r="B813" s="232"/>
      <c r="C813" s="233"/>
      <c r="D813" s="234" t="s">
        <v>155</v>
      </c>
      <c r="E813" s="235" t="s">
        <v>19</v>
      </c>
      <c r="F813" s="236" t="s">
        <v>211</v>
      </c>
      <c r="G813" s="233"/>
      <c r="H813" s="235" t="s">
        <v>19</v>
      </c>
      <c r="I813" s="237"/>
      <c r="J813" s="233"/>
      <c r="K813" s="233"/>
      <c r="L813" s="238"/>
      <c r="M813" s="239"/>
      <c r="N813" s="240"/>
      <c r="O813" s="240"/>
      <c r="P813" s="240"/>
      <c r="Q813" s="240"/>
      <c r="R813" s="240"/>
      <c r="S813" s="240"/>
      <c r="T813" s="24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2" t="s">
        <v>155</v>
      </c>
      <c r="AU813" s="242" t="s">
        <v>82</v>
      </c>
      <c r="AV813" s="13" t="s">
        <v>79</v>
      </c>
      <c r="AW813" s="13" t="s">
        <v>33</v>
      </c>
      <c r="AX813" s="13" t="s">
        <v>72</v>
      </c>
      <c r="AY813" s="242" t="s">
        <v>143</v>
      </c>
    </row>
    <row r="814" s="13" customFormat="1">
      <c r="A814" s="13"/>
      <c r="B814" s="232"/>
      <c r="C814" s="233"/>
      <c r="D814" s="234" t="s">
        <v>155</v>
      </c>
      <c r="E814" s="235" t="s">
        <v>19</v>
      </c>
      <c r="F814" s="236" t="s">
        <v>955</v>
      </c>
      <c r="G814" s="233"/>
      <c r="H814" s="235" t="s">
        <v>19</v>
      </c>
      <c r="I814" s="237"/>
      <c r="J814" s="233"/>
      <c r="K814" s="233"/>
      <c r="L814" s="238"/>
      <c r="M814" s="239"/>
      <c r="N814" s="240"/>
      <c r="O814" s="240"/>
      <c r="P814" s="240"/>
      <c r="Q814" s="240"/>
      <c r="R814" s="240"/>
      <c r="S814" s="240"/>
      <c r="T814" s="241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2" t="s">
        <v>155</v>
      </c>
      <c r="AU814" s="242" t="s">
        <v>82</v>
      </c>
      <c r="AV814" s="13" t="s">
        <v>79</v>
      </c>
      <c r="AW814" s="13" t="s">
        <v>33</v>
      </c>
      <c r="AX814" s="13" t="s">
        <v>72</v>
      </c>
      <c r="AY814" s="242" t="s">
        <v>143</v>
      </c>
    </row>
    <row r="815" s="13" customFormat="1">
      <c r="A815" s="13"/>
      <c r="B815" s="232"/>
      <c r="C815" s="233"/>
      <c r="D815" s="234" t="s">
        <v>155</v>
      </c>
      <c r="E815" s="235" t="s">
        <v>19</v>
      </c>
      <c r="F815" s="236" t="s">
        <v>927</v>
      </c>
      <c r="G815" s="233"/>
      <c r="H815" s="235" t="s">
        <v>19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2" t="s">
        <v>155</v>
      </c>
      <c r="AU815" s="242" t="s">
        <v>82</v>
      </c>
      <c r="AV815" s="13" t="s">
        <v>79</v>
      </c>
      <c r="AW815" s="13" t="s">
        <v>33</v>
      </c>
      <c r="AX815" s="13" t="s">
        <v>72</v>
      </c>
      <c r="AY815" s="242" t="s">
        <v>143</v>
      </c>
    </row>
    <row r="816" s="14" customFormat="1">
      <c r="A816" s="14"/>
      <c r="B816" s="243"/>
      <c r="C816" s="244"/>
      <c r="D816" s="234" t="s">
        <v>155</v>
      </c>
      <c r="E816" s="245" t="s">
        <v>19</v>
      </c>
      <c r="F816" s="246" t="s">
        <v>967</v>
      </c>
      <c r="G816" s="244"/>
      <c r="H816" s="247">
        <v>0.22500000000000001</v>
      </c>
      <c r="I816" s="248"/>
      <c r="J816" s="244"/>
      <c r="K816" s="244"/>
      <c r="L816" s="249"/>
      <c r="M816" s="250"/>
      <c r="N816" s="251"/>
      <c r="O816" s="251"/>
      <c r="P816" s="251"/>
      <c r="Q816" s="251"/>
      <c r="R816" s="251"/>
      <c r="S816" s="251"/>
      <c r="T816" s="25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3" t="s">
        <v>155</v>
      </c>
      <c r="AU816" s="253" t="s">
        <v>82</v>
      </c>
      <c r="AV816" s="14" t="s">
        <v>82</v>
      </c>
      <c r="AW816" s="14" t="s">
        <v>33</v>
      </c>
      <c r="AX816" s="14" t="s">
        <v>72</v>
      </c>
      <c r="AY816" s="253" t="s">
        <v>143</v>
      </c>
    </row>
    <row r="817" s="16" customFormat="1">
      <c r="A817" s="16"/>
      <c r="B817" s="265"/>
      <c r="C817" s="266"/>
      <c r="D817" s="234" t="s">
        <v>155</v>
      </c>
      <c r="E817" s="267" t="s">
        <v>19</v>
      </c>
      <c r="F817" s="268" t="s">
        <v>542</v>
      </c>
      <c r="G817" s="266"/>
      <c r="H817" s="269">
        <v>0.22500000000000001</v>
      </c>
      <c r="I817" s="270"/>
      <c r="J817" s="266"/>
      <c r="K817" s="266"/>
      <c r="L817" s="271"/>
      <c r="M817" s="272"/>
      <c r="N817" s="273"/>
      <c r="O817" s="273"/>
      <c r="P817" s="273"/>
      <c r="Q817" s="273"/>
      <c r="R817" s="273"/>
      <c r="S817" s="273"/>
      <c r="T817" s="274"/>
      <c r="U817" s="16"/>
      <c r="V817" s="16"/>
      <c r="W817" s="16"/>
      <c r="X817" s="16"/>
      <c r="Y817" s="16"/>
      <c r="Z817" s="16"/>
      <c r="AA817" s="16"/>
      <c r="AB817" s="16"/>
      <c r="AC817" s="16"/>
      <c r="AD817" s="16"/>
      <c r="AE817" s="16"/>
      <c r="AT817" s="275" t="s">
        <v>155</v>
      </c>
      <c r="AU817" s="275" t="s">
        <v>82</v>
      </c>
      <c r="AV817" s="16" t="s">
        <v>166</v>
      </c>
      <c r="AW817" s="16" t="s">
        <v>33</v>
      </c>
      <c r="AX817" s="16" t="s">
        <v>72</v>
      </c>
      <c r="AY817" s="275" t="s">
        <v>143</v>
      </c>
    </row>
    <row r="818" s="13" customFormat="1">
      <c r="A818" s="13"/>
      <c r="B818" s="232"/>
      <c r="C818" s="233"/>
      <c r="D818" s="234" t="s">
        <v>155</v>
      </c>
      <c r="E818" s="235" t="s">
        <v>19</v>
      </c>
      <c r="F818" s="236" t="s">
        <v>957</v>
      </c>
      <c r="G818" s="233"/>
      <c r="H818" s="235" t="s">
        <v>19</v>
      </c>
      <c r="I818" s="237"/>
      <c r="J818" s="233"/>
      <c r="K818" s="233"/>
      <c r="L818" s="238"/>
      <c r="M818" s="239"/>
      <c r="N818" s="240"/>
      <c r="O818" s="240"/>
      <c r="P818" s="240"/>
      <c r="Q818" s="240"/>
      <c r="R818" s="240"/>
      <c r="S818" s="240"/>
      <c r="T818" s="241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2" t="s">
        <v>155</v>
      </c>
      <c r="AU818" s="242" t="s">
        <v>82</v>
      </c>
      <c r="AV818" s="13" t="s">
        <v>79</v>
      </c>
      <c r="AW818" s="13" t="s">
        <v>33</v>
      </c>
      <c r="AX818" s="13" t="s">
        <v>72</v>
      </c>
      <c r="AY818" s="242" t="s">
        <v>143</v>
      </c>
    </row>
    <row r="819" s="14" customFormat="1">
      <c r="A819" s="14"/>
      <c r="B819" s="243"/>
      <c r="C819" s="244"/>
      <c r="D819" s="234" t="s">
        <v>155</v>
      </c>
      <c r="E819" s="245" t="s">
        <v>19</v>
      </c>
      <c r="F819" s="246" t="s">
        <v>968</v>
      </c>
      <c r="G819" s="244"/>
      <c r="H819" s="247">
        <v>1.8089999999999999</v>
      </c>
      <c r="I819" s="248"/>
      <c r="J819" s="244"/>
      <c r="K819" s="244"/>
      <c r="L819" s="249"/>
      <c r="M819" s="250"/>
      <c r="N819" s="251"/>
      <c r="O819" s="251"/>
      <c r="P819" s="251"/>
      <c r="Q819" s="251"/>
      <c r="R819" s="251"/>
      <c r="S819" s="251"/>
      <c r="T819" s="25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3" t="s">
        <v>155</v>
      </c>
      <c r="AU819" s="253" t="s">
        <v>82</v>
      </c>
      <c r="AV819" s="14" t="s">
        <v>82</v>
      </c>
      <c r="AW819" s="14" t="s">
        <v>33</v>
      </c>
      <c r="AX819" s="14" t="s">
        <v>72</v>
      </c>
      <c r="AY819" s="253" t="s">
        <v>143</v>
      </c>
    </row>
    <row r="820" s="16" customFormat="1">
      <c r="A820" s="16"/>
      <c r="B820" s="265"/>
      <c r="C820" s="266"/>
      <c r="D820" s="234" t="s">
        <v>155</v>
      </c>
      <c r="E820" s="267" t="s">
        <v>19</v>
      </c>
      <c r="F820" s="268" t="s">
        <v>542</v>
      </c>
      <c r="G820" s="266"/>
      <c r="H820" s="269">
        <v>1.8089999999999999</v>
      </c>
      <c r="I820" s="270"/>
      <c r="J820" s="266"/>
      <c r="K820" s="266"/>
      <c r="L820" s="271"/>
      <c r="M820" s="272"/>
      <c r="N820" s="273"/>
      <c r="O820" s="273"/>
      <c r="P820" s="273"/>
      <c r="Q820" s="273"/>
      <c r="R820" s="273"/>
      <c r="S820" s="273"/>
      <c r="T820" s="274"/>
      <c r="U820" s="16"/>
      <c r="V820" s="16"/>
      <c r="W820" s="16"/>
      <c r="X820" s="16"/>
      <c r="Y820" s="16"/>
      <c r="Z820" s="16"/>
      <c r="AA820" s="16"/>
      <c r="AB820" s="16"/>
      <c r="AC820" s="16"/>
      <c r="AD820" s="16"/>
      <c r="AE820" s="16"/>
      <c r="AT820" s="275" t="s">
        <v>155</v>
      </c>
      <c r="AU820" s="275" t="s">
        <v>82</v>
      </c>
      <c r="AV820" s="16" t="s">
        <v>166</v>
      </c>
      <c r="AW820" s="16" t="s">
        <v>33</v>
      </c>
      <c r="AX820" s="16" t="s">
        <v>72</v>
      </c>
      <c r="AY820" s="275" t="s">
        <v>143</v>
      </c>
    </row>
    <row r="821" s="15" customFormat="1">
      <c r="A821" s="15"/>
      <c r="B821" s="254"/>
      <c r="C821" s="255"/>
      <c r="D821" s="234" t="s">
        <v>155</v>
      </c>
      <c r="E821" s="256" t="s">
        <v>19</v>
      </c>
      <c r="F821" s="257" t="s">
        <v>234</v>
      </c>
      <c r="G821" s="255"/>
      <c r="H821" s="258">
        <v>7.9020000000000001</v>
      </c>
      <c r="I821" s="259"/>
      <c r="J821" s="255"/>
      <c r="K821" s="255"/>
      <c r="L821" s="260"/>
      <c r="M821" s="261"/>
      <c r="N821" s="262"/>
      <c r="O821" s="262"/>
      <c r="P821" s="262"/>
      <c r="Q821" s="262"/>
      <c r="R821" s="262"/>
      <c r="S821" s="262"/>
      <c r="T821" s="263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64" t="s">
        <v>155</v>
      </c>
      <c r="AU821" s="264" t="s">
        <v>82</v>
      </c>
      <c r="AV821" s="15" t="s">
        <v>151</v>
      </c>
      <c r="AW821" s="15" t="s">
        <v>33</v>
      </c>
      <c r="AX821" s="15" t="s">
        <v>79</v>
      </c>
      <c r="AY821" s="264" t="s">
        <v>143</v>
      </c>
    </row>
    <row r="822" s="14" customFormat="1">
      <c r="A822" s="14"/>
      <c r="B822" s="243"/>
      <c r="C822" s="244"/>
      <c r="D822" s="234" t="s">
        <v>155</v>
      </c>
      <c r="E822" s="244"/>
      <c r="F822" s="246" t="s">
        <v>969</v>
      </c>
      <c r="G822" s="244"/>
      <c r="H822" s="247">
        <v>8.6920000000000002</v>
      </c>
      <c r="I822" s="248"/>
      <c r="J822" s="244"/>
      <c r="K822" s="244"/>
      <c r="L822" s="249"/>
      <c r="M822" s="250"/>
      <c r="N822" s="251"/>
      <c r="O822" s="251"/>
      <c r="P822" s="251"/>
      <c r="Q822" s="251"/>
      <c r="R822" s="251"/>
      <c r="S822" s="251"/>
      <c r="T822" s="252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3" t="s">
        <v>155</v>
      </c>
      <c r="AU822" s="253" t="s">
        <v>82</v>
      </c>
      <c r="AV822" s="14" t="s">
        <v>82</v>
      </c>
      <c r="AW822" s="14" t="s">
        <v>4</v>
      </c>
      <c r="AX822" s="14" t="s">
        <v>79</v>
      </c>
      <c r="AY822" s="253" t="s">
        <v>143</v>
      </c>
    </row>
    <row r="823" s="2" customFormat="1" ht="37.8" customHeight="1">
      <c r="A823" s="40"/>
      <c r="B823" s="41"/>
      <c r="C823" s="214" t="s">
        <v>970</v>
      </c>
      <c r="D823" s="214" t="s">
        <v>146</v>
      </c>
      <c r="E823" s="215" t="s">
        <v>971</v>
      </c>
      <c r="F823" s="216" t="s">
        <v>972</v>
      </c>
      <c r="G823" s="217" t="s">
        <v>837</v>
      </c>
      <c r="H823" s="218">
        <v>130.11600000000001</v>
      </c>
      <c r="I823" s="219"/>
      <c r="J823" s="220">
        <f>ROUND(I823*H823,2)</f>
        <v>0</v>
      </c>
      <c r="K823" s="216" t="s">
        <v>150</v>
      </c>
      <c r="L823" s="46"/>
      <c r="M823" s="221" t="s">
        <v>19</v>
      </c>
      <c r="N823" s="222" t="s">
        <v>43</v>
      </c>
      <c r="O823" s="86"/>
      <c r="P823" s="223">
        <f>O823*H823</f>
        <v>0</v>
      </c>
      <c r="Q823" s="223">
        <v>0.023369999999999998</v>
      </c>
      <c r="R823" s="223">
        <f>Q823*H823</f>
        <v>3.0408109200000002</v>
      </c>
      <c r="S823" s="223">
        <v>0</v>
      </c>
      <c r="T823" s="224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25" t="s">
        <v>151</v>
      </c>
      <c r="AT823" s="225" t="s">
        <v>146</v>
      </c>
      <c r="AU823" s="225" t="s">
        <v>82</v>
      </c>
      <c r="AY823" s="19" t="s">
        <v>143</v>
      </c>
      <c r="BE823" s="226">
        <f>IF(N823="základní",J823,0)</f>
        <v>0</v>
      </c>
      <c r="BF823" s="226">
        <f>IF(N823="snížená",J823,0)</f>
        <v>0</v>
      </c>
      <c r="BG823" s="226">
        <f>IF(N823="zákl. přenesená",J823,0)</f>
        <v>0</v>
      </c>
      <c r="BH823" s="226">
        <f>IF(N823="sníž. přenesená",J823,0)</f>
        <v>0</v>
      </c>
      <c r="BI823" s="226">
        <f>IF(N823="nulová",J823,0)</f>
        <v>0</v>
      </c>
      <c r="BJ823" s="19" t="s">
        <v>79</v>
      </c>
      <c r="BK823" s="226">
        <f>ROUND(I823*H823,2)</f>
        <v>0</v>
      </c>
      <c r="BL823" s="19" t="s">
        <v>151</v>
      </c>
      <c r="BM823" s="225" t="s">
        <v>653</v>
      </c>
    </row>
    <row r="824" s="2" customFormat="1">
      <c r="A824" s="40"/>
      <c r="B824" s="41"/>
      <c r="C824" s="42"/>
      <c r="D824" s="227" t="s">
        <v>153</v>
      </c>
      <c r="E824" s="42"/>
      <c r="F824" s="228" t="s">
        <v>973</v>
      </c>
      <c r="G824" s="42"/>
      <c r="H824" s="42"/>
      <c r="I824" s="229"/>
      <c r="J824" s="42"/>
      <c r="K824" s="42"/>
      <c r="L824" s="46"/>
      <c r="M824" s="230"/>
      <c r="N824" s="231"/>
      <c r="O824" s="86"/>
      <c r="P824" s="86"/>
      <c r="Q824" s="86"/>
      <c r="R824" s="86"/>
      <c r="S824" s="86"/>
      <c r="T824" s="87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T824" s="19" t="s">
        <v>153</v>
      </c>
      <c r="AU824" s="19" t="s">
        <v>82</v>
      </c>
    </row>
    <row r="825" s="14" customFormat="1">
      <c r="A825" s="14"/>
      <c r="B825" s="243"/>
      <c r="C825" s="244"/>
      <c r="D825" s="234" t="s">
        <v>155</v>
      </c>
      <c r="E825" s="245" t="s">
        <v>19</v>
      </c>
      <c r="F825" s="246" t="s">
        <v>974</v>
      </c>
      <c r="G825" s="244"/>
      <c r="H825" s="247">
        <v>130.11600000000001</v>
      </c>
      <c r="I825" s="248"/>
      <c r="J825" s="244"/>
      <c r="K825" s="244"/>
      <c r="L825" s="249"/>
      <c r="M825" s="250"/>
      <c r="N825" s="251"/>
      <c r="O825" s="251"/>
      <c r="P825" s="251"/>
      <c r="Q825" s="251"/>
      <c r="R825" s="251"/>
      <c r="S825" s="251"/>
      <c r="T825" s="25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3" t="s">
        <v>155</v>
      </c>
      <c r="AU825" s="253" t="s">
        <v>82</v>
      </c>
      <c r="AV825" s="14" t="s">
        <v>82</v>
      </c>
      <c r="AW825" s="14" t="s">
        <v>33</v>
      </c>
      <c r="AX825" s="14" t="s">
        <v>72</v>
      </c>
      <c r="AY825" s="253" t="s">
        <v>143</v>
      </c>
    </row>
    <row r="826" s="15" customFormat="1">
      <c r="A826" s="15"/>
      <c r="B826" s="254"/>
      <c r="C826" s="255"/>
      <c r="D826" s="234" t="s">
        <v>155</v>
      </c>
      <c r="E826" s="256" t="s">
        <v>19</v>
      </c>
      <c r="F826" s="257" t="s">
        <v>234</v>
      </c>
      <c r="G826" s="255"/>
      <c r="H826" s="258">
        <v>130.11600000000001</v>
      </c>
      <c r="I826" s="259"/>
      <c r="J826" s="255"/>
      <c r="K826" s="255"/>
      <c r="L826" s="260"/>
      <c r="M826" s="261"/>
      <c r="N826" s="262"/>
      <c r="O826" s="262"/>
      <c r="P826" s="262"/>
      <c r="Q826" s="262"/>
      <c r="R826" s="262"/>
      <c r="S826" s="262"/>
      <c r="T826" s="263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64" t="s">
        <v>155</v>
      </c>
      <c r="AU826" s="264" t="s">
        <v>82</v>
      </c>
      <c r="AV826" s="15" t="s">
        <v>151</v>
      </c>
      <c r="AW826" s="15" t="s">
        <v>33</v>
      </c>
      <c r="AX826" s="15" t="s">
        <v>79</v>
      </c>
      <c r="AY826" s="264" t="s">
        <v>143</v>
      </c>
    </row>
    <row r="827" s="2" customFormat="1" ht="33" customHeight="1">
      <c r="A827" s="40"/>
      <c r="B827" s="41"/>
      <c r="C827" s="214" t="s">
        <v>975</v>
      </c>
      <c r="D827" s="214" t="s">
        <v>146</v>
      </c>
      <c r="E827" s="215" t="s">
        <v>976</v>
      </c>
      <c r="F827" s="216" t="s">
        <v>977</v>
      </c>
      <c r="G827" s="217" t="s">
        <v>149</v>
      </c>
      <c r="H827" s="218">
        <v>220</v>
      </c>
      <c r="I827" s="219"/>
      <c r="J827" s="220">
        <f>ROUND(I827*H827,2)</f>
        <v>0</v>
      </c>
      <c r="K827" s="216" t="s">
        <v>19</v>
      </c>
      <c r="L827" s="46"/>
      <c r="M827" s="221" t="s">
        <v>19</v>
      </c>
      <c r="N827" s="222" t="s">
        <v>43</v>
      </c>
      <c r="O827" s="86"/>
      <c r="P827" s="223">
        <f>O827*H827</f>
        <v>0</v>
      </c>
      <c r="Q827" s="223">
        <v>0.0050000000000000001</v>
      </c>
      <c r="R827" s="223">
        <f>Q827*H827</f>
        <v>1.1000000000000001</v>
      </c>
      <c r="S827" s="223">
        <v>0</v>
      </c>
      <c r="T827" s="224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25" t="s">
        <v>204</v>
      </c>
      <c r="AT827" s="225" t="s">
        <v>146</v>
      </c>
      <c r="AU827" s="225" t="s">
        <v>82</v>
      </c>
      <c r="AY827" s="19" t="s">
        <v>143</v>
      </c>
      <c r="BE827" s="226">
        <f>IF(N827="základní",J827,0)</f>
        <v>0</v>
      </c>
      <c r="BF827" s="226">
        <f>IF(N827="snížená",J827,0)</f>
        <v>0</v>
      </c>
      <c r="BG827" s="226">
        <f>IF(N827="zákl. přenesená",J827,0)</f>
        <v>0</v>
      </c>
      <c r="BH827" s="226">
        <f>IF(N827="sníž. přenesená",J827,0)</f>
        <v>0</v>
      </c>
      <c r="BI827" s="226">
        <f>IF(N827="nulová",J827,0)</f>
        <v>0</v>
      </c>
      <c r="BJ827" s="19" t="s">
        <v>79</v>
      </c>
      <c r="BK827" s="226">
        <f>ROUND(I827*H827,2)</f>
        <v>0</v>
      </c>
      <c r="BL827" s="19" t="s">
        <v>204</v>
      </c>
      <c r="BM827" s="225" t="s">
        <v>978</v>
      </c>
    </row>
    <row r="828" s="13" customFormat="1">
      <c r="A828" s="13"/>
      <c r="B828" s="232"/>
      <c r="C828" s="233"/>
      <c r="D828" s="234" t="s">
        <v>155</v>
      </c>
      <c r="E828" s="235" t="s">
        <v>19</v>
      </c>
      <c r="F828" s="236" t="s">
        <v>979</v>
      </c>
      <c r="G828" s="233"/>
      <c r="H828" s="235" t="s">
        <v>19</v>
      </c>
      <c r="I828" s="237"/>
      <c r="J828" s="233"/>
      <c r="K828" s="233"/>
      <c r="L828" s="238"/>
      <c r="M828" s="239"/>
      <c r="N828" s="240"/>
      <c r="O828" s="240"/>
      <c r="P828" s="240"/>
      <c r="Q828" s="240"/>
      <c r="R828" s="240"/>
      <c r="S828" s="240"/>
      <c r="T828" s="241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2" t="s">
        <v>155</v>
      </c>
      <c r="AU828" s="242" t="s">
        <v>82</v>
      </c>
      <c r="AV828" s="13" t="s">
        <v>79</v>
      </c>
      <c r="AW828" s="13" t="s">
        <v>33</v>
      </c>
      <c r="AX828" s="13" t="s">
        <v>72</v>
      </c>
      <c r="AY828" s="242" t="s">
        <v>143</v>
      </c>
    </row>
    <row r="829" s="14" customFormat="1">
      <c r="A829" s="14"/>
      <c r="B829" s="243"/>
      <c r="C829" s="244"/>
      <c r="D829" s="234" t="s">
        <v>155</v>
      </c>
      <c r="E829" s="245" t="s">
        <v>19</v>
      </c>
      <c r="F829" s="246" t="s">
        <v>980</v>
      </c>
      <c r="G829" s="244"/>
      <c r="H829" s="247">
        <v>220</v>
      </c>
      <c r="I829" s="248"/>
      <c r="J829" s="244"/>
      <c r="K829" s="244"/>
      <c r="L829" s="249"/>
      <c r="M829" s="250"/>
      <c r="N829" s="251"/>
      <c r="O829" s="251"/>
      <c r="P829" s="251"/>
      <c r="Q829" s="251"/>
      <c r="R829" s="251"/>
      <c r="S829" s="251"/>
      <c r="T829" s="252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3" t="s">
        <v>155</v>
      </c>
      <c r="AU829" s="253" t="s">
        <v>82</v>
      </c>
      <c r="AV829" s="14" t="s">
        <v>82</v>
      </c>
      <c r="AW829" s="14" t="s">
        <v>33</v>
      </c>
      <c r="AX829" s="14" t="s">
        <v>79</v>
      </c>
      <c r="AY829" s="253" t="s">
        <v>143</v>
      </c>
    </row>
    <row r="830" s="2" customFormat="1" ht="33" customHeight="1">
      <c r="A830" s="40"/>
      <c r="B830" s="41"/>
      <c r="C830" s="214" t="s">
        <v>981</v>
      </c>
      <c r="D830" s="214" t="s">
        <v>146</v>
      </c>
      <c r="E830" s="215" t="s">
        <v>982</v>
      </c>
      <c r="F830" s="216" t="s">
        <v>983</v>
      </c>
      <c r="G830" s="217" t="s">
        <v>149</v>
      </c>
      <c r="H830" s="218">
        <v>25</v>
      </c>
      <c r="I830" s="219"/>
      <c r="J830" s="220">
        <f>ROUND(I830*H830,2)</f>
        <v>0</v>
      </c>
      <c r="K830" s="216" t="s">
        <v>19</v>
      </c>
      <c r="L830" s="46"/>
      <c r="M830" s="221" t="s">
        <v>19</v>
      </c>
      <c r="N830" s="222" t="s">
        <v>43</v>
      </c>
      <c r="O830" s="86"/>
      <c r="P830" s="223">
        <f>O830*H830</f>
        <v>0</v>
      </c>
      <c r="Q830" s="223">
        <v>0.0050000000000000001</v>
      </c>
      <c r="R830" s="223">
        <f>Q830*H830</f>
        <v>0.125</v>
      </c>
      <c r="S830" s="223">
        <v>0</v>
      </c>
      <c r="T830" s="224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25" t="s">
        <v>204</v>
      </c>
      <c r="AT830" s="225" t="s">
        <v>146</v>
      </c>
      <c r="AU830" s="225" t="s">
        <v>82</v>
      </c>
      <c r="AY830" s="19" t="s">
        <v>143</v>
      </c>
      <c r="BE830" s="226">
        <f>IF(N830="základní",J830,0)</f>
        <v>0</v>
      </c>
      <c r="BF830" s="226">
        <f>IF(N830="snížená",J830,0)</f>
        <v>0</v>
      </c>
      <c r="BG830" s="226">
        <f>IF(N830="zákl. přenesená",J830,0)</f>
        <v>0</v>
      </c>
      <c r="BH830" s="226">
        <f>IF(N830="sníž. přenesená",J830,0)</f>
        <v>0</v>
      </c>
      <c r="BI830" s="226">
        <f>IF(N830="nulová",J830,0)</f>
        <v>0</v>
      </c>
      <c r="BJ830" s="19" t="s">
        <v>79</v>
      </c>
      <c r="BK830" s="226">
        <f>ROUND(I830*H830,2)</f>
        <v>0</v>
      </c>
      <c r="BL830" s="19" t="s">
        <v>204</v>
      </c>
      <c r="BM830" s="225" t="s">
        <v>984</v>
      </c>
    </row>
    <row r="831" s="13" customFormat="1">
      <c r="A831" s="13"/>
      <c r="B831" s="232"/>
      <c r="C831" s="233"/>
      <c r="D831" s="234" t="s">
        <v>155</v>
      </c>
      <c r="E831" s="235" t="s">
        <v>19</v>
      </c>
      <c r="F831" s="236" t="s">
        <v>985</v>
      </c>
      <c r="G831" s="233"/>
      <c r="H831" s="235" t="s">
        <v>19</v>
      </c>
      <c r="I831" s="237"/>
      <c r="J831" s="233"/>
      <c r="K831" s="233"/>
      <c r="L831" s="238"/>
      <c r="M831" s="239"/>
      <c r="N831" s="240"/>
      <c r="O831" s="240"/>
      <c r="P831" s="240"/>
      <c r="Q831" s="240"/>
      <c r="R831" s="240"/>
      <c r="S831" s="240"/>
      <c r="T831" s="241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2" t="s">
        <v>155</v>
      </c>
      <c r="AU831" s="242" t="s">
        <v>82</v>
      </c>
      <c r="AV831" s="13" t="s">
        <v>79</v>
      </c>
      <c r="AW831" s="13" t="s">
        <v>33</v>
      </c>
      <c r="AX831" s="13" t="s">
        <v>72</v>
      </c>
      <c r="AY831" s="242" t="s">
        <v>143</v>
      </c>
    </row>
    <row r="832" s="14" customFormat="1">
      <c r="A832" s="14"/>
      <c r="B832" s="243"/>
      <c r="C832" s="244"/>
      <c r="D832" s="234" t="s">
        <v>155</v>
      </c>
      <c r="E832" s="245" t="s">
        <v>19</v>
      </c>
      <c r="F832" s="246" t="s">
        <v>315</v>
      </c>
      <c r="G832" s="244"/>
      <c r="H832" s="247">
        <v>25</v>
      </c>
      <c r="I832" s="248"/>
      <c r="J832" s="244"/>
      <c r="K832" s="244"/>
      <c r="L832" s="249"/>
      <c r="M832" s="250"/>
      <c r="N832" s="251"/>
      <c r="O832" s="251"/>
      <c r="P832" s="251"/>
      <c r="Q832" s="251"/>
      <c r="R832" s="251"/>
      <c r="S832" s="251"/>
      <c r="T832" s="25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3" t="s">
        <v>155</v>
      </c>
      <c r="AU832" s="253" t="s">
        <v>82</v>
      </c>
      <c r="AV832" s="14" t="s">
        <v>82</v>
      </c>
      <c r="AW832" s="14" t="s">
        <v>33</v>
      </c>
      <c r="AX832" s="14" t="s">
        <v>79</v>
      </c>
      <c r="AY832" s="253" t="s">
        <v>143</v>
      </c>
    </row>
    <row r="833" s="2" customFormat="1" ht="33" customHeight="1">
      <c r="A833" s="40"/>
      <c r="B833" s="41"/>
      <c r="C833" s="214" t="s">
        <v>628</v>
      </c>
      <c r="D833" s="214" t="s">
        <v>146</v>
      </c>
      <c r="E833" s="215" t="s">
        <v>986</v>
      </c>
      <c r="F833" s="216" t="s">
        <v>987</v>
      </c>
      <c r="G833" s="217" t="s">
        <v>149</v>
      </c>
      <c r="H833" s="218">
        <v>50</v>
      </c>
      <c r="I833" s="219"/>
      <c r="J833" s="220">
        <f>ROUND(I833*H833,2)</f>
        <v>0</v>
      </c>
      <c r="K833" s="216" t="s">
        <v>19</v>
      </c>
      <c r="L833" s="46"/>
      <c r="M833" s="221" t="s">
        <v>19</v>
      </c>
      <c r="N833" s="222" t="s">
        <v>43</v>
      </c>
      <c r="O833" s="86"/>
      <c r="P833" s="223">
        <f>O833*H833</f>
        <v>0</v>
      </c>
      <c r="Q833" s="223">
        <v>0.0050000000000000001</v>
      </c>
      <c r="R833" s="223">
        <f>Q833*H833</f>
        <v>0.25</v>
      </c>
      <c r="S833" s="223">
        <v>0</v>
      </c>
      <c r="T833" s="224">
        <f>S833*H833</f>
        <v>0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25" t="s">
        <v>204</v>
      </c>
      <c r="AT833" s="225" t="s">
        <v>146</v>
      </c>
      <c r="AU833" s="225" t="s">
        <v>82</v>
      </c>
      <c r="AY833" s="19" t="s">
        <v>143</v>
      </c>
      <c r="BE833" s="226">
        <f>IF(N833="základní",J833,0)</f>
        <v>0</v>
      </c>
      <c r="BF833" s="226">
        <f>IF(N833="snížená",J833,0)</f>
        <v>0</v>
      </c>
      <c r="BG833" s="226">
        <f>IF(N833="zákl. přenesená",J833,0)</f>
        <v>0</v>
      </c>
      <c r="BH833" s="226">
        <f>IF(N833="sníž. přenesená",J833,0)</f>
        <v>0</v>
      </c>
      <c r="BI833" s="226">
        <f>IF(N833="nulová",J833,0)</f>
        <v>0</v>
      </c>
      <c r="BJ833" s="19" t="s">
        <v>79</v>
      </c>
      <c r="BK833" s="226">
        <f>ROUND(I833*H833,2)</f>
        <v>0</v>
      </c>
      <c r="BL833" s="19" t="s">
        <v>204</v>
      </c>
      <c r="BM833" s="225" t="s">
        <v>988</v>
      </c>
    </row>
    <row r="834" s="13" customFormat="1">
      <c r="A834" s="13"/>
      <c r="B834" s="232"/>
      <c r="C834" s="233"/>
      <c r="D834" s="234" t="s">
        <v>155</v>
      </c>
      <c r="E834" s="235" t="s">
        <v>19</v>
      </c>
      <c r="F834" s="236" t="s">
        <v>989</v>
      </c>
      <c r="G834" s="233"/>
      <c r="H834" s="235" t="s">
        <v>19</v>
      </c>
      <c r="I834" s="237"/>
      <c r="J834" s="233"/>
      <c r="K834" s="233"/>
      <c r="L834" s="238"/>
      <c r="M834" s="239"/>
      <c r="N834" s="240"/>
      <c r="O834" s="240"/>
      <c r="P834" s="240"/>
      <c r="Q834" s="240"/>
      <c r="R834" s="240"/>
      <c r="S834" s="240"/>
      <c r="T834" s="241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2" t="s">
        <v>155</v>
      </c>
      <c r="AU834" s="242" t="s">
        <v>82</v>
      </c>
      <c r="AV834" s="13" t="s">
        <v>79</v>
      </c>
      <c r="AW834" s="13" t="s">
        <v>33</v>
      </c>
      <c r="AX834" s="13" t="s">
        <v>72</v>
      </c>
      <c r="AY834" s="242" t="s">
        <v>143</v>
      </c>
    </row>
    <row r="835" s="14" customFormat="1">
      <c r="A835" s="14"/>
      <c r="B835" s="243"/>
      <c r="C835" s="244"/>
      <c r="D835" s="234" t="s">
        <v>155</v>
      </c>
      <c r="E835" s="245" t="s">
        <v>19</v>
      </c>
      <c r="F835" s="246" t="s">
        <v>490</v>
      </c>
      <c r="G835" s="244"/>
      <c r="H835" s="247">
        <v>50</v>
      </c>
      <c r="I835" s="248"/>
      <c r="J835" s="244"/>
      <c r="K835" s="244"/>
      <c r="L835" s="249"/>
      <c r="M835" s="250"/>
      <c r="N835" s="251"/>
      <c r="O835" s="251"/>
      <c r="P835" s="251"/>
      <c r="Q835" s="251"/>
      <c r="R835" s="251"/>
      <c r="S835" s="251"/>
      <c r="T835" s="252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3" t="s">
        <v>155</v>
      </c>
      <c r="AU835" s="253" t="s">
        <v>82</v>
      </c>
      <c r="AV835" s="14" t="s">
        <v>82</v>
      </c>
      <c r="AW835" s="14" t="s">
        <v>33</v>
      </c>
      <c r="AX835" s="14" t="s">
        <v>79</v>
      </c>
      <c r="AY835" s="253" t="s">
        <v>143</v>
      </c>
    </row>
    <row r="836" s="2" customFormat="1" ht="33" customHeight="1">
      <c r="A836" s="40"/>
      <c r="B836" s="41"/>
      <c r="C836" s="214" t="s">
        <v>990</v>
      </c>
      <c r="D836" s="214" t="s">
        <v>146</v>
      </c>
      <c r="E836" s="215" t="s">
        <v>991</v>
      </c>
      <c r="F836" s="216" t="s">
        <v>992</v>
      </c>
      <c r="G836" s="217" t="s">
        <v>149</v>
      </c>
      <c r="H836" s="218">
        <v>52</v>
      </c>
      <c r="I836" s="219"/>
      <c r="J836" s="220">
        <f>ROUND(I836*H836,2)</f>
        <v>0</v>
      </c>
      <c r="K836" s="216" t="s">
        <v>19</v>
      </c>
      <c r="L836" s="46"/>
      <c r="M836" s="221" t="s">
        <v>19</v>
      </c>
      <c r="N836" s="222" t="s">
        <v>43</v>
      </c>
      <c r="O836" s="86"/>
      <c r="P836" s="223">
        <f>O836*H836</f>
        <v>0</v>
      </c>
      <c r="Q836" s="223">
        <v>0.0050000000000000001</v>
      </c>
      <c r="R836" s="223">
        <f>Q836*H836</f>
        <v>0.26000000000000001</v>
      </c>
      <c r="S836" s="223">
        <v>0</v>
      </c>
      <c r="T836" s="224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25" t="s">
        <v>204</v>
      </c>
      <c r="AT836" s="225" t="s">
        <v>146</v>
      </c>
      <c r="AU836" s="225" t="s">
        <v>82</v>
      </c>
      <c r="AY836" s="19" t="s">
        <v>143</v>
      </c>
      <c r="BE836" s="226">
        <f>IF(N836="základní",J836,0)</f>
        <v>0</v>
      </c>
      <c r="BF836" s="226">
        <f>IF(N836="snížená",J836,0)</f>
        <v>0</v>
      </c>
      <c r="BG836" s="226">
        <f>IF(N836="zákl. přenesená",J836,0)</f>
        <v>0</v>
      </c>
      <c r="BH836" s="226">
        <f>IF(N836="sníž. přenesená",J836,0)</f>
        <v>0</v>
      </c>
      <c r="BI836" s="226">
        <f>IF(N836="nulová",J836,0)</f>
        <v>0</v>
      </c>
      <c r="BJ836" s="19" t="s">
        <v>79</v>
      </c>
      <c r="BK836" s="226">
        <f>ROUND(I836*H836,2)</f>
        <v>0</v>
      </c>
      <c r="BL836" s="19" t="s">
        <v>204</v>
      </c>
      <c r="BM836" s="225" t="s">
        <v>993</v>
      </c>
    </row>
    <row r="837" s="13" customFormat="1">
      <c r="A837" s="13"/>
      <c r="B837" s="232"/>
      <c r="C837" s="233"/>
      <c r="D837" s="234" t="s">
        <v>155</v>
      </c>
      <c r="E837" s="235" t="s">
        <v>19</v>
      </c>
      <c r="F837" s="236" t="s">
        <v>994</v>
      </c>
      <c r="G837" s="233"/>
      <c r="H837" s="235" t="s">
        <v>19</v>
      </c>
      <c r="I837" s="237"/>
      <c r="J837" s="233"/>
      <c r="K837" s="233"/>
      <c r="L837" s="238"/>
      <c r="M837" s="239"/>
      <c r="N837" s="240"/>
      <c r="O837" s="240"/>
      <c r="P837" s="240"/>
      <c r="Q837" s="240"/>
      <c r="R837" s="240"/>
      <c r="S837" s="240"/>
      <c r="T837" s="24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2" t="s">
        <v>155</v>
      </c>
      <c r="AU837" s="242" t="s">
        <v>82</v>
      </c>
      <c r="AV837" s="13" t="s">
        <v>79</v>
      </c>
      <c r="AW837" s="13" t="s">
        <v>33</v>
      </c>
      <c r="AX837" s="13" t="s">
        <v>72</v>
      </c>
      <c r="AY837" s="242" t="s">
        <v>143</v>
      </c>
    </row>
    <row r="838" s="14" customFormat="1">
      <c r="A838" s="14"/>
      <c r="B838" s="243"/>
      <c r="C838" s="244"/>
      <c r="D838" s="234" t="s">
        <v>155</v>
      </c>
      <c r="E838" s="245" t="s">
        <v>19</v>
      </c>
      <c r="F838" s="246" t="s">
        <v>504</v>
      </c>
      <c r="G838" s="244"/>
      <c r="H838" s="247">
        <v>52</v>
      </c>
      <c r="I838" s="248"/>
      <c r="J838" s="244"/>
      <c r="K838" s="244"/>
      <c r="L838" s="249"/>
      <c r="M838" s="250"/>
      <c r="N838" s="251"/>
      <c r="O838" s="251"/>
      <c r="P838" s="251"/>
      <c r="Q838" s="251"/>
      <c r="R838" s="251"/>
      <c r="S838" s="251"/>
      <c r="T838" s="252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3" t="s">
        <v>155</v>
      </c>
      <c r="AU838" s="253" t="s">
        <v>82</v>
      </c>
      <c r="AV838" s="14" t="s">
        <v>82</v>
      </c>
      <c r="AW838" s="14" t="s">
        <v>33</v>
      </c>
      <c r="AX838" s="14" t="s">
        <v>79</v>
      </c>
      <c r="AY838" s="253" t="s">
        <v>143</v>
      </c>
    </row>
    <row r="839" s="2" customFormat="1" ht="33" customHeight="1">
      <c r="A839" s="40"/>
      <c r="B839" s="41"/>
      <c r="C839" s="214" t="s">
        <v>995</v>
      </c>
      <c r="D839" s="214" t="s">
        <v>146</v>
      </c>
      <c r="E839" s="215" t="s">
        <v>996</v>
      </c>
      <c r="F839" s="216" t="s">
        <v>997</v>
      </c>
      <c r="G839" s="217" t="s">
        <v>149</v>
      </c>
      <c r="H839" s="218">
        <v>58</v>
      </c>
      <c r="I839" s="219"/>
      <c r="J839" s="220">
        <f>ROUND(I839*H839,2)</f>
        <v>0</v>
      </c>
      <c r="K839" s="216" t="s">
        <v>19</v>
      </c>
      <c r="L839" s="46"/>
      <c r="M839" s="221" t="s">
        <v>19</v>
      </c>
      <c r="N839" s="222" t="s">
        <v>43</v>
      </c>
      <c r="O839" s="86"/>
      <c r="P839" s="223">
        <f>O839*H839</f>
        <v>0</v>
      </c>
      <c r="Q839" s="223">
        <v>0.0050000000000000001</v>
      </c>
      <c r="R839" s="223">
        <f>Q839*H839</f>
        <v>0.28999999999999998</v>
      </c>
      <c r="S839" s="223">
        <v>0</v>
      </c>
      <c r="T839" s="224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25" t="s">
        <v>204</v>
      </c>
      <c r="AT839" s="225" t="s">
        <v>146</v>
      </c>
      <c r="AU839" s="225" t="s">
        <v>82</v>
      </c>
      <c r="AY839" s="19" t="s">
        <v>143</v>
      </c>
      <c r="BE839" s="226">
        <f>IF(N839="základní",J839,0)</f>
        <v>0</v>
      </c>
      <c r="BF839" s="226">
        <f>IF(N839="snížená",J839,0)</f>
        <v>0</v>
      </c>
      <c r="BG839" s="226">
        <f>IF(N839="zákl. přenesená",J839,0)</f>
        <v>0</v>
      </c>
      <c r="BH839" s="226">
        <f>IF(N839="sníž. přenesená",J839,0)</f>
        <v>0</v>
      </c>
      <c r="BI839" s="226">
        <f>IF(N839="nulová",J839,0)</f>
        <v>0</v>
      </c>
      <c r="BJ839" s="19" t="s">
        <v>79</v>
      </c>
      <c r="BK839" s="226">
        <f>ROUND(I839*H839,2)</f>
        <v>0</v>
      </c>
      <c r="BL839" s="19" t="s">
        <v>204</v>
      </c>
      <c r="BM839" s="225" t="s">
        <v>998</v>
      </c>
    </row>
    <row r="840" s="13" customFormat="1">
      <c r="A840" s="13"/>
      <c r="B840" s="232"/>
      <c r="C840" s="233"/>
      <c r="D840" s="234" t="s">
        <v>155</v>
      </c>
      <c r="E840" s="235" t="s">
        <v>19</v>
      </c>
      <c r="F840" s="236" t="s">
        <v>999</v>
      </c>
      <c r="G840" s="233"/>
      <c r="H840" s="235" t="s">
        <v>19</v>
      </c>
      <c r="I840" s="237"/>
      <c r="J840" s="233"/>
      <c r="K840" s="233"/>
      <c r="L840" s="238"/>
      <c r="M840" s="239"/>
      <c r="N840" s="240"/>
      <c r="O840" s="240"/>
      <c r="P840" s="240"/>
      <c r="Q840" s="240"/>
      <c r="R840" s="240"/>
      <c r="S840" s="240"/>
      <c r="T840" s="241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2" t="s">
        <v>155</v>
      </c>
      <c r="AU840" s="242" t="s">
        <v>82</v>
      </c>
      <c r="AV840" s="13" t="s">
        <v>79</v>
      </c>
      <c r="AW840" s="13" t="s">
        <v>33</v>
      </c>
      <c r="AX840" s="13" t="s">
        <v>72</v>
      </c>
      <c r="AY840" s="242" t="s">
        <v>143</v>
      </c>
    </row>
    <row r="841" s="14" customFormat="1">
      <c r="A841" s="14"/>
      <c r="B841" s="243"/>
      <c r="C841" s="244"/>
      <c r="D841" s="234" t="s">
        <v>155</v>
      </c>
      <c r="E841" s="245" t="s">
        <v>19</v>
      </c>
      <c r="F841" s="246" t="s">
        <v>564</v>
      </c>
      <c r="G841" s="244"/>
      <c r="H841" s="247">
        <v>58</v>
      </c>
      <c r="I841" s="248"/>
      <c r="J841" s="244"/>
      <c r="K841" s="244"/>
      <c r="L841" s="249"/>
      <c r="M841" s="250"/>
      <c r="N841" s="251"/>
      <c r="O841" s="251"/>
      <c r="P841" s="251"/>
      <c r="Q841" s="251"/>
      <c r="R841" s="251"/>
      <c r="S841" s="251"/>
      <c r="T841" s="252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3" t="s">
        <v>155</v>
      </c>
      <c r="AU841" s="253" t="s">
        <v>82</v>
      </c>
      <c r="AV841" s="14" t="s">
        <v>82</v>
      </c>
      <c r="AW841" s="14" t="s">
        <v>33</v>
      </c>
      <c r="AX841" s="14" t="s">
        <v>79</v>
      </c>
      <c r="AY841" s="253" t="s">
        <v>143</v>
      </c>
    </row>
    <row r="842" s="2" customFormat="1" ht="24.15" customHeight="1">
      <c r="A842" s="40"/>
      <c r="B842" s="41"/>
      <c r="C842" s="214" t="s">
        <v>1000</v>
      </c>
      <c r="D842" s="214" t="s">
        <v>146</v>
      </c>
      <c r="E842" s="215" t="s">
        <v>1001</v>
      </c>
      <c r="F842" s="216" t="s">
        <v>1002</v>
      </c>
      <c r="G842" s="217" t="s">
        <v>149</v>
      </c>
      <c r="H842" s="218">
        <v>71</v>
      </c>
      <c r="I842" s="219"/>
      <c r="J842" s="220">
        <f>ROUND(I842*H842,2)</f>
        <v>0</v>
      </c>
      <c r="K842" s="216" t="s">
        <v>19</v>
      </c>
      <c r="L842" s="46"/>
      <c r="M842" s="221" t="s">
        <v>19</v>
      </c>
      <c r="N842" s="222" t="s">
        <v>43</v>
      </c>
      <c r="O842" s="86"/>
      <c r="P842" s="223">
        <f>O842*H842</f>
        <v>0</v>
      </c>
      <c r="Q842" s="223">
        <v>0.0050000000000000001</v>
      </c>
      <c r="R842" s="223">
        <f>Q842*H842</f>
        <v>0.35499999999999998</v>
      </c>
      <c r="S842" s="223">
        <v>0</v>
      </c>
      <c r="T842" s="224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25" t="s">
        <v>204</v>
      </c>
      <c r="AT842" s="225" t="s">
        <v>146</v>
      </c>
      <c r="AU842" s="225" t="s">
        <v>82</v>
      </c>
      <c r="AY842" s="19" t="s">
        <v>143</v>
      </c>
      <c r="BE842" s="226">
        <f>IF(N842="základní",J842,0)</f>
        <v>0</v>
      </c>
      <c r="BF842" s="226">
        <f>IF(N842="snížená",J842,0)</f>
        <v>0</v>
      </c>
      <c r="BG842" s="226">
        <f>IF(N842="zákl. přenesená",J842,0)</f>
        <v>0</v>
      </c>
      <c r="BH842" s="226">
        <f>IF(N842="sníž. přenesená",J842,0)</f>
        <v>0</v>
      </c>
      <c r="BI842" s="226">
        <f>IF(N842="nulová",J842,0)</f>
        <v>0</v>
      </c>
      <c r="BJ842" s="19" t="s">
        <v>79</v>
      </c>
      <c r="BK842" s="226">
        <f>ROUND(I842*H842,2)</f>
        <v>0</v>
      </c>
      <c r="BL842" s="19" t="s">
        <v>204</v>
      </c>
      <c r="BM842" s="225" t="s">
        <v>1003</v>
      </c>
    </row>
    <row r="843" s="13" customFormat="1">
      <c r="A843" s="13"/>
      <c r="B843" s="232"/>
      <c r="C843" s="233"/>
      <c r="D843" s="234" t="s">
        <v>155</v>
      </c>
      <c r="E843" s="235" t="s">
        <v>19</v>
      </c>
      <c r="F843" s="236" t="s">
        <v>1004</v>
      </c>
      <c r="G843" s="233"/>
      <c r="H843" s="235" t="s">
        <v>19</v>
      </c>
      <c r="I843" s="237"/>
      <c r="J843" s="233"/>
      <c r="K843" s="233"/>
      <c r="L843" s="238"/>
      <c r="M843" s="239"/>
      <c r="N843" s="240"/>
      <c r="O843" s="240"/>
      <c r="P843" s="240"/>
      <c r="Q843" s="240"/>
      <c r="R843" s="240"/>
      <c r="S843" s="240"/>
      <c r="T843" s="241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2" t="s">
        <v>155</v>
      </c>
      <c r="AU843" s="242" t="s">
        <v>82</v>
      </c>
      <c r="AV843" s="13" t="s">
        <v>79</v>
      </c>
      <c r="AW843" s="13" t="s">
        <v>33</v>
      </c>
      <c r="AX843" s="13" t="s">
        <v>72</v>
      </c>
      <c r="AY843" s="242" t="s">
        <v>143</v>
      </c>
    </row>
    <row r="844" s="14" customFormat="1">
      <c r="A844" s="14"/>
      <c r="B844" s="243"/>
      <c r="C844" s="244"/>
      <c r="D844" s="234" t="s">
        <v>155</v>
      </c>
      <c r="E844" s="245" t="s">
        <v>19</v>
      </c>
      <c r="F844" s="246" t="s">
        <v>658</v>
      </c>
      <c r="G844" s="244"/>
      <c r="H844" s="247">
        <v>71</v>
      </c>
      <c r="I844" s="248"/>
      <c r="J844" s="244"/>
      <c r="K844" s="244"/>
      <c r="L844" s="249"/>
      <c r="M844" s="250"/>
      <c r="N844" s="251"/>
      <c r="O844" s="251"/>
      <c r="P844" s="251"/>
      <c r="Q844" s="251"/>
      <c r="R844" s="251"/>
      <c r="S844" s="251"/>
      <c r="T844" s="252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3" t="s">
        <v>155</v>
      </c>
      <c r="AU844" s="253" t="s">
        <v>82</v>
      </c>
      <c r="AV844" s="14" t="s">
        <v>82</v>
      </c>
      <c r="AW844" s="14" t="s">
        <v>33</v>
      </c>
      <c r="AX844" s="14" t="s">
        <v>79</v>
      </c>
      <c r="AY844" s="253" t="s">
        <v>143</v>
      </c>
    </row>
    <row r="845" s="2" customFormat="1" ht="33" customHeight="1">
      <c r="A845" s="40"/>
      <c r="B845" s="41"/>
      <c r="C845" s="214" t="s">
        <v>1005</v>
      </c>
      <c r="D845" s="214" t="s">
        <v>146</v>
      </c>
      <c r="E845" s="215" t="s">
        <v>1006</v>
      </c>
      <c r="F845" s="216" t="s">
        <v>1007</v>
      </c>
      <c r="G845" s="217" t="s">
        <v>201</v>
      </c>
      <c r="H845" s="218">
        <v>1</v>
      </c>
      <c r="I845" s="219"/>
      <c r="J845" s="220">
        <f>ROUND(I845*H845,2)</f>
        <v>0</v>
      </c>
      <c r="K845" s="216" t="s">
        <v>19</v>
      </c>
      <c r="L845" s="46"/>
      <c r="M845" s="221" t="s">
        <v>19</v>
      </c>
      <c r="N845" s="222" t="s">
        <v>43</v>
      </c>
      <c r="O845" s="86"/>
      <c r="P845" s="223">
        <f>O845*H845</f>
        <v>0</v>
      </c>
      <c r="Q845" s="223">
        <v>0</v>
      </c>
      <c r="R845" s="223">
        <f>Q845*H845</f>
        <v>0</v>
      </c>
      <c r="S845" s="223">
        <v>0.001</v>
      </c>
      <c r="T845" s="224">
        <f>S845*H845</f>
        <v>0.001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25" t="s">
        <v>204</v>
      </c>
      <c r="AT845" s="225" t="s">
        <v>146</v>
      </c>
      <c r="AU845" s="225" t="s">
        <v>82</v>
      </c>
      <c r="AY845" s="19" t="s">
        <v>143</v>
      </c>
      <c r="BE845" s="226">
        <f>IF(N845="základní",J845,0)</f>
        <v>0</v>
      </c>
      <c r="BF845" s="226">
        <f>IF(N845="snížená",J845,0)</f>
        <v>0</v>
      </c>
      <c r="BG845" s="226">
        <f>IF(N845="zákl. přenesená",J845,0)</f>
        <v>0</v>
      </c>
      <c r="BH845" s="226">
        <f>IF(N845="sníž. přenesená",J845,0)</f>
        <v>0</v>
      </c>
      <c r="BI845" s="226">
        <f>IF(N845="nulová",J845,0)</f>
        <v>0</v>
      </c>
      <c r="BJ845" s="19" t="s">
        <v>79</v>
      </c>
      <c r="BK845" s="226">
        <f>ROUND(I845*H845,2)</f>
        <v>0</v>
      </c>
      <c r="BL845" s="19" t="s">
        <v>204</v>
      </c>
      <c r="BM845" s="225" t="s">
        <v>1008</v>
      </c>
    </row>
    <row r="846" s="13" customFormat="1">
      <c r="A846" s="13"/>
      <c r="B846" s="232"/>
      <c r="C846" s="233"/>
      <c r="D846" s="234" t="s">
        <v>155</v>
      </c>
      <c r="E846" s="235" t="s">
        <v>19</v>
      </c>
      <c r="F846" s="236" t="s">
        <v>1009</v>
      </c>
      <c r="G846" s="233"/>
      <c r="H846" s="235" t="s">
        <v>19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2" t="s">
        <v>155</v>
      </c>
      <c r="AU846" s="242" t="s">
        <v>82</v>
      </c>
      <c r="AV846" s="13" t="s">
        <v>79</v>
      </c>
      <c r="AW846" s="13" t="s">
        <v>33</v>
      </c>
      <c r="AX846" s="13" t="s">
        <v>72</v>
      </c>
      <c r="AY846" s="242" t="s">
        <v>143</v>
      </c>
    </row>
    <row r="847" s="13" customFormat="1">
      <c r="A847" s="13"/>
      <c r="B847" s="232"/>
      <c r="C847" s="233"/>
      <c r="D847" s="234" t="s">
        <v>155</v>
      </c>
      <c r="E847" s="235" t="s">
        <v>19</v>
      </c>
      <c r="F847" s="236" t="s">
        <v>1010</v>
      </c>
      <c r="G847" s="233"/>
      <c r="H847" s="235" t="s">
        <v>19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2" t="s">
        <v>155</v>
      </c>
      <c r="AU847" s="242" t="s">
        <v>82</v>
      </c>
      <c r="AV847" s="13" t="s">
        <v>79</v>
      </c>
      <c r="AW847" s="13" t="s">
        <v>33</v>
      </c>
      <c r="AX847" s="13" t="s">
        <v>72</v>
      </c>
      <c r="AY847" s="242" t="s">
        <v>143</v>
      </c>
    </row>
    <row r="848" s="14" customFormat="1">
      <c r="A848" s="14"/>
      <c r="B848" s="243"/>
      <c r="C848" s="244"/>
      <c r="D848" s="234" t="s">
        <v>155</v>
      </c>
      <c r="E848" s="245" t="s">
        <v>19</v>
      </c>
      <c r="F848" s="246" t="s">
        <v>79</v>
      </c>
      <c r="G848" s="244"/>
      <c r="H848" s="247">
        <v>1</v>
      </c>
      <c r="I848" s="248"/>
      <c r="J848" s="244"/>
      <c r="K848" s="244"/>
      <c r="L848" s="249"/>
      <c r="M848" s="250"/>
      <c r="N848" s="251"/>
      <c r="O848" s="251"/>
      <c r="P848" s="251"/>
      <c r="Q848" s="251"/>
      <c r="R848" s="251"/>
      <c r="S848" s="251"/>
      <c r="T848" s="25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3" t="s">
        <v>155</v>
      </c>
      <c r="AU848" s="253" t="s">
        <v>82</v>
      </c>
      <c r="AV848" s="14" t="s">
        <v>82</v>
      </c>
      <c r="AW848" s="14" t="s">
        <v>33</v>
      </c>
      <c r="AX848" s="14" t="s">
        <v>79</v>
      </c>
      <c r="AY848" s="253" t="s">
        <v>143</v>
      </c>
    </row>
    <row r="849" s="2" customFormat="1" ht="24.15" customHeight="1">
      <c r="A849" s="40"/>
      <c r="B849" s="41"/>
      <c r="C849" s="214" t="s">
        <v>1011</v>
      </c>
      <c r="D849" s="214" t="s">
        <v>146</v>
      </c>
      <c r="E849" s="215" t="s">
        <v>1012</v>
      </c>
      <c r="F849" s="216" t="s">
        <v>1013</v>
      </c>
      <c r="G849" s="217" t="s">
        <v>201</v>
      </c>
      <c r="H849" s="218">
        <v>2</v>
      </c>
      <c r="I849" s="219"/>
      <c r="J849" s="220">
        <f>ROUND(I849*H849,2)</f>
        <v>0</v>
      </c>
      <c r="K849" s="216" t="s">
        <v>19</v>
      </c>
      <c r="L849" s="46"/>
      <c r="M849" s="221" t="s">
        <v>19</v>
      </c>
      <c r="N849" s="222" t="s">
        <v>43</v>
      </c>
      <c r="O849" s="86"/>
      <c r="P849" s="223">
        <f>O849*H849</f>
        <v>0</v>
      </c>
      <c r="Q849" s="223">
        <v>0</v>
      </c>
      <c r="R849" s="223">
        <f>Q849*H849</f>
        <v>0</v>
      </c>
      <c r="S849" s="223">
        <v>0.001</v>
      </c>
      <c r="T849" s="224">
        <f>S849*H849</f>
        <v>0.002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25" t="s">
        <v>204</v>
      </c>
      <c r="AT849" s="225" t="s">
        <v>146</v>
      </c>
      <c r="AU849" s="225" t="s">
        <v>82</v>
      </c>
      <c r="AY849" s="19" t="s">
        <v>143</v>
      </c>
      <c r="BE849" s="226">
        <f>IF(N849="základní",J849,0)</f>
        <v>0</v>
      </c>
      <c r="BF849" s="226">
        <f>IF(N849="snížená",J849,0)</f>
        <v>0</v>
      </c>
      <c r="BG849" s="226">
        <f>IF(N849="zákl. přenesená",J849,0)</f>
        <v>0</v>
      </c>
      <c r="BH849" s="226">
        <f>IF(N849="sníž. přenesená",J849,0)</f>
        <v>0</v>
      </c>
      <c r="BI849" s="226">
        <f>IF(N849="nulová",J849,0)</f>
        <v>0</v>
      </c>
      <c r="BJ849" s="19" t="s">
        <v>79</v>
      </c>
      <c r="BK849" s="226">
        <f>ROUND(I849*H849,2)</f>
        <v>0</v>
      </c>
      <c r="BL849" s="19" t="s">
        <v>204</v>
      </c>
      <c r="BM849" s="225" t="s">
        <v>1014</v>
      </c>
    </row>
    <row r="850" s="13" customFormat="1">
      <c r="A850" s="13"/>
      <c r="B850" s="232"/>
      <c r="C850" s="233"/>
      <c r="D850" s="234" t="s">
        <v>155</v>
      </c>
      <c r="E850" s="235" t="s">
        <v>19</v>
      </c>
      <c r="F850" s="236" t="s">
        <v>1015</v>
      </c>
      <c r="G850" s="233"/>
      <c r="H850" s="235" t="s">
        <v>19</v>
      </c>
      <c r="I850" s="237"/>
      <c r="J850" s="233"/>
      <c r="K850" s="233"/>
      <c r="L850" s="238"/>
      <c r="M850" s="239"/>
      <c r="N850" s="240"/>
      <c r="O850" s="240"/>
      <c r="P850" s="240"/>
      <c r="Q850" s="240"/>
      <c r="R850" s="240"/>
      <c r="S850" s="240"/>
      <c r="T850" s="24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2" t="s">
        <v>155</v>
      </c>
      <c r="AU850" s="242" t="s">
        <v>82</v>
      </c>
      <c r="AV850" s="13" t="s">
        <v>79</v>
      </c>
      <c r="AW850" s="13" t="s">
        <v>33</v>
      </c>
      <c r="AX850" s="13" t="s">
        <v>72</v>
      </c>
      <c r="AY850" s="242" t="s">
        <v>143</v>
      </c>
    </row>
    <row r="851" s="13" customFormat="1">
      <c r="A851" s="13"/>
      <c r="B851" s="232"/>
      <c r="C851" s="233"/>
      <c r="D851" s="234" t="s">
        <v>155</v>
      </c>
      <c r="E851" s="235" t="s">
        <v>19</v>
      </c>
      <c r="F851" s="236" t="s">
        <v>1016</v>
      </c>
      <c r="G851" s="233"/>
      <c r="H851" s="235" t="s">
        <v>19</v>
      </c>
      <c r="I851" s="237"/>
      <c r="J851" s="233"/>
      <c r="K851" s="233"/>
      <c r="L851" s="238"/>
      <c r="M851" s="239"/>
      <c r="N851" s="240"/>
      <c r="O851" s="240"/>
      <c r="P851" s="240"/>
      <c r="Q851" s="240"/>
      <c r="R851" s="240"/>
      <c r="S851" s="240"/>
      <c r="T851" s="241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2" t="s">
        <v>155</v>
      </c>
      <c r="AU851" s="242" t="s">
        <v>82</v>
      </c>
      <c r="AV851" s="13" t="s">
        <v>79</v>
      </c>
      <c r="AW851" s="13" t="s">
        <v>33</v>
      </c>
      <c r="AX851" s="13" t="s">
        <v>72</v>
      </c>
      <c r="AY851" s="242" t="s">
        <v>143</v>
      </c>
    </row>
    <row r="852" s="14" customFormat="1">
      <c r="A852" s="14"/>
      <c r="B852" s="243"/>
      <c r="C852" s="244"/>
      <c r="D852" s="234" t="s">
        <v>155</v>
      </c>
      <c r="E852" s="245" t="s">
        <v>19</v>
      </c>
      <c r="F852" s="246" t="s">
        <v>82</v>
      </c>
      <c r="G852" s="244"/>
      <c r="H852" s="247">
        <v>2</v>
      </c>
      <c r="I852" s="248"/>
      <c r="J852" s="244"/>
      <c r="K852" s="244"/>
      <c r="L852" s="249"/>
      <c r="M852" s="250"/>
      <c r="N852" s="251"/>
      <c r="O852" s="251"/>
      <c r="P852" s="251"/>
      <c r="Q852" s="251"/>
      <c r="R852" s="251"/>
      <c r="S852" s="251"/>
      <c r="T852" s="25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3" t="s">
        <v>155</v>
      </c>
      <c r="AU852" s="253" t="s">
        <v>82</v>
      </c>
      <c r="AV852" s="14" t="s">
        <v>82</v>
      </c>
      <c r="AW852" s="14" t="s">
        <v>33</v>
      </c>
      <c r="AX852" s="14" t="s">
        <v>79</v>
      </c>
      <c r="AY852" s="253" t="s">
        <v>143</v>
      </c>
    </row>
    <row r="853" s="2" customFormat="1" ht="33" customHeight="1">
      <c r="A853" s="40"/>
      <c r="B853" s="41"/>
      <c r="C853" s="214" t="s">
        <v>1017</v>
      </c>
      <c r="D853" s="214" t="s">
        <v>146</v>
      </c>
      <c r="E853" s="215" t="s">
        <v>1018</v>
      </c>
      <c r="F853" s="216" t="s">
        <v>1019</v>
      </c>
      <c r="G853" s="217" t="s">
        <v>271</v>
      </c>
      <c r="H853" s="218">
        <v>91</v>
      </c>
      <c r="I853" s="219"/>
      <c r="J853" s="220">
        <f>ROUND(I853*H853,2)</f>
        <v>0</v>
      </c>
      <c r="K853" s="216" t="s">
        <v>19</v>
      </c>
      <c r="L853" s="46"/>
      <c r="M853" s="221" t="s">
        <v>19</v>
      </c>
      <c r="N853" s="222" t="s">
        <v>43</v>
      </c>
      <c r="O853" s="86"/>
      <c r="P853" s="223">
        <f>O853*H853</f>
        <v>0</v>
      </c>
      <c r="Q853" s="223">
        <v>0</v>
      </c>
      <c r="R853" s="223">
        <f>Q853*H853</f>
        <v>0</v>
      </c>
      <c r="S853" s="223">
        <v>0.001</v>
      </c>
      <c r="T853" s="224">
        <f>S853*H853</f>
        <v>0.090999999999999998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25" t="s">
        <v>204</v>
      </c>
      <c r="AT853" s="225" t="s">
        <v>146</v>
      </c>
      <c r="AU853" s="225" t="s">
        <v>82</v>
      </c>
      <c r="AY853" s="19" t="s">
        <v>143</v>
      </c>
      <c r="BE853" s="226">
        <f>IF(N853="základní",J853,0)</f>
        <v>0</v>
      </c>
      <c r="BF853" s="226">
        <f>IF(N853="snížená",J853,0)</f>
        <v>0</v>
      </c>
      <c r="BG853" s="226">
        <f>IF(N853="zákl. přenesená",J853,0)</f>
        <v>0</v>
      </c>
      <c r="BH853" s="226">
        <f>IF(N853="sníž. přenesená",J853,0)</f>
        <v>0</v>
      </c>
      <c r="BI853" s="226">
        <f>IF(N853="nulová",J853,0)</f>
        <v>0</v>
      </c>
      <c r="BJ853" s="19" t="s">
        <v>79</v>
      </c>
      <c r="BK853" s="226">
        <f>ROUND(I853*H853,2)</f>
        <v>0</v>
      </c>
      <c r="BL853" s="19" t="s">
        <v>204</v>
      </c>
      <c r="BM853" s="225" t="s">
        <v>1020</v>
      </c>
    </row>
    <row r="854" s="13" customFormat="1">
      <c r="A854" s="13"/>
      <c r="B854" s="232"/>
      <c r="C854" s="233"/>
      <c r="D854" s="234" t="s">
        <v>155</v>
      </c>
      <c r="E854" s="235" t="s">
        <v>19</v>
      </c>
      <c r="F854" s="236" t="s">
        <v>1021</v>
      </c>
      <c r="G854" s="233"/>
      <c r="H854" s="235" t="s">
        <v>19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2" t="s">
        <v>155</v>
      </c>
      <c r="AU854" s="242" t="s">
        <v>82</v>
      </c>
      <c r="AV854" s="13" t="s">
        <v>79</v>
      </c>
      <c r="AW854" s="13" t="s">
        <v>33</v>
      </c>
      <c r="AX854" s="13" t="s">
        <v>72</v>
      </c>
      <c r="AY854" s="242" t="s">
        <v>143</v>
      </c>
    </row>
    <row r="855" s="13" customFormat="1">
      <c r="A855" s="13"/>
      <c r="B855" s="232"/>
      <c r="C855" s="233"/>
      <c r="D855" s="234" t="s">
        <v>155</v>
      </c>
      <c r="E855" s="235" t="s">
        <v>19</v>
      </c>
      <c r="F855" s="236" t="s">
        <v>1022</v>
      </c>
      <c r="G855" s="233"/>
      <c r="H855" s="235" t="s">
        <v>19</v>
      </c>
      <c r="I855" s="237"/>
      <c r="J855" s="233"/>
      <c r="K855" s="233"/>
      <c r="L855" s="238"/>
      <c r="M855" s="239"/>
      <c r="N855" s="240"/>
      <c r="O855" s="240"/>
      <c r="P855" s="240"/>
      <c r="Q855" s="240"/>
      <c r="R855" s="240"/>
      <c r="S855" s="240"/>
      <c r="T855" s="24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2" t="s">
        <v>155</v>
      </c>
      <c r="AU855" s="242" t="s">
        <v>82</v>
      </c>
      <c r="AV855" s="13" t="s">
        <v>79</v>
      </c>
      <c r="AW855" s="13" t="s">
        <v>33</v>
      </c>
      <c r="AX855" s="13" t="s">
        <v>72</v>
      </c>
      <c r="AY855" s="242" t="s">
        <v>143</v>
      </c>
    </row>
    <row r="856" s="14" customFormat="1">
      <c r="A856" s="14"/>
      <c r="B856" s="243"/>
      <c r="C856" s="244"/>
      <c r="D856" s="234" t="s">
        <v>155</v>
      </c>
      <c r="E856" s="245" t="s">
        <v>19</v>
      </c>
      <c r="F856" s="246" t="s">
        <v>204</v>
      </c>
      <c r="G856" s="244"/>
      <c r="H856" s="247">
        <v>16</v>
      </c>
      <c r="I856" s="248"/>
      <c r="J856" s="244"/>
      <c r="K856" s="244"/>
      <c r="L856" s="249"/>
      <c r="M856" s="250"/>
      <c r="N856" s="251"/>
      <c r="O856" s="251"/>
      <c r="P856" s="251"/>
      <c r="Q856" s="251"/>
      <c r="R856" s="251"/>
      <c r="S856" s="251"/>
      <c r="T856" s="25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3" t="s">
        <v>155</v>
      </c>
      <c r="AU856" s="253" t="s">
        <v>82</v>
      </c>
      <c r="AV856" s="14" t="s">
        <v>82</v>
      </c>
      <c r="AW856" s="14" t="s">
        <v>33</v>
      </c>
      <c r="AX856" s="14" t="s">
        <v>72</v>
      </c>
      <c r="AY856" s="253" t="s">
        <v>143</v>
      </c>
    </row>
    <row r="857" s="13" customFormat="1">
      <c r="A857" s="13"/>
      <c r="B857" s="232"/>
      <c r="C857" s="233"/>
      <c r="D857" s="234" t="s">
        <v>155</v>
      </c>
      <c r="E857" s="235" t="s">
        <v>19</v>
      </c>
      <c r="F857" s="236" t="s">
        <v>1023</v>
      </c>
      <c r="G857" s="233"/>
      <c r="H857" s="235" t="s">
        <v>19</v>
      </c>
      <c r="I857" s="237"/>
      <c r="J857" s="233"/>
      <c r="K857" s="233"/>
      <c r="L857" s="238"/>
      <c r="M857" s="239"/>
      <c r="N857" s="240"/>
      <c r="O857" s="240"/>
      <c r="P857" s="240"/>
      <c r="Q857" s="240"/>
      <c r="R857" s="240"/>
      <c r="S857" s="240"/>
      <c r="T857" s="241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2" t="s">
        <v>155</v>
      </c>
      <c r="AU857" s="242" t="s">
        <v>82</v>
      </c>
      <c r="AV857" s="13" t="s">
        <v>79</v>
      </c>
      <c r="AW857" s="13" t="s">
        <v>33</v>
      </c>
      <c r="AX857" s="13" t="s">
        <v>72</v>
      </c>
      <c r="AY857" s="242" t="s">
        <v>143</v>
      </c>
    </row>
    <row r="858" s="14" customFormat="1">
      <c r="A858" s="14"/>
      <c r="B858" s="243"/>
      <c r="C858" s="244"/>
      <c r="D858" s="234" t="s">
        <v>155</v>
      </c>
      <c r="E858" s="245" t="s">
        <v>19</v>
      </c>
      <c r="F858" s="246" t="s">
        <v>564</v>
      </c>
      <c r="G858" s="244"/>
      <c r="H858" s="247">
        <v>58</v>
      </c>
      <c r="I858" s="248"/>
      <c r="J858" s="244"/>
      <c r="K858" s="244"/>
      <c r="L858" s="249"/>
      <c r="M858" s="250"/>
      <c r="N858" s="251"/>
      <c r="O858" s="251"/>
      <c r="P858" s="251"/>
      <c r="Q858" s="251"/>
      <c r="R858" s="251"/>
      <c r="S858" s="251"/>
      <c r="T858" s="252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3" t="s">
        <v>155</v>
      </c>
      <c r="AU858" s="253" t="s">
        <v>82</v>
      </c>
      <c r="AV858" s="14" t="s">
        <v>82</v>
      </c>
      <c r="AW858" s="14" t="s">
        <v>33</v>
      </c>
      <c r="AX858" s="14" t="s">
        <v>72</v>
      </c>
      <c r="AY858" s="253" t="s">
        <v>143</v>
      </c>
    </row>
    <row r="859" s="13" customFormat="1">
      <c r="A859" s="13"/>
      <c r="B859" s="232"/>
      <c r="C859" s="233"/>
      <c r="D859" s="234" t="s">
        <v>155</v>
      </c>
      <c r="E859" s="235" t="s">
        <v>19</v>
      </c>
      <c r="F859" s="236" t="s">
        <v>1024</v>
      </c>
      <c r="G859" s="233"/>
      <c r="H859" s="235" t="s">
        <v>19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2" t="s">
        <v>155</v>
      </c>
      <c r="AU859" s="242" t="s">
        <v>82</v>
      </c>
      <c r="AV859" s="13" t="s">
        <v>79</v>
      </c>
      <c r="AW859" s="13" t="s">
        <v>33</v>
      </c>
      <c r="AX859" s="13" t="s">
        <v>72</v>
      </c>
      <c r="AY859" s="242" t="s">
        <v>143</v>
      </c>
    </row>
    <row r="860" s="14" customFormat="1">
      <c r="A860" s="14"/>
      <c r="B860" s="243"/>
      <c r="C860" s="244"/>
      <c r="D860" s="234" t="s">
        <v>155</v>
      </c>
      <c r="E860" s="245" t="s">
        <v>19</v>
      </c>
      <c r="F860" s="246" t="s">
        <v>275</v>
      </c>
      <c r="G860" s="244"/>
      <c r="H860" s="247">
        <v>17</v>
      </c>
      <c r="I860" s="248"/>
      <c r="J860" s="244"/>
      <c r="K860" s="244"/>
      <c r="L860" s="249"/>
      <c r="M860" s="250"/>
      <c r="N860" s="251"/>
      <c r="O860" s="251"/>
      <c r="P860" s="251"/>
      <c r="Q860" s="251"/>
      <c r="R860" s="251"/>
      <c r="S860" s="251"/>
      <c r="T860" s="252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3" t="s">
        <v>155</v>
      </c>
      <c r="AU860" s="253" t="s">
        <v>82</v>
      </c>
      <c r="AV860" s="14" t="s">
        <v>82</v>
      </c>
      <c r="AW860" s="14" t="s">
        <v>33</v>
      </c>
      <c r="AX860" s="14" t="s">
        <v>72</v>
      </c>
      <c r="AY860" s="253" t="s">
        <v>143</v>
      </c>
    </row>
    <row r="861" s="15" customFormat="1">
      <c r="A861" s="15"/>
      <c r="B861" s="254"/>
      <c r="C861" s="255"/>
      <c r="D861" s="234" t="s">
        <v>155</v>
      </c>
      <c r="E861" s="256" t="s">
        <v>19</v>
      </c>
      <c r="F861" s="257" t="s">
        <v>234</v>
      </c>
      <c r="G861" s="255"/>
      <c r="H861" s="258">
        <v>91</v>
      </c>
      <c r="I861" s="259"/>
      <c r="J861" s="255"/>
      <c r="K861" s="255"/>
      <c r="L861" s="260"/>
      <c r="M861" s="261"/>
      <c r="N861" s="262"/>
      <c r="O861" s="262"/>
      <c r="P861" s="262"/>
      <c r="Q861" s="262"/>
      <c r="R861" s="262"/>
      <c r="S861" s="262"/>
      <c r="T861" s="263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64" t="s">
        <v>155</v>
      </c>
      <c r="AU861" s="264" t="s">
        <v>82</v>
      </c>
      <c r="AV861" s="15" t="s">
        <v>151</v>
      </c>
      <c r="AW861" s="15" t="s">
        <v>33</v>
      </c>
      <c r="AX861" s="15" t="s">
        <v>79</v>
      </c>
      <c r="AY861" s="264" t="s">
        <v>143</v>
      </c>
    </row>
    <row r="862" s="2" customFormat="1" ht="24.15" customHeight="1">
      <c r="A862" s="40"/>
      <c r="B862" s="41"/>
      <c r="C862" s="214" t="s">
        <v>1025</v>
      </c>
      <c r="D862" s="214" t="s">
        <v>146</v>
      </c>
      <c r="E862" s="215" t="s">
        <v>1026</v>
      </c>
      <c r="F862" s="216" t="s">
        <v>1027</v>
      </c>
      <c r="G862" s="217" t="s">
        <v>149</v>
      </c>
      <c r="H862" s="218">
        <v>2</v>
      </c>
      <c r="I862" s="219"/>
      <c r="J862" s="220">
        <f>ROUND(I862*H862,2)</f>
        <v>0</v>
      </c>
      <c r="K862" s="216" t="s">
        <v>19</v>
      </c>
      <c r="L862" s="46"/>
      <c r="M862" s="221" t="s">
        <v>19</v>
      </c>
      <c r="N862" s="222" t="s">
        <v>43</v>
      </c>
      <c r="O862" s="86"/>
      <c r="P862" s="223">
        <f>O862*H862</f>
        <v>0</v>
      </c>
      <c r="Q862" s="223">
        <v>0</v>
      </c>
      <c r="R862" s="223">
        <f>Q862*H862</f>
        <v>0</v>
      </c>
      <c r="S862" s="223">
        <v>0.001</v>
      </c>
      <c r="T862" s="224">
        <f>S862*H862</f>
        <v>0.002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25" t="s">
        <v>204</v>
      </c>
      <c r="AT862" s="225" t="s">
        <v>146</v>
      </c>
      <c r="AU862" s="225" t="s">
        <v>82</v>
      </c>
      <c r="AY862" s="19" t="s">
        <v>143</v>
      </c>
      <c r="BE862" s="226">
        <f>IF(N862="základní",J862,0)</f>
        <v>0</v>
      </c>
      <c r="BF862" s="226">
        <f>IF(N862="snížená",J862,0)</f>
        <v>0</v>
      </c>
      <c r="BG862" s="226">
        <f>IF(N862="zákl. přenesená",J862,0)</f>
        <v>0</v>
      </c>
      <c r="BH862" s="226">
        <f>IF(N862="sníž. přenesená",J862,0)</f>
        <v>0</v>
      </c>
      <c r="BI862" s="226">
        <f>IF(N862="nulová",J862,0)</f>
        <v>0</v>
      </c>
      <c r="BJ862" s="19" t="s">
        <v>79</v>
      </c>
      <c r="BK862" s="226">
        <f>ROUND(I862*H862,2)</f>
        <v>0</v>
      </c>
      <c r="BL862" s="19" t="s">
        <v>204</v>
      </c>
      <c r="BM862" s="225" t="s">
        <v>1028</v>
      </c>
    </row>
    <row r="863" s="13" customFormat="1">
      <c r="A863" s="13"/>
      <c r="B863" s="232"/>
      <c r="C863" s="233"/>
      <c r="D863" s="234" t="s">
        <v>155</v>
      </c>
      <c r="E863" s="235" t="s">
        <v>19</v>
      </c>
      <c r="F863" s="236" t="s">
        <v>1029</v>
      </c>
      <c r="G863" s="233"/>
      <c r="H863" s="235" t="s">
        <v>19</v>
      </c>
      <c r="I863" s="237"/>
      <c r="J863" s="233"/>
      <c r="K863" s="233"/>
      <c r="L863" s="238"/>
      <c r="M863" s="239"/>
      <c r="N863" s="240"/>
      <c r="O863" s="240"/>
      <c r="P863" s="240"/>
      <c r="Q863" s="240"/>
      <c r="R863" s="240"/>
      <c r="S863" s="240"/>
      <c r="T863" s="241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2" t="s">
        <v>155</v>
      </c>
      <c r="AU863" s="242" t="s">
        <v>82</v>
      </c>
      <c r="AV863" s="13" t="s">
        <v>79</v>
      </c>
      <c r="AW863" s="13" t="s">
        <v>33</v>
      </c>
      <c r="AX863" s="13" t="s">
        <v>72</v>
      </c>
      <c r="AY863" s="242" t="s">
        <v>143</v>
      </c>
    </row>
    <row r="864" s="14" customFormat="1">
      <c r="A864" s="14"/>
      <c r="B864" s="243"/>
      <c r="C864" s="244"/>
      <c r="D864" s="234" t="s">
        <v>155</v>
      </c>
      <c r="E864" s="245" t="s">
        <v>19</v>
      </c>
      <c r="F864" s="246" t="s">
        <v>82</v>
      </c>
      <c r="G864" s="244"/>
      <c r="H864" s="247">
        <v>2</v>
      </c>
      <c r="I864" s="248"/>
      <c r="J864" s="244"/>
      <c r="K864" s="244"/>
      <c r="L864" s="249"/>
      <c r="M864" s="250"/>
      <c r="N864" s="251"/>
      <c r="O864" s="251"/>
      <c r="P864" s="251"/>
      <c r="Q864" s="251"/>
      <c r="R864" s="251"/>
      <c r="S864" s="251"/>
      <c r="T864" s="252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3" t="s">
        <v>155</v>
      </c>
      <c r="AU864" s="253" t="s">
        <v>82</v>
      </c>
      <c r="AV864" s="14" t="s">
        <v>82</v>
      </c>
      <c r="AW864" s="14" t="s">
        <v>33</v>
      </c>
      <c r="AX864" s="14" t="s">
        <v>79</v>
      </c>
      <c r="AY864" s="253" t="s">
        <v>143</v>
      </c>
    </row>
    <row r="865" s="2" customFormat="1" ht="24.15" customHeight="1">
      <c r="A865" s="40"/>
      <c r="B865" s="41"/>
      <c r="C865" s="214" t="s">
        <v>1030</v>
      </c>
      <c r="D865" s="214" t="s">
        <v>146</v>
      </c>
      <c r="E865" s="215" t="s">
        <v>1031</v>
      </c>
      <c r="F865" s="216" t="s">
        <v>1032</v>
      </c>
      <c r="G865" s="217" t="s">
        <v>149</v>
      </c>
      <c r="H865" s="218">
        <v>5</v>
      </c>
      <c r="I865" s="219"/>
      <c r="J865" s="220">
        <f>ROUND(I865*H865,2)</f>
        <v>0</v>
      </c>
      <c r="K865" s="216" t="s">
        <v>19</v>
      </c>
      <c r="L865" s="46"/>
      <c r="M865" s="221" t="s">
        <v>19</v>
      </c>
      <c r="N865" s="222" t="s">
        <v>43</v>
      </c>
      <c r="O865" s="86"/>
      <c r="P865" s="223">
        <f>O865*H865</f>
        <v>0</v>
      </c>
      <c r="Q865" s="223">
        <v>0.02</v>
      </c>
      <c r="R865" s="223">
        <f>Q865*H865</f>
        <v>0.10000000000000001</v>
      </c>
      <c r="S865" s="223">
        <v>0.001</v>
      </c>
      <c r="T865" s="224">
        <f>S865*H865</f>
        <v>0.0050000000000000001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25" t="s">
        <v>204</v>
      </c>
      <c r="AT865" s="225" t="s">
        <v>146</v>
      </c>
      <c r="AU865" s="225" t="s">
        <v>82</v>
      </c>
      <c r="AY865" s="19" t="s">
        <v>143</v>
      </c>
      <c r="BE865" s="226">
        <f>IF(N865="základní",J865,0)</f>
        <v>0</v>
      </c>
      <c r="BF865" s="226">
        <f>IF(N865="snížená",J865,0)</f>
        <v>0</v>
      </c>
      <c r="BG865" s="226">
        <f>IF(N865="zákl. přenesená",J865,0)</f>
        <v>0</v>
      </c>
      <c r="BH865" s="226">
        <f>IF(N865="sníž. přenesená",J865,0)</f>
        <v>0</v>
      </c>
      <c r="BI865" s="226">
        <f>IF(N865="nulová",J865,0)</f>
        <v>0</v>
      </c>
      <c r="BJ865" s="19" t="s">
        <v>79</v>
      </c>
      <c r="BK865" s="226">
        <f>ROUND(I865*H865,2)</f>
        <v>0</v>
      </c>
      <c r="BL865" s="19" t="s">
        <v>204</v>
      </c>
      <c r="BM865" s="225" t="s">
        <v>1033</v>
      </c>
    </row>
    <row r="866" s="13" customFormat="1">
      <c r="A866" s="13"/>
      <c r="B866" s="232"/>
      <c r="C866" s="233"/>
      <c r="D866" s="234" t="s">
        <v>155</v>
      </c>
      <c r="E866" s="235" t="s">
        <v>19</v>
      </c>
      <c r="F866" s="236" t="s">
        <v>1034</v>
      </c>
      <c r="G866" s="233"/>
      <c r="H866" s="235" t="s">
        <v>19</v>
      </c>
      <c r="I866" s="237"/>
      <c r="J866" s="233"/>
      <c r="K866" s="233"/>
      <c r="L866" s="238"/>
      <c r="M866" s="239"/>
      <c r="N866" s="240"/>
      <c r="O866" s="240"/>
      <c r="P866" s="240"/>
      <c r="Q866" s="240"/>
      <c r="R866" s="240"/>
      <c r="S866" s="240"/>
      <c r="T866" s="241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2" t="s">
        <v>155</v>
      </c>
      <c r="AU866" s="242" t="s">
        <v>82</v>
      </c>
      <c r="AV866" s="13" t="s">
        <v>79</v>
      </c>
      <c r="AW866" s="13" t="s">
        <v>33</v>
      </c>
      <c r="AX866" s="13" t="s">
        <v>72</v>
      </c>
      <c r="AY866" s="242" t="s">
        <v>143</v>
      </c>
    </row>
    <row r="867" s="14" customFormat="1">
      <c r="A867" s="14"/>
      <c r="B867" s="243"/>
      <c r="C867" s="244"/>
      <c r="D867" s="234" t="s">
        <v>155</v>
      </c>
      <c r="E867" s="245" t="s">
        <v>19</v>
      </c>
      <c r="F867" s="246" t="s">
        <v>1035</v>
      </c>
      <c r="G867" s="244"/>
      <c r="H867" s="247">
        <v>5</v>
      </c>
      <c r="I867" s="248"/>
      <c r="J867" s="244"/>
      <c r="K867" s="244"/>
      <c r="L867" s="249"/>
      <c r="M867" s="250"/>
      <c r="N867" s="251"/>
      <c r="O867" s="251"/>
      <c r="P867" s="251"/>
      <c r="Q867" s="251"/>
      <c r="R867" s="251"/>
      <c r="S867" s="251"/>
      <c r="T867" s="252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3" t="s">
        <v>155</v>
      </c>
      <c r="AU867" s="253" t="s">
        <v>82</v>
      </c>
      <c r="AV867" s="14" t="s">
        <v>82</v>
      </c>
      <c r="AW867" s="14" t="s">
        <v>33</v>
      </c>
      <c r="AX867" s="14" t="s">
        <v>72</v>
      </c>
      <c r="AY867" s="253" t="s">
        <v>143</v>
      </c>
    </row>
    <row r="868" s="15" customFormat="1">
      <c r="A868" s="15"/>
      <c r="B868" s="254"/>
      <c r="C868" s="255"/>
      <c r="D868" s="234" t="s">
        <v>155</v>
      </c>
      <c r="E868" s="256" t="s">
        <v>19</v>
      </c>
      <c r="F868" s="257" t="s">
        <v>234</v>
      </c>
      <c r="G868" s="255"/>
      <c r="H868" s="258">
        <v>5</v>
      </c>
      <c r="I868" s="259"/>
      <c r="J868" s="255"/>
      <c r="K868" s="255"/>
      <c r="L868" s="260"/>
      <c r="M868" s="261"/>
      <c r="N868" s="262"/>
      <c r="O868" s="262"/>
      <c r="P868" s="262"/>
      <c r="Q868" s="262"/>
      <c r="R868" s="262"/>
      <c r="S868" s="262"/>
      <c r="T868" s="263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64" t="s">
        <v>155</v>
      </c>
      <c r="AU868" s="264" t="s">
        <v>82</v>
      </c>
      <c r="AV868" s="15" t="s">
        <v>151</v>
      </c>
      <c r="AW868" s="15" t="s">
        <v>33</v>
      </c>
      <c r="AX868" s="15" t="s">
        <v>79</v>
      </c>
      <c r="AY868" s="264" t="s">
        <v>143</v>
      </c>
    </row>
    <row r="869" s="2" customFormat="1" ht="24.15" customHeight="1">
      <c r="A869" s="40"/>
      <c r="B869" s="41"/>
      <c r="C869" s="214" t="s">
        <v>1036</v>
      </c>
      <c r="D869" s="214" t="s">
        <v>146</v>
      </c>
      <c r="E869" s="215" t="s">
        <v>1037</v>
      </c>
      <c r="F869" s="216" t="s">
        <v>1038</v>
      </c>
      <c r="G869" s="217" t="s">
        <v>149</v>
      </c>
      <c r="H869" s="218">
        <v>31</v>
      </c>
      <c r="I869" s="219"/>
      <c r="J869" s="220">
        <f>ROUND(I869*H869,2)</f>
        <v>0</v>
      </c>
      <c r="K869" s="216" t="s">
        <v>19</v>
      </c>
      <c r="L869" s="46"/>
      <c r="M869" s="221" t="s">
        <v>19</v>
      </c>
      <c r="N869" s="222" t="s">
        <v>43</v>
      </c>
      <c r="O869" s="86"/>
      <c r="P869" s="223">
        <f>O869*H869</f>
        <v>0</v>
      </c>
      <c r="Q869" s="223">
        <v>0.014999999999999999</v>
      </c>
      <c r="R869" s="223">
        <f>Q869*H869</f>
        <v>0.46499999999999997</v>
      </c>
      <c r="S869" s="223">
        <v>0.001</v>
      </c>
      <c r="T869" s="224">
        <f>S869*H869</f>
        <v>0.031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25" t="s">
        <v>204</v>
      </c>
      <c r="AT869" s="225" t="s">
        <v>146</v>
      </c>
      <c r="AU869" s="225" t="s">
        <v>82</v>
      </c>
      <c r="AY869" s="19" t="s">
        <v>143</v>
      </c>
      <c r="BE869" s="226">
        <f>IF(N869="základní",J869,0)</f>
        <v>0</v>
      </c>
      <c r="BF869" s="226">
        <f>IF(N869="snížená",J869,0)</f>
        <v>0</v>
      </c>
      <c r="BG869" s="226">
        <f>IF(N869="zákl. přenesená",J869,0)</f>
        <v>0</v>
      </c>
      <c r="BH869" s="226">
        <f>IF(N869="sníž. přenesená",J869,0)</f>
        <v>0</v>
      </c>
      <c r="BI869" s="226">
        <f>IF(N869="nulová",J869,0)</f>
        <v>0</v>
      </c>
      <c r="BJ869" s="19" t="s">
        <v>79</v>
      </c>
      <c r="BK869" s="226">
        <f>ROUND(I869*H869,2)</f>
        <v>0</v>
      </c>
      <c r="BL869" s="19" t="s">
        <v>204</v>
      </c>
      <c r="BM869" s="225" t="s">
        <v>1039</v>
      </c>
    </row>
    <row r="870" s="13" customFormat="1">
      <c r="A870" s="13"/>
      <c r="B870" s="232"/>
      <c r="C870" s="233"/>
      <c r="D870" s="234" t="s">
        <v>155</v>
      </c>
      <c r="E870" s="235" t="s">
        <v>19</v>
      </c>
      <c r="F870" s="236" t="s">
        <v>1040</v>
      </c>
      <c r="G870" s="233"/>
      <c r="H870" s="235" t="s">
        <v>19</v>
      </c>
      <c r="I870" s="237"/>
      <c r="J870" s="233"/>
      <c r="K870" s="233"/>
      <c r="L870" s="238"/>
      <c r="M870" s="239"/>
      <c r="N870" s="240"/>
      <c r="O870" s="240"/>
      <c r="P870" s="240"/>
      <c r="Q870" s="240"/>
      <c r="R870" s="240"/>
      <c r="S870" s="240"/>
      <c r="T870" s="241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2" t="s">
        <v>155</v>
      </c>
      <c r="AU870" s="242" t="s">
        <v>82</v>
      </c>
      <c r="AV870" s="13" t="s">
        <v>79</v>
      </c>
      <c r="AW870" s="13" t="s">
        <v>33</v>
      </c>
      <c r="AX870" s="13" t="s">
        <v>72</v>
      </c>
      <c r="AY870" s="242" t="s">
        <v>143</v>
      </c>
    </row>
    <row r="871" s="14" customFormat="1">
      <c r="A871" s="14"/>
      <c r="B871" s="243"/>
      <c r="C871" s="244"/>
      <c r="D871" s="234" t="s">
        <v>155</v>
      </c>
      <c r="E871" s="245" t="s">
        <v>19</v>
      </c>
      <c r="F871" s="246" t="s">
        <v>364</v>
      </c>
      <c r="G871" s="244"/>
      <c r="H871" s="247">
        <v>31</v>
      </c>
      <c r="I871" s="248"/>
      <c r="J871" s="244"/>
      <c r="K871" s="244"/>
      <c r="L871" s="249"/>
      <c r="M871" s="250"/>
      <c r="N871" s="251"/>
      <c r="O871" s="251"/>
      <c r="P871" s="251"/>
      <c r="Q871" s="251"/>
      <c r="R871" s="251"/>
      <c r="S871" s="251"/>
      <c r="T871" s="252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3" t="s">
        <v>155</v>
      </c>
      <c r="AU871" s="253" t="s">
        <v>82</v>
      </c>
      <c r="AV871" s="14" t="s">
        <v>82</v>
      </c>
      <c r="AW871" s="14" t="s">
        <v>33</v>
      </c>
      <c r="AX871" s="14" t="s">
        <v>72</v>
      </c>
      <c r="AY871" s="253" t="s">
        <v>143</v>
      </c>
    </row>
    <row r="872" s="15" customFormat="1">
      <c r="A872" s="15"/>
      <c r="B872" s="254"/>
      <c r="C872" s="255"/>
      <c r="D872" s="234" t="s">
        <v>155</v>
      </c>
      <c r="E872" s="256" t="s">
        <v>19</v>
      </c>
      <c r="F872" s="257" t="s">
        <v>234</v>
      </c>
      <c r="G872" s="255"/>
      <c r="H872" s="258">
        <v>31</v>
      </c>
      <c r="I872" s="259"/>
      <c r="J872" s="255"/>
      <c r="K872" s="255"/>
      <c r="L872" s="260"/>
      <c r="M872" s="261"/>
      <c r="N872" s="262"/>
      <c r="O872" s="262"/>
      <c r="P872" s="262"/>
      <c r="Q872" s="262"/>
      <c r="R872" s="262"/>
      <c r="S872" s="262"/>
      <c r="T872" s="263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64" t="s">
        <v>155</v>
      </c>
      <c r="AU872" s="264" t="s">
        <v>82</v>
      </c>
      <c r="AV872" s="15" t="s">
        <v>151</v>
      </c>
      <c r="AW872" s="15" t="s">
        <v>33</v>
      </c>
      <c r="AX872" s="15" t="s">
        <v>79</v>
      </c>
      <c r="AY872" s="264" t="s">
        <v>143</v>
      </c>
    </row>
    <row r="873" s="2" customFormat="1" ht="24.15" customHeight="1">
      <c r="A873" s="40"/>
      <c r="B873" s="41"/>
      <c r="C873" s="214" t="s">
        <v>1041</v>
      </c>
      <c r="D873" s="214" t="s">
        <v>146</v>
      </c>
      <c r="E873" s="215" t="s">
        <v>1042</v>
      </c>
      <c r="F873" s="216" t="s">
        <v>1043</v>
      </c>
      <c r="G873" s="217" t="s">
        <v>149</v>
      </c>
      <c r="H873" s="218">
        <v>24</v>
      </c>
      <c r="I873" s="219"/>
      <c r="J873" s="220">
        <f>ROUND(I873*H873,2)</f>
        <v>0</v>
      </c>
      <c r="K873" s="216" t="s">
        <v>19</v>
      </c>
      <c r="L873" s="46"/>
      <c r="M873" s="221" t="s">
        <v>19</v>
      </c>
      <c r="N873" s="222" t="s">
        <v>43</v>
      </c>
      <c r="O873" s="86"/>
      <c r="P873" s="223">
        <f>O873*H873</f>
        <v>0</v>
      </c>
      <c r="Q873" s="223">
        <v>0.014999999999999999</v>
      </c>
      <c r="R873" s="223">
        <f>Q873*H873</f>
        <v>0.35999999999999999</v>
      </c>
      <c r="S873" s="223">
        <v>0.001</v>
      </c>
      <c r="T873" s="224">
        <f>S873*H873</f>
        <v>0.024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25" t="s">
        <v>204</v>
      </c>
      <c r="AT873" s="225" t="s">
        <v>146</v>
      </c>
      <c r="AU873" s="225" t="s">
        <v>82</v>
      </c>
      <c r="AY873" s="19" t="s">
        <v>143</v>
      </c>
      <c r="BE873" s="226">
        <f>IF(N873="základní",J873,0)</f>
        <v>0</v>
      </c>
      <c r="BF873" s="226">
        <f>IF(N873="snížená",J873,0)</f>
        <v>0</v>
      </c>
      <c r="BG873" s="226">
        <f>IF(N873="zákl. přenesená",J873,0)</f>
        <v>0</v>
      </c>
      <c r="BH873" s="226">
        <f>IF(N873="sníž. přenesená",J873,0)</f>
        <v>0</v>
      </c>
      <c r="BI873" s="226">
        <f>IF(N873="nulová",J873,0)</f>
        <v>0</v>
      </c>
      <c r="BJ873" s="19" t="s">
        <v>79</v>
      </c>
      <c r="BK873" s="226">
        <f>ROUND(I873*H873,2)</f>
        <v>0</v>
      </c>
      <c r="BL873" s="19" t="s">
        <v>204</v>
      </c>
      <c r="BM873" s="225" t="s">
        <v>1044</v>
      </c>
    </row>
    <row r="874" s="13" customFormat="1">
      <c r="A874" s="13"/>
      <c r="B874" s="232"/>
      <c r="C874" s="233"/>
      <c r="D874" s="234" t="s">
        <v>155</v>
      </c>
      <c r="E874" s="235" t="s">
        <v>19</v>
      </c>
      <c r="F874" s="236" t="s">
        <v>1045</v>
      </c>
      <c r="G874" s="233"/>
      <c r="H874" s="235" t="s">
        <v>19</v>
      </c>
      <c r="I874" s="237"/>
      <c r="J874" s="233"/>
      <c r="K874" s="233"/>
      <c r="L874" s="238"/>
      <c r="M874" s="239"/>
      <c r="N874" s="240"/>
      <c r="O874" s="240"/>
      <c r="P874" s="240"/>
      <c r="Q874" s="240"/>
      <c r="R874" s="240"/>
      <c r="S874" s="240"/>
      <c r="T874" s="241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2" t="s">
        <v>155</v>
      </c>
      <c r="AU874" s="242" t="s">
        <v>82</v>
      </c>
      <c r="AV874" s="13" t="s">
        <v>79</v>
      </c>
      <c r="AW874" s="13" t="s">
        <v>33</v>
      </c>
      <c r="AX874" s="13" t="s">
        <v>72</v>
      </c>
      <c r="AY874" s="242" t="s">
        <v>143</v>
      </c>
    </row>
    <row r="875" s="14" customFormat="1">
      <c r="A875" s="14"/>
      <c r="B875" s="243"/>
      <c r="C875" s="244"/>
      <c r="D875" s="234" t="s">
        <v>155</v>
      </c>
      <c r="E875" s="245" t="s">
        <v>19</v>
      </c>
      <c r="F875" s="246" t="s">
        <v>310</v>
      </c>
      <c r="G875" s="244"/>
      <c r="H875" s="247">
        <v>24</v>
      </c>
      <c r="I875" s="248"/>
      <c r="J875" s="244"/>
      <c r="K875" s="244"/>
      <c r="L875" s="249"/>
      <c r="M875" s="250"/>
      <c r="N875" s="251"/>
      <c r="O875" s="251"/>
      <c r="P875" s="251"/>
      <c r="Q875" s="251"/>
      <c r="R875" s="251"/>
      <c r="S875" s="251"/>
      <c r="T875" s="25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3" t="s">
        <v>155</v>
      </c>
      <c r="AU875" s="253" t="s">
        <v>82</v>
      </c>
      <c r="AV875" s="14" t="s">
        <v>82</v>
      </c>
      <c r="AW875" s="14" t="s">
        <v>33</v>
      </c>
      <c r="AX875" s="14" t="s">
        <v>79</v>
      </c>
      <c r="AY875" s="253" t="s">
        <v>143</v>
      </c>
    </row>
    <row r="876" s="2" customFormat="1" ht="49.05" customHeight="1">
      <c r="A876" s="40"/>
      <c r="B876" s="41"/>
      <c r="C876" s="214" t="s">
        <v>1046</v>
      </c>
      <c r="D876" s="214" t="s">
        <v>146</v>
      </c>
      <c r="E876" s="215" t="s">
        <v>1047</v>
      </c>
      <c r="F876" s="216" t="s">
        <v>1048</v>
      </c>
      <c r="G876" s="217" t="s">
        <v>325</v>
      </c>
      <c r="H876" s="218">
        <v>178</v>
      </c>
      <c r="I876" s="219"/>
      <c r="J876" s="220">
        <f>ROUND(I876*H876,2)</f>
        <v>0</v>
      </c>
      <c r="K876" s="216" t="s">
        <v>150</v>
      </c>
      <c r="L876" s="46"/>
      <c r="M876" s="221" t="s">
        <v>19</v>
      </c>
      <c r="N876" s="222" t="s">
        <v>43</v>
      </c>
      <c r="O876" s="86"/>
      <c r="P876" s="223">
        <f>O876*H876</f>
        <v>0</v>
      </c>
      <c r="Q876" s="223">
        <v>0</v>
      </c>
      <c r="R876" s="223">
        <f>Q876*H876</f>
        <v>0</v>
      </c>
      <c r="S876" s="223">
        <v>0</v>
      </c>
      <c r="T876" s="224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25" t="s">
        <v>204</v>
      </c>
      <c r="AT876" s="225" t="s">
        <v>146</v>
      </c>
      <c r="AU876" s="225" t="s">
        <v>82</v>
      </c>
      <c r="AY876" s="19" t="s">
        <v>143</v>
      </c>
      <c r="BE876" s="226">
        <f>IF(N876="základní",J876,0)</f>
        <v>0</v>
      </c>
      <c r="BF876" s="226">
        <f>IF(N876="snížená",J876,0)</f>
        <v>0</v>
      </c>
      <c r="BG876" s="226">
        <f>IF(N876="zákl. přenesená",J876,0)</f>
        <v>0</v>
      </c>
      <c r="BH876" s="226">
        <f>IF(N876="sníž. přenesená",J876,0)</f>
        <v>0</v>
      </c>
      <c r="BI876" s="226">
        <f>IF(N876="nulová",J876,0)</f>
        <v>0</v>
      </c>
      <c r="BJ876" s="19" t="s">
        <v>79</v>
      </c>
      <c r="BK876" s="226">
        <f>ROUND(I876*H876,2)</f>
        <v>0</v>
      </c>
      <c r="BL876" s="19" t="s">
        <v>204</v>
      </c>
      <c r="BM876" s="225" t="s">
        <v>1049</v>
      </c>
    </row>
    <row r="877" s="2" customFormat="1">
      <c r="A877" s="40"/>
      <c r="B877" s="41"/>
      <c r="C877" s="42"/>
      <c r="D877" s="227" t="s">
        <v>153</v>
      </c>
      <c r="E877" s="42"/>
      <c r="F877" s="228" t="s">
        <v>1050</v>
      </c>
      <c r="G877" s="42"/>
      <c r="H877" s="42"/>
      <c r="I877" s="229"/>
      <c r="J877" s="42"/>
      <c r="K877" s="42"/>
      <c r="L877" s="46"/>
      <c r="M877" s="230"/>
      <c r="N877" s="231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153</v>
      </c>
      <c r="AU877" s="19" t="s">
        <v>82</v>
      </c>
    </row>
    <row r="878" s="13" customFormat="1">
      <c r="A878" s="13"/>
      <c r="B878" s="232"/>
      <c r="C878" s="233"/>
      <c r="D878" s="234" t="s">
        <v>155</v>
      </c>
      <c r="E878" s="235" t="s">
        <v>19</v>
      </c>
      <c r="F878" s="236" t="s">
        <v>1051</v>
      </c>
      <c r="G878" s="233"/>
      <c r="H878" s="235" t="s">
        <v>19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2" t="s">
        <v>155</v>
      </c>
      <c r="AU878" s="242" t="s">
        <v>82</v>
      </c>
      <c r="AV878" s="13" t="s">
        <v>79</v>
      </c>
      <c r="AW878" s="13" t="s">
        <v>33</v>
      </c>
      <c r="AX878" s="13" t="s">
        <v>72</v>
      </c>
      <c r="AY878" s="242" t="s">
        <v>143</v>
      </c>
    </row>
    <row r="879" s="14" customFormat="1">
      <c r="A879" s="14"/>
      <c r="B879" s="243"/>
      <c r="C879" s="244"/>
      <c r="D879" s="234" t="s">
        <v>155</v>
      </c>
      <c r="E879" s="245" t="s">
        <v>19</v>
      </c>
      <c r="F879" s="246" t="s">
        <v>151</v>
      </c>
      <c r="G879" s="244"/>
      <c r="H879" s="247">
        <v>4</v>
      </c>
      <c r="I879" s="248"/>
      <c r="J879" s="244"/>
      <c r="K879" s="244"/>
      <c r="L879" s="249"/>
      <c r="M879" s="250"/>
      <c r="N879" s="251"/>
      <c r="O879" s="251"/>
      <c r="P879" s="251"/>
      <c r="Q879" s="251"/>
      <c r="R879" s="251"/>
      <c r="S879" s="251"/>
      <c r="T879" s="25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3" t="s">
        <v>155</v>
      </c>
      <c r="AU879" s="253" t="s">
        <v>82</v>
      </c>
      <c r="AV879" s="14" t="s">
        <v>82</v>
      </c>
      <c r="AW879" s="14" t="s">
        <v>33</v>
      </c>
      <c r="AX879" s="14" t="s">
        <v>72</v>
      </c>
      <c r="AY879" s="253" t="s">
        <v>143</v>
      </c>
    </row>
    <row r="880" s="13" customFormat="1">
      <c r="A880" s="13"/>
      <c r="B880" s="232"/>
      <c r="C880" s="233"/>
      <c r="D880" s="234" t="s">
        <v>155</v>
      </c>
      <c r="E880" s="235" t="s">
        <v>19</v>
      </c>
      <c r="F880" s="236" t="s">
        <v>1052</v>
      </c>
      <c r="G880" s="233"/>
      <c r="H880" s="235" t="s">
        <v>19</v>
      </c>
      <c r="I880" s="237"/>
      <c r="J880" s="233"/>
      <c r="K880" s="233"/>
      <c r="L880" s="238"/>
      <c r="M880" s="239"/>
      <c r="N880" s="240"/>
      <c r="O880" s="240"/>
      <c r="P880" s="240"/>
      <c r="Q880" s="240"/>
      <c r="R880" s="240"/>
      <c r="S880" s="240"/>
      <c r="T880" s="241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2" t="s">
        <v>155</v>
      </c>
      <c r="AU880" s="242" t="s">
        <v>82</v>
      </c>
      <c r="AV880" s="13" t="s">
        <v>79</v>
      </c>
      <c r="AW880" s="13" t="s">
        <v>33</v>
      </c>
      <c r="AX880" s="13" t="s">
        <v>72</v>
      </c>
      <c r="AY880" s="242" t="s">
        <v>143</v>
      </c>
    </row>
    <row r="881" s="14" customFormat="1">
      <c r="A881" s="14"/>
      <c r="B881" s="243"/>
      <c r="C881" s="244"/>
      <c r="D881" s="234" t="s">
        <v>155</v>
      </c>
      <c r="E881" s="245" t="s">
        <v>19</v>
      </c>
      <c r="F881" s="246" t="s">
        <v>1053</v>
      </c>
      <c r="G881" s="244"/>
      <c r="H881" s="247">
        <v>174</v>
      </c>
      <c r="I881" s="248"/>
      <c r="J881" s="244"/>
      <c r="K881" s="244"/>
      <c r="L881" s="249"/>
      <c r="M881" s="250"/>
      <c r="N881" s="251"/>
      <c r="O881" s="251"/>
      <c r="P881" s="251"/>
      <c r="Q881" s="251"/>
      <c r="R881" s="251"/>
      <c r="S881" s="251"/>
      <c r="T881" s="252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3" t="s">
        <v>155</v>
      </c>
      <c r="AU881" s="253" t="s">
        <v>82</v>
      </c>
      <c r="AV881" s="14" t="s">
        <v>82</v>
      </c>
      <c r="AW881" s="14" t="s">
        <v>33</v>
      </c>
      <c r="AX881" s="14" t="s">
        <v>72</v>
      </c>
      <c r="AY881" s="253" t="s">
        <v>143</v>
      </c>
    </row>
    <row r="882" s="15" customFormat="1">
      <c r="A882" s="15"/>
      <c r="B882" s="254"/>
      <c r="C882" s="255"/>
      <c r="D882" s="234" t="s">
        <v>155</v>
      </c>
      <c r="E882" s="256" t="s">
        <v>19</v>
      </c>
      <c r="F882" s="257" t="s">
        <v>234</v>
      </c>
      <c r="G882" s="255"/>
      <c r="H882" s="258">
        <v>178</v>
      </c>
      <c r="I882" s="259"/>
      <c r="J882" s="255"/>
      <c r="K882" s="255"/>
      <c r="L882" s="260"/>
      <c r="M882" s="261"/>
      <c r="N882" s="262"/>
      <c r="O882" s="262"/>
      <c r="P882" s="262"/>
      <c r="Q882" s="262"/>
      <c r="R882" s="262"/>
      <c r="S882" s="262"/>
      <c r="T882" s="263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64" t="s">
        <v>155</v>
      </c>
      <c r="AU882" s="264" t="s">
        <v>82</v>
      </c>
      <c r="AV882" s="15" t="s">
        <v>151</v>
      </c>
      <c r="AW882" s="15" t="s">
        <v>33</v>
      </c>
      <c r="AX882" s="15" t="s">
        <v>79</v>
      </c>
      <c r="AY882" s="264" t="s">
        <v>143</v>
      </c>
    </row>
    <row r="883" s="2" customFormat="1" ht="16.5" customHeight="1">
      <c r="A883" s="40"/>
      <c r="B883" s="41"/>
      <c r="C883" s="276" t="s">
        <v>1054</v>
      </c>
      <c r="D883" s="276" t="s">
        <v>588</v>
      </c>
      <c r="E883" s="277" t="s">
        <v>1055</v>
      </c>
      <c r="F883" s="278" t="s">
        <v>1056</v>
      </c>
      <c r="G883" s="279" t="s">
        <v>201</v>
      </c>
      <c r="H883" s="280">
        <v>178</v>
      </c>
      <c r="I883" s="281"/>
      <c r="J883" s="282">
        <f>ROUND(I883*H883,2)</f>
        <v>0</v>
      </c>
      <c r="K883" s="278" t="s">
        <v>19</v>
      </c>
      <c r="L883" s="283"/>
      <c r="M883" s="284" t="s">
        <v>19</v>
      </c>
      <c r="N883" s="285" t="s">
        <v>43</v>
      </c>
      <c r="O883" s="86"/>
      <c r="P883" s="223">
        <f>O883*H883</f>
        <v>0</v>
      </c>
      <c r="Q883" s="223">
        <v>0.0012999999999999999</v>
      </c>
      <c r="R883" s="223">
        <f>Q883*H883</f>
        <v>0.2314</v>
      </c>
      <c r="S883" s="223">
        <v>0</v>
      </c>
      <c r="T883" s="224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25" t="s">
        <v>369</v>
      </c>
      <c r="AT883" s="225" t="s">
        <v>588</v>
      </c>
      <c r="AU883" s="225" t="s">
        <v>82</v>
      </c>
      <c r="AY883" s="19" t="s">
        <v>143</v>
      </c>
      <c r="BE883" s="226">
        <f>IF(N883="základní",J883,0)</f>
        <v>0</v>
      </c>
      <c r="BF883" s="226">
        <f>IF(N883="snížená",J883,0)</f>
        <v>0</v>
      </c>
      <c r="BG883" s="226">
        <f>IF(N883="zákl. přenesená",J883,0)</f>
        <v>0</v>
      </c>
      <c r="BH883" s="226">
        <f>IF(N883="sníž. přenesená",J883,0)</f>
        <v>0</v>
      </c>
      <c r="BI883" s="226">
        <f>IF(N883="nulová",J883,0)</f>
        <v>0</v>
      </c>
      <c r="BJ883" s="19" t="s">
        <v>79</v>
      </c>
      <c r="BK883" s="226">
        <f>ROUND(I883*H883,2)</f>
        <v>0</v>
      </c>
      <c r="BL883" s="19" t="s">
        <v>204</v>
      </c>
      <c r="BM883" s="225" t="s">
        <v>1057</v>
      </c>
    </row>
    <row r="884" s="13" customFormat="1">
      <c r="A884" s="13"/>
      <c r="B884" s="232"/>
      <c r="C884" s="233"/>
      <c r="D884" s="234" t="s">
        <v>155</v>
      </c>
      <c r="E884" s="235" t="s">
        <v>19</v>
      </c>
      <c r="F884" s="236" t="s">
        <v>239</v>
      </c>
      <c r="G884" s="233"/>
      <c r="H884" s="235" t="s">
        <v>19</v>
      </c>
      <c r="I884" s="237"/>
      <c r="J884" s="233"/>
      <c r="K884" s="233"/>
      <c r="L884" s="238"/>
      <c r="M884" s="239"/>
      <c r="N884" s="240"/>
      <c r="O884" s="240"/>
      <c r="P884" s="240"/>
      <c r="Q884" s="240"/>
      <c r="R884" s="240"/>
      <c r="S884" s="240"/>
      <c r="T884" s="241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2" t="s">
        <v>155</v>
      </c>
      <c r="AU884" s="242" t="s">
        <v>82</v>
      </c>
      <c r="AV884" s="13" t="s">
        <v>79</v>
      </c>
      <c r="AW884" s="13" t="s">
        <v>33</v>
      </c>
      <c r="AX884" s="13" t="s">
        <v>72</v>
      </c>
      <c r="AY884" s="242" t="s">
        <v>143</v>
      </c>
    </row>
    <row r="885" s="14" customFormat="1">
      <c r="A885" s="14"/>
      <c r="B885" s="243"/>
      <c r="C885" s="244"/>
      <c r="D885" s="234" t="s">
        <v>155</v>
      </c>
      <c r="E885" s="245" t="s">
        <v>19</v>
      </c>
      <c r="F885" s="246" t="s">
        <v>1058</v>
      </c>
      <c r="G885" s="244"/>
      <c r="H885" s="247">
        <v>178</v>
      </c>
      <c r="I885" s="248"/>
      <c r="J885" s="244"/>
      <c r="K885" s="244"/>
      <c r="L885" s="249"/>
      <c r="M885" s="250"/>
      <c r="N885" s="251"/>
      <c r="O885" s="251"/>
      <c r="P885" s="251"/>
      <c r="Q885" s="251"/>
      <c r="R885" s="251"/>
      <c r="S885" s="251"/>
      <c r="T885" s="25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3" t="s">
        <v>155</v>
      </c>
      <c r="AU885" s="253" t="s">
        <v>82</v>
      </c>
      <c r="AV885" s="14" t="s">
        <v>82</v>
      </c>
      <c r="AW885" s="14" t="s">
        <v>33</v>
      </c>
      <c r="AX885" s="14" t="s">
        <v>79</v>
      </c>
      <c r="AY885" s="253" t="s">
        <v>143</v>
      </c>
    </row>
    <row r="886" s="2" customFormat="1" ht="49.05" customHeight="1">
      <c r="A886" s="40"/>
      <c r="B886" s="41"/>
      <c r="C886" s="214" t="s">
        <v>1059</v>
      </c>
      <c r="D886" s="214" t="s">
        <v>146</v>
      </c>
      <c r="E886" s="215" t="s">
        <v>1060</v>
      </c>
      <c r="F886" s="216" t="s">
        <v>1061</v>
      </c>
      <c r="G886" s="217" t="s">
        <v>470</v>
      </c>
      <c r="H886" s="218">
        <v>85.519000000000005</v>
      </c>
      <c r="I886" s="219"/>
      <c r="J886" s="220">
        <f>ROUND(I886*H886,2)</f>
        <v>0</v>
      </c>
      <c r="K886" s="216" t="s">
        <v>150</v>
      </c>
      <c r="L886" s="46"/>
      <c r="M886" s="221" t="s">
        <v>19</v>
      </c>
      <c r="N886" s="222" t="s">
        <v>43</v>
      </c>
      <c r="O886" s="86"/>
      <c r="P886" s="223">
        <f>O886*H886</f>
        <v>0</v>
      </c>
      <c r="Q886" s="223">
        <v>0</v>
      </c>
      <c r="R886" s="223">
        <f>Q886*H886</f>
        <v>0</v>
      </c>
      <c r="S886" s="223">
        <v>0</v>
      </c>
      <c r="T886" s="224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25" t="s">
        <v>204</v>
      </c>
      <c r="AT886" s="225" t="s">
        <v>146</v>
      </c>
      <c r="AU886" s="225" t="s">
        <v>82</v>
      </c>
      <c r="AY886" s="19" t="s">
        <v>143</v>
      </c>
      <c r="BE886" s="226">
        <f>IF(N886="základní",J886,0)</f>
        <v>0</v>
      </c>
      <c r="BF886" s="226">
        <f>IF(N886="snížená",J886,0)</f>
        <v>0</v>
      </c>
      <c r="BG886" s="226">
        <f>IF(N886="zákl. přenesená",J886,0)</f>
        <v>0</v>
      </c>
      <c r="BH886" s="226">
        <f>IF(N886="sníž. přenesená",J886,0)</f>
        <v>0</v>
      </c>
      <c r="BI886" s="226">
        <f>IF(N886="nulová",J886,0)</f>
        <v>0</v>
      </c>
      <c r="BJ886" s="19" t="s">
        <v>79</v>
      </c>
      <c r="BK886" s="226">
        <f>ROUND(I886*H886,2)</f>
        <v>0</v>
      </c>
      <c r="BL886" s="19" t="s">
        <v>204</v>
      </c>
      <c r="BM886" s="225" t="s">
        <v>1062</v>
      </c>
    </row>
    <row r="887" s="2" customFormat="1">
      <c r="A887" s="40"/>
      <c r="B887" s="41"/>
      <c r="C887" s="42"/>
      <c r="D887" s="227" t="s">
        <v>153</v>
      </c>
      <c r="E887" s="42"/>
      <c r="F887" s="228" t="s">
        <v>1063</v>
      </c>
      <c r="G887" s="42"/>
      <c r="H887" s="42"/>
      <c r="I887" s="229"/>
      <c r="J887" s="42"/>
      <c r="K887" s="42"/>
      <c r="L887" s="46"/>
      <c r="M887" s="230"/>
      <c r="N887" s="231"/>
      <c r="O887" s="86"/>
      <c r="P887" s="86"/>
      <c r="Q887" s="86"/>
      <c r="R887" s="86"/>
      <c r="S887" s="86"/>
      <c r="T887" s="87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T887" s="19" t="s">
        <v>153</v>
      </c>
      <c r="AU887" s="19" t="s">
        <v>82</v>
      </c>
    </row>
    <row r="888" s="14" customFormat="1">
      <c r="A888" s="14"/>
      <c r="B888" s="243"/>
      <c r="C888" s="244"/>
      <c r="D888" s="234" t="s">
        <v>155</v>
      </c>
      <c r="E888" s="245" t="s">
        <v>19</v>
      </c>
      <c r="F888" s="246" t="s">
        <v>1064</v>
      </c>
      <c r="G888" s="244"/>
      <c r="H888" s="247">
        <v>85.519000000000005</v>
      </c>
      <c r="I888" s="248"/>
      <c r="J888" s="244"/>
      <c r="K888" s="244"/>
      <c r="L888" s="249"/>
      <c r="M888" s="250"/>
      <c r="N888" s="251"/>
      <c r="O888" s="251"/>
      <c r="P888" s="251"/>
      <c r="Q888" s="251"/>
      <c r="R888" s="251"/>
      <c r="S888" s="251"/>
      <c r="T888" s="252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3" t="s">
        <v>155</v>
      </c>
      <c r="AU888" s="253" t="s">
        <v>82</v>
      </c>
      <c r="AV888" s="14" t="s">
        <v>82</v>
      </c>
      <c r="AW888" s="14" t="s">
        <v>33</v>
      </c>
      <c r="AX888" s="14" t="s">
        <v>79</v>
      </c>
      <c r="AY888" s="253" t="s">
        <v>143</v>
      </c>
    </row>
    <row r="889" s="2" customFormat="1" ht="49.05" customHeight="1">
      <c r="A889" s="40"/>
      <c r="B889" s="41"/>
      <c r="C889" s="214" t="s">
        <v>1065</v>
      </c>
      <c r="D889" s="214" t="s">
        <v>146</v>
      </c>
      <c r="E889" s="215" t="s">
        <v>1066</v>
      </c>
      <c r="F889" s="216" t="s">
        <v>1067</v>
      </c>
      <c r="G889" s="217" t="s">
        <v>470</v>
      </c>
      <c r="H889" s="218">
        <v>85.519000000000005</v>
      </c>
      <c r="I889" s="219"/>
      <c r="J889" s="220">
        <f>ROUND(I889*H889,2)</f>
        <v>0</v>
      </c>
      <c r="K889" s="216" t="s">
        <v>150</v>
      </c>
      <c r="L889" s="46"/>
      <c r="M889" s="221" t="s">
        <v>19</v>
      </c>
      <c r="N889" s="222" t="s">
        <v>43</v>
      </c>
      <c r="O889" s="86"/>
      <c r="P889" s="223">
        <f>O889*H889</f>
        <v>0</v>
      </c>
      <c r="Q889" s="223">
        <v>0</v>
      </c>
      <c r="R889" s="223">
        <f>Q889*H889</f>
        <v>0</v>
      </c>
      <c r="S889" s="223">
        <v>0</v>
      </c>
      <c r="T889" s="224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25" t="s">
        <v>204</v>
      </c>
      <c r="AT889" s="225" t="s">
        <v>146</v>
      </c>
      <c r="AU889" s="225" t="s">
        <v>82</v>
      </c>
      <c r="AY889" s="19" t="s">
        <v>143</v>
      </c>
      <c r="BE889" s="226">
        <f>IF(N889="základní",J889,0)</f>
        <v>0</v>
      </c>
      <c r="BF889" s="226">
        <f>IF(N889="snížená",J889,0)</f>
        <v>0</v>
      </c>
      <c r="BG889" s="226">
        <f>IF(N889="zákl. přenesená",J889,0)</f>
        <v>0</v>
      </c>
      <c r="BH889" s="226">
        <f>IF(N889="sníž. přenesená",J889,0)</f>
        <v>0</v>
      </c>
      <c r="BI889" s="226">
        <f>IF(N889="nulová",J889,0)</f>
        <v>0</v>
      </c>
      <c r="BJ889" s="19" t="s">
        <v>79</v>
      </c>
      <c r="BK889" s="226">
        <f>ROUND(I889*H889,2)</f>
        <v>0</v>
      </c>
      <c r="BL889" s="19" t="s">
        <v>204</v>
      </c>
      <c r="BM889" s="225" t="s">
        <v>1068</v>
      </c>
    </row>
    <row r="890" s="2" customFormat="1">
      <c r="A890" s="40"/>
      <c r="B890" s="41"/>
      <c r="C890" s="42"/>
      <c r="D890" s="227" t="s">
        <v>153</v>
      </c>
      <c r="E890" s="42"/>
      <c r="F890" s="228" t="s">
        <v>1069</v>
      </c>
      <c r="G890" s="42"/>
      <c r="H890" s="42"/>
      <c r="I890" s="229"/>
      <c r="J890" s="42"/>
      <c r="K890" s="42"/>
      <c r="L890" s="46"/>
      <c r="M890" s="230"/>
      <c r="N890" s="231"/>
      <c r="O890" s="86"/>
      <c r="P890" s="86"/>
      <c r="Q890" s="86"/>
      <c r="R890" s="86"/>
      <c r="S890" s="86"/>
      <c r="T890" s="87"/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T890" s="19" t="s">
        <v>153</v>
      </c>
      <c r="AU890" s="19" t="s">
        <v>82</v>
      </c>
    </row>
    <row r="891" s="14" customFormat="1">
      <c r="A891" s="14"/>
      <c r="B891" s="243"/>
      <c r="C891" s="244"/>
      <c r="D891" s="234" t="s">
        <v>155</v>
      </c>
      <c r="E891" s="245" t="s">
        <v>19</v>
      </c>
      <c r="F891" s="246" t="s">
        <v>1064</v>
      </c>
      <c r="G891" s="244"/>
      <c r="H891" s="247">
        <v>85.519000000000005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3" t="s">
        <v>155</v>
      </c>
      <c r="AU891" s="253" t="s">
        <v>82</v>
      </c>
      <c r="AV891" s="14" t="s">
        <v>82</v>
      </c>
      <c r="AW891" s="14" t="s">
        <v>33</v>
      </c>
      <c r="AX891" s="14" t="s">
        <v>79</v>
      </c>
      <c r="AY891" s="253" t="s">
        <v>143</v>
      </c>
    </row>
    <row r="892" s="12" customFormat="1" ht="22.8" customHeight="1">
      <c r="A892" s="12"/>
      <c r="B892" s="198"/>
      <c r="C892" s="199"/>
      <c r="D892" s="200" t="s">
        <v>71</v>
      </c>
      <c r="E892" s="212" t="s">
        <v>1070</v>
      </c>
      <c r="F892" s="212" t="s">
        <v>1071</v>
      </c>
      <c r="G892" s="199"/>
      <c r="H892" s="199"/>
      <c r="I892" s="202"/>
      <c r="J892" s="213">
        <f>BK892</f>
        <v>0</v>
      </c>
      <c r="K892" s="199"/>
      <c r="L892" s="204"/>
      <c r="M892" s="205"/>
      <c r="N892" s="206"/>
      <c r="O892" s="206"/>
      <c r="P892" s="207">
        <f>SUM(P893:P1262)</f>
        <v>0</v>
      </c>
      <c r="Q892" s="206"/>
      <c r="R892" s="207">
        <f>SUM(R893:R1262)</f>
        <v>9.7363661999999991</v>
      </c>
      <c r="S892" s="206"/>
      <c r="T892" s="208">
        <f>SUM(T893:T1262)</f>
        <v>8.003433939999999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09" t="s">
        <v>82</v>
      </c>
      <c r="AT892" s="210" t="s">
        <v>71</v>
      </c>
      <c r="AU892" s="210" t="s">
        <v>79</v>
      </c>
      <c r="AY892" s="209" t="s">
        <v>143</v>
      </c>
      <c r="BK892" s="211">
        <f>SUM(BK893:BK1262)</f>
        <v>0</v>
      </c>
    </row>
    <row r="893" s="2" customFormat="1" ht="37.8" customHeight="1">
      <c r="A893" s="40"/>
      <c r="B893" s="41"/>
      <c r="C893" s="214" t="s">
        <v>1072</v>
      </c>
      <c r="D893" s="214" t="s">
        <v>146</v>
      </c>
      <c r="E893" s="215" t="s">
        <v>1073</v>
      </c>
      <c r="F893" s="216" t="s">
        <v>1074</v>
      </c>
      <c r="G893" s="217" t="s">
        <v>149</v>
      </c>
      <c r="H893" s="218">
        <v>1711.432</v>
      </c>
      <c r="I893" s="219"/>
      <c r="J893" s="220">
        <f>ROUND(I893*H893,2)</f>
        <v>0</v>
      </c>
      <c r="K893" s="216" t="s">
        <v>150</v>
      </c>
      <c r="L893" s="46"/>
      <c r="M893" s="221" t="s">
        <v>19</v>
      </c>
      <c r="N893" s="222" t="s">
        <v>43</v>
      </c>
      <c r="O893" s="86"/>
      <c r="P893" s="223">
        <f>O893*H893</f>
        <v>0</v>
      </c>
      <c r="Q893" s="223">
        <v>0.00299</v>
      </c>
      <c r="R893" s="223">
        <f>Q893*H893</f>
        <v>5.1171816799999998</v>
      </c>
      <c r="S893" s="223">
        <v>0</v>
      </c>
      <c r="T893" s="224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25" t="s">
        <v>204</v>
      </c>
      <c r="AT893" s="225" t="s">
        <v>146</v>
      </c>
      <c r="AU893" s="225" t="s">
        <v>82</v>
      </c>
      <c r="AY893" s="19" t="s">
        <v>143</v>
      </c>
      <c r="BE893" s="226">
        <f>IF(N893="základní",J893,0)</f>
        <v>0</v>
      </c>
      <c r="BF893" s="226">
        <f>IF(N893="snížená",J893,0)</f>
        <v>0</v>
      </c>
      <c r="BG893" s="226">
        <f>IF(N893="zákl. přenesená",J893,0)</f>
        <v>0</v>
      </c>
      <c r="BH893" s="226">
        <f>IF(N893="sníž. přenesená",J893,0)</f>
        <v>0</v>
      </c>
      <c r="BI893" s="226">
        <f>IF(N893="nulová",J893,0)</f>
        <v>0</v>
      </c>
      <c r="BJ893" s="19" t="s">
        <v>79</v>
      </c>
      <c r="BK893" s="226">
        <f>ROUND(I893*H893,2)</f>
        <v>0</v>
      </c>
      <c r="BL893" s="19" t="s">
        <v>204</v>
      </c>
      <c r="BM893" s="225" t="s">
        <v>1075</v>
      </c>
    </row>
    <row r="894" s="2" customFormat="1">
      <c r="A894" s="40"/>
      <c r="B894" s="41"/>
      <c r="C894" s="42"/>
      <c r="D894" s="227" t="s">
        <v>153</v>
      </c>
      <c r="E894" s="42"/>
      <c r="F894" s="228" t="s">
        <v>1076</v>
      </c>
      <c r="G894" s="42"/>
      <c r="H894" s="42"/>
      <c r="I894" s="229"/>
      <c r="J894" s="42"/>
      <c r="K894" s="42"/>
      <c r="L894" s="46"/>
      <c r="M894" s="230"/>
      <c r="N894" s="231"/>
      <c r="O894" s="86"/>
      <c r="P894" s="86"/>
      <c r="Q894" s="86"/>
      <c r="R894" s="86"/>
      <c r="S894" s="86"/>
      <c r="T894" s="87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9" t="s">
        <v>153</v>
      </c>
      <c r="AU894" s="19" t="s">
        <v>82</v>
      </c>
    </row>
    <row r="895" s="13" customFormat="1">
      <c r="A895" s="13"/>
      <c r="B895" s="232"/>
      <c r="C895" s="233"/>
      <c r="D895" s="234" t="s">
        <v>155</v>
      </c>
      <c r="E895" s="235" t="s">
        <v>19</v>
      </c>
      <c r="F895" s="236" t="s">
        <v>574</v>
      </c>
      <c r="G895" s="233"/>
      <c r="H895" s="235" t="s">
        <v>19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2" t="s">
        <v>155</v>
      </c>
      <c r="AU895" s="242" t="s">
        <v>82</v>
      </c>
      <c r="AV895" s="13" t="s">
        <v>79</v>
      </c>
      <c r="AW895" s="13" t="s">
        <v>33</v>
      </c>
      <c r="AX895" s="13" t="s">
        <v>72</v>
      </c>
      <c r="AY895" s="242" t="s">
        <v>143</v>
      </c>
    </row>
    <row r="896" s="13" customFormat="1">
      <c r="A896" s="13"/>
      <c r="B896" s="232"/>
      <c r="C896" s="233"/>
      <c r="D896" s="234" t="s">
        <v>155</v>
      </c>
      <c r="E896" s="235" t="s">
        <v>19</v>
      </c>
      <c r="F896" s="236" t="s">
        <v>908</v>
      </c>
      <c r="G896" s="233"/>
      <c r="H896" s="235" t="s">
        <v>19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2" t="s">
        <v>155</v>
      </c>
      <c r="AU896" s="242" t="s">
        <v>82</v>
      </c>
      <c r="AV896" s="13" t="s">
        <v>79</v>
      </c>
      <c r="AW896" s="13" t="s">
        <v>33</v>
      </c>
      <c r="AX896" s="13" t="s">
        <v>72</v>
      </c>
      <c r="AY896" s="242" t="s">
        <v>143</v>
      </c>
    </row>
    <row r="897" s="13" customFormat="1">
      <c r="A897" s="13"/>
      <c r="B897" s="232"/>
      <c r="C897" s="233"/>
      <c r="D897" s="234" t="s">
        <v>155</v>
      </c>
      <c r="E897" s="235" t="s">
        <v>19</v>
      </c>
      <c r="F897" s="236" t="s">
        <v>909</v>
      </c>
      <c r="G897" s="233"/>
      <c r="H897" s="235" t="s">
        <v>19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2" t="s">
        <v>155</v>
      </c>
      <c r="AU897" s="242" t="s">
        <v>82</v>
      </c>
      <c r="AV897" s="13" t="s">
        <v>79</v>
      </c>
      <c r="AW897" s="13" t="s">
        <v>33</v>
      </c>
      <c r="AX897" s="13" t="s">
        <v>72</v>
      </c>
      <c r="AY897" s="242" t="s">
        <v>143</v>
      </c>
    </row>
    <row r="898" s="14" customFormat="1">
      <c r="A898" s="14"/>
      <c r="B898" s="243"/>
      <c r="C898" s="244"/>
      <c r="D898" s="234" t="s">
        <v>155</v>
      </c>
      <c r="E898" s="245" t="s">
        <v>19</v>
      </c>
      <c r="F898" s="246" t="s">
        <v>910</v>
      </c>
      <c r="G898" s="244"/>
      <c r="H898" s="247">
        <v>200.36000000000001</v>
      </c>
      <c r="I898" s="248"/>
      <c r="J898" s="244"/>
      <c r="K898" s="244"/>
      <c r="L898" s="249"/>
      <c r="M898" s="250"/>
      <c r="N898" s="251"/>
      <c r="O898" s="251"/>
      <c r="P898" s="251"/>
      <c r="Q898" s="251"/>
      <c r="R898" s="251"/>
      <c r="S898" s="251"/>
      <c r="T898" s="252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3" t="s">
        <v>155</v>
      </c>
      <c r="AU898" s="253" t="s">
        <v>82</v>
      </c>
      <c r="AV898" s="14" t="s">
        <v>82</v>
      </c>
      <c r="AW898" s="14" t="s">
        <v>33</v>
      </c>
      <c r="AX898" s="14" t="s">
        <v>72</v>
      </c>
      <c r="AY898" s="253" t="s">
        <v>143</v>
      </c>
    </row>
    <row r="899" s="14" customFormat="1">
      <c r="A899" s="14"/>
      <c r="B899" s="243"/>
      <c r="C899" s="244"/>
      <c r="D899" s="234" t="s">
        <v>155</v>
      </c>
      <c r="E899" s="245" t="s">
        <v>19</v>
      </c>
      <c r="F899" s="246" t="s">
        <v>911</v>
      </c>
      <c r="G899" s="244"/>
      <c r="H899" s="247">
        <v>83.893000000000001</v>
      </c>
      <c r="I899" s="248"/>
      <c r="J899" s="244"/>
      <c r="K899" s="244"/>
      <c r="L899" s="249"/>
      <c r="M899" s="250"/>
      <c r="N899" s="251"/>
      <c r="O899" s="251"/>
      <c r="P899" s="251"/>
      <c r="Q899" s="251"/>
      <c r="R899" s="251"/>
      <c r="S899" s="251"/>
      <c r="T899" s="25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3" t="s">
        <v>155</v>
      </c>
      <c r="AU899" s="253" t="s">
        <v>82</v>
      </c>
      <c r="AV899" s="14" t="s">
        <v>82</v>
      </c>
      <c r="AW899" s="14" t="s">
        <v>33</v>
      </c>
      <c r="AX899" s="14" t="s">
        <v>72</v>
      </c>
      <c r="AY899" s="253" t="s">
        <v>143</v>
      </c>
    </row>
    <row r="900" s="14" customFormat="1">
      <c r="A900" s="14"/>
      <c r="B900" s="243"/>
      <c r="C900" s="244"/>
      <c r="D900" s="234" t="s">
        <v>155</v>
      </c>
      <c r="E900" s="245" t="s">
        <v>19</v>
      </c>
      <c r="F900" s="246" t="s">
        <v>912</v>
      </c>
      <c r="G900" s="244"/>
      <c r="H900" s="247">
        <v>139.28800000000001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3" t="s">
        <v>155</v>
      </c>
      <c r="AU900" s="253" t="s">
        <v>82</v>
      </c>
      <c r="AV900" s="14" t="s">
        <v>82</v>
      </c>
      <c r="AW900" s="14" t="s">
        <v>33</v>
      </c>
      <c r="AX900" s="14" t="s">
        <v>72</v>
      </c>
      <c r="AY900" s="253" t="s">
        <v>143</v>
      </c>
    </row>
    <row r="901" s="14" customFormat="1">
      <c r="A901" s="14"/>
      <c r="B901" s="243"/>
      <c r="C901" s="244"/>
      <c r="D901" s="234" t="s">
        <v>155</v>
      </c>
      <c r="E901" s="245" t="s">
        <v>19</v>
      </c>
      <c r="F901" s="246" t="s">
        <v>913</v>
      </c>
      <c r="G901" s="244"/>
      <c r="H901" s="247">
        <v>146.19</v>
      </c>
      <c r="I901" s="248"/>
      <c r="J901" s="244"/>
      <c r="K901" s="244"/>
      <c r="L901" s="249"/>
      <c r="M901" s="250"/>
      <c r="N901" s="251"/>
      <c r="O901" s="251"/>
      <c r="P901" s="251"/>
      <c r="Q901" s="251"/>
      <c r="R901" s="251"/>
      <c r="S901" s="251"/>
      <c r="T901" s="252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3" t="s">
        <v>155</v>
      </c>
      <c r="AU901" s="253" t="s">
        <v>82</v>
      </c>
      <c r="AV901" s="14" t="s">
        <v>82</v>
      </c>
      <c r="AW901" s="14" t="s">
        <v>33</v>
      </c>
      <c r="AX901" s="14" t="s">
        <v>72</v>
      </c>
      <c r="AY901" s="253" t="s">
        <v>143</v>
      </c>
    </row>
    <row r="902" s="14" customFormat="1">
      <c r="A902" s="14"/>
      <c r="B902" s="243"/>
      <c r="C902" s="244"/>
      <c r="D902" s="234" t="s">
        <v>155</v>
      </c>
      <c r="E902" s="245" t="s">
        <v>19</v>
      </c>
      <c r="F902" s="246" t="s">
        <v>914</v>
      </c>
      <c r="G902" s="244"/>
      <c r="H902" s="247">
        <v>153.09299999999999</v>
      </c>
      <c r="I902" s="248"/>
      <c r="J902" s="244"/>
      <c r="K902" s="244"/>
      <c r="L902" s="249"/>
      <c r="M902" s="250"/>
      <c r="N902" s="251"/>
      <c r="O902" s="251"/>
      <c r="P902" s="251"/>
      <c r="Q902" s="251"/>
      <c r="R902" s="251"/>
      <c r="S902" s="251"/>
      <c r="T902" s="25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3" t="s">
        <v>155</v>
      </c>
      <c r="AU902" s="253" t="s">
        <v>82</v>
      </c>
      <c r="AV902" s="14" t="s">
        <v>82</v>
      </c>
      <c r="AW902" s="14" t="s">
        <v>33</v>
      </c>
      <c r="AX902" s="14" t="s">
        <v>72</v>
      </c>
      <c r="AY902" s="253" t="s">
        <v>143</v>
      </c>
    </row>
    <row r="903" s="14" customFormat="1">
      <c r="A903" s="14"/>
      <c r="B903" s="243"/>
      <c r="C903" s="244"/>
      <c r="D903" s="234" t="s">
        <v>155</v>
      </c>
      <c r="E903" s="245" t="s">
        <v>19</v>
      </c>
      <c r="F903" s="246" t="s">
        <v>915</v>
      </c>
      <c r="G903" s="244"/>
      <c r="H903" s="247">
        <v>149.958</v>
      </c>
      <c r="I903" s="248"/>
      <c r="J903" s="244"/>
      <c r="K903" s="244"/>
      <c r="L903" s="249"/>
      <c r="M903" s="250"/>
      <c r="N903" s="251"/>
      <c r="O903" s="251"/>
      <c r="P903" s="251"/>
      <c r="Q903" s="251"/>
      <c r="R903" s="251"/>
      <c r="S903" s="251"/>
      <c r="T903" s="252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3" t="s">
        <v>155</v>
      </c>
      <c r="AU903" s="253" t="s">
        <v>82</v>
      </c>
      <c r="AV903" s="14" t="s">
        <v>82</v>
      </c>
      <c r="AW903" s="14" t="s">
        <v>33</v>
      </c>
      <c r="AX903" s="14" t="s">
        <v>72</v>
      </c>
      <c r="AY903" s="253" t="s">
        <v>143</v>
      </c>
    </row>
    <row r="904" s="14" customFormat="1">
      <c r="A904" s="14"/>
      <c r="B904" s="243"/>
      <c r="C904" s="244"/>
      <c r="D904" s="234" t="s">
        <v>155</v>
      </c>
      <c r="E904" s="245" t="s">
        <v>19</v>
      </c>
      <c r="F904" s="246" t="s">
        <v>916</v>
      </c>
      <c r="G904" s="244"/>
      <c r="H904" s="247">
        <v>141.56999999999999</v>
      </c>
      <c r="I904" s="248"/>
      <c r="J904" s="244"/>
      <c r="K904" s="244"/>
      <c r="L904" s="249"/>
      <c r="M904" s="250"/>
      <c r="N904" s="251"/>
      <c r="O904" s="251"/>
      <c r="P904" s="251"/>
      <c r="Q904" s="251"/>
      <c r="R904" s="251"/>
      <c r="S904" s="251"/>
      <c r="T904" s="252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3" t="s">
        <v>155</v>
      </c>
      <c r="AU904" s="253" t="s">
        <v>82</v>
      </c>
      <c r="AV904" s="14" t="s">
        <v>82</v>
      </c>
      <c r="AW904" s="14" t="s">
        <v>33</v>
      </c>
      <c r="AX904" s="14" t="s">
        <v>72</v>
      </c>
      <c r="AY904" s="253" t="s">
        <v>143</v>
      </c>
    </row>
    <row r="905" s="14" customFormat="1">
      <c r="A905" s="14"/>
      <c r="B905" s="243"/>
      <c r="C905" s="244"/>
      <c r="D905" s="234" t="s">
        <v>155</v>
      </c>
      <c r="E905" s="245" t="s">
        <v>19</v>
      </c>
      <c r="F905" s="246" t="s">
        <v>917</v>
      </c>
      <c r="G905" s="244"/>
      <c r="H905" s="247">
        <v>26.210000000000001</v>
      </c>
      <c r="I905" s="248"/>
      <c r="J905" s="244"/>
      <c r="K905" s="244"/>
      <c r="L905" s="249"/>
      <c r="M905" s="250"/>
      <c r="N905" s="251"/>
      <c r="O905" s="251"/>
      <c r="P905" s="251"/>
      <c r="Q905" s="251"/>
      <c r="R905" s="251"/>
      <c r="S905" s="251"/>
      <c r="T905" s="252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3" t="s">
        <v>155</v>
      </c>
      <c r="AU905" s="253" t="s">
        <v>82</v>
      </c>
      <c r="AV905" s="14" t="s">
        <v>82</v>
      </c>
      <c r="AW905" s="14" t="s">
        <v>33</v>
      </c>
      <c r="AX905" s="14" t="s">
        <v>72</v>
      </c>
      <c r="AY905" s="253" t="s">
        <v>143</v>
      </c>
    </row>
    <row r="906" s="14" customFormat="1">
      <c r="A906" s="14"/>
      <c r="B906" s="243"/>
      <c r="C906" s="244"/>
      <c r="D906" s="234" t="s">
        <v>155</v>
      </c>
      <c r="E906" s="245" t="s">
        <v>19</v>
      </c>
      <c r="F906" s="246" t="s">
        <v>918</v>
      </c>
      <c r="G906" s="244"/>
      <c r="H906" s="247">
        <v>139.88200000000001</v>
      </c>
      <c r="I906" s="248"/>
      <c r="J906" s="244"/>
      <c r="K906" s="244"/>
      <c r="L906" s="249"/>
      <c r="M906" s="250"/>
      <c r="N906" s="251"/>
      <c r="O906" s="251"/>
      <c r="P906" s="251"/>
      <c r="Q906" s="251"/>
      <c r="R906" s="251"/>
      <c r="S906" s="251"/>
      <c r="T906" s="252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3" t="s">
        <v>155</v>
      </c>
      <c r="AU906" s="253" t="s">
        <v>82</v>
      </c>
      <c r="AV906" s="14" t="s">
        <v>82</v>
      </c>
      <c r="AW906" s="14" t="s">
        <v>33</v>
      </c>
      <c r="AX906" s="14" t="s">
        <v>72</v>
      </c>
      <c r="AY906" s="253" t="s">
        <v>143</v>
      </c>
    </row>
    <row r="907" s="14" customFormat="1">
      <c r="A907" s="14"/>
      <c r="B907" s="243"/>
      <c r="C907" s="244"/>
      <c r="D907" s="234" t="s">
        <v>155</v>
      </c>
      <c r="E907" s="245" t="s">
        <v>19</v>
      </c>
      <c r="F907" s="246" t="s">
        <v>919</v>
      </c>
      <c r="G907" s="244"/>
      <c r="H907" s="247">
        <v>92.629999999999995</v>
      </c>
      <c r="I907" s="248"/>
      <c r="J907" s="244"/>
      <c r="K907" s="244"/>
      <c r="L907" s="249"/>
      <c r="M907" s="250"/>
      <c r="N907" s="251"/>
      <c r="O907" s="251"/>
      <c r="P907" s="251"/>
      <c r="Q907" s="251"/>
      <c r="R907" s="251"/>
      <c r="S907" s="251"/>
      <c r="T907" s="252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3" t="s">
        <v>155</v>
      </c>
      <c r="AU907" s="253" t="s">
        <v>82</v>
      </c>
      <c r="AV907" s="14" t="s">
        <v>82</v>
      </c>
      <c r="AW907" s="14" t="s">
        <v>33</v>
      </c>
      <c r="AX907" s="14" t="s">
        <v>72</v>
      </c>
      <c r="AY907" s="253" t="s">
        <v>143</v>
      </c>
    </row>
    <row r="908" s="16" customFormat="1">
      <c r="A908" s="16"/>
      <c r="B908" s="265"/>
      <c r="C908" s="266"/>
      <c r="D908" s="234" t="s">
        <v>155</v>
      </c>
      <c r="E908" s="267" t="s">
        <v>19</v>
      </c>
      <c r="F908" s="268" t="s">
        <v>542</v>
      </c>
      <c r="G908" s="266"/>
      <c r="H908" s="269">
        <v>1273.0740000000001</v>
      </c>
      <c r="I908" s="270"/>
      <c r="J908" s="266"/>
      <c r="K908" s="266"/>
      <c r="L908" s="271"/>
      <c r="M908" s="272"/>
      <c r="N908" s="273"/>
      <c r="O908" s="273"/>
      <c r="P908" s="273"/>
      <c r="Q908" s="273"/>
      <c r="R908" s="273"/>
      <c r="S908" s="273"/>
      <c r="T908" s="274"/>
      <c r="U908" s="16"/>
      <c r="V908" s="16"/>
      <c r="W908" s="16"/>
      <c r="X908" s="16"/>
      <c r="Y908" s="16"/>
      <c r="Z908" s="16"/>
      <c r="AA908" s="16"/>
      <c r="AB908" s="16"/>
      <c r="AC908" s="16"/>
      <c r="AD908" s="16"/>
      <c r="AE908" s="16"/>
      <c r="AT908" s="275" t="s">
        <v>155</v>
      </c>
      <c r="AU908" s="275" t="s">
        <v>82</v>
      </c>
      <c r="AV908" s="16" t="s">
        <v>166</v>
      </c>
      <c r="AW908" s="16" t="s">
        <v>33</v>
      </c>
      <c r="AX908" s="16" t="s">
        <v>72</v>
      </c>
      <c r="AY908" s="275" t="s">
        <v>143</v>
      </c>
    </row>
    <row r="909" s="13" customFormat="1">
      <c r="A909" s="13"/>
      <c r="B909" s="232"/>
      <c r="C909" s="233"/>
      <c r="D909" s="234" t="s">
        <v>155</v>
      </c>
      <c r="E909" s="235" t="s">
        <v>19</v>
      </c>
      <c r="F909" s="236" t="s">
        <v>920</v>
      </c>
      <c r="G909" s="233"/>
      <c r="H909" s="235" t="s">
        <v>19</v>
      </c>
      <c r="I909" s="237"/>
      <c r="J909" s="233"/>
      <c r="K909" s="233"/>
      <c r="L909" s="238"/>
      <c r="M909" s="239"/>
      <c r="N909" s="240"/>
      <c r="O909" s="240"/>
      <c r="P909" s="240"/>
      <c r="Q909" s="240"/>
      <c r="R909" s="240"/>
      <c r="S909" s="240"/>
      <c r="T909" s="241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2" t="s">
        <v>155</v>
      </c>
      <c r="AU909" s="242" t="s">
        <v>82</v>
      </c>
      <c r="AV909" s="13" t="s">
        <v>79</v>
      </c>
      <c r="AW909" s="13" t="s">
        <v>33</v>
      </c>
      <c r="AX909" s="13" t="s">
        <v>72</v>
      </c>
      <c r="AY909" s="242" t="s">
        <v>143</v>
      </c>
    </row>
    <row r="910" s="13" customFormat="1">
      <c r="A910" s="13"/>
      <c r="B910" s="232"/>
      <c r="C910" s="233"/>
      <c r="D910" s="234" t="s">
        <v>155</v>
      </c>
      <c r="E910" s="235" t="s">
        <v>19</v>
      </c>
      <c r="F910" s="236" t="s">
        <v>921</v>
      </c>
      <c r="G910" s="233"/>
      <c r="H910" s="235" t="s">
        <v>19</v>
      </c>
      <c r="I910" s="237"/>
      <c r="J910" s="233"/>
      <c r="K910" s="233"/>
      <c r="L910" s="238"/>
      <c r="M910" s="239"/>
      <c r="N910" s="240"/>
      <c r="O910" s="240"/>
      <c r="P910" s="240"/>
      <c r="Q910" s="240"/>
      <c r="R910" s="240"/>
      <c r="S910" s="240"/>
      <c r="T910" s="241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2" t="s">
        <v>155</v>
      </c>
      <c r="AU910" s="242" t="s">
        <v>82</v>
      </c>
      <c r="AV910" s="13" t="s">
        <v>79</v>
      </c>
      <c r="AW910" s="13" t="s">
        <v>33</v>
      </c>
      <c r="AX910" s="13" t="s">
        <v>72</v>
      </c>
      <c r="AY910" s="242" t="s">
        <v>143</v>
      </c>
    </row>
    <row r="911" s="14" customFormat="1">
      <c r="A911" s="14"/>
      <c r="B911" s="243"/>
      <c r="C911" s="244"/>
      <c r="D911" s="234" t="s">
        <v>155</v>
      </c>
      <c r="E911" s="245" t="s">
        <v>19</v>
      </c>
      <c r="F911" s="246" t="s">
        <v>922</v>
      </c>
      <c r="G911" s="244"/>
      <c r="H911" s="247">
        <v>244.87000000000001</v>
      </c>
      <c r="I911" s="248"/>
      <c r="J911" s="244"/>
      <c r="K911" s="244"/>
      <c r="L911" s="249"/>
      <c r="M911" s="250"/>
      <c r="N911" s="251"/>
      <c r="O911" s="251"/>
      <c r="P911" s="251"/>
      <c r="Q911" s="251"/>
      <c r="R911" s="251"/>
      <c r="S911" s="251"/>
      <c r="T911" s="252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3" t="s">
        <v>155</v>
      </c>
      <c r="AU911" s="253" t="s">
        <v>82</v>
      </c>
      <c r="AV911" s="14" t="s">
        <v>82</v>
      </c>
      <c r="AW911" s="14" t="s">
        <v>33</v>
      </c>
      <c r="AX911" s="14" t="s">
        <v>72</v>
      </c>
      <c r="AY911" s="253" t="s">
        <v>143</v>
      </c>
    </row>
    <row r="912" s="16" customFormat="1">
      <c r="A912" s="16"/>
      <c r="B912" s="265"/>
      <c r="C912" s="266"/>
      <c r="D912" s="234" t="s">
        <v>155</v>
      </c>
      <c r="E912" s="267" t="s">
        <v>19</v>
      </c>
      <c r="F912" s="268" t="s">
        <v>542</v>
      </c>
      <c r="G912" s="266"/>
      <c r="H912" s="269">
        <v>244.87000000000001</v>
      </c>
      <c r="I912" s="270"/>
      <c r="J912" s="266"/>
      <c r="K912" s="266"/>
      <c r="L912" s="271"/>
      <c r="M912" s="272"/>
      <c r="N912" s="273"/>
      <c r="O912" s="273"/>
      <c r="P912" s="273"/>
      <c r="Q912" s="273"/>
      <c r="R912" s="273"/>
      <c r="S912" s="273"/>
      <c r="T912" s="274"/>
      <c r="U912" s="16"/>
      <c r="V912" s="16"/>
      <c r="W912" s="16"/>
      <c r="X912" s="16"/>
      <c r="Y912" s="16"/>
      <c r="Z912" s="16"/>
      <c r="AA912" s="16"/>
      <c r="AB912" s="16"/>
      <c r="AC912" s="16"/>
      <c r="AD912" s="16"/>
      <c r="AE912" s="16"/>
      <c r="AT912" s="275" t="s">
        <v>155</v>
      </c>
      <c r="AU912" s="275" t="s">
        <v>82</v>
      </c>
      <c r="AV912" s="16" t="s">
        <v>166</v>
      </c>
      <c r="AW912" s="16" t="s">
        <v>33</v>
      </c>
      <c r="AX912" s="16" t="s">
        <v>72</v>
      </c>
      <c r="AY912" s="275" t="s">
        <v>143</v>
      </c>
    </row>
    <row r="913" s="13" customFormat="1">
      <c r="A913" s="13"/>
      <c r="B913" s="232"/>
      <c r="C913" s="233"/>
      <c r="D913" s="234" t="s">
        <v>155</v>
      </c>
      <c r="E913" s="235" t="s">
        <v>19</v>
      </c>
      <c r="F913" s="236" t="s">
        <v>923</v>
      </c>
      <c r="G913" s="233"/>
      <c r="H913" s="235" t="s">
        <v>19</v>
      </c>
      <c r="I913" s="237"/>
      <c r="J913" s="233"/>
      <c r="K913" s="233"/>
      <c r="L913" s="238"/>
      <c r="M913" s="239"/>
      <c r="N913" s="240"/>
      <c r="O913" s="240"/>
      <c r="P913" s="240"/>
      <c r="Q913" s="240"/>
      <c r="R913" s="240"/>
      <c r="S913" s="240"/>
      <c r="T913" s="241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2" t="s">
        <v>155</v>
      </c>
      <c r="AU913" s="242" t="s">
        <v>82</v>
      </c>
      <c r="AV913" s="13" t="s">
        <v>79</v>
      </c>
      <c r="AW913" s="13" t="s">
        <v>33</v>
      </c>
      <c r="AX913" s="13" t="s">
        <v>72</v>
      </c>
      <c r="AY913" s="242" t="s">
        <v>143</v>
      </c>
    </row>
    <row r="914" s="13" customFormat="1">
      <c r="A914" s="13"/>
      <c r="B914" s="232"/>
      <c r="C914" s="233"/>
      <c r="D914" s="234" t="s">
        <v>155</v>
      </c>
      <c r="E914" s="235" t="s">
        <v>19</v>
      </c>
      <c r="F914" s="236" t="s">
        <v>560</v>
      </c>
      <c r="G914" s="233"/>
      <c r="H914" s="235" t="s">
        <v>19</v>
      </c>
      <c r="I914" s="237"/>
      <c r="J914" s="233"/>
      <c r="K914" s="233"/>
      <c r="L914" s="238"/>
      <c r="M914" s="239"/>
      <c r="N914" s="240"/>
      <c r="O914" s="240"/>
      <c r="P914" s="240"/>
      <c r="Q914" s="240"/>
      <c r="R914" s="240"/>
      <c r="S914" s="240"/>
      <c r="T914" s="241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2" t="s">
        <v>155</v>
      </c>
      <c r="AU914" s="242" t="s">
        <v>82</v>
      </c>
      <c r="AV914" s="13" t="s">
        <v>79</v>
      </c>
      <c r="AW914" s="13" t="s">
        <v>33</v>
      </c>
      <c r="AX914" s="13" t="s">
        <v>72</v>
      </c>
      <c r="AY914" s="242" t="s">
        <v>143</v>
      </c>
    </row>
    <row r="915" s="14" customFormat="1">
      <c r="A915" s="14"/>
      <c r="B915" s="243"/>
      <c r="C915" s="244"/>
      <c r="D915" s="234" t="s">
        <v>155</v>
      </c>
      <c r="E915" s="245" t="s">
        <v>19</v>
      </c>
      <c r="F915" s="246" t="s">
        <v>924</v>
      </c>
      <c r="G915" s="244"/>
      <c r="H915" s="247">
        <v>112.992</v>
      </c>
      <c r="I915" s="248"/>
      <c r="J915" s="244"/>
      <c r="K915" s="244"/>
      <c r="L915" s="249"/>
      <c r="M915" s="250"/>
      <c r="N915" s="251"/>
      <c r="O915" s="251"/>
      <c r="P915" s="251"/>
      <c r="Q915" s="251"/>
      <c r="R915" s="251"/>
      <c r="S915" s="251"/>
      <c r="T915" s="252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3" t="s">
        <v>155</v>
      </c>
      <c r="AU915" s="253" t="s">
        <v>82</v>
      </c>
      <c r="AV915" s="14" t="s">
        <v>82</v>
      </c>
      <c r="AW915" s="14" t="s">
        <v>33</v>
      </c>
      <c r="AX915" s="14" t="s">
        <v>72</v>
      </c>
      <c r="AY915" s="253" t="s">
        <v>143</v>
      </c>
    </row>
    <row r="916" s="14" customFormat="1">
      <c r="A916" s="14"/>
      <c r="B916" s="243"/>
      <c r="C916" s="244"/>
      <c r="D916" s="234" t="s">
        <v>155</v>
      </c>
      <c r="E916" s="245" t="s">
        <v>19</v>
      </c>
      <c r="F916" s="246" t="s">
        <v>925</v>
      </c>
      <c r="G916" s="244"/>
      <c r="H916" s="247">
        <v>80.495999999999995</v>
      </c>
      <c r="I916" s="248"/>
      <c r="J916" s="244"/>
      <c r="K916" s="244"/>
      <c r="L916" s="249"/>
      <c r="M916" s="250"/>
      <c r="N916" s="251"/>
      <c r="O916" s="251"/>
      <c r="P916" s="251"/>
      <c r="Q916" s="251"/>
      <c r="R916" s="251"/>
      <c r="S916" s="251"/>
      <c r="T916" s="252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3" t="s">
        <v>155</v>
      </c>
      <c r="AU916" s="253" t="s">
        <v>82</v>
      </c>
      <c r="AV916" s="14" t="s">
        <v>82</v>
      </c>
      <c r="AW916" s="14" t="s">
        <v>33</v>
      </c>
      <c r="AX916" s="14" t="s">
        <v>72</v>
      </c>
      <c r="AY916" s="253" t="s">
        <v>143</v>
      </c>
    </row>
    <row r="917" s="16" customFormat="1">
      <c r="A917" s="16"/>
      <c r="B917" s="265"/>
      <c r="C917" s="266"/>
      <c r="D917" s="234" t="s">
        <v>155</v>
      </c>
      <c r="E917" s="267" t="s">
        <v>19</v>
      </c>
      <c r="F917" s="268" t="s">
        <v>542</v>
      </c>
      <c r="G917" s="266"/>
      <c r="H917" s="269">
        <v>193.488</v>
      </c>
      <c r="I917" s="270"/>
      <c r="J917" s="266"/>
      <c r="K917" s="266"/>
      <c r="L917" s="271"/>
      <c r="M917" s="272"/>
      <c r="N917" s="273"/>
      <c r="O917" s="273"/>
      <c r="P917" s="273"/>
      <c r="Q917" s="273"/>
      <c r="R917" s="273"/>
      <c r="S917" s="273"/>
      <c r="T917" s="274"/>
      <c r="U917" s="16"/>
      <c r="V917" s="16"/>
      <c r="W917" s="16"/>
      <c r="X917" s="16"/>
      <c r="Y917" s="16"/>
      <c r="Z917" s="16"/>
      <c r="AA917" s="16"/>
      <c r="AB917" s="16"/>
      <c r="AC917" s="16"/>
      <c r="AD917" s="16"/>
      <c r="AE917" s="16"/>
      <c r="AT917" s="275" t="s">
        <v>155</v>
      </c>
      <c r="AU917" s="275" t="s">
        <v>82</v>
      </c>
      <c r="AV917" s="16" t="s">
        <v>166</v>
      </c>
      <c r="AW917" s="16" t="s">
        <v>33</v>
      </c>
      <c r="AX917" s="16" t="s">
        <v>72</v>
      </c>
      <c r="AY917" s="275" t="s">
        <v>143</v>
      </c>
    </row>
    <row r="918" s="15" customFormat="1">
      <c r="A918" s="15"/>
      <c r="B918" s="254"/>
      <c r="C918" s="255"/>
      <c r="D918" s="234" t="s">
        <v>155</v>
      </c>
      <c r="E918" s="256" t="s">
        <v>19</v>
      </c>
      <c r="F918" s="257" t="s">
        <v>234</v>
      </c>
      <c r="G918" s="255"/>
      <c r="H918" s="258">
        <v>1711.432</v>
      </c>
      <c r="I918" s="259"/>
      <c r="J918" s="255"/>
      <c r="K918" s="255"/>
      <c r="L918" s="260"/>
      <c r="M918" s="261"/>
      <c r="N918" s="262"/>
      <c r="O918" s="262"/>
      <c r="P918" s="262"/>
      <c r="Q918" s="262"/>
      <c r="R918" s="262"/>
      <c r="S918" s="262"/>
      <c r="T918" s="263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64" t="s">
        <v>155</v>
      </c>
      <c r="AU918" s="264" t="s">
        <v>82</v>
      </c>
      <c r="AV918" s="15" t="s">
        <v>151</v>
      </c>
      <c r="AW918" s="15" t="s">
        <v>33</v>
      </c>
      <c r="AX918" s="15" t="s">
        <v>79</v>
      </c>
      <c r="AY918" s="264" t="s">
        <v>143</v>
      </c>
    </row>
    <row r="919" s="2" customFormat="1" ht="24.15" customHeight="1">
      <c r="A919" s="40"/>
      <c r="B919" s="41"/>
      <c r="C919" s="214" t="s">
        <v>1077</v>
      </c>
      <c r="D919" s="214" t="s">
        <v>146</v>
      </c>
      <c r="E919" s="215" t="s">
        <v>1078</v>
      </c>
      <c r="F919" s="216" t="s">
        <v>1079</v>
      </c>
      <c r="G919" s="217" t="s">
        <v>325</v>
      </c>
      <c r="H919" s="218">
        <v>13</v>
      </c>
      <c r="I919" s="219"/>
      <c r="J919" s="220">
        <f>ROUND(I919*H919,2)</f>
        <v>0</v>
      </c>
      <c r="K919" s="216" t="s">
        <v>150</v>
      </c>
      <c r="L919" s="46"/>
      <c r="M919" s="221" t="s">
        <v>19</v>
      </c>
      <c r="N919" s="222" t="s">
        <v>43</v>
      </c>
      <c r="O919" s="86"/>
      <c r="P919" s="223">
        <f>O919*H919</f>
        <v>0</v>
      </c>
      <c r="Q919" s="223">
        <v>0</v>
      </c>
      <c r="R919" s="223">
        <f>Q919*H919</f>
        <v>0</v>
      </c>
      <c r="S919" s="223">
        <v>0</v>
      </c>
      <c r="T919" s="224">
        <f>S919*H919</f>
        <v>0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25" t="s">
        <v>204</v>
      </c>
      <c r="AT919" s="225" t="s">
        <v>146</v>
      </c>
      <c r="AU919" s="225" t="s">
        <v>82</v>
      </c>
      <c r="AY919" s="19" t="s">
        <v>143</v>
      </c>
      <c r="BE919" s="226">
        <f>IF(N919="základní",J919,0)</f>
        <v>0</v>
      </c>
      <c r="BF919" s="226">
        <f>IF(N919="snížená",J919,0)</f>
        <v>0</v>
      </c>
      <c r="BG919" s="226">
        <f>IF(N919="zákl. přenesená",J919,0)</f>
        <v>0</v>
      </c>
      <c r="BH919" s="226">
        <f>IF(N919="sníž. přenesená",J919,0)</f>
        <v>0</v>
      </c>
      <c r="BI919" s="226">
        <f>IF(N919="nulová",J919,0)</f>
        <v>0</v>
      </c>
      <c r="BJ919" s="19" t="s">
        <v>79</v>
      </c>
      <c r="BK919" s="226">
        <f>ROUND(I919*H919,2)</f>
        <v>0</v>
      </c>
      <c r="BL919" s="19" t="s">
        <v>204</v>
      </c>
      <c r="BM919" s="225" t="s">
        <v>1080</v>
      </c>
    </row>
    <row r="920" s="2" customFormat="1">
      <c r="A920" s="40"/>
      <c r="B920" s="41"/>
      <c r="C920" s="42"/>
      <c r="D920" s="227" t="s">
        <v>153</v>
      </c>
      <c r="E920" s="42"/>
      <c r="F920" s="228" t="s">
        <v>1081</v>
      </c>
      <c r="G920" s="42"/>
      <c r="H920" s="42"/>
      <c r="I920" s="229"/>
      <c r="J920" s="42"/>
      <c r="K920" s="42"/>
      <c r="L920" s="46"/>
      <c r="M920" s="230"/>
      <c r="N920" s="231"/>
      <c r="O920" s="86"/>
      <c r="P920" s="86"/>
      <c r="Q920" s="86"/>
      <c r="R920" s="86"/>
      <c r="S920" s="86"/>
      <c r="T920" s="87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T920" s="19" t="s">
        <v>153</v>
      </c>
      <c r="AU920" s="19" t="s">
        <v>82</v>
      </c>
    </row>
    <row r="921" s="13" customFormat="1">
      <c r="A921" s="13"/>
      <c r="B921" s="232"/>
      <c r="C921" s="233"/>
      <c r="D921" s="234" t="s">
        <v>155</v>
      </c>
      <c r="E921" s="235" t="s">
        <v>19</v>
      </c>
      <c r="F921" s="236" t="s">
        <v>1082</v>
      </c>
      <c r="G921" s="233"/>
      <c r="H921" s="235" t="s">
        <v>19</v>
      </c>
      <c r="I921" s="237"/>
      <c r="J921" s="233"/>
      <c r="K921" s="233"/>
      <c r="L921" s="238"/>
      <c r="M921" s="239"/>
      <c r="N921" s="240"/>
      <c r="O921" s="240"/>
      <c r="P921" s="240"/>
      <c r="Q921" s="240"/>
      <c r="R921" s="240"/>
      <c r="S921" s="240"/>
      <c r="T921" s="241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2" t="s">
        <v>155</v>
      </c>
      <c r="AU921" s="242" t="s">
        <v>82</v>
      </c>
      <c r="AV921" s="13" t="s">
        <v>79</v>
      </c>
      <c r="AW921" s="13" t="s">
        <v>33</v>
      </c>
      <c r="AX921" s="13" t="s">
        <v>72</v>
      </c>
      <c r="AY921" s="242" t="s">
        <v>143</v>
      </c>
    </row>
    <row r="922" s="14" customFormat="1">
      <c r="A922" s="14"/>
      <c r="B922" s="243"/>
      <c r="C922" s="244"/>
      <c r="D922" s="234" t="s">
        <v>155</v>
      </c>
      <c r="E922" s="245" t="s">
        <v>19</v>
      </c>
      <c r="F922" s="246" t="s">
        <v>253</v>
      </c>
      <c r="G922" s="244"/>
      <c r="H922" s="247">
        <v>13</v>
      </c>
      <c r="I922" s="248"/>
      <c r="J922" s="244"/>
      <c r="K922" s="244"/>
      <c r="L922" s="249"/>
      <c r="M922" s="250"/>
      <c r="N922" s="251"/>
      <c r="O922" s="251"/>
      <c r="P922" s="251"/>
      <c r="Q922" s="251"/>
      <c r="R922" s="251"/>
      <c r="S922" s="251"/>
      <c r="T922" s="252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3" t="s">
        <v>155</v>
      </c>
      <c r="AU922" s="253" t="s">
        <v>82</v>
      </c>
      <c r="AV922" s="14" t="s">
        <v>82</v>
      </c>
      <c r="AW922" s="14" t="s">
        <v>33</v>
      </c>
      <c r="AX922" s="14" t="s">
        <v>79</v>
      </c>
      <c r="AY922" s="253" t="s">
        <v>143</v>
      </c>
    </row>
    <row r="923" s="2" customFormat="1" ht="24.15" customHeight="1">
      <c r="A923" s="40"/>
      <c r="B923" s="41"/>
      <c r="C923" s="276" t="s">
        <v>1083</v>
      </c>
      <c r="D923" s="276" t="s">
        <v>588</v>
      </c>
      <c r="E923" s="277" t="s">
        <v>1084</v>
      </c>
      <c r="F923" s="278" t="s">
        <v>1085</v>
      </c>
      <c r="G923" s="279" t="s">
        <v>325</v>
      </c>
      <c r="H923" s="280">
        <v>13</v>
      </c>
      <c r="I923" s="281"/>
      <c r="J923" s="282">
        <f>ROUND(I923*H923,2)</f>
        <v>0</v>
      </c>
      <c r="K923" s="278" t="s">
        <v>150</v>
      </c>
      <c r="L923" s="283"/>
      <c r="M923" s="284" t="s">
        <v>19</v>
      </c>
      <c r="N923" s="285" t="s">
        <v>43</v>
      </c>
      <c r="O923" s="86"/>
      <c r="P923" s="223">
        <f>O923*H923</f>
        <v>0</v>
      </c>
      <c r="Q923" s="223">
        <v>0.0055999999999999999</v>
      </c>
      <c r="R923" s="223">
        <f>Q923*H923</f>
        <v>0.072800000000000004</v>
      </c>
      <c r="S923" s="223">
        <v>0</v>
      </c>
      <c r="T923" s="224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25" t="s">
        <v>369</v>
      </c>
      <c r="AT923" s="225" t="s">
        <v>588</v>
      </c>
      <c r="AU923" s="225" t="s">
        <v>82</v>
      </c>
      <c r="AY923" s="19" t="s">
        <v>143</v>
      </c>
      <c r="BE923" s="226">
        <f>IF(N923="základní",J923,0)</f>
        <v>0</v>
      </c>
      <c r="BF923" s="226">
        <f>IF(N923="snížená",J923,0)</f>
        <v>0</v>
      </c>
      <c r="BG923" s="226">
        <f>IF(N923="zákl. přenesená",J923,0)</f>
        <v>0</v>
      </c>
      <c r="BH923" s="226">
        <f>IF(N923="sníž. přenesená",J923,0)</f>
        <v>0</v>
      </c>
      <c r="BI923" s="226">
        <f>IF(N923="nulová",J923,0)</f>
        <v>0</v>
      </c>
      <c r="BJ923" s="19" t="s">
        <v>79</v>
      </c>
      <c r="BK923" s="226">
        <f>ROUND(I923*H923,2)</f>
        <v>0</v>
      </c>
      <c r="BL923" s="19" t="s">
        <v>204</v>
      </c>
      <c r="BM923" s="225" t="s">
        <v>1086</v>
      </c>
    </row>
    <row r="924" s="2" customFormat="1">
      <c r="A924" s="40"/>
      <c r="B924" s="41"/>
      <c r="C924" s="42"/>
      <c r="D924" s="227" t="s">
        <v>153</v>
      </c>
      <c r="E924" s="42"/>
      <c r="F924" s="228" t="s">
        <v>1087</v>
      </c>
      <c r="G924" s="42"/>
      <c r="H924" s="42"/>
      <c r="I924" s="229"/>
      <c r="J924" s="42"/>
      <c r="K924" s="42"/>
      <c r="L924" s="46"/>
      <c r="M924" s="230"/>
      <c r="N924" s="231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9" t="s">
        <v>153</v>
      </c>
      <c r="AU924" s="19" t="s">
        <v>82</v>
      </c>
    </row>
    <row r="925" s="13" customFormat="1">
      <c r="A925" s="13"/>
      <c r="B925" s="232"/>
      <c r="C925" s="233"/>
      <c r="D925" s="234" t="s">
        <v>155</v>
      </c>
      <c r="E925" s="235" t="s">
        <v>19</v>
      </c>
      <c r="F925" s="236" t="s">
        <v>1082</v>
      </c>
      <c r="G925" s="233"/>
      <c r="H925" s="235" t="s">
        <v>19</v>
      </c>
      <c r="I925" s="237"/>
      <c r="J925" s="233"/>
      <c r="K925" s="233"/>
      <c r="L925" s="238"/>
      <c r="M925" s="239"/>
      <c r="N925" s="240"/>
      <c r="O925" s="240"/>
      <c r="P925" s="240"/>
      <c r="Q925" s="240"/>
      <c r="R925" s="240"/>
      <c r="S925" s="240"/>
      <c r="T925" s="241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2" t="s">
        <v>155</v>
      </c>
      <c r="AU925" s="242" t="s">
        <v>82</v>
      </c>
      <c r="AV925" s="13" t="s">
        <v>79</v>
      </c>
      <c r="AW925" s="13" t="s">
        <v>33</v>
      </c>
      <c r="AX925" s="13" t="s">
        <v>72</v>
      </c>
      <c r="AY925" s="242" t="s">
        <v>143</v>
      </c>
    </row>
    <row r="926" s="14" customFormat="1">
      <c r="A926" s="14"/>
      <c r="B926" s="243"/>
      <c r="C926" s="244"/>
      <c r="D926" s="234" t="s">
        <v>155</v>
      </c>
      <c r="E926" s="245" t="s">
        <v>19</v>
      </c>
      <c r="F926" s="246" t="s">
        <v>253</v>
      </c>
      <c r="G926" s="244"/>
      <c r="H926" s="247">
        <v>13</v>
      </c>
      <c r="I926" s="248"/>
      <c r="J926" s="244"/>
      <c r="K926" s="244"/>
      <c r="L926" s="249"/>
      <c r="M926" s="250"/>
      <c r="N926" s="251"/>
      <c r="O926" s="251"/>
      <c r="P926" s="251"/>
      <c r="Q926" s="251"/>
      <c r="R926" s="251"/>
      <c r="S926" s="251"/>
      <c r="T926" s="252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3" t="s">
        <v>155</v>
      </c>
      <c r="AU926" s="253" t="s">
        <v>82</v>
      </c>
      <c r="AV926" s="14" t="s">
        <v>82</v>
      </c>
      <c r="AW926" s="14" t="s">
        <v>33</v>
      </c>
      <c r="AX926" s="14" t="s">
        <v>79</v>
      </c>
      <c r="AY926" s="253" t="s">
        <v>143</v>
      </c>
    </row>
    <row r="927" s="2" customFormat="1" ht="24.15" customHeight="1">
      <c r="A927" s="40"/>
      <c r="B927" s="41"/>
      <c r="C927" s="214" t="s">
        <v>1088</v>
      </c>
      <c r="D927" s="214" t="s">
        <v>146</v>
      </c>
      <c r="E927" s="215" t="s">
        <v>1089</v>
      </c>
      <c r="F927" s="216" t="s">
        <v>1090</v>
      </c>
      <c r="G927" s="217" t="s">
        <v>271</v>
      </c>
      <c r="H927" s="218">
        <v>71</v>
      </c>
      <c r="I927" s="219"/>
      <c r="J927" s="220">
        <f>ROUND(I927*H927,2)</f>
        <v>0</v>
      </c>
      <c r="K927" s="216" t="s">
        <v>150</v>
      </c>
      <c r="L927" s="46"/>
      <c r="M927" s="221" t="s">
        <v>19</v>
      </c>
      <c r="N927" s="222" t="s">
        <v>43</v>
      </c>
      <c r="O927" s="86"/>
      <c r="P927" s="223">
        <f>O927*H927</f>
        <v>0</v>
      </c>
      <c r="Q927" s="223">
        <v>0.00089999999999999998</v>
      </c>
      <c r="R927" s="223">
        <f>Q927*H927</f>
        <v>0.063899999999999998</v>
      </c>
      <c r="S927" s="223">
        <v>0</v>
      </c>
      <c r="T927" s="224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25" t="s">
        <v>204</v>
      </c>
      <c r="AT927" s="225" t="s">
        <v>146</v>
      </c>
      <c r="AU927" s="225" t="s">
        <v>82</v>
      </c>
      <c r="AY927" s="19" t="s">
        <v>143</v>
      </c>
      <c r="BE927" s="226">
        <f>IF(N927="základní",J927,0)</f>
        <v>0</v>
      </c>
      <c r="BF927" s="226">
        <f>IF(N927="snížená",J927,0)</f>
        <v>0</v>
      </c>
      <c r="BG927" s="226">
        <f>IF(N927="zákl. přenesená",J927,0)</f>
        <v>0</v>
      </c>
      <c r="BH927" s="226">
        <f>IF(N927="sníž. přenesená",J927,0)</f>
        <v>0</v>
      </c>
      <c r="BI927" s="226">
        <f>IF(N927="nulová",J927,0)</f>
        <v>0</v>
      </c>
      <c r="BJ927" s="19" t="s">
        <v>79</v>
      </c>
      <c r="BK927" s="226">
        <f>ROUND(I927*H927,2)</f>
        <v>0</v>
      </c>
      <c r="BL927" s="19" t="s">
        <v>204</v>
      </c>
      <c r="BM927" s="225" t="s">
        <v>1091</v>
      </c>
    </row>
    <row r="928" s="2" customFormat="1">
      <c r="A928" s="40"/>
      <c r="B928" s="41"/>
      <c r="C928" s="42"/>
      <c r="D928" s="227" t="s">
        <v>153</v>
      </c>
      <c r="E928" s="42"/>
      <c r="F928" s="228" t="s">
        <v>1092</v>
      </c>
      <c r="G928" s="42"/>
      <c r="H928" s="42"/>
      <c r="I928" s="229"/>
      <c r="J928" s="42"/>
      <c r="K928" s="42"/>
      <c r="L928" s="46"/>
      <c r="M928" s="230"/>
      <c r="N928" s="231"/>
      <c r="O928" s="86"/>
      <c r="P928" s="86"/>
      <c r="Q928" s="86"/>
      <c r="R928" s="86"/>
      <c r="S928" s="86"/>
      <c r="T928" s="87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T928" s="19" t="s">
        <v>153</v>
      </c>
      <c r="AU928" s="19" t="s">
        <v>82</v>
      </c>
    </row>
    <row r="929" s="13" customFormat="1">
      <c r="A929" s="13"/>
      <c r="B929" s="232"/>
      <c r="C929" s="233"/>
      <c r="D929" s="234" t="s">
        <v>155</v>
      </c>
      <c r="E929" s="235" t="s">
        <v>19</v>
      </c>
      <c r="F929" s="236" t="s">
        <v>1093</v>
      </c>
      <c r="G929" s="233"/>
      <c r="H929" s="235" t="s">
        <v>19</v>
      </c>
      <c r="I929" s="237"/>
      <c r="J929" s="233"/>
      <c r="K929" s="233"/>
      <c r="L929" s="238"/>
      <c r="M929" s="239"/>
      <c r="N929" s="240"/>
      <c r="O929" s="240"/>
      <c r="P929" s="240"/>
      <c r="Q929" s="240"/>
      <c r="R929" s="240"/>
      <c r="S929" s="240"/>
      <c r="T929" s="241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2" t="s">
        <v>155</v>
      </c>
      <c r="AU929" s="242" t="s">
        <v>82</v>
      </c>
      <c r="AV929" s="13" t="s">
        <v>79</v>
      </c>
      <c r="AW929" s="13" t="s">
        <v>33</v>
      </c>
      <c r="AX929" s="13" t="s">
        <v>72</v>
      </c>
      <c r="AY929" s="242" t="s">
        <v>143</v>
      </c>
    </row>
    <row r="930" s="14" customFormat="1">
      <c r="A930" s="14"/>
      <c r="B930" s="243"/>
      <c r="C930" s="244"/>
      <c r="D930" s="234" t="s">
        <v>155</v>
      </c>
      <c r="E930" s="245" t="s">
        <v>19</v>
      </c>
      <c r="F930" s="246" t="s">
        <v>658</v>
      </c>
      <c r="G930" s="244"/>
      <c r="H930" s="247">
        <v>71</v>
      </c>
      <c r="I930" s="248"/>
      <c r="J930" s="244"/>
      <c r="K930" s="244"/>
      <c r="L930" s="249"/>
      <c r="M930" s="250"/>
      <c r="N930" s="251"/>
      <c r="O930" s="251"/>
      <c r="P930" s="251"/>
      <c r="Q930" s="251"/>
      <c r="R930" s="251"/>
      <c r="S930" s="251"/>
      <c r="T930" s="252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3" t="s">
        <v>155</v>
      </c>
      <c r="AU930" s="253" t="s">
        <v>82</v>
      </c>
      <c r="AV930" s="14" t="s">
        <v>82</v>
      </c>
      <c r="AW930" s="14" t="s">
        <v>33</v>
      </c>
      <c r="AX930" s="14" t="s">
        <v>79</v>
      </c>
      <c r="AY930" s="253" t="s">
        <v>143</v>
      </c>
    </row>
    <row r="931" s="2" customFormat="1" ht="33" customHeight="1">
      <c r="A931" s="40"/>
      <c r="B931" s="41"/>
      <c r="C931" s="214" t="s">
        <v>1094</v>
      </c>
      <c r="D931" s="214" t="s">
        <v>146</v>
      </c>
      <c r="E931" s="215" t="s">
        <v>1095</v>
      </c>
      <c r="F931" s="216" t="s">
        <v>1096</v>
      </c>
      <c r="G931" s="217" t="s">
        <v>325</v>
      </c>
      <c r="H931" s="218">
        <v>7</v>
      </c>
      <c r="I931" s="219"/>
      <c r="J931" s="220">
        <f>ROUND(I931*H931,2)</f>
        <v>0</v>
      </c>
      <c r="K931" s="216" t="s">
        <v>150</v>
      </c>
      <c r="L931" s="46"/>
      <c r="M931" s="221" t="s">
        <v>19</v>
      </c>
      <c r="N931" s="222" t="s">
        <v>43</v>
      </c>
      <c r="O931" s="86"/>
      <c r="P931" s="223">
        <f>O931*H931</f>
        <v>0</v>
      </c>
      <c r="Q931" s="223">
        <v>0.00031</v>
      </c>
      <c r="R931" s="223">
        <f>Q931*H931</f>
        <v>0.0021700000000000001</v>
      </c>
      <c r="S931" s="223">
        <v>0</v>
      </c>
      <c r="T931" s="224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25" t="s">
        <v>204</v>
      </c>
      <c r="AT931" s="225" t="s">
        <v>146</v>
      </c>
      <c r="AU931" s="225" t="s">
        <v>82</v>
      </c>
      <c r="AY931" s="19" t="s">
        <v>143</v>
      </c>
      <c r="BE931" s="226">
        <f>IF(N931="základní",J931,0)</f>
        <v>0</v>
      </c>
      <c r="BF931" s="226">
        <f>IF(N931="snížená",J931,0)</f>
        <v>0</v>
      </c>
      <c r="BG931" s="226">
        <f>IF(N931="zákl. přenesená",J931,0)</f>
        <v>0</v>
      </c>
      <c r="BH931" s="226">
        <f>IF(N931="sníž. přenesená",J931,0)</f>
        <v>0</v>
      </c>
      <c r="BI931" s="226">
        <f>IF(N931="nulová",J931,0)</f>
        <v>0</v>
      </c>
      <c r="BJ931" s="19" t="s">
        <v>79</v>
      </c>
      <c r="BK931" s="226">
        <f>ROUND(I931*H931,2)</f>
        <v>0</v>
      </c>
      <c r="BL931" s="19" t="s">
        <v>204</v>
      </c>
      <c r="BM931" s="225" t="s">
        <v>1097</v>
      </c>
    </row>
    <row r="932" s="2" customFormat="1">
      <c r="A932" s="40"/>
      <c r="B932" s="41"/>
      <c r="C932" s="42"/>
      <c r="D932" s="227" t="s">
        <v>153</v>
      </c>
      <c r="E932" s="42"/>
      <c r="F932" s="228" t="s">
        <v>1098</v>
      </c>
      <c r="G932" s="42"/>
      <c r="H932" s="42"/>
      <c r="I932" s="229"/>
      <c r="J932" s="42"/>
      <c r="K932" s="42"/>
      <c r="L932" s="46"/>
      <c r="M932" s="230"/>
      <c r="N932" s="231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9" t="s">
        <v>153</v>
      </c>
      <c r="AU932" s="19" t="s">
        <v>82</v>
      </c>
    </row>
    <row r="933" s="13" customFormat="1">
      <c r="A933" s="13"/>
      <c r="B933" s="232"/>
      <c r="C933" s="233"/>
      <c r="D933" s="234" t="s">
        <v>155</v>
      </c>
      <c r="E933" s="235" t="s">
        <v>19</v>
      </c>
      <c r="F933" s="236" t="s">
        <v>1099</v>
      </c>
      <c r="G933" s="233"/>
      <c r="H933" s="235" t="s">
        <v>19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2" t="s">
        <v>155</v>
      </c>
      <c r="AU933" s="242" t="s">
        <v>82</v>
      </c>
      <c r="AV933" s="13" t="s">
        <v>79</v>
      </c>
      <c r="AW933" s="13" t="s">
        <v>33</v>
      </c>
      <c r="AX933" s="13" t="s">
        <v>72</v>
      </c>
      <c r="AY933" s="242" t="s">
        <v>143</v>
      </c>
    </row>
    <row r="934" s="14" customFormat="1">
      <c r="A934" s="14"/>
      <c r="B934" s="243"/>
      <c r="C934" s="244"/>
      <c r="D934" s="234" t="s">
        <v>155</v>
      </c>
      <c r="E934" s="245" t="s">
        <v>19</v>
      </c>
      <c r="F934" s="246" t="s">
        <v>189</v>
      </c>
      <c r="G934" s="244"/>
      <c r="H934" s="247">
        <v>7</v>
      </c>
      <c r="I934" s="248"/>
      <c r="J934" s="244"/>
      <c r="K934" s="244"/>
      <c r="L934" s="249"/>
      <c r="M934" s="250"/>
      <c r="N934" s="251"/>
      <c r="O934" s="251"/>
      <c r="P934" s="251"/>
      <c r="Q934" s="251"/>
      <c r="R934" s="251"/>
      <c r="S934" s="251"/>
      <c r="T934" s="252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3" t="s">
        <v>155</v>
      </c>
      <c r="AU934" s="253" t="s">
        <v>82</v>
      </c>
      <c r="AV934" s="14" t="s">
        <v>82</v>
      </c>
      <c r="AW934" s="14" t="s">
        <v>33</v>
      </c>
      <c r="AX934" s="14" t="s">
        <v>79</v>
      </c>
      <c r="AY934" s="253" t="s">
        <v>143</v>
      </c>
    </row>
    <row r="935" s="2" customFormat="1" ht="37.8" customHeight="1">
      <c r="A935" s="40"/>
      <c r="B935" s="41"/>
      <c r="C935" s="214" t="s">
        <v>1100</v>
      </c>
      <c r="D935" s="214" t="s">
        <v>146</v>
      </c>
      <c r="E935" s="215" t="s">
        <v>1101</v>
      </c>
      <c r="F935" s="216" t="s">
        <v>1102</v>
      </c>
      <c r="G935" s="217" t="s">
        <v>325</v>
      </c>
      <c r="H935" s="218">
        <v>14</v>
      </c>
      <c r="I935" s="219"/>
      <c r="J935" s="220">
        <f>ROUND(I935*H935,2)</f>
        <v>0</v>
      </c>
      <c r="K935" s="216" t="s">
        <v>150</v>
      </c>
      <c r="L935" s="46"/>
      <c r="M935" s="221" t="s">
        <v>19</v>
      </c>
      <c r="N935" s="222" t="s">
        <v>43</v>
      </c>
      <c r="O935" s="86"/>
      <c r="P935" s="223">
        <f>O935*H935</f>
        <v>0</v>
      </c>
      <c r="Q935" s="223">
        <v>0.00019000000000000001</v>
      </c>
      <c r="R935" s="223">
        <f>Q935*H935</f>
        <v>0.00266</v>
      </c>
      <c r="S935" s="223">
        <v>0</v>
      </c>
      <c r="T935" s="224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25" t="s">
        <v>204</v>
      </c>
      <c r="AT935" s="225" t="s">
        <v>146</v>
      </c>
      <c r="AU935" s="225" t="s">
        <v>82</v>
      </c>
      <c r="AY935" s="19" t="s">
        <v>143</v>
      </c>
      <c r="BE935" s="226">
        <f>IF(N935="základní",J935,0)</f>
        <v>0</v>
      </c>
      <c r="BF935" s="226">
        <f>IF(N935="snížená",J935,0)</f>
        <v>0</v>
      </c>
      <c r="BG935" s="226">
        <f>IF(N935="zákl. přenesená",J935,0)</f>
        <v>0</v>
      </c>
      <c r="BH935" s="226">
        <f>IF(N935="sníž. přenesená",J935,0)</f>
        <v>0</v>
      </c>
      <c r="BI935" s="226">
        <f>IF(N935="nulová",J935,0)</f>
        <v>0</v>
      </c>
      <c r="BJ935" s="19" t="s">
        <v>79</v>
      </c>
      <c r="BK935" s="226">
        <f>ROUND(I935*H935,2)</f>
        <v>0</v>
      </c>
      <c r="BL935" s="19" t="s">
        <v>204</v>
      </c>
      <c r="BM935" s="225" t="s">
        <v>1103</v>
      </c>
    </row>
    <row r="936" s="2" customFormat="1">
      <c r="A936" s="40"/>
      <c r="B936" s="41"/>
      <c r="C936" s="42"/>
      <c r="D936" s="227" t="s">
        <v>153</v>
      </c>
      <c r="E936" s="42"/>
      <c r="F936" s="228" t="s">
        <v>1104</v>
      </c>
      <c r="G936" s="42"/>
      <c r="H936" s="42"/>
      <c r="I936" s="229"/>
      <c r="J936" s="42"/>
      <c r="K936" s="42"/>
      <c r="L936" s="46"/>
      <c r="M936" s="230"/>
      <c r="N936" s="231"/>
      <c r="O936" s="86"/>
      <c r="P936" s="86"/>
      <c r="Q936" s="86"/>
      <c r="R936" s="86"/>
      <c r="S936" s="86"/>
      <c r="T936" s="87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T936" s="19" t="s">
        <v>153</v>
      </c>
      <c r="AU936" s="19" t="s">
        <v>82</v>
      </c>
    </row>
    <row r="937" s="13" customFormat="1">
      <c r="A937" s="13"/>
      <c r="B937" s="232"/>
      <c r="C937" s="233"/>
      <c r="D937" s="234" t="s">
        <v>155</v>
      </c>
      <c r="E937" s="235" t="s">
        <v>19</v>
      </c>
      <c r="F937" s="236" t="s">
        <v>1105</v>
      </c>
      <c r="G937" s="233"/>
      <c r="H937" s="235" t="s">
        <v>19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2" t="s">
        <v>155</v>
      </c>
      <c r="AU937" s="242" t="s">
        <v>82</v>
      </c>
      <c r="AV937" s="13" t="s">
        <v>79</v>
      </c>
      <c r="AW937" s="13" t="s">
        <v>33</v>
      </c>
      <c r="AX937" s="13" t="s">
        <v>72</v>
      </c>
      <c r="AY937" s="242" t="s">
        <v>143</v>
      </c>
    </row>
    <row r="938" s="14" customFormat="1">
      <c r="A938" s="14"/>
      <c r="B938" s="243"/>
      <c r="C938" s="244"/>
      <c r="D938" s="234" t="s">
        <v>155</v>
      </c>
      <c r="E938" s="245" t="s">
        <v>19</v>
      </c>
      <c r="F938" s="246" t="s">
        <v>175</v>
      </c>
      <c r="G938" s="244"/>
      <c r="H938" s="247">
        <v>14</v>
      </c>
      <c r="I938" s="248"/>
      <c r="J938" s="244"/>
      <c r="K938" s="244"/>
      <c r="L938" s="249"/>
      <c r="M938" s="250"/>
      <c r="N938" s="251"/>
      <c r="O938" s="251"/>
      <c r="P938" s="251"/>
      <c r="Q938" s="251"/>
      <c r="R938" s="251"/>
      <c r="S938" s="251"/>
      <c r="T938" s="252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3" t="s">
        <v>155</v>
      </c>
      <c r="AU938" s="253" t="s">
        <v>82</v>
      </c>
      <c r="AV938" s="14" t="s">
        <v>82</v>
      </c>
      <c r="AW938" s="14" t="s">
        <v>33</v>
      </c>
      <c r="AX938" s="14" t="s">
        <v>79</v>
      </c>
      <c r="AY938" s="253" t="s">
        <v>143</v>
      </c>
    </row>
    <row r="939" s="2" customFormat="1" ht="24.15" customHeight="1">
      <c r="A939" s="40"/>
      <c r="B939" s="41"/>
      <c r="C939" s="214" t="s">
        <v>1106</v>
      </c>
      <c r="D939" s="214" t="s">
        <v>146</v>
      </c>
      <c r="E939" s="215" t="s">
        <v>1107</v>
      </c>
      <c r="F939" s="216" t="s">
        <v>1108</v>
      </c>
      <c r="G939" s="217" t="s">
        <v>271</v>
      </c>
      <c r="H939" s="218">
        <v>28</v>
      </c>
      <c r="I939" s="219"/>
      <c r="J939" s="220">
        <f>ROUND(I939*H939,2)</f>
        <v>0</v>
      </c>
      <c r="K939" s="216" t="s">
        <v>150</v>
      </c>
      <c r="L939" s="46"/>
      <c r="M939" s="221" t="s">
        <v>19</v>
      </c>
      <c r="N939" s="222" t="s">
        <v>43</v>
      </c>
      <c r="O939" s="86"/>
      <c r="P939" s="223">
        <f>O939*H939</f>
        <v>0</v>
      </c>
      <c r="Q939" s="223">
        <v>0.00085999999999999998</v>
      </c>
      <c r="R939" s="223">
        <f>Q939*H939</f>
        <v>0.024080000000000001</v>
      </c>
      <c r="S939" s="223">
        <v>0</v>
      </c>
      <c r="T939" s="224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25" t="s">
        <v>204</v>
      </c>
      <c r="AT939" s="225" t="s">
        <v>146</v>
      </c>
      <c r="AU939" s="225" t="s">
        <v>82</v>
      </c>
      <c r="AY939" s="19" t="s">
        <v>143</v>
      </c>
      <c r="BE939" s="226">
        <f>IF(N939="základní",J939,0)</f>
        <v>0</v>
      </c>
      <c r="BF939" s="226">
        <f>IF(N939="snížená",J939,0)</f>
        <v>0</v>
      </c>
      <c r="BG939" s="226">
        <f>IF(N939="zákl. přenesená",J939,0)</f>
        <v>0</v>
      </c>
      <c r="BH939" s="226">
        <f>IF(N939="sníž. přenesená",J939,0)</f>
        <v>0</v>
      </c>
      <c r="BI939" s="226">
        <f>IF(N939="nulová",J939,0)</f>
        <v>0</v>
      </c>
      <c r="BJ939" s="19" t="s">
        <v>79</v>
      </c>
      <c r="BK939" s="226">
        <f>ROUND(I939*H939,2)</f>
        <v>0</v>
      </c>
      <c r="BL939" s="19" t="s">
        <v>204</v>
      </c>
      <c r="BM939" s="225" t="s">
        <v>1109</v>
      </c>
    </row>
    <row r="940" s="2" customFormat="1">
      <c r="A940" s="40"/>
      <c r="B940" s="41"/>
      <c r="C940" s="42"/>
      <c r="D940" s="227" t="s">
        <v>153</v>
      </c>
      <c r="E940" s="42"/>
      <c r="F940" s="228" t="s">
        <v>1110</v>
      </c>
      <c r="G940" s="42"/>
      <c r="H940" s="42"/>
      <c r="I940" s="229"/>
      <c r="J940" s="42"/>
      <c r="K940" s="42"/>
      <c r="L940" s="46"/>
      <c r="M940" s="230"/>
      <c r="N940" s="231"/>
      <c r="O940" s="86"/>
      <c r="P940" s="86"/>
      <c r="Q940" s="86"/>
      <c r="R940" s="86"/>
      <c r="S940" s="86"/>
      <c r="T940" s="87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T940" s="19" t="s">
        <v>153</v>
      </c>
      <c r="AU940" s="19" t="s">
        <v>82</v>
      </c>
    </row>
    <row r="941" s="13" customFormat="1">
      <c r="A941" s="13"/>
      <c r="B941" s="232"/>
      <c r="C941" s="233"/>
      <c r="D941" s="234" t="s">
        <v>155</v>
      </c>
      <c r="E941" s="235" t="s">
        <v>19</v>
      </c>
      <c r="F941" s="236" t="s">
        <v>1111</v>
      </c>
      <c r="G941" s="233"/>
      <c r="H941" s="235" t="s">
        <v>19</v>
      </c>
      <c r="I941" s="237"/>
      <c r="J941" s="233"/>
      <c r="K941" s="233"/>
      <c r="L941" s="238"/>
      <c r="M941" s="239"/>
      <c r="N941" s="240"/>
      <c r="O941" s="240"/>
      <c r="P941" s="240"/>
      <c r="Q941" s="240"/>
      <c r="R941" s="240"/>
      <c r="S941" s="240"/>
      <c r="T941" s="241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2" t="s">
        <v>155</v>
      </c>
      <c r="AU941" s="242" t="s">
        <v>82</v>
      </c>
      <c r="AV941" s="13" t="s">
        <v>79</v>
      </c>
      <c r="AW941" s="13" t="s">
        <v>33</v>
      </c>
      <c r="AX941" s="13" t="s">
        <v>72</v>
      </c>
      <c r="AY941" s="242" t="s">
        <v>143</v>
      </c>
    </row>
    <row r="942" s="14" customFormat="1">
      <c r="A942" s="14"/>
      <c r="B942" s="243"/>
      <c r="C942" s="244"/>
      <c r="D942" s="234" t="s">
        <v>155</v>
      </c>
      <c r="E942" s="245" t="s">
        <v>19</v>
      </c>
      <c r="F942" s="246" t="s">
        <v>342</v>
      </c>
      <c r="G942" s="244"/>
      <c r="H942" s="247">
        <v>28</v>
      </c>
      <c r="I942" s="248"/>
      <c r="J942" s="244"/>
      <c r="K942" s="244"/>
      <c r="L942" s="249"/>
      <c r="M942" s="250"/>
      <c r="N942" s="251"/>
      <c r="O942" s="251"/>
      <c r="P942" s="251"/>
      <c r="Q942" s="251"/>
      <c r="R942" s="251"/>
      <c r="S942" s="251"/>
      <c r="T942" s="252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3" t="s">
        <v>155</v>
      </c>
      <c r="AU942" s="253" t="s">
        <v>82</v>
      </c>
      <c r="AV942" s="14" t="s">
        <v>82</v>
      </c>
      <c r="AW942" s="14" t="s">
        <v>33</v>
      </c>
      <c r="AX942" s="14" t="s">
        <v>79</v>
      </c>
      <c r="AY942" s="253" t="s">
        <v>143</v>
      </c>
    </row>
    <row r="943" s="2" customFormat="1" ht="24.15" customHeight="1">
      <c r="A943" s="40"/>
      <c r="B943" s="41"/>
      <c r="C943" s="214" t="s">
        <v>1112</v>
      </c>
      <c r="D943" s="214" t="s">
        <v>146</v>
      </c>
      <c r="E943" s="215" t="s">
        <v>1113</v>
      </c>
      <c r="F943" s="216" t="s">
        <v>1114</v>
      </c>
      <c r="G943" s="217" t="s">
        <v>271</v>
      </c>
      <c r="H943" s="218">
        <v>256</v>
      </c>
      <c r="I943" s="219"/>
      <c r="J943" s="220">
        <f>ROUND(I943*H943,2)</f>
        <v>0</v>
      </c>
      <c r="K943" s="216" t="s">
        <v>150</v>
      </c>
      <c r="L943" s="46"/>
      <c r="M943" s="221" t="s">
        <v>19</v>
      </c>
      <c r="N943" s="222" t="s">
        <v>43</v>
      </c>
      <c r="O943" s="86"/>
      <c r="P943" s="223">
        <f>O943*H943</f>
        <v>0</v>
      </c>
      <c r="Q943" s="223">
        <v>0.00091</v>
      </c>
      <c r="R943" s="223">
        <f>Q943*H943</f>
        <v>0.23296</v>
      </c>
      <c r="S943" s="223">
        <v>0</v>
      </c>
      <c r="T943" s="224">
        <f>S943*H943</f>
        <v>0</v>
      </c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R943" s="225" t="s">
        <v>204</v>
      </c>
      <c r="AT943" s="225" t="s">
        <v>146</v>
      </c>
      <c r="AU943" s="225" t="s">
        <v>82</v>
      </c>
      <c r="AY943" s="19" t="s">
        <v>143</v>
      </c>
      <c r="BE943" s="226">
        <f>IF(N943="základní",J943,0)</f>
        <v>0</v>
      </c>
      <c r="BF943" s="226">
        <f>IF(N943="snížená",J943,0)</f>
        <v>0</v>
      </c>
      <c r="BG943" s="226">
        <f>IF(N943="zákl. přenesená",J943,0)</f>
        <v>0</v>
      </c>
      <c r="BH943" s="226">
        <f>IF(N943="sníž. přenesená",J943,0)</f>
        <v>0</v>
      </c>
      <c r="BI943" s="226">
        <f>IF(N943="nulová",J943,0)</f>
        <v>0</v>
      </c>
      <c r="BJ943" s="19" t="s">
        <v>79</v>
      </c>
      <c r="BK943" s="226">
        <f>ROUND(I943*H943,2)</f>
        <v>0</v>
      </c>
      <c r="BL943" s="19" t="s">
        <v>204</v>
      </c>
      <c r="BM943" s="225" t="s">
        <v>1115</v>
      </c>
    </row>
    <row r="944" s="2" customFormat="1">
      <c r="A944" s="40"/>
      <c r="B944" s="41"/>
      <c r="C944" s="42"/>
      <c r="D944" s="227" t="s">
        <v>153</v>
      </c>
      <c r="E944" s="42"/>
      <c r="F944" s="228" t="s">
        <v>1116</v>
      </c>
      <c r="G944" s="42"/>
      <c r="H944" s="42"/>
      <c r="I944" s="229"/>
      <c r="J944" s="42"/>
      <c r="K944" s="42"/>
      <c r="L944" s="46"/>
      <c r="M944" s="230"/>
      <c r="N944" s="231"/>
      <c r="O944" s="86"/>
      <c r="P944" s="86"/>
      <c r="Q944" s="86"/>
      <c r="R944" s="86"/>
      <c r="S944" s="86"/>
      <c r="T944" s="87"/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T944" s="19" t="s">
        <v>153</v>
      </c>
      <c r="AU944" s="19" t="s">
        <v>82</v>
      </c>
    </row>
    <row r="945" s="13" customFormat="1">
      <c r="A945" s="13"/>
      <c r="B945" s="232"/>
      <c r="C945" s="233"/>
      <c r="D945" s="234" t="s">
        <v>155</v>
      </c>
      <c r="E945" s="235" t="s">
        <v>19</v>
      </c>
      <c r="F945" s="236" t="s">
        <v>1117</v>
      </c>
      <c r="G945" s="233"/>
      <c r="H945" s="235" t="s">
        <v>19</v>
      </c>
      <c r="I945" s="237"/>
      <c r="J945" s="233"/>
      <c r="K945" s="233"/>
      <c r="L945" s="238"/>
      <c r="M945" s="239"/>
      <c r="N945" s="240"/>
      <c r="O945" s="240"/>
      <c r="P945" s="240"/>
      <c r="Q945" s="240"/>
      <c r="R945" s="240"/>
      <c r="S945" s="240"/>
      <c r="T945" s="241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2" t="s">
        <v>155</v>
      </c>
      <c r="AU945" s="242" t="s">
        <v>82</v>
      </c>
      <c r="AV945" s="13" t="s">
        <v>79</v>
      </c>
      <c r="AW945" s="13" t="s">
        <v>33</v>
      </c>
      <c r="AX945" s="13" t="s">
        <v>72</v>
      </c>
      <c r="AY945" s="242" t="s">
        <v>143</v>
      </c>
    </row>
    <row r="946" s="14" customFormat="1">
      <c r="A946" s="14"/>
      <c r="B946" s="243"/>
      <c r="C946" s="244"/>
      <c r="D946" s="234" t="s">
        <v>155</v>
      </c>
      <c r="E946" s="245" t="s">
        <v>19</v>
      </c>
      <c r="F946" s="246" t="s">
        <v>1118</v>
      </c>
      <c r="G946" s="244"/>
      <c r="H946" s="247">
        <v>187</v>
      </c>
      <c r="I946" s="248"/>
      <c r="J946" s="244"/>
      <c r="K946" s="244"/>
      <c r="L946" s="249"/>
      <c r="M946" s="250"/>
      <c r="N946" s="251"/>
      <c r="O946" s="251"/>
      <c r="P946" s="251"/>
      <c r="Q946" s="251"/>
      <c r="R946" s="251"/>
      <c r="S946" s="251"/>
      <c r="T946" s="252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3" t="s">
        <v>155</v>
      </c>
      <c r="AU946" s="253" t="s">
        <v>82</v>
      </c>
      <c r="AV946" s="14" t="s">
        <v>82</v>
      </c>
      <c r="AW946" s="14" t="s">
        <v>33</v>
      </c>
      <c r="AX946" s="14" t="s">
        <v>72</v>
      </c>
      <c r="AY946" s="253" t="s">
        <v>143</v>
      </c>
    </row>
    <row r="947" s="13" customFormat="1">
      <c r="A947" s="13"/>
      <c r="B947" s="232"/>
      <c r="C947" s="233"/>
      <c r="D947" s="234" t="s">
        <v>155</v>
      </c>
      <c r="E947" s="235" t="s">
        <v>19</v>
      </c>
      <c r="F947" s="236" t="s">
        <v>1119</v>
      </c>
      <c r="G947" s="233"/>
      <c r="H947" s="235" t="s">
        <v>19</v>
      </c>
      <c r="I947" s="237"/>
      <c r="J947" s="233"/>
      <c r="K947" s="233"/>
      <c r="L947" s="238"/>
      <c r="M947" s="239"/>
      <c r="N947" s="240"/>
      <c r="O947" s="240"/>
      <c r="P947" s="240"/>
      <c r="Q947" s="240"/>
      <c r="R947" s="240"/>
      <c r="S947" s="240"/>
      <c r="T947" s="241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2" t="s">
        <v>155</v>
      </c>
      <c r="AU947" s="242" t="s">
        <v>82</v>
      </c>
      <c r="AV947" s="13" t="s">
        <v>79</v>
      </c>
      <c r="AW947" s="13" t="s">
        <v>33</v>
      </c>
      <c r="AX947" s="13" t="s">
        <v>72</v>
      </c>
      <c r="AY947" s="242" t="s">
        <v>143</v>
      </c>
    </row>
    <row r="948" s="14" customFormat="1">
      <c r="A948" s="14"/>
      <c r="B948" s="243"/>
      <c r="C948" s="244"/>
      <c r="D948" s="234" t="s">
        <v>155</v>
      </c>
      <c r="E948" s="245" t="s">
        <v>19</v>
      </c>
      <c r="F948" s="246" t="s">
        <v>645</v>
      </c>
      <c r="G948" s="244"/>
      <c r="H948" s="247">
        <v>69</v>
      </c>
      <c r="I948" s="248"/>
      <c r="J948" s="244"/>
      <c r="K948" s="244"/>
      <c r="L948" s="249"/>
      <c r="M948" s="250"/>
      <c r="N948" s="251"/>
      <c r="O948" s="251"/>
      <c r="P948" s="251"/>
      <c r="Q948" s="251"/>
      <c r="R948" s="251"/>
      <c r="S948" s="251"/>
      <c r="T948" s="252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3" t="s">
        <v>155</v>
      </c>
      <c r="AU948" s="253" t="s">
        <v>82</v>
      </c>
      <c r="AV948" s="14" t="s">
        <v>82</v>
      </c>
      <c r="AW948" s="14" t="s">
        <v>33</v>
      </c>
      <c r="AX948" s="14" t="s">
        <v>72</v>
      </c>
      <c r="AY948" s="253" t="s">
        <v>143</v>
      </c>
    </row>
    <row r="949" s="15" customFormat="1">
      <c r="A949" s="15"/>
      <c r="B949" s="254"/>
      <c r="C949" s="255"/>
      <c r="D949" s="234" t="s">
        <v>155</v>
      </c>
      <c r="E949" s="256" t="s">
        <v>19</v>
      </c>
      <c r="F949" s="257" t="s">
        <v>234</v>
      </c>
      <c r="G949" s="255"/>
      <c r="H949" s="258">
        <v>256</v>
      </c>
      <c r="I949" s="259"/>
      <c r="J949" s="255"/>
      <c r="K949" s="255"/>
      <c r="L949" s="260"/>
      <c r="M949" s="261"/>
      <c r="N949" s="262"/>
      <c r="O949" s="262"/>
      <c r="P949" s="262"/>
      <c r="Q949" s="262"/>
      <c r="R949" s="262"/>
      <c r="S949" s="262"/>
      <c r="T949" s="263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64" t="s">
        <v>155</v>
      </c>
      <c r="AU949" s="264" t="s">
        <v>82</v>
      </c>
      <c r="AV949" s="15" t="s">
        <v>151</v>
      </c>
      <c r="AW949" s="15" t="s">
        <v>33</v>
      </c>
      <c r="AX949" s="15" t="s">
        <v>79</v>
      </c>
      <c r="AY949" s="264" t="s">
        <v>143</v>
      </c>
    </row>
    <row r="950" s="2" customFormat="1" ht="33" customHeight="1">
      <c r="A950" s="40"/>
      <c r="B950" s="41"/>
      <c r="C950" s="214" t="s">
        <v>1120</v>
      </c>
      <c r="D950" s="214" t="s">
        <v>146</v>
      </c>
      <c r="E950" s="215" t="s">
        <v>1121</v>
      </c>
      <c r="F950" s="216" t="s">
        <v>1122</v>
      </c>
      <c r="G950" s="217" t="s">
        <v>325</v>
      </c>
      <c r="H950" s="218">
        <v>16</v>
      </c>
      <c r="I950" s="219"/>
      <c r="J950" s="220">
        <f>ROUND(I950*H950,2)</f>
        <v>0</v>
      </c>
      <c r="K950" s="216" t="s">
        <v>150</v>
      </c>
      <c r="L950" s="46"/>
      <c r="M950" s="221" t="s">
        <v>19</v>
      </c>
      <c r="N950" s="222" t="s">
        <v>43</v>
      </c>
      <c r="O950" s="86"/>
      <c r="P950" s="223">
        <f>O950*H950</f>
        <v>0</v>
      </c>
      <c r="Q950" s="223">
        <v>0.00033</v>
      </c>
      <c r="R950" s="223">
        <f>Q950*H950</f>
        <v>0.00528</v>
      </c>
      <c r="S950" s="223">
        <v>0</v>
      </c>
      <c r="T950" s="224">
        <f>S950*H950</f>
        <v>0</v>
      </c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R950" s="225" t="s">
        <v>204</v>
      </c>
      <c r="AT950" s="225" t="s">
        <v>146</v>
      </c>
      <c r="AU950" s="225" t="s">
        <v>82</v>
      </c>
      <c r="AY950" s="19" t="s">
        <v>143</v>
      </c>
      <c r="BE950" s="226">
        <f>IF(N950="základní",J950,0)</f>
        <v>0</v>
      </c>
      <c r="BF950" s="226">
        <f>IF(N950="snížená",J950,0)</f>
        <v>0</v>
      </c>
      <c r="BG950" s="226">
        <f>IF(N950="zákl. přenesená",J950,0)</f>
        <v>0</v>
      </c>
      <c r="BH950" s="226">
        <f>IF(N950="sníž. přenesená",J950,0)</f>
        <v>0</v>
      </c>
      <c r="BI950" s="226">
        <f>IF(N950="nulová",J950,0)</f>
        <v>0</v>
      </c>
      <c r="BJ950" s="19" t="s">
        <v>79</v>
      </c>
      <c r="BK950" s="226">
        <f>ROUND(I950*H950,2)</f>
        <v>0</v>
      </c>
      <c r="BL950" s="19" t="s">
        <v>204</v>
      </c>
      <c r="BM950" s="225" t="s">
        <v>1123</v>
      </c>
    </row>
    <row r="951" s="2" customFormat="1">
      <c r="A951" s="40"/>
      <c r="B951" s="41"/>
      <c r="C951" s="42"/>
      <c r="D951" s="227" t="s">
        <v>153</v>
      </c>
      <c r="E951" s="42"/>
      <c r="F951" s="228" t="s">
        <v>1124</v>
      </c>
      <c r="G951" s="42"/>
      <c r="H951" s="42"/>
      <c r="I951" s="229"/>
      <c r="J951" s="42"/>
      <c r="K951" s="42"/>
      <c r="L951" s="46"/>
      <c r="M951" s="230"/>
      <c r="N951" s="231"/>
      <c r="O951" s="86"/>
      <c r="P951" s="86"/>
      <c r="Q951" s="86"/>
      <c r="R951" s="86"/>
      <c r="S951" s="86"/>
      <c r="T951" s="87"/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T951" s="19" t="s">
        <v>153</v>
      </c>
      <c r="AU951" s="19" t="s">
        <v>82</v>
      </c>
    </row>
    <row r="952" s="13" customFormat="1">
      <c r="A952" s="13"/>
      <c r="B952" s="232"/>
      <c r="C952" s="233"/>
      <c r="D952" s="234" t="s">
        <v>155</v>
      </c>
      <c r="E952" s="235" t="s">
        <v>19</v>
      </c>
      <c r="F952" s="236" t="s">
        <v>1125</v>
      </c>
      <c r="G952" s="233"/>
      <c r="H952" s="235" t="s">
        <v>19</v>
      </c>
      <c r="I952" s="237"/>
      <c r="J952" s="233"/>
      <c r="K952" s="233"/>
      <c r="L952" s="238"/>
      <c r="M952" s="239"/>
      <c r="N952" s="240"/>
      <c r="O952" s="240"/>
      <c r="P952" s="240"/>
      <c r="Q952" s="240"/>
      <c r="R952" s="240"/>
      <c r="S952" s="240"/>
      <c r="T952" s="241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2" t="s">
        <v>155</v>
      </c>
      <c r="AU952" s="242" t="s">
        <v>82</v>
      </c>
      <c r="AV952" s="13" t="s">
        <v>79</v>
      </c>
      <c r="AW952" s="13" t="s">
        <v>33</v>
      </c>
      <c r="AX952" s="13" t="s">
        <v>72</v>
      </c>
      <c r="AY952" s="242" t="s">
        <v>143</v>
      </c>
    </row>
    <row r="953" s="14" customFormat="1">
      <c r="A953" s="14"/>
      <c r="B953" s="243"/>
      <c r="C953" s="244"/>
      <c r="D953" s="234" t="s">
        <v>155</v>
      </c>
      <c r="E953" s="245" t="s">
        <v>19</v>
      </c>
      <c r="F953" s="246" t="s">
        <v>204</v>
      </c>
      <c r="G953" s="244"/>
      <c r="H953" s="247">
        <v>16</v>
      </c>
      <c r="I953" s="248"/>
      <c r="J953" s="244"/>
      <c r="K953" s="244"/>
      <c r="L953" s="249"/>
      <c r="M953" s="250"/>
      <c r="N953" s="251"/>
      <c r="O953" s="251"/>
      <c r="P953" s="251"/>
      <c r="Q953" s="251"/>
      <c r="R953" s="251"/>
      <c r="S953" s="251"/>
      <c r="T953" s="252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3" t="s">
        <v>155</v>
      </c>
      <c r="AU953" s="253" t="s">
        <v>82</v>
      </c>
      <c r="AV953" s="14" t="s">
        <v>82</v>
      </c>
      <c r="AW953" s="14" t="s">
        <v>33</v>
      </c>
      <c r="AX953" s="14" t="s">
        <v>79</v>
      </c>
      <c r="AY953" s="253" t="s">
        <v>143</v>
      </c>
    </row>
    <row r="954" s="2" customFormat="1" ht="24.15" customHeight="1">
      <c r="A954" s="40"/>
      <c r="B954" s="41"/>
      <c r="C954" s="214" t="s">
        <v>1126</v>
      </c>
      <c r="D954" s="214" t="s">
        <v>146</v>
      </c>
      <c r="E954" s="215" t="s">
        <v>1127</v>
      </c>
      <c r="F954" s="216" t="s">
        <v>1128</v>
      </c>
      <c r="G954" s="217" t="s">
        <v>271</v>
      </c>
      <c r="H954" s="218">
        <v>4.5</v>
      </c>
      <c r="I954" s="219"/>
      <c r="J954" s="220">
        <f>ROUND(I954*H954,2)</f>
        <v>0</v>
      </c>
      <c r="K954" s="216" t="s">
        <v>150</v>
      </c>
      <c r="L954" s="46"/>
      <c r="M954" s="221" t="s">
        <v>19</v>
      </c>
      <c r="N954" s="222" t="s">
        <v>43</v>
      </c>
      <c r="O954" s="86"/>
      <c r="P954" s="223">
        <f>O954*H954</f>
        <v>0</v>
      </c>
      <c r="Q954" s="223">
        <v>0.00115</v>
      </c>
      <c r="R954" s="223">
        <f>Q954*H954</f>
        <v>0.0051749999999999999</v>
      </c>
      <c r="S954" s="223">
        <v>0</v>
      </c>
      <c r="T954" s="224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25" t="s">
        <v>204</v>
      </c>
      <c r="AT954" s="225" t="s">
        <v>146</v>
      </c>
      <c r="AU954" s="225" t="s">
        <v>82</v>
      </c>
      <c r="AY954" s="19" t="s">
        <v>143</v>
      </c>
      <c r="BE954" s="226">
        <f>IF(N954="základní",J954,0)</f>
        <v>0</v>
      </c>
      <c r="BF954" s="226">
        <f>IF(N954="snížená",J954,0)</f>
        <v>0</v>
      </c>
      <c r="BG954" s="226">
        <f>IF(N954="zákl. přenesená",J954,0)</f>
        <v>0</v>
      </c>
      <c r="BH954" s="226">
        <f>IF(N954="sníž. přenesená",J954,0)</f>
        <v>0</v>
      </c>
      <c r="BI954" s="226">
        <f>IF(N954="nulová",J954,0)</f>
        <v>0</v>
      </c>
      <c r="BJ954" s="19" t="s">
        <v>79</v>
      </c>
      <c r="BK954" s="226">
        <f>ROUND(I954*H954,2)</f>
        <v>0</v>
      </c>
      <c r="BL954" s="19" t="s">
        <v>204</v>
      </c>
      <c r="BM954" s="225" t="s">
        <v>1129</v>
      </c>
    </row>
    <row r="955" s="2" customFormat="1">
      <c r="A955" s="40"/>
      <c r="B955" s="41"/>
      <c r="C955" s="42"/>
      <c r="D955" s="227" t="s">
        <v>153</v>
      </c>
      <c r="E955" s="42"/>
      <c r="F955" s="228" t="s">
        <v>1130</v>
      </c>
      <c r="G955" s="42"/>
      <c r="H955" s="42"/>
      <c r="I955" s="229"/>
      <c r="J955" s="42"/>
      <c r="K955" s="42"/>
      <c r="L955" s="46"/>
      <c r="M955" s="230"/>
      <c r="N955" s="231"/>
      <c r="O955" s="86"/>
      <c r="P955" s="86"/>
      <c r="Q955" s="86"/>
      <c r="R955" s="86"/>
      <c r="S955" s="86"/>
      <c r="T955" s="87"/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T955" s="19" t="s">
        <v>153</v>
      </c>
      <c r="AU955" s="19" t="s">
        <v>82</v>
      </c>
    </row>
    <row r="956" s="13" customFormat="1">
      <c r="A956" s="13"/>
      <c r="B956" s="232"/>
      <c r="C956" s="233"/>
      <c r="D956" s="234" t="s">
        <v>155</v>
      </c>
      <c r="E956" s="235" t="s">
        <v>19</v>
      </c>
      <c r="F956" s="236" t="s">
        <v>1131</v>
      </c>
      <c r="G956" s="233"/>
      <c r="H956" s="235" t="s">
        <v>19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2" t="s">
        <v>155</v>
      </c>
      <c r="AU956" s="242" t="s">
        <v>82</v>
      </c>
      <c r="AV956" s="13" t="s">
        <v>79</v>
      </c>
      <c r="AW956" s="13" t="s">
        <v>33</v>
      </c>
      <c r="AX956" s="13" t="s">
        <v>72</v>
      </c>
      <c r="AY956" s="242" t="s">
        <v>143</v>
      </c>
    </row>
    <row r="957" s="14" customFormat="1">
      <c r="A957" s="14"/>
      <c r="B957" s="243"/>
      <c r="C957" s="244"/>
      <c r="D957" s="234" t="s">
        <v>155</v>
      </c>
      <c r="E957" s="245" t="s">
        <v>19</v>
      </c>
      <c r="F957" s="246" t="s">
        <v>1132</v>
      </c>
      <c r="G957" s="244"/>
      <c r="H957" s="247">
        <v>2</v>
      </c>
      <c r="I957" s="248"/>
      <c r="J957" s="244"/>
      <c r="K957" s="244"/>
      <c r="L957" s="249"/>
      <c r="M957" s="250"/>
      <c r="N957" s="251"/>
      <c r="O957" s="251"/>
      <c r="P957" s="251"/>
      <c r="Q957" s="251"/>
      <c r="R957" s="251"/>
      <c r="S957" s="251"/>
      <c r="T957" s="252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3" t="s">
        <v>155</v>
      </c>
      <c r="AU957" s="253" t="s">
        <v>82</v>
      </c>
      <c r="AV957" s="14" t="s">
        <v>82</v>
      </c>
      <c r="AW957" s="14" t="s">
        <v>33</v>
      </c>
      <c r="AX957" s="14" t="s">
        <v>72</v>
      </c>
      <c r="AY957" s="253" t="s">
        <v>143</v>
      </c>
    </row>
    <row r="958" s="13" customFormat="1">
      <c r="A958" s="13"/>
      <c r="B958" s="232"/>
      <c r="C958" s="233"/>
      <c r="D958" s="234" t="s">
        <v>155</v>
      </c>
      <c r="E958" s="235" t="s">
        <v>19</v>
      </c>
      <c r="F958" s="236" t="s">
        <v>1133</v>
      </c>
      <c r="G958" s="233"/>
      <c r="H958" s="235" t="s">
        <v>19</v>
      </c>
      <c r="I958" s="237"/>
      <c r="J958" s="233"/>
      <c r="K958" s="233"/>
      <c r="L958" s="238"/>
      <c r="M958" s="239"/>
      <c r="N958" s="240"/>
      <c r="O958" s="240"/>
      <c r="P958" s="240"/>
      <c r="Q958" s="240"/>
      <c r="R958" s="240"/>
      <c r="S958" s="240"/>
      <c r="T958" s="241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2" t="s">
        <v>155</v>
      </c>
      <c r="AU958" s="242" t="s">
        <v>82</v>
      </c>
      <c r="AV958" s="13" t="s">
        <v>79</v>
      </c>
      <c r="AW958" s="13" t="s">
        <v>33</v>
      </c>
      <c r="AX958" s="13" t="s">
        <v>72</v>
      </c>
      <c r="AY958" s="242" t="s">
        <v>143</v>
      </c>
    </row>
    <row r="959" s="14" customFormat="1">
      <c r="A959" s="14"/>
      <c r="B959" s="243"/>
      <c r="C959" s="244"/>
      <c r="D959" s="234" t="s">
        <v>155</v>
      </c>
      <c r="E959" s="245" t="s">
        <v>19</v>
      </c>
      <c r="F959" s="246" t="s">
        <v>1134</v>
      </c>
      <c r="G959" s="244"/>
      <c r="H959" s="247">
        <v>2.5</v>
      </c>
      <c r="I959" s="248"/>
      <c r="J959" s="244"/>
      <c r="K959" s="244"/>
      <c r="L959" s="249"/>
      <c r="M959" s="250"/>
      <c r="N959" s="251"/>
      <c r="O959" s="251"/>
      <c r="P959" s="251"/>
      <c r="Q959" s="251"/>
      <c r="R959" s="251"/>
      <c r="S959" s="251"/>
      <c r="T959" s="252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3" t="s">
        <v>155</v>
      </c>
      <c r="AU959" s="253" t="s">
        <v>82</v>
      </c>
      <c r="AV959" s="14" t="s">
        <v>82</v>
      </c>
      <c r="AW959" s="14" t="s">
        <v>33</v>
      </c>
      <c r="AX959" s="14" t="s">
        <v>72</v>
      </c>
      <c r="AY959" s="253" t="s">
        <v>143</v>
      </c>
    </row>
    <row r="960" s="15" customFormat="1">
      <c r="A960" s="15"/>
      <c r="B960" s="254"/>
      <c r="C960" s="255"/>
      <c r="D960" s="234" t="s">
        <v>155</v>
      </c>
      <c r="E960" s="256" t="s">
        <v>19</v>
      </c>
      <c r="F960" s="257" t="s">
        <v>234</v>
      </c>
      <c r="G960" s="255"/>
      <c r="H960" s="258">
        <v>4.5</v>
      </c>
      <c r="I960" s="259"/>
      <c r="J960" s="255"/>
      <c r="K960" s="255"/>
      <c r="L960" s="260"/>
      <c r="M960" s="261"/>
      <c r="N960" s="262"/>
      <c r="O960" s="262"/>
      <c r="P960" s="262"/>
      <c r="Q960" s="262"/>
      <c r="R960" s="262"/>
      <c r="S960" s="262"/>
      <c r="T960" s="263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64" t="s">
        <v>155</v>
      </c>
      <c r="AU960" s="264" t="s">
        <v>82</v>
      </c>
      <c r="AV960" s="15" t="s">
        <v>151</v>
      </c>
      <c r="AW960" s="15" t="s">
        <v>33</v>
      </c>
      <c r="AX960" s="15" t="s">
        <v>79</v>
      </c>
      <c r="AY960" s="264" t="s">
        <v>143</v>
      </c>
    </row>
    <row r="961" s="2" customFormat="1" ht="37.8" customHeight="1">
      <c r="A961" s="40"/>
      <c r="B961" s="41"/>
      <c r="C961" s="214" t="s">
        <v>1135</v>
      </c>
      <c r="D961" s="214" t="s">
        <v>146</v>
      </c>
      <c r="E961" s="215" t="s">
        <v>1136</v>
      </c>
      <c r="F961" s="216" t="s">
        <v>1137</v>
      </c>
      <c r="G961" s="217" t="s">
        <v>325</v>
      </c>
      <c r="H961" s="218">
        <v>23</v>
      </c>
      <c r="I961" s="219"/>
      <c r="J961" s="220">
        <f>ROUND(I961*H961,2)</f>
        <v>0</v>
      </c>
      <c r="K961" s="216" t="s">
        <v>150</v>
      </c>
      <c r="L961" s="46"/>
      <c r="M961" s="221" t="s">
        <v>19</v>
      </c>
      <c r="N961" s="222" t="s">
        <v>43</v>
      </c>
      <c r="O961" s="86"/>
      <c r="P961" s="223">
        <f>O961*H961</f>
        <v>0</v>
      </c>
      <c r="Q961" s="223">
        <v>0.00019000000000000001</v>
      </c>
      <c r="R961" s="223">
        <f>Q961*H961</f>
        <v>0.0043700000000000006</v>
      </c>
      <c r="S961" s="223">
        <v>0</v>
      </c>
      <c r="T961" s="224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25" t="s">
        <v>204</v>
      </c>
      <c r="AT961" s="225" t="s">
        <v>146</v>
      </c>
      <c r="AU961" s="225" t="s">
        <v>82</v>
      </c>
      <c r="AY961" s="19" t="s">
        <v>143</v>
      </c>
      <c r="BE961" s="226">
        <f>IF(N961="základní",J961,0)</f>
        <v>0</v>
      </c>
      <c r="BF961" s="226">
        <f>IF(N961="snížená",J961,0)</f>
        <v>0</v>
      </c>
      <c r="BG961" s="226">
        <f>IF(N961="zákl. přenesená",J961,0)</f>
        <v>0</v>
      </c>
      <c r="BH961" s="226">
        <f>IF(N961="sníž. přenesená",J961,0)</f>
        <v>0</v>
      </c>
      <c r="BI961" s="226">
        <f>IF(N961="nulová",J961,0)</f>
        <v>0</v>
      </c>
      <c r="BJ961" s="19" t="s">
        <v>79</v>
      </c>
      <c r="BK961" s="226">
        <f>ROUND(I961*H961,2)</f>
        <v>0</v>
      </c>
      <c r="BL961" s="19" t="s">
        <v>204</v>
      </c>
      <c r="BM961" s="225" t="s">
        <v>1138</v>
      </c>
    </row>
    <row r="962" s="2" customFormat="1">
      <c r="A962" s="40"/>
      <c r="B962" s="41"/>
      <c r="C962" s="42"/>
      <c r="D962" s="227" t="s">
        <v>153</v>
      </c>
      <c r="E962" s="42"/>
      <c r="F962" s="228" t="s">
        <v>1139</v>
      </c>
      <c r="G962" s="42"/>
      <c r="H962" s="42"/>
      <c r="I962" s="229"/>
      <c r="J962" s="42"/>
      <c r="K962" s="42"/>
      <c r="L962" s="46"/>
      <c r="M962" s="230"/>
      <c r="N962" s="231"/>
      <c r="O962" s="86"/>
      <c r="P962" s="86"/>
      <c r="Q962" s="86"/>
      <c r="R962" s="86"/>
      <c r="S962" s="86"/>
      <c r="T962" s="87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T962" s="19" t="s">
        <v>153</v>
      </c>
      <c r="AU962" s="19" t="s">
        <v>82</v>
      </c>
    </row>
    <row r="963" s="13" customFormat="1">
      <c r="A963" s="13"/>
      <c r="B963" s="232"/>
      <c r="C963" s="233"/>
      <c r="D963" s="234" t="s">
        <v>155</v>
      </c>
      <c r="E963" s="235" t="s">
        <v>19</v>
      </c>
      <c r="F963" s="236" t="s">
        <v>1140</v>
      </c>
      <c r="G963" s="233"/>
      <c r="H963" s="235" t="s">
        <v>19</v>
      </c>
      <c r="I963" s="237"/>
      <c r="J963" s="233"/>
      <c r="K963" s="233"/>
      <c r="L963" s="238"/>
      <c r="M963" s="239"/>
      <c r="N963" s="240"/>
      <c r="O963" s="240"/>
      <c r="P963" s="240"/>
      <c r="Q963" s="240"/>
      <c r="R963" s="240"/>
      <c r="S963" s="240"/>
      <c r="T963" s="241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2" t="s">
        <v>155</v>
      </c>
      <c r="AU963" s="242" t="s">
        <v>82</v>
      </c>
      <c r="AV963" s="13" t="s">
        <v>79</v>
      </c>
      <c r="AW963" s="13" t="s">
        <v>33</v>
      </c>
      <c r="AX963" s="13" t="s">
        <v>72</v>
      </c>
      <c r="AY963" s="242" t="s">
        <v>143</v>
      </c>
    </row>
    <row r="964" s="14" customFormat="1">
      <c r="A964" s="14"/>
      <c r="B964" s="243"/>
      <c r="C964" s="244"/>
      <c r="D964" s="234" t="s">
        <v>155</v>
      </c>
      <c r="E964" s="245" t="s">
        <v>19</v>
      </c>
      <c r="F964" s="246" t="s">
        <v>253</v>
      </c>
      <c r="G964" s="244"/>
      <c r="H964" s="247">
        <v>13</v>
      </c>
      <c r="I964" s="248"/>
      <c r="J964" s="244"/>
      <c r="K964" s="244"/>
      <c r="L964" s="249"/>
      <c r="M964" s="250"/>
      <c r="N964" s="251"/>
      <c r="O964" s="251"/>
      <c r="P964" s="251"/>
      <c r="Q964" s="251"/>
      <c r="R964" s="251"/>
      <c r="S964" s="251"/>
      <c r="T964" s="252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3" t="s">
        <v>155</v>
      </c>
      <c r="AU964" s="253" t="s">
        <v>82</v>
      </c>
      <c r="AV964" s="14" t="s">
        <v>82</v>
      </c>
      <c r="AW964" s="14" t="s">
        <v>33</v>
      </c>
      <c r="AX964" s="14" t="s">
        <v>72</v>
      </c>
      <c r="AY964" s="253" t="s">
        <v>143</v>
      </c>
    </row>
    <row r="965" s="13" customFormat="1">
      <c r="A965" s="13"/>
      <c r="B965" s="232"/>
      <c r="C965" s="233"/>
      <c r="D965" s="234" t="s">
        <v>155</v>
      </c>
      <c r="E965" s="235" t="s">
        <v>19</v>
      </c>
      <c r="F965" s="236" t="s">
        <v>1141</v>
      </c>
      <c r="G965" s="233"/>
      <c r="H965" s="235" t="s">
        <v>19</v>
      </c>
      <c r="I965" s="237"/>
      <c r="J965" s="233"/>
      <c r="K965" s="233"/>
      <c r="L965" s="238"/>
      <c r="M965" s="239"/>
      <c r="N965" s="240"/>
      <c r="O965" s="240"/>
      <c r="P965" s="240"/>
      <c r="Q965" s="240"/>
      <c r="R965" s="240"/>
      <c r="S965" s="240"/>
      <c r="T965" s="241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2" t="s">
        <v>155</v>
      </c>
      <c r="AU965" s="242" t="s">
        <v>82</v>
      </c>
      <c r="AV965" s="13" t="s">
        <v>79</v>
      </c>
      <c r="AW965" s="13" t="s">
        <v>33</v>
      </c>
      <c r="AX965" s="13" t="s">
        <v>72</v>
      </c>
      <c r="AY965" s="242" t="s">
        <v>143</v>
      </c>
    </row>
    <row r="966" s="14" customFormat="1">
      <c r="A966" s="14"/>
      <c r="B966" s="243"/>
      <c r="C966" s="244"/>
      <c r="D966" s="234" t="s">
        <v>155</v>
      </c>
      <c r="E966" s="245" t="s">
        <v>19</v>
      </c>
      <c r="F966" s="246" t="s">
        <v>181</v>
      </c>
      <c r="G966" s="244"/>
      <c r="H966" s="247">
        <v>10</v>
      </c>
      <c r="I966" s="248"/>
      <c r="J966" s="244"/>
      <c r="K966" s="244"/>
      <c r="L966" s="249"/>
      <c r="M966" s="250"/>
      <c r="N966" s="251"/>
      <c r="O966" s="251"/>
      <c r="P966" s="251"/>
      <c r="Q966" s="251"/>
      <c r="R966" s="251"/>
      <c r="S966" s="251"/>
      <c r="T966" s="252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3" t="s">
        <v>155</v>
      </c>
      <c r="AU966" s="253" t="s">
        <v>82</v>
      </c>
      <c r="AV966" s="14" t="s">
        <v>82</v>
      </c>
      <c r="AW966" s="14" t="s">
        <v>33</v>
      </c>
      <c r="AX966" s="14" t="s">
        <v>72</v>
      </c>
      <c r="AY966" s="253" t="s">
        <v>143</v>
      </c>
    </row>
    <row r="967" s="15" customFormat="1">
      <c r="A967" s="15"/>
      <c r="B967" s="254"/>
      <c r="C967" s="255"/>
      <c r="D967" s="234" t="s">
        <v>155</v>
      </c>
      <c r="E967" s="256" t="s">
        <v>19</v>
      </c>
      <c r="F967" s="257" t="s">
        <v>234</v>
      </c>
      <c r="G967" s="255"/>
      <c r="H967" s="258">
        <v>23</v>
      </c>
      <c r="I967" s="259"/>
      <c r="J967" s="255"/>
      <c r="K967" s="255"/>
      <c r="L967" s="260"/>
      <c r="M967" s="261"/>
      <c r="N967" s="262"/>
      <c r="O967" s="262"/>
      <c r="P967" s="262"/>
      <c r="Q967" s="262"/>
      <c r="R967" s="262"/>
      <c r="S967" s="262"/>
      <c r="T967" s="263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4" t="s">
        <v>155</v>
      </c>
      <c r="AU967" s="264" t="s">
        <v>82</v>
      </c>
      <c r="AV967" s="15" t="s">
        <v>151</v>
      </c>
      <c r="AW967" s="15" t="s">
        <v>33</v>
      </c>
      <c r="AX967" s="15" t="s">
        <v>79</v>
      </c>
      <c r="AY967" s="264" t="s">
        <v>143</v>
      </c>
    </row>
    <row r="968" s="2" customFormat="1" ht="37.8" customHeight="1">
      <c r="A968" s="40"/>
      <c r="B968" s="41"/>
      <c r="C968" s="214" t="s">
        <v>1142</v>
      </c>
      <c r="D968" s="214" t="s">
        <v>146</v>
      </c>
      <c r="E968" s="215" t="s">
        <v>1143</v>
      </c>
      <c r="F968" s="216" t="s">
        <v>1144</v>
      </c>
      <c r="G968" s="217" t="s">
        <v>325</v>
      </c>
      <c r="H968" s="218">
        <v>10</v>
      </c>
      <c r="I968" s="219"/>
      <c r="J968" s="220">
        <f>ROUND(I968*H968,2)</f>
        <v>0</v>
      </c>
      <c r="K968" s="216" t="s">
        <v>19</v>
      </c>
      <c r="L968" s="46"/>
      <c r="M968" s="221" t="s">
        <v>19</v>
      </c>
      <c r="N968" s="222" t="s">
        <v>43</v>
      </c>
      <c r="O968" s="86"/>
      <c r="P968" s="223">
        <f>O968*H968</f>
        <v>0</v>
      </c>
      <c r="Q968" s="223">
        <v>0.00019000000000000001</v>
      </c>
      <c r="R968" s="223">
        <f>Q968*H968</f>
        <v>0.0019000000000000002</v>
      </c>
      <c r="S968" s="223">
        <v>0</v>
      </c>
      <c r="T968" s="224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25" t="s">
        <v>204</v>
      </c>
      <c r="AT968" s="225" t="s">
        <v>146</v>
      </c>
      <c r="AU968" s="225" t="s">
        <v>82</v>
      </c>
      <c r="AY968" s="19" t="s">
        <v>143</v>
      </c>
      <c r="BE968" s="226">
        <f>IF(N968="základní",J968,0)</f>
        <v>0</v>
      </c>
      <c r="BF968" s="226">
        <f>IF(N968="snížená",J968,0)</f>
        <v>0</v>
      </c>
      <c r="BG968" s="226">
        <f>IF(N968="zákl. přenesená",J968,0)</f>
        <v>0</v>
      </c>
      <c r="BH968" s="226">
        <f>IF(N968="sníž. přenesená",J968,0)</f>
        <v>0</v>
      </c>
      <c r="BI968" s="226">
        <f>IF(N968="nulová",J968,0)</f>
        <v>0</v>
      </c>
      <c r="BJ968" s="19" t="s">
        <v>79</v>
      </c>
      <c r="BK968" s="226">
        <f>ROUND(I968*H968,2)</f>
        <v>0</v>
      </c>
      <c r="BL968" s="19" t="s">
        <v>204</v>
      </c>
      <c r="BM968" s="225" t="s">
        <v>1145</v>
      </c>
    </row>
    <row r="969" s="13" customFormat="1">
      <c r="A969" s="13"/>
      <c r="B969" s="232"/>
      <c r="C969" s="233"/>
      <c r="D969" s="234" t="s">
        <v>155</v>
      </c>
      <c r="E969" s="235" t="s">
        <v>19</v>
      </c>
      <c r="F969" s="236" t="s">
        <v>1146</v>
      </c>
      <c r="G969" s="233"/>
      <c r="H969" s="235" t="s">
        <v>19</v>
      </c>
      <c r="I969" s="237"/>
      <c r="J969" s="233"/>
      <c r="K969" s="233"/>
      <c r="L969" s="238"/>
      <c r="M969" s="239"/>
      <c r="N969" s="240"/>
      <c r="O969" s="240"/>
      <c r="P969" s="240"/>
      <c r="Q969" s="240"/>
      <c r="R969" s="240"/>
      <c r="S969" s="240"/>
      <c r="T969" s="241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2" t="s">
        <v>155</v>
      </c>
      <c r="AU969" s="242" t="s">
        <v>82</v>
      </c>
      <c r="AV969" s="13" t="s">
        <v>79</v>
      </c>
      <c r="AW969" s="13" t="s">
        <v>33</v>
      </c>
      <c r="AX969" s="13" t="s">
        <v>72</v>
      </c>
      <c r="AY969" s="242" t="s">
        <v>143</v>
      </c>
    </row>
    <row r="970" s="13" customFormat="1">
      <c r="A970" s="13"/>
      <c r="B970" s="232"/>
      <c r="C970" s="233"/>
      <c r="D970" s="234" t="s">
        <v>155</v>
      </c>
      <c r="E970" s="235" t="s">
        <v>19</v>
      </c>
      <c r="F970" s="236" t="s">
        <v>1141</v>
      </c>
      <c r="G970" s="233"/>
      <c r="H970" s="235" t="s">
        <v>19</v>
      </c>
      <c r="I970" s="237"/>
      <c r="J970" s="233"/>
      <c r="K970" s="233"/>
      <c r="L970" s="238"/>
      <c r="M970" s="239"/>
      <c r="N970" s="240"/>
      <c r="O970" s="240"/>
      <c r="P970" s="240"/>
      <c r="Q970" s="240"/>
      <c r="R970" s="240"/>
      <c r="S970" s="240"/>
      <c r="T970" s="241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2" t="s">
        <v>155</v>
      </c>
      <c r="AU970" s="242" t="s">
        <v>82</v>
      </c>
      <c r="AV970" s="13" t="s">
        <v>79</v>
      </c>
      <c r="AW970" s="13" t="s">
        <v>33</v>
      </c>
      <c r="AX970" s="13" t="s">
        <v>72</v>
      </c>
      <c r="AY970" s="242" t="s">
        <v>143</v>
      </c>
    </row>
    <row r="971" s="14" customFormat="1">
      <c r="A971" s="14"/>
      <c r="B971" s="243"/>
      <c r="C971" s="244"/>
      <c r="D971" s="234" t="s">
        <v>155</v>
      </c>
      <c r="E971" s="245" t="s">
        <v>19</v>
      </c>
      <c r="F971" s="246" t="s">
        <v>181</v>
      </c>
      <c r="G971" s="244"/>
      <c r="H971" s="247">
        <v>10</v>
      </c>
      <c r="I971" s="248"/>
      <c r="J971" s="244"/>
      <c r="K971" s="244"/>
      <c r="L971" s="249"/>
      <c r="M971" s="250"/>
      <c r="N971" s="251"/>
      <c r="O971" s="251"/>
      <c r="P971" s="251"/>
      <c r="Q971" s="251"/>
      <c r="R971" s="251"/>
      <c r="S971" s="251"/>
      <c r="T971" s="252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3" t="s">
        <v>155</v>
      </c>
      <c r="AU971" s="253" t="s">
        <v>82</v>
      </c>
      <c r="AV971" s="14" t="s">
        <v>82</v>
      </c>
      <c r="AW971" s="14" t="s">
        <v>33</v>
      </c>
      <c r="AX971" s="14" t="s">
        <v>79</v>
      </c>
      <c r="AY971" s="253" t="s">
        <v>143</v>
      </c>
    </row>
    <row r="972" s="2" customFormat="1" ht="24.15" customHeight="1">
      <c r="A972" s="40"/>
      <c r="B972" s="41"/>
      <c r="C972" s="214" t="s">
        <v>1147</v>
      </c>
      <c r="D972" s="214" t="s">
        <v>146</v>
      </c>
      <c r="E972" s="215" t="s">
        <v>1148</v>
      </c>
      <c r="F972" s="216" t="s">
        <v>1149</v>
      </c>
      <c r="G972" s="217" t="s">
        <v>271</v>
      </c>
      <c r="H972" s="218">
        <v>35</v>
      </c>
      <c r="I972" s="219"/>
      <c r="J972" s="220">
        <f>ROUND(I972*H972,2)</f>
        <v>0</v>
      </c>
      <c r="K972" s="216" t="s">
        <v>150</v>
      </c>
      <c r="L972" s="46"/>
      <c r="M972" s="221" t="s">
        <v>19</v>
      </c>
      <c r="N972" s="222" t="s">
        <v>43</v>
      </c>
      <c r="O972" s="86"/>
      <c r="P972" s="223">
        <f>O972*H972</f>
        <v>0</v>
      </c>
      <c r="Q972" s="223">
        <v>0.00108</v>
      </c>
      <c r="R972" s="223">
        <f>Q972*H972</f>
        <v>0.0378</v>
      </c>
      <c r="S972" s="223">
        <v>0</v>
      </c>
      <c r="T972" s="224">
        <f>S972*H972</f>
        <v>0</v>
      </c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R972" s="225" t="s">
        <v>204</v>
      </c>
      <c r="AT972" s="225" t="s">
        <v>146</v>
      </c>
      <c r="AU972" s="225" t="s">
        <v>82</v>
      </c>
      <c r="AY972" s="19" t="s">
        <v>143</v>
      </c>
      <c r="BE972" s="226">
        <f>IF(N972="základní",J972,0)</f>
        <v>0</v>
      </c>
      <c r="BF972" s="226">
        <f>IF(N972="snížená",J972,0)</f>
        <v>0</v>
      </c>
      <c r="BG972" s="226">
        <f>IF(N972="zákl. přenesená",J972,0)</f>
        <v>0</v>
      </c>
      <c r="BH972" s="226">
        <f>IF(N972="sníž. přenesená",J972,0)</f>
        <v>0</v>
      </c>
      <c r="BI972" s="226">
        <f>IF(N972="nulová",J972,0)</f>
        <v>0</v>
      </c>
      <c r="BJ972" s="19" t="s">
        <v>79</v>
      </c>
      <c r="BK972" s="226">
        <f>ROUND(I972*H972,2)</f>
        <v>0</v>
      </c>
      <c r="BL972" s="19" t="s">
        <v>204</v>
      </c>
      <c r="BM972" s="225" t="s">
        <v>1150</v>
      </c>
    </row>
    <row r="973" s="2" customFormat="1">
      <c r="A973" s="40"/>
      <c r="B973" s="41"/>
      <c r="C973" s="42"/>
      <c r="D973" s="227" t="s">
        <v>153</v>
      </c>
      <c r="E973" s="42"/>
      <c r="F973" s="228" t="s">
        <v>1151</v>
      </c>
      <c r="G973" s="42"/>
      <c r="H973" s="42"/>
      <c r="I973" s="229"/>
      <c r="J973" s="42"/>
      <c r="K973" s="42"/>
      <c r="L973" s="46"/>
      <c r="M973" s="230"/>
      <c r="N973" s="231"/>
      <c r="O973" s="86"/>
      <c r="P973" s="86"/>
      <c r="Q973" s="86"/>
      <c r="R973" s="86"/>
      <c r="S973" s="86"/>
      <c r="T973" s="87"/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T973" s="19" t="s">
        <v>153</v>
      </c>
      <c r="AU973" s="19" t="s">
        <v>82</v>
      </c>
    </row>
    <row r="974" s="13" customFormat="1">
      <c r="A974" s="13"/>
      <c r="B974" s="232"/>
      <c r="C974" s="233"/>
      <c r="D974" s="234" t="s">
        <v>155</v>
      </c>
      <c r="E974" s="235" t="s">
        <v>19</v>
      </c>
      <c r="F974" s="236" t="s">
        <v>1152</v>
      </c>
      <c r="G974" s="233"/>
      <c r="H974" s="235" t="s">
        <v>19</v>
      </c>
      <c r="I974" s="237"/>
      <c r="J974" s="233"/>
      <c r="K974" s="233"/>
      <c r="L974" s="238"/>
      <c r="M974" s="239"/>
      <c r="N974" s="240"/>
      <c r="O974" s="240"/>
      <c r="P974" s="240"/>
      <c r="Q974" s="240"/>
      <c r="R974" s="240"/>
      <c r="S974" s="240"/>
      <c r="T974" s="241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2" t="s">
        <v>155</v>
      </c>
      <c r="AU974" s="242" t="s">
        <v>82</v>
      </c>
      <c r="AV974" s="13" t="s">
        <v>79</v>
      </c>
      <c r="AW974" s="13" t="s">
        <v>33</v>
      </c>
      <c r="AX974" s="13" t="s">
        <v>72</v>
      </c>
      <c r="AY974" s="242" t="s">
        <v>143</v>
      </c>
    </row>
    <row r="975" s="14" customFormat="1">
      <c r="A975" s="14"/>
      <c r="B975" s="243"/>
      <c r="C975" s="244"/>
      <c r="D975" s="234" t="s">
        <v>155</v>
      </c>
      <c r="E975" s="245" t="s">
        <v>19</v>
      </c>
      <c r="F975" s="246" t="s">
        <v>395</v>
      </c>
      <c r="G975" s="244"/>
      <c r="H975" s="247">
        <v>35</v>
      </c>
      <c r="I975" s="248"/>
      <c r="J975" s="244"/>
      <c r="K975" s="244"/>
      <c r="L975" s="249"/>
      <c r="M975" s="250"/>
      <c r="N975" s="251"/>
      <c r="O975" s="251"/>
      <c r="P975" s="251"/>
      <c r="Q975" s="251"/>
      <c r="R975" s="251"/>
      <c r="S975" s="251"/>
      <c r="T975" s="252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3" t="s">
        <v>155</v>
      </c>
      <c r="AU975" s="253" t="s">
        <v>82</v>
      </c>
      <c r="AV975" s="14" t="s">
        <v>82</v>
      </c>
      <c r="AW975" s="14" t="s">
        <v>33</v>
      </c>
      <c r="AX975" s="14" t="s">
        <v>79</v>
      </c>
      <c r="AY975" s="253" t="s">
        <v>143</v>
      </c>
    </row>
    <row r="976" s="2" customFormat="1" ht="24.15" customHeight="1">
      <c r="A976" s="40"/>
      <c r="B976" s="41"/>
      <c r="C976" s="214" t="s">
        <v>1153</v>
      </c>
      <c r="D976" s="214" t="s">
        <v>146</v>
      </c>
      <c r="E976" s="215" t="s">
        <v>1154</v>
      </c>
      <c r="F976" s="216" t="s">
        <v>1155</v>
      </c>
      <c r="G976" s="217" t="s">
        <v>271</v>
      </c>
      <c r="H976" s="218">
        <v>441</v>
      </c>
      <c r="I976" s="219"/>
      <c r="J976" s="220">
        <f>ROUND(I976*H976,2)</f>
        <v>0</v>
      </c>
      <c r="K976" s="216" t="s">
        <v>150</v>
      </c>
      <c r="L976" s="46"/>
      <c r="M976" s="221" t="s">
        <v>19</v>
      </c>
      <c r="N976" s="222" t="s">
        <v>43</v>
      </c>
      <c r="O976" s="86"/>
      <c r="P976" s="223">
        <f>O976*H976</f>
        <v>0</v>
      </c>
      <c r="Q976" s="223">
        <v>0.0013799999999999999</v>
      </c>
      <c r="R976" s="223">
        <f>Q976*H976</f>
        <v>0.60858000000000001</v>
      </c>
      <c r="S976" s="223">
        <v>0</v>
      </c>
      <c r="T976" s="224">
        <f>S976*H976</f>
        <v>0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25" t="s">
        <v>204</v>
      </c>
      <c r="AT976" s="225" t="s">
        <v>146</v>
      </c>
      <c r="AU976" s="225" t="s">
        <v>82</v>
      </c>
      <c r="AY976" s="19" t="s">
        <v>143</v>
      </c>
      <c r="BE976" s="226">
        <f>IF(N976="základní",J976,0)</f>
        <v>0</v>
      </c>
      <c r="BF976" s="226">
        <f>IF(N976="snížená",J976,0)</f>
        <v>0</v>
      </c>
      <c r="BG976" s="226">
        <f>IF(N976="zákl. přenesená",J976,0)</f>
        <v>0</v>
      </c>
      <c r="BH976" s="226">
        <f>IF(N976="sníž. přenesená",J976,0)</f>
        <v>0</v>
      </c>
      <c r="BI976" s="226">
        <f>IF(N976="nulová",J976,0)</f>
        <v>0</v>
      </c>
      <c r="BJ976" s="19" t="s">
        <v>79</v>
      </c>
      <c r="BK976" s="226">
        <f>ROUND(I976*H976,2)</f>
        <v>0</v>
      </c>
      <c r="BL976" s="19" t="s">
        <v>204</v>
      </c>
      <c r="BM976" s="225" t="s">
        <v>1156</v>
      </c>
    </row>
    <row r="977" s="2" customFormat="1">
      <c r="A977" s="40"/>
      <c r="B977" s="41"/>
      <c r="C977" s="42"/>
      <c r="D977" s="227" t="s">
        <v>153</v>
      </c>
      <c r="E977" s="42"/>
      <c r="F977" s="228" t="s">
        <v>1157</v>
      </c>
      <c r="G977" s="42"/>
      <c r="H977" s="42"/>
      <c r="I977" s="229"/>
      <c r="J977" s="42"/>
      <c r="K977" s="42"/>
      <c r="L977" s="46"/>
      <c r="M977" s="230"/>
      <c r="N977" s="231"/>
      <c r="O977" s="86"/>
      <c r="P977" s="86"/>
      <c r="Q977" s="86"/>
      <c r="R977" s="86"/>
      <c r="S977" s="86"/>
      <c r="T977" s="87"/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T977" s="19" t="s">
        <v>153</v>
      </c>
      <c r="AU977" s="19" t="s">
        <v>82</v>
      </c>
    </row>
    <row r="978" s="13" customFormat="1">
      <c r="A978" s="13"/>
      <c r="B978" s="232"/>
      <c r="C978" s="233"/>
      <c r="D978" s="234" t="s">
        <v>155</v>
      </c>
      <c r="E978" s="235" t="s">
        <v>19</v>
      </c>
      <c r="F978" s="236" t="s">
        <v>1158</v>
      </c>
      <c r="G978" s="233"/>
      <c r="H978" s="235" t="s">
        <v>19</v>
      </c>
      <c r="I978" s="237"/>
      <c r="J978" s="233"/>
      <c r="K978" s="233"/>
      <c r="L978" s="238"/>
      <c r="M978" s="239"/>
      <c r="N978" s="240"/>
      <c r="O978" s="240"/>
      <c r="P978" s="240"/>
      <c r="Q978" s="240"/>
      <c r="R978" s="240"/>
      <c r="S978" s="240"/>
      <c r="T978" s="241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2" t="s">
        <v>155</v>
      </c>
      <c r="AU978" s="242" t="s">
        <v>82</v>
      </c>
      <c r="AV978" s="13" t="s">
        <v>79</v>
      </c>
      <c r="AW978" s="13" t="s">
        <v>33</v>
      </c>
      <c r="AX978" s="13" t="s">
        <v>72</v>
      </c>
      <c r="AY978" s="242" t="s">
        <v>143</v>
      </c>
    </row>
    <row r="979" s="14" customFormat="1">
      <c r="A979" s="14"/>
      <c r="B979" s="243"/>
      <c r="C979" s="244"/>
      <c r="D979" s="234" t="s">
        <v>155</v>
      </c>
      <c r="E979" s="245" t="s">
        <v>19</v>
      </c>
      <c r="F979" s="246" t="s">
        <v>1159</v>
      </c>
      <c r="G979" s="244"/>
      <c r="H979" s="247">
        <v>336</v>
      </c>
      <c r="I979" s="248"/>
      <c r="J979" s="244"/>
      <c r="K979" s="244"/>
      <c r="L979" s="249"/>
      <c r="M979" s="250"/>
      <c r="N979" s="251"/>
      <c r="O979" s="251"/>
      <c r="P979" s="251"/>
      <c r="Q979" s="251"/>
      <c r="R979" s="251"/>
      <c r="S979" s="251"/>
      <c r="T979" s="252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3" t="s">
        <v>155</v>
      </c>
      <c r="AU979" s="253" t="s">
        <v>82</v>
      </c>
      <c r="AV979" s="14" t="s">
        <v>82</v>
      </c>
      <c r="AW979" s="14" t="s">
        <v>33</v>
      </c>
      <c r="AX979" s="14" t="s">
        <v>72</v>
      </c>
      <c r="AY979" s="253" t="s">
        <v>143</v>
      </c>
    </row>
    <row r="980" s="13" customFormat="1">
      <c r="A980" s="13"/>
      <c r="B980" s="232"/>
      <c r="C980" s="233"/>
      <c r="D980" s="234" t="s">
        <v>155</v>
      </c>
      <c r="E980" s="235" t="s">
        <v>19</v>
      </c>
      <c r="F980" s="236" t="s">
        <v>1160</v>
      </c>
      <c r="G980" s="233"/>
      <c r="H980" s="235" t="s">
        <v>19</v>
      </c>
      <c r="I980" s="237"/>
      <c r="J980" s="233"/>
      <c r="K980" s="233"/>
      <c r="L980" s="238"/>
      <c r="M980" s="239"/>
      <c r="N980" s="240"/>
      <c r="O980" s="240"/>
      <c r="P980" s="240"/>
      <c r="Q980" s="240"/>
      <c r="R980" s="240"/>
      <c r="S980" s="240"/>
      <c r="T980" s="241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2" t="s">
        <v>155</v>
      </c>
      <c r="AU980" s="242" t="s">
        <v>82</v>
      </c>
      <c r="AV980" s="13" t="s">
        <v>79</v>
      </c>
      <c r="AW980" s="13" t="s">
        <v>33</v>
      </c>
      <c r="AX980" s="13" t="s">
        <v>72</v>
      </c>
      <c r="AY980" s="242" t="s">
        <v>143</v>
      </c>
    </row>
    <row r="981" s="14" customFormat="1">
      <c r="A981" s="14"/>
      <c r="B981" s="243"/>
      <c r="C981" s="244"/>
      <c r="D981" s="234" t="s">
        <v>155</v>
      </c>
      <c r="E981" s="245" t="s">
        <v>19</v>
      </c>
      <c r="F981" s="246" t="s">
        <v>904</v>
      </c>
      <c r="G981" s="244"/>
      <c r="H981" s="247">
        <v>105</v>
      </c>
      <c r="I981" s="248"/>
      <c r="J981" s="244"/>
      <c r="K981" s="244"/>
      <c r="L981" s="249"/>
      <c r="M981" s="250"/>
      <c r="N981" s="251"/>
      <c r="O981" s="251"/>
      <c r="P981" s="251"/>
      <c r="Q981" s="251"/>
      <c r="R981" s="251"/>
      <c r="S981" s="251"/>
      <c r="T981" s="252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3" t="s">
        <v>155</v>
      </c>
      <c r="AU981" s="253" t="s">
        <v>82</v>
      </c>
      <c r="AV981" s="14" t="s">
        <v>82</v>
      </c>
      <c r="AW981" s="14" t="s">
        <v>33</v>
      </c>
      <c r="AX981" s="14" t="s">
        <v>72</v>
      </c>
      <c r="AY981" s="253" t="s">
        <v>143</v>
      </c>
    </row>
    <row r="982" s="15" customFormat="1">
      <c r="A982" s="15"/>
      <c r="B982" s="254"/>
      <c r="C982" s="255"/>
      <c r="D982" s="234" t="s">
        <v>155</v>
      </c>
      <c r="E982" s="256" t="s">
        <v>19</v>
      </c>
      <c r="F982" s="257" t="s">
        <v>234</v>
      </c>
      <c r="G982" s="255"/>
      <c r="H982" s="258">
        <v>441</v>
      </c>
      <c r="I982" s="259"/>
      <c r="J982" s="255"/>
      <c r="K982" s="255"/>
      <c r="L982" s="260"/>
      <c r="M982" s="261"/>
      <c r="N982" s="262"/>
      <c r="O982" s="262"/>
      <c r="P982" s="262"/>
      <c r="Q982" s="262"/>
      <c r="R982" s="262"/>
      <c r="S982" s="262"/>
      <c r="T982" s="263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64" t="s">
        <v>155</v>
      </c>
      <c r="AU982" s="264" t="s">
        <v>82</v>
      </c>
      <c r="AV982" s="15" t="s">
        <v>151</v>
      </c>
      <c r="AW982" s="15" t="s">
        <v>33</v>
      </c>
      <c r="AX982" s="15" t="s">
        <v>79</v>
      </c>
      <c r="AY982" s="264" t="s">
        <v>143</v>
      </c>
    </row>
    <row r="983" s="2" customFormat="1" ht="16.5" customHeight="1">
      <c r="A983" s="40"/>
      <c r="B983" s="41"/>
      <c r="C983" s="214" t="s">
        <v>1161</v>
      </c>
      <c r="D983" s="214" t="s">
        <v>146</v>
      </c>
      <c r="E983" s="215" t="s">
        <v>1162</v>
      </c>
      <c r="F983" s="216" t="s">
        <v>1163</v>
      </c>
      <c r="G983" s="217" t="s">
        <v>325</v>
      </c>
      <c r="H983" s="218">
        <v>14</v>
      </c>
      <c r="I983" s="219"/>
      <c r="J983" s="220">
        <f>ROUND(I983*H983,2)</f>
        <v>0</v>
      </c>
      <c r="K983" s="216" t="s">
        <v>19</v>
      </c>
      <c r="L983" s="46"/>
      <c r="M983" s="221" t="s">
        <v>19</v>
      </c>
      <c r="N983" s="222" t="s">
        <v>43</v>
      </c>
      <c r="O983" s="86"/>
      <c r="P983" s="223">
        <f>O983*H983</f>
        <v>0</v>
      </c>
      <c r="Q983" s="223">
        <v>0.0012999999999999999</v>
      </c>
      <c r="R983" s="223">
        <f>Q983*H983</f>
        <v>0.018200000000000001</v>
      </c>
      <c r="S983" s="223">
        <v>0</v>
      </c>
      <c r="T983" s="224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25" t="s">
        <v>204</v>
      </c>
      <c r="AT983" s="225" t="s">
        <v>146</v>
      </c>
      <c r="AU983" s="225" t="s">
        <v>82</v>
      </c>
      <c r="AY983" s="19" t="s">
        <v>143</v>
      </c>
      <c r="BE983" s="226">
        <f>IF(N983="základní",J983,0)</f>
        <v>0</v>
      </c>
      <c r="BF983" s="226">
        <f>IF(N983="snížená",J983,0)</f>
        <v>0</v>
      </c>
      <c r="BG983" s="226">
        <f>IF(N983="zákl. přenesená",J983,0)</f>
        <v>0</v>
      </c>
      <c r="BH983" s="226">
        <f>IF(N983="sníž. přenesená",J983,0)</f>
        <v>0</v>
      </c>
      <c r="BI983" s="226">
        <f>IF(N983="nulová",J983,0)</f>
        <v>0</v>
      </c>
      <c r="BJ983" s="19" t="s">
        <v>79</v>
      </c>
      <c r="BK983" s="226">
        <f>ROUND(I983*H983,2)</f>
        <v>0</v>
      </c>
      <c r="BL983" s="19" t="s">
        <v>204</v>
      </c>
      <c r="BM983" s="225" t="s">
        <v>1164</v>
      </c>
    </row>
    <row r="984" s="13" customFormat="1">
      <c r="A984" s="13"/>
      <c r="B984" s="232"/>
      <c r="C984" s="233"/>
      <c r="D984" s="234" t="s">
        <v>155</v>
      </c>
      <c r="E984" s="235" t="s">
        <v>19</v>
      </c>
      <c r="F984" s="236" t="s">
        <v>1165</v>
      </c>
      <c r="G984" s="233"/>
      <c r="H984" s="235" t="s">
        <v>19</v>
      </c>
      <c r="I984" s="237"/>
      <c r="J984" s="233"/>
      <c r="K984" s="233"/>
      <c r="L984" s="238"/>
      <c r="M984" s="239"/>
      <c r="N984" s="240"/>
      <c r="O984" s="240"/>
      <c r="P984" s="240"/>
      <c r="Q984" s="240"/>
      <c r="R984" s="240"/>
      <c r="S984" s="240"/>
      <c r="T984" s="24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2" t="s">
        <v>155</v>
      </c>
      <c r="AU984" s="242" t="s">
        <v>82</v>
      </c>
      <c r="AV984" s="13" t="s">
        <v>79</v>
      </c>
      <c r="AW984" s="13" t="s">
        <v>33</v>
      </c>
      <c r="AX984" s="13" t="s">
        <v>72</v>
      </c>
      <c r="AY984" s="242" t="s">
        <v>143</v>
      </c>
    </row>
    <row r="985" s="14" customFormat="1">
      <c r="A985" s="14"/>
      <c r="B985" s="243"/>
      <c r="C985" s="244"/>
      <c r="D985" s="234" t="s">
        <v>155</v>
      </c>
      <c r="E985" s="245" t="s">
        <v>19</v>
      </c>
      <c r="F985" s="246" t="s">
        <v>175</v>
      </c>
      <c r="G985" s="244"/>
      <c r="H985" s="247">
        <v>14</v>
      </c>
      <c r="I985" s="248"/>
      <c r="J985" s="244"/>
      <c r="K985" s="244"/>
      <c r="L985" s="249"/>
      <c r="M985" s="250"/>
      <c r="N985" s="251"/>
      <c r="O985" s="251"/>
      <c r="P985" s="251"/>
      <c r="Q985" s="251"/>
      <c r="R985" s="251"/>
      <c r="S985" s="251"/>
      <c r="T985" s="25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3" t="s">
        <v>155</v>
      </c>
      <c r="AU985" s="253" t="s">
        <v>82</v>
      </c>
      <c r="AV985" s="14" t="s">
        <v>82</v>
      </c>
      <c r="AW985" s="14" t="s">
        <v>33</v>
      </c>
      <c r="AX985" s="14" t="s">
        <v>79</v>
      </c>
      <c r="AY985" s="253" t="s">
        <v>143</v>
      </c>
    </row>
    <row r="986" s="2" customFormat="1" ht="16.5" customHeight="1">
      <c r="A986" s="40"/>
      <c r="B986" s="41"/>
      <c r="C986" s="214" t="s">
        <v>1166</v>
      </c>
      <c r="D986" s="214" t="s">
        <v>146</v>
      </c>
      <c r="E986" s="215" t="s">
        <v>1167</v>
      </c>
      <c r="F986" s="216" t="s">
        <v>1168</v>
      </c>
      <c r="G986" s="217" t="s">
        <v>325</v>
      </c>
      <c r="H986" s="218">
        <v>13</v>
      </c>
      <c r="I986" s="219"/>
      <c r="J986" s="220">
        <f>ROUND(I986*H986,2)</f>
        <v>0</v>
      </c>
      <c r="K986" s="216" t="s">
        <v>19</v>
      </c>
      <c r="L986" s="46"/>
      <c r="M986" s="221" t="s">
        <v>19</v>
      </c>
      <c r="N986" s="222" t="s">
        <v>43</v>
      </c>
      <c r="O986" s="86"/>
      <c r="P986" s="223">
        <f>O986*H986</f>
        <v>0</v>
      </c>
      <c r="Q986" s="223">
        <v>0.0012999999999999999</v>
      </c>
      <c r="R986" s="223">
        <f>Q986*H986</f>
        <v>0.016899999999999998</v>
      </c>
      <c r="S986" s="223">
        <v>0</v>
      </c>
      <c r="T986" s="224">
        <f>S986*H986</f>
        <v>0</v>
      </c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R986" s="225" t="s">
        <v>204</v>
      </c>
      <c r="AT986" s="225" t="s">
        <v>146</v>
      </c>
      <c r="AU986" s="225" t="s">
        <v>82</v>
      </c>
      <c r="AY986" s="19" t="s">
        <v>143</v>
      </c>
      <c r="BE986" s="226">
        <f>IF(N986="základní",J986,0)</f>
        <v>0</v>
      </c>
      <c r="BF986" s="226">
        <f>IF(N986="snížená",J986,0)</f>
        <v>0</v>
      </c>
      <c r="BG986" s="226">
        <f>IF(N986="zákl. přenesená",J986,0)</f>
        <v>0</v>
      </c>
      <c r="BH986" s="226">
        <f>IF(N986="sníž. přenesená",J986,0)</f>
        <v>0</v>
      </c>
      <c r="BI986" s="226">
        <f>IF(N986="nulová",J986,0)</f>
        <v>0</v>
      </c>
      <c r="BJ986" s="19" t="s">
        <v>79</v>
      </c>
      <c r="BK986" s="226">
        <f>ROUND(I986*H986,2)</f>
        <v>0</v>
      </c>
      <c r="BL986" s="19" t="s">
        <v>204</v>
      </c>
      <c r="BM986" s="225" t="s">
        <v>1169</v>
      </c>
    </row>
    <row r="987" s="13" customFormat="1">
      <c r="A987" s="13"/>
      <c r="B987" s="232"/>
      <c r="C987" s="233"/>
      <c r="D987" s="234" t="s">
        <v>155</v>
      </c>
      <c r="E987" s="235" t="s">
        <v>19</v>
      </c>
      <c r="F987" s="236" t="s">
        <v>1170</v>
      </c>
      <c r="G987" s="233"/>
      <c r="H987" s="235" t="s">
        <v>19</v>
      </c>
      <c r="I987" s="237"/>
      <c r="J987" s="233"/>
      <c r="K987" s="233"/>
      <c r="L987" s="238"/>
      <c r="M987" s="239"/>
      <c r="N987" s="240"/>
      <c r="O987" s="240"/>
      <c r="P987" s="240"/>
      <c r="Q987" s="240"/>
      <c r="R987" s="240"/>
      <c r="S987" s="240"/>
      <c r="T987" s="241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2" t="s">
        <v>155</v>
      </c>
      <c r="AU987" s="242" t="s">
        <v>82</v>
      </c>
      <c r="AV987" s="13" t="s">
        <v>79</v>
      </c>
      <c r="AW987" s="13" t="s">
        <v>33</v>
      </c>
      <c r="AX987" s="13" t="s">
        <v>72</v>
      </c>
      <c r="AY987" s="242" t="s">
        <v>143</v>
      </c>
    </row>
    <row r="988" s="14" customFormat="1">
      <c r="A988" s="14"/>
      <c r="B988" s="243"/>
      <c r="C988" s="244"/>
      <c r="D988" s="234" t="s">
        <v>155</v>
      </c>
      <c r="E988" s="245" t="s">
        <v>19</v>
      </c>
      <c r="F988" s="246" t="s">
        <v>253</v>
      </c>
      <c r="G988" s="244"/>
      <c r="H988" s="247">
        <v>13</v>
      </c>
      <c r="I988" s="248"/>
      <c r="J988" s="244"/>
      <c r="K988" s="244"/>
      <c r="L988" s="249"/>
      <c r="M988" s="250"/>
      <c r="N988" s="251"/>
      <c r="O988" s="251"/>
      <c r="P988" s="251"/>
      <c r="Q988" s="251"/>
      <c r="R988" s="251"/>
      <c r="S988" s="251"/>
      <c r="T988" s="252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3" t="s">
        <v>155</v>
      </c>
      <c r="AU988" s="253" t="s">
        <v>82</v>
      </c>
      <c r="AV988" s="14" t="s">
        <v>82</v>
      </c>
      <c r="AW988" s="14" t="s">
        <v>33</v>
      </c>
      <c r="AX988" s="14" t="s">
        <v>79</v>
      </c>
      <c r="AY988" s="253" t="s">
        <v>143</v>
      </c>
    </row>
    <row r="989" s="2" customFormat="1" ht="16.5" customHeight="1">
      <c r="A989" s="40"/>
      <c r="B989" s="41"/>
      <c r="C989" s="214" t="s">
        <v>1171</v>
      </c>
      <c r="D989" s="214" t="s">
        <v>146</v>
      </c>
      <c r="E989" s="215" t="s">
        <v>1172</v>
      </c>
      <c r="F989" s="216" t="s">
        <v>1173</v>
      </c>
      <c r="G989" s="217" t="s">
        <v>325</v>
      </c>
      <c r="H989" s="218">
        <v>10</v>
      </c>
      <c r="I989" s="219"/>
      <c r="J989" s="220">
        <f>ROUND(I989*H989,2)</f>
        <v>0</v>
      </c>
      <c r="K989" s="216" t="s">
        <v>19</v>
      </c>
      <c r="L989" s="46"/>
      <c r="M989" s="221" t="s">
        <v>19</v>
      </c>
      <c r="N989" s="222" t="s">
        <v>43</v>
      </c>
      <c r="O989" s="86"/>
      <c r="P989" s="223">
        <f>O989*H989</f>
        <v>0</v>
      </c>
      <c r="Q989" s="223">
        <v>0.0012999999999999999</v>
      </c>
      <c r="R989" s="223">
        <f>Q989*H989</f>
        <v>0.012999999999999999</v>
      </c>
      <c r="S989" s="223">
        <v>0</v>
      </c>
      <c r="T989" s="224">
        <f>S989*H989</f>
        <v>0</v>
      </c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R989" s="225" t="s">
        <v>204</v>
      </c>
      <c r="AT989" s="225" t="s">
        <v>146</v>
      </c>
      <c r="AU989" s="225" t="s">
        <v>82</v>
      </c>
      <c r="AY989" s="19" t="s">
        <v>143</v>
      </c>
      <c r="BE989" s="226">
        <f>IF(N989="základní",J989,0)</f>
        <v>0</v>
      </c>
      <c r="BF989" s="226">
        <f>IF(N989="snížená",J989,0)</f>
        <v>0</v>
      </c>
      <c r="BG989" s="226">
        <f>IF(N989="zákl. přenesená",J989,0)</f>
        <v>0</v>
      </c>
      <c r="BH989" s="226">
        <f>IF(N989="sníž. přenesená",J989,0)</f>
        <v>0</v>
      </c>
      <c r="BI989" s="226">
        <f>IF(N989="nulová",J989,0)</f>
        <v>0</v>
      </c>
      <c r="BJ989" s="19" t="s">
        <v>79</v>
      </c>
      <c r="BK989" s="226">
        <f>ROUND(I989*H989,2)</f>
        <v>0</v>
      </c>
      <c r="BL989" s="19" t="s">
        <v>204</v>
      </c>
      <c r="BM989" s="225" t="s">
        <v>1174</v>
      </c>
    </row>
    <row r="990" s="13" customFormat="1">
      <c r="A990" s="13"/>
      <c r="B990" s="232"/>
      <c r="C990" s="233"/>
      <c r="D990" s="234" t="s">
        <v>155</v>
      </c>
      <c r="E990" s="235" t="s">
        <v>19</v>
      </c>
      <c r="F990" s="236" t="s">
        <v>1175</v>
      </c>
      <c r="G990" s="233"/>
      <c r="H990" s="235" t="s">
        <v>19</v>
      </c>
      <c r="I990" s="237"/>
      <c r="J990" s="233"/>
      <c r="K990" s="233"/>
      <c r="L990" s="238"/>
      <c r="M990" s="239"/>
      <c r="N990" s="240"/>
      <c r="O990" s="240"/>
      <c r="P990" s="240"/>
      <c r="Q990" s="240"/>
      <c r="R990" s="240"/>
      <c r="S990" s="240"/>
      <c r="T990" s="241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2" t="s">
        <v>155</v>
      </c>
      <c r="AU990" s="242" t="s">
        <v>82</v>
      </c>
      <c r="AV990" s="13" t="s">
        <v>79</v>
      </c>
      <c r="AW990" s="13" t="s">
        <v>33</v>
      </c>
      <c r="AX990" s="13" t="s">
        <v>72</v>
      </c>
      <c r="AY990" s="242" t="s">
        <v>143</v>
      </c>
    </row>
    <row r="991" s="14" customFormat="1">
      <c r="A991" s="14"/>
      <c r="B991" s="243"/>
      <c r="C991" s="244"/>
      <c r="D991" s="234" t="s">
        <v>155</v>
      </c>
      <c r="E991" s="245" t="s">
        <v>19</v>
      </c>
      <c r="F991" s="246" t="s">
        <v>181</v>
      </c>
      <c r="G991" s="244"/>
      <c r="H991" s="247">
        <v>10</v>
      </c>
      <c r="I991" s="248"/>
      <c r="J991" s="244"/>
      <c r="K991" s="244"/>
      <c r="L991" s="249"/>
      <c r="M991" s="250"/>
      <c r="N991" s="251"/>
      <c r="O991" s="251"/>
      <c r="P991" s="251"/>
      <c r="Q991" s="251"/>
      <c r="R991" s="251"/>
      <c r="S991" s="251"/>
      <c r="T991" s="252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3" t="s">
        <v>155</v>
      </c>
      <c r="AU991" s="253" t="s">
        <v>82</v>
      </c>
      <c r="AV991" s="14" t="s">
        <v>82</v>
      </c>
      <c r="AW991" s="14" t="s">
        <v>33</v>
      </c>
      <c r="AX991" s="14" t="s">
        <v>79</v>
      </c>
      <c r="AY991" s="253" t="s">
        <v>143</v>
      </c>
    </row>
    <row r="992" s="2" customFormat="1" ht="16.5" customHeight="1">
      <c r="A992" s="40"/>
      <c r="B992" s="41"/>
      <c r="C992" s="214" t="s">
        <v>1176</v>
      </c>
      <c r="D992" s="214" t="s">
        <v>146</v>
      </c>
      <c r="E992" s="215" t="s">
        <v>1177</v>
      </c>
      <c r="F992" s="216" t="s">
        <v>1178</v>
      </c>
      <c r="G992" s="217" t="s">
        <v>325</v>
      </c>
      <c r="H992" s="218">
        <v>7</v>
      </c>
      <c r="I992" s="219"/>
      <c r="J992" s="220">
        <f>ROUND(I992*H992,2)</f>
        <v>0</v>
      </c>
      <c r="K992" s="216" t="s">
        <v>19</v>
      </c>
      <c r="L992" s="46"/>
      <c r="M992" s="221" t="s">
        <v>19</v>
      </c>
      <c r="N992" s="222" t="s">
        <v>43</v>
      </c>
      <c r="O992" s="86"/>
      <c r="P992" s="223">
        <f>O992*H992</f>
        <v>0</v>
      </c>
      <c r="Q992" s="223">
        <v>0.0012999999999999999</v>
      </c>
      <c r="R992" s="223">
        <f>Q992*H992</f>
        <v>0.0091000000000000004</v>
      </c>
      <c r="S992" s="223">
        <v>0</v>
      </c>
      <c r="T992" s="224">
        <f>S992*H992</f>
        <v>0</v>
      </c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R992" s="225" t="s">
        <v>204</v>
      </c>
      <c r="AT992" s="225" t="s">
        <v>146</v>
      </c>
      <c r="AU992" s="225" t="s">
        <v>82</v>
      </c>
      <c r="AY992" s="19" t="s">
        <v>143</v>
      </c>
      <c r="BE992" s="226">
        <f>IF(N992="základní",J992,0)</f>
        <v>0</v>
      </c>
      <c r="BF992" s="226">
        <f>IF(N992="snížená",J992,0)</f>
        <v>0</v>
      </c>
      <c r="BG992" s="226">
        <f>IF(N992="zákl. přenesená",J992,0)</f>
        <v>0</v>
      </c>
      <c r="BH992" s="226">
        <f>IF(N992="sníž. přenesená",J992,0)</f>
        <v>0</v>
      </c>
      <c r="BI992" s="226">
        <f>IF(N992="nulová",J992,0)</f>
        <v>0</v>
      </c>
      <c r="BJ992" s="19" t="s">
        <v>79</v>
      </c>
      <c r="BK992" s="226">
        <f>ROUND(I992*H992,2)</f>
        <v>0</v>
      </c>
      <c r="BL992" s="19" t="s">
        <v>204</v>
      </c>
      <c r="BM992" s="225" t="s">
        <v>1179</v>
      </c>
    </row>
    <row r="993" s="13" customFormat="1">
      <c r="A993" s="13"/>
      <c r="B993" s="232"/>
      <c r="C993" s="233"/>
      <c r="D993" s="234" t="s">
        <v>155</v>
      </c>
      <c r="E993" s="235" t="s">
        <v>19</v>
      </c>
      <c r="F993" s="236" t="s">
        <v>1180</v>
      </c>
      <c r="G993" s="233"/>
      <c r="H993" s="235" t="s">
        <v>19</v>
      </c>
      <c r="I993" s="237"/>
      <c r="J993" s="233"/>
      <c r="K993" s="233"/>
      <c r="L993" s="238"/>
      <c r="M993" s="239"/>
      <c r="N993" s="240"/>
      <c r="O993" s="240"/>
      <c r="P993" s="240"/>
      <c r="Q993" s="240"/>
      <c r="R993" s="240"/>
      <c r="S993" s="240"/>
      <c r="T993" s="241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2" t="s">
        <v>155</v>
      </c>
      <c r="AU993" s="242" t="s">
        <v>82</v>
      </c>
      <c r="AV993" s="13" t="s">
        <v>79</v>
      </c>
      <c r="AW993" s="13" t="s">
        <v>33</v>
      </c>
      <c r="AX993" s="13" t="s">
        <v>72</v>
      </c>
      <c r="AY993" s="242" t="s">
        <v>143</v>
      </c>
    </row>
    <row r="994" s="14" customFormat="1">
      <c r="A994" s="14"/>
      <c r="B994" s="243"/>
      <c r="C994" s="244"/>
      <c r="D994" s="234" t="s">
        <v>155</v>
      </c>
      <c r="E994" s="245" t="s">
        <v>19</v>
      </c>
      <c r="F994" s="246" t="s">
        <v>189</v>
      </c>
      <c r="G994" s="244"/>
      <c r="H994" s="247">
        <v>7</v>
      </c>
      <c r="I994" s="248"/>
      <c r="J994" s="244"/>
      <c r="K994" s="244"/>
      <c r="L994" s="249"/>
      <c r="M994" s="250"/>
      <c r="N994" s="251"/>
      <c r="O994" s="251"/>
      <c r="P994" s="251"/>
      <c r="Q994" s="251"/>
      <c r="R994" s="251"/>
      <c r="S994" s="251"/>
      <c r="T994" s="252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3" t="s">
        <v>155</v>
      </c>
      <c r="AU994" s="253" t="s">
        <v>82</v>
      </c>
      <c r="AV994" s="14" t="s">
        <v>82</v>
      </c>
      <c r="AW994" s="14" t="s">
        <v>33</v>
      </c>
      <c r="AX994" s="14" t="s">
        <v>79</v>
      </c>
      <c r="AY994" s="253" t="s">
        <v>143</v>
      </c>
    </row>
    <row r="995" s="2" customFormat="1" ht="16.5" customHeight="1">
      <c r="A995" s="40"/>
      <c r="B995" s="41"/>
      <c r="C995" s="214" t="s">
        <v>1181</v>
      </c>
      <c r="D995" s="214" t="s">
        <v>146</v>
      </c>
      <c r="E995" s="215" t="s">
        <v>1182</v>
      </c>
      <c r="F995" s="216" t="s">
        <v>1183</v>
      </c>
      <c r="G995" s="217" t="s">
        <v>325</v>
      </c>
      <c r="H995" s="218">
        <v>2</v>
      </c>
      <c r="I995" s="219"/>
      <c r="J995" s="220">
        <f>ROUND(I995*H995,2)</f>
        <v>0</v>
      </c>
      <c r="K995" s="216" t="s">
        <v>19</v>
      </c>
      <c r="L995" s="46"/>
      <c r="M995" s="221" t="s">
        <v>19</v>
      </c>
      <c r="N995" s="222" t="s">
        <v>43</v>
      </c>
      <c r="O995" s="86"/>
      <c r="P995" s="223">
        <f>O995*H995</f>
        <v>0</v>
      </c>
      <c r="Q995" s="223">
        <v>0.0012999999999999999</v>
      </c>
      <c r="R995" s="223">
        <f>Q995*H995</f>
        <v>0.0025999999999999999</v>
      </c>
      <c r="S995" s="223">
        <v>0</v>
      </c>
      <c r="T995" s="224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25" t="s">
        <v>204</v>
      </c>
      <c r="AT995" s="225" t="s">
        <v>146</v>
      </c>
      <c r="AU995" s="225" t="s">
        <v>82</v>
      </c>
      <c r="AY995" s="19" t="s">
        <v>143</v>
      </c>
      <c r="BE995" s="226">
        <f>IF(N995="základní",J995,0)</f>
        <v>0</v>
      </c>
      <c r="BF995" s="226">
        <f>IF(N995="snížená",J995,0)</f>
        <v>0</v>
      </c>
      <c r="BG995" s="226">
        <f>IF(N995="zákl. přenesená",J995,0)</f>
        <v>0</v>
      </c>
      <c r="BH995" s="226">
        <f>IF(N995="sníž. přenesená",J995,0)</f>
        <v>0</v>
      </c>
      <c r="BI995" s="226">
        <f>IF(N995="nulová",J995,0)</f>
        <v>0</v>
      </c>
      <c r="BJ995" s="19" t="s">
        <v>79</v>
      </c>
      <c r="BK995" s="226">
        <f>ROUND(I995*H995,2)</f>
        <v>0</v>
      </c>
      <c r="BL995" s="19" t="s">
        <v>204</v>
      </c>
      <c r="BM995" s="225" t="s">
        <v>1184</v>
      </c>
    </row>
    <row r="996" s="13" customFormat="1">
      <c r="A996" s="13"/>
      <c r="B996" s="232"/>
      <c r="C996" s="233"/>
      <c r="D996" s="234" t="s">
        <v>155</v>
      </c>
      <c r="E996" s="235" t="s">
        <v>19</v>
      </c>
      <c r="F996" s="236" t="s">
        <v>1185</v>
      </c>
      <c r="G996" s="233"/>
      <c r="H996" s="235" t="s">
        <v>19</v>
      </c>
      <c r="I996" s="237"/>
      <c r="J996" s="233"/>
      <c r="K996" s="233"/>
      <c r="L996" s="238"/>
      <c r="M996" s="239"/>
      <c r="N996" s="240"/>
      <c r="O996" s="240"/>
      <c r="P996" s="240"/>
      <c r="Q996" s="240"/>
      <c r="R996" s="240"/>
      <c r="S996" s="240"/>
      <c r="T996" s="241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2" t="s">
        <v>155</v>
      </c>
      <c r="AU996" s="242" t="s">
        <v>82</v>
      </c>
      <c r="AV996" s="13" t="s">
        <v>79</v>
      </c>
      <c r="AW996" s="13" t="s">
        <v>33</v>
      </c>
      <c r="AX996" s="13" t="s">
        <v>72</v>
      </c>
      <c r="AY996" s="242" t="s">
        <v>143</v>
      </c>
    </row>
    <row r="997" s="14" customFormat="1">
      <c r="A997" s="14"/>
      <c r="B997" s="243"/>
      <c r="C997" s="244"/>
      <c r="D997" s="234" t="s">
        <v>155</v>
      </c>
      <c r="E997" s="245" t="s">
        <v>19</v>
      </c>
      <c r="F997" s="246" t="s">
        <v>82</v>
      </c>
      <c r="G997" s="244"/>
      <c r="H997" s="247">
        <v>2</v>
      </c>
      <c r="I997" s="248"/>
      <c r="J997" s="244"/>
      <c r="K997" s="244"/>
      <c r="L997" s="249"/>
      <c r="M997" s="250"/>
      <c r="N997" s="251"/>
      <c r="O997" s="251"/>
      <c r="P997" s="251"/>
      <c r="Q997" s="251"/>
      <c r="R997" s="251"/>
      <c r="S997" s="251"/>
      <c r="T997" s="252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3" t="s">
        <v>155</v>
      </c>
      <c r="AU997" s="253" t="s">
        <v>82</v>
      </c>
      <c r="AV997" s="14" t="s">
        <v>82</v>
      </c>
      <c r="AW997" s="14" t="s">
        <v>33</v>
      </c>
      <c r="AX997" s="14" t="s">
        <v>79</v>
      </c>
      <c r="AY997" s="253" t="s">
        <v>143</v>
      </c>
    </row>
    <row r="998" s="2" customFormat="1" ht="24.15" customHeight="1">
      <c r="A998" s="40"/>
      <c r="B998" s="41"/>
      <c r="C998" s="214" t="s">
        <v>1186</v>
      </c>
      <c r="D998" s="214" t="s">
        <v>146</v>
      </c>
      <c r="E998" s="215" t="s">
        <v>1187</v>
      </c>
      <c r="F998" s="216" t="s">
        <v>1188</v>
      </c>
      <c r="G998" s="217" t="s">
        <v>325</v>
      </c>
      <c r="H998" s="218">
        <v>2</v>
      </c>
      <c r="I998" s="219"/>
      <c r="J998" s="220">
        <f>ROUND(I998*H998,2)</f>
        <v>0</v>
      </c>
      <c r="K998" s="216" t="s">
        <v>19</v>
      </c>
      <c r="L998" s="46"/>
      <c r="M998" s="221" t="s">
        <v>19</v>
      </c>
      <c r="N998" s="222" t="s">
        <v>43</v>
      </c>
      <c r="O998" s="86"/>
      <c r="P998" s="223">
        <f>O998*H998</f>
        <v>0</v>
      </c>
      <c r="Q998" s="223">
        <v>0.0012999999999999999</v>
      </c>
      <c r="R998" s="223">
        <f>Q998*H998</f>
        <v>0.0025999999999999999</v>
      </c>
      <c r="S998" s="223">
        <v>0</v>
      </c>
      <c r="T998" s="224">
        <f>S998*H998</f>
        <v>0</v>
      </c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R998" s="225" t="s">
        <v>204</v>
      </c>
      <c r="AT998" s="225" t="s">
        <v>146</v>
      </c>
      <c r="AU998" s="225" t="s">
        <v>82</v>
      </c>
      <c r="AY998" s="19" t="s">
        <v>143</v>
      </c>
      <c r="BE998" s="226">
        <f>IF(N998="základní",J998,0)</f>
        <v>0</v>
      </c>
      <c r="BF998" s="226">
        <f>IF(N998="snížená",J998,0)</f>
        <v>0</v>
      </c>
      <c r="BG998" s="226">
        <f>IF(N998="zákl. přenesená",J998,0)</f>
        <v>0</v>
      </c>
      <c r="BH998" s="226">
        <f>IF(N998="sníž. přenesená",J998,0)</f>
        <v>0</v>
      </c>
      <c r="BI998" s="226">
        <f>IF(N998="nulová",J998,0)</f>
        <v>0</v>
      </c>
      <c r="BJ998" s="19" t="s">
        <v>79</v>
      </c>
      <c r="BK998" s="226">
        <f>ROUND(I998*H998,2)</f>
        <v>0</v>
      </c>
      <c r="BL998" s="19" t="s">
        <v>204</v>
      </c>
      <c r="BM998" s="225" t="s">
        <v>1189</v>
      </c>
    </row>
    <row r="999" s="13" customFormat="1">
      <c r="A999" s="13"/>
      <c r="B999" s="232"/>
      <c r="C999" s="233"/>
      <c r="D999" s="234" t="s">
        <v>155</v>
      </c>
      <c r="E999" s="235" t="s">
        <v>19</v>
      </c>
      <c r="F999" s="236" t="s">
        <v>1190</v>
      </c>
      <c r="G999" s="233"/>
      <c r="H999" s="235" t="s">
        <v>19</v>
      </c>
      <c r="I999" s="237"/>
      <c r="J999" s="233"/>
      <c r="K999" s="233"/>
      <c r="L999" s="238"/>
      <c r="M999" s="239"/>
      <c r="N999" s="240"/>
      <c r="O999" s="240"/>
      <c r="P999" s="240"/>
      <c r="Q999" s="240"/>
      <c r="R999" s="240"/>
      <c r="S999" s="240"/>
      <c r="T999" s="241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2" t="s">
        <v>155</v>
      </c>
      <c r="AU999" s="242" t="s">
        <v>82</v>
      </c>
      <c r="AV999" s="13" t="s">
        <v>79</v>
      </c>
      <c r="AW999" s="13" t="s">
        <v>33</v>
      </c>
      <c r="AX999" s="13" t="s">
        <v>72</v>
      </c>
      <c r="AY999" s="242" t="s">
        <v>143</v>
      </c>
    </row>
    <row r="1000" s="14" customFormat="1">
      <c r="A1000" s="14"/>
      <c r="B1000" s="243"/>
      <c r="C1000" s="244"/>
      <c r="D1000" s="234" t="s">
        <v>155</v>
      </c>
      <c r="E1000" s="245" t="s">
        <v>19</v>
      </c>
      <c r="F1000" s="246" t="s">
        <v>79</v>
      </c>
      <c r="G1000" s="244"/>
      <c r="H1000" s="247">
        <v>1</v>
      </c>
      <c r="I1000" s="248"/>
      <c r="J1000" s="244"/>
      <c r="K1000" s="244"/>
      <c r="L1000" s="249"/>
      <c r="M1000" s="250"/>
      <c r="N1000" s="251"/>
      <c r="O1000" s="251"/>
      <c r="P1000" s="251"/>
      <c r="Q1000" s="251"/>
      <c r="R1000" s="251"/>
      <c r="S1000" s="251"/>
      <c r="T1000" s="252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3" t="s">
        <v>155</v>
      </c>
      <c r="AU1000" s="253" t="s">
        <v>82</v>
      </c>
      <c r="AV1000" s="14" t="s">
        <v>82</v>
      </c>
      <c r="AW1000" s="14" t="s">
        <v>33</v>
      </c>
      <c r="AX1000" s="14" t="s">
        <v>72</v>
      </c>
      <c r="AY1000" s="253" t="s">
        <v>143</v>
      </c>
    </row>
    <row r="1001" s="13" customFormat="1">
      <c r="A1001" s="13"/>
      <c r="B1001" s="232"/>
      <c r="C1001" s="233"/>
      <c r="D1001" s="234" t="s">
        <v>155</v>
      </c>
      <c r="E1001" s="235" t="s">
        <v>19</v>
      </c>
      <c r="F1001" s="236" t="s">
        <v>1191</v>
      </c>
      <c r="G1001" s="233"/>
      <c r="H1001" s="235" t="s">
        <v>19</v>
      </c>
      <c r="I1001" s="237"/>
      <c r="J1001" s="233"/>
      <c r="K1001" s="233"/>
      <c r="L1001" s="238"/>
      <c r="M1001" s="239"/>
      <c r="N1001" s="240"/>
      <c r="O1001" s="240"/>
      <c r="P1001" s="240"/>
      <c r="Q1001" s="240"/>
      <c r="R1001" s="240"/>
      <c r="S1001" s="240"/>
      <c r="T1001" s="241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2" t="s">
        <v>155</v>
      </c>
      <c r="AU1001" s="242" t="s">
        <v>82</v>
      </c>
      <c r="AV1001" s="13" t="s">
        <v>79</v>
      </c>
      <c r="AW1001" s="13" t="s">
        <v>33</v>
      </c>
      <c r="AX1001" s="13" t="s">
        <v>72</v>
      </c>
      <c r="AY1001" s="242" t="s">
        <v>143</v>
      </c>
    </row>
    <row r="1002" s="14" customFormat="1">
      <c r="A1002" s="14"/>
      <c r="B1002" s="243"/>
      <c r="C1002" s="244"/>
      <c r="D1002" s="234" t="s">
        <v>155</v>
      </c>
      <c r="E1002" s="245" t="s">
        <v>19</v>
      </c>
      <c r="F1002" s="246" t="s">
        <v>79</v>
      </c>
      <c r="G1002" s="244"/>
      <c r="H1002" s="247">
        <v>1</v>
      </c>
      <c r="I1002" s="248"/>
      <c r="J1002" s="244"/>
      <c r="K1002" s="244"/>
      <c r="L1002" s="249"/>
      <c r="M1002" s="250"/>
      <c r="N1002" s="251"/>
      <c r="O1002" s="251"/>
      <c r="P1002" s="251"/>
      <c r="Q1002" s="251"/>
      <c r="R1002" s="251"/>
      <c r="S1002" s="251"/>
      <c r="T1002" s="252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3" t="s">
        <v>155</v>
      </c>
      <c r="AU1002" s="253" t="s">
        <v>82</v>
      </c>
      <c r="AV1002" s="14" t="s">
        <v>82</v>
      </c>
      <c r="AW1002" s="14" t="s">
        <v>33</v>
      </c>
      <c r="AX1002" s="14" t="s">
        <v>72</v>
      </c>
      <c r="AY1002" s="253" t="s">
        <v>143</v>
      </c>
    </row>
    <row r="1003" s="15" customFormat="1">
      <c r="A1003" s="15"/>
      <c r="B1003" s="254"/>
      <c r="C1003" s="255"/>
      <c r="D1003" s="234" t="s">
        <v>155</v>
      </c>
      <c r="E1003" s="256" t="s">
        <v>19</v>
      </c>
      <c r="F1003" s="257" t="s">
        <v>234</v>
      </c>
      <c r="G1003" s="255"/>
      <c r="H1003" s="258">
        <v>2</v>
      </c>
      <c r="I1003" s="259"/>
      <c r="J1003" s="255"/>
      <c r="K1003" s="255"/>
      <c r="L1003" s="260"/>
      <c r="M1003" s="261"/>
      <c r="N1003" s="262"/>
      <c r="O1003" s="262"/>
      <c r="P1003" s="262"/>
      <c r="Q1003" s="262"/>
      <c r="R1003" s="262"/>
      <c r="S1003" s="262"/>
      <c r="T1003" s="263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64" t="s">
        <v>155</v>
      </c>
      <c r="AU1003" s="264" t="s">
        <v>82</v>
      </c>
      <c r="AV1003" s="15" t="s">
        <v>151</v>
      </c>
      <c r="AW1003" s="15" t="s">
        <v>33</v>
      </c>
      <c r="AX1003" s="15" t="s">
        <v>79</v>
      </c>
      <c r="AY1003" s="264" t="s">
        <v>143</v>
      </c>
    </row>
    <row r="1004" s="2" customFormat="1" ht="24.15" customHeight="1">
      <c r="A1004" s="40"/>
      <c r="B1004" s="41"/>
      <c r="C1004" s="214" t="s">
        <v>1192</v>
      </c>
      <c r="D1004" s="214" t="s">
        <v>146</v>
      </c>
      <c r="E1004" s="215" t="s">
        <v>1193</v>
      </c>
      <c r="F1004" s="216" t="s">
        <v>1194</v>
      </c>
      <c r="G1004" s="217" t="s">
        <v>271</v>
      </c>
      <c r="H1004" s="218">
        <v>144</v>
      </c>
      <c r="I1004" s="219"/>
      <c r="J1004" s="220">
        <f>ROUND(I1004*H1004,2)</f>
        <v>0</v>
      </c>
      <c r="K1004" s="216" t="s">
        <v>150</v>
      </c>
      <c r="L1004" s="46"/>
      <c r="M1004" s="221" t="s">
        <v>19</v>
      </c>
      <c r="N1004" s="222" t="s">
        <v>43</v>
      </c>
      <c r="O1004" s="86"/>
      <c r="P1004" s="223">
        <f>O1004*H1004</f>
        <v>0</v>
      </c>
      <c r="Q1004" s="223">
        <v>0.00092000000000000003</v>
      </c>
      <c r="R1004" s="223">
        <f>Q1004*H1004</f>
        <v>0.13248000000000001</v>
      </c>
      <c r="S1004" s="223">
        <v>0</v>
      </c>
      <c r="T1004" s="224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25" t="s">
        <v>204</v>
      </c>
      <c r="AT1004" s="225" t="s">
        <v>146</v>
      </c>
      <c r="AU1004" s="225" t="s">
        <v>82</v>
      </c>
      <c r="AY1004" s="19" t="s">
        <v>143</v>
      </c>
      <c r="BE1004" s="226">
        <f>IF(N1004="základní",J1004,0)</f>
        <v>0</v>
      </c>
      <c r="BF1004" s="226">
        <f>IF(N1004="snížená",J1004,0)</f>
        <v>0</v>
      </c>
      <c r="BG1004" s="226">
        <f>IF(N1004="zákl. přenesená",J1004,0)</f>
        <v>0</v>
      </c>
      <c r="BH1004" s="226">
        <f>IF(N1004="sníž. přenesená",J1004,0)</f>
        <v>0</v>
      </c>
      <c r="BI1004" s="226">
        <f>IF(N1004="nulová",J1004,0)</f>
        <v>0</v>
      </c>
      <c r="BJ1004" s="19" t="s">
        <v>79</v>
      </c>
      <c r="BK1004" s="226">
        <f>ROUND(I1004*H1004,2)</f>
        <v>0</v>
      </c>
      <c r="BL1004" s="19" t="s">
        <v>204</v>
      </c>
      <c r="BM1004" s="225" t="s">
        <v>1195</v>
      </c>
    </row>
    <row r="1005" s="2" customFormat="1">
      <c r="A1005" s="40"/>
      <c r="B1005" s="41"/>
      <c r="C1005" s="42"/>
      <c r="D1005" s="227" t="s">
        <v>153</v>
      </c>
      <c r="E1005" s="42"/>
      <c r="F1005" s="228" t="s">
        <v>1196</v>
      </c>
      <c r="G1005" s="42"/>
      <c r="H1005" s="42"/>
      <c r="I1005" s="229"/>
      <c r="J1005" s="42"/>
      <c r="K1005" s="42"/>
      <c r="L1005" s="46"/>
      <c r="M1005" s="230"/>
      <c r="N1005" s="231"/>
      <c r="O1005" s="86"/>
      <c r="P1005" s="86"/>
      <c r="Q1005" s="86"/>
      <c r="R1005" s="86"/>
      <c r="S1005" s="86"/>
      <c r="T1005" s="87"/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T1005" s="19" t="s">
        <v>153</v>
      </c>
      <c r="AU1005" s="19" t="s">
        <v>82</v>
      </c>
    </row>
    <row r="1006" s="13" customFormat="1">
      <c r="A1006" s="13"/>
      <c r="B1006" s="232"/>
      <c r="C1006" s="233"/>
      <c r="D1006" s="234" t="s">
        <v>155</v>
      </c>
      <c r="E1006" s="235" t="s">
        <v>19</v>
      </c>
      <c r="F1006" s="236" t="s">
        <v>1197</v>
      </c>
      <c r="G1006" s="233"/>
      <c r="H1006" s="235" t="s">
        <v>19</v>
      </c>
      <c r="I1006" s="237"/>
      <c r="J1006" s="233"/>
      <c r="K1006" s="233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2" t="s">
        <v>155</v>
      </c>
      <c r="AU1006" s="242" t="s">
        <v>82</v>
      </c>
      <c r="AV1006" s="13" t="s">
        <v>79</v>
      </c>
      <c r="AW1006" s="13" t="s">
        <v>33</v>
      </c>
      <c r="AX1006" s="13" t="s">
        <v>72</v>
      </c>
      <c r="AY1006" s="242" t="s">
        <v>143</v>
      </c>
    </row>
    <row r="1007" s="14" customFormat="1">
      <c r="A1007" s="14"/>
      <c r="B1007" s="243"/>
      <c r="C1007" s="244"/>
      <c r="D1007" s="234" t="s">
        <v>155</v>
      </c>
      <c r="E1007" s="245" t="s">
        <v>19</v>
      </c>
      <c r="F1007" s="246" t="s">
        <v>849</v>
      </c>
      <c r="G1007" s="244"/>
      <c r="H1007" s="247">
        <v>98</v>
      </c>
      <c r="I1007" s="248"/>
      <c r="J1007" s="244"/>
      <c r="K1007" s="244"/>
      <c r="L1007" s="249"/>
      <c r="M1007" s="250"/>
      <c r="N1007" s="251"/>
      <c r="O1007" s="251"/>
      <c r="P1007" s="251"/>
      <c r="Q1007" s="251"/>
      <c r="R1007" s="251"/>
      <c r="S1007" s="251"/>
      <c r="T1007" s="252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3" t="s">
        <v>155</v>
      </c>
      <c r="AU1007" s="253" t="s">
        <v>82</v>
      </c>
      <c r="AV1007" s="14" t="s">
        <v>82</v>
      </c>
      <c r="AW1007" s="14" t="s">
        <v>33</v>
      </c>
      <c r="AX1007" s="14" t="s">
        <v>72</v>
      </c>
      <c r="AY1007" s="253" t="s">
        <v>143</v>
      </c>
    </row>
    <row r="1008" s="13" customFormat="1">
      <c r="A1008" s="13"/>
      <c r="B1008" s="232"/>
      <c r="C1008" s="233"/>
      <c r="D1008" s="234" t="s">
        <v>155</v>
      </c>
      <c r="E1008" s="235" t="s">
        <v>19</v>
      </c>
      <c r="F1008" s="236" t="s">
        <v>1198</v>
      </c>
      <c r="G1008" s="233"/>
      <c r="H1008" s="235" t="s">
        <v>19</v>
      </c>
      <c r="I1008" s="237"/>
      <c r="J1008" s="233"/>
      <c r="K1008" s="233"/>
      <c r="L1008" s="238"/>
      <c r="M1008" s="239"/>
      <c r="N1008" s="240"/>
      <c r="O1008" s="240"/>
      <c r="P1008" s="240"/>
      <c r="Q1008" s="240"/>
      <c r="R1008" s="240"/>
      <c r="S1008" s="240"/>
      <c r="T1008" s="241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2" t="s">
        <v>155</v>
      </c>
      <c r="AU1008" s="242" t="s">
        <v>82</v>
      </c>
      <c r="AV1008" s="13" t="s">
        <v>79</v>
      </c>
      <c r="AW1008" s="13" t="s">
        <v>33</v>
      </c>
      <c r="AX1008" s="13" t="s">
        <v>72</v>
      </c>
      <c r="AY1008" s="242" t="s">
        <v>143</v>
      </c>
    </row>
    <row r="1009" s="14" customFormat="1">
      <c r="A1009" s="14"/>
      <c r="B1009" s="243"/>
      <c r="C1009" s="244"/>
      <c r="D1009" s="234" t="s">
        <v>155</v>
      </c>
      <c r="E1009" s="245" t="s">
        <v>19</v>
      </c>
      <c r="F1009" s="246" t="s">
        <v>467</v>
      </c>
      <c r="G1009" s="244"/>
      <c r="H1009" s="247">
        <v>46</v>
      </c>
      <c r="I1009" s="248"/>
      <c r="J1009" s="244"/>
      <c r="K1009" s="244"/>
      <c r="L1009" s="249"/>
      <c r="M1009" s="250"/>
      <c r="N1009" s="251"/>
      <c r="O1009" s="251"/>
      <c r="P1009" s="251"/>
      <c r="Q1009" s="251"/>
      <c r="R1009" s="251"/>
      <c r="S1009" s="251"/>
      <c r="T1009" s="252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3" t="s">
        <v>155</v>
      </c>
      <c r="AU1009" s="253" t="s">
        <v>82</v>
      </c>
      <c r="AV1009" s="14" t="s">
        <v>82</v>
      </c>
      <c r="AW1009" s="14" t="s">
        <v>33</v>
      </c>
      <c r="AX1009" s="14" t="s">
        <v>72</v>
      </c>
      <c r="AY1009" s="253" t="s">
        <v>143</v>
      </c>
    </row>
    <row r="1010" s="15" customFormat="1">
      <c r="A1010" s="15"/>
      <c r="B1010" s="254"/>
      <c r="C1010" s="255"/>
      <c r="D1010" s="234" t="s">
        <v>155</v>
      </c>
      <c r="E1010" s="256" t="s">
        <v>19</v>
      </c>
      <c r="F1010" s="257" t="s">
        <v>234</v>
      </c>
      <c r="G1010" s="255"/>
      <c r="H1010" s="258">
        <v>144</v>
      </c>
      <c r="I1010" s="259"/>
      <c r="J1010" s="255"/>
      <c r="K1010" s="255"/>
      <c r="L1010" s="260"/>
      <c r="M1010" s="261"/>
      <c r="N1010" s="262"/>
      <c r="O1010" s="262"/>
      <c r="P1010" s="262"/>
      <c r="Q1010" s="262"/>
      <c r="R1010" s="262"/>
      <c r="S1010" s="262"/>
      <c r="T1010" s="263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T1010" s="264" t="s">
        <v>155</v>
      </c>
      <c r="AU1010" s="264" t="s">
        <v>82</v>
      </c>
      <c r="AV1010" s="15" t="s">
        <v>151</v>
      </c>
      <c r="AW1010" s="15" t="s">
        <v>33</v>
      </c>
      <c r="AX1010" s="15" t="s">
        <v>79</v>
      </c>
      <c r="AY1010" s="264" t="s">
        <v>143</v>
      </c>
    </row>
    <row r="1011" s="2" customFormat="1" ht="33" customHeight="1">
      <c r="A1011" s="40"/>
      <c r="B1011" s="41"/>
      <c r="C1011" s="214" t="s">
        <v>1199</v>
      </c>
      <c r="D1011" s="214" t="s">
        <v>146</v>
      </c>
      <c r="E1011" s="215" t="s">
        <v>1200</v>
      </c>
      <c r="F1011" s="216" t="s">
        <v>1201</v>
      </c>
      <c r="G1011" s="217" t="s">
        <v>325</v>
      </c>
      <c r="H1011" s="218">
        <v>11</v>
      </c>
      <c r="I1011" s="219"/>
      <c r="J1011" s="220">
        <f>ROUND(I1011*H1011,2)</f>
        <v>0</v>
      </c>
      <c r="K1011" s="216" t="s">
        <v>150</v>
      </c>
      <c r="L1011" s="46"/>
      <c r="M1011" s="221" t="s">
        <v>19</v>
      </c>
      <c r="N1011" s="222" t="s">
        <v>43</v>
      </c>
      <c r="O1011" s="86"/>
      <c r="P1011" s="223">
        <f>O1011*H1011</f>
        <v>0</v>
      </c>
      <c r="Q1011" s="223">
        <v>0.00034000000000000002</v>
      </c>
      <c r="R1011" s="223">
        <f>Q1011*H1011</f>
        <v>0.0037400000000000003</v>
      </c>
      <c r="S1011" s="223">
        <v>0</v>
      </c>
      <c r="T1011" s="224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25" t="s">
        <v>204</v>
      </c>
      <c r="AT1011" s="225" t="s">
        <v>146</v>
      </c>
      <c r="AU1011" s="225" t="s">
        <v>82</v>
      </c>
      <c r="AY1011" s="19" t="s">
        <v>143</v>
      </c>
      <c r="BE1011" s="226">
        <f>IF(N1011="základní",J1011,0)</f>
        <v>0</v>
      </c>
      <c r="BF1011" s="226">
        <f>IF(N1011="snížená",J1011,0)</f>
        <v>0</v>
      </c>
      <c r="BG1011" s="226">
        <f>IF(N1011="zákl. přenesená",J1011,0)</f>
        <v>0</v>
      </c>
      <c r="BH1011" s="226">
        <f>IF(N1011="sníž. přenesená",J1011,0)</f>
        <v>0</v>
      </c>
      <c r="BI1011" s="226">
        <f>IF(N1011="nulová",J1011,0)</f>
        <v>0</v>
      </c>
      <c r="BJ1011" s="19" t="s">
        <v>79</v>
      </c>
      <c r="BK1011" s="226">
        <f>ROUND(I1011*H1011,2)</f>
        <v>0</v>
      </c>
      <c r="BL1011" s="19" t="s">
        <v>204</v>
      </c>
      <c r="BM1011" s="225" t="s">
        <v>1202</v>
      </c>
    </row>
    <row r="1012" s="2" customFormat="1">
      <c r="A1012" s="40"/>
      <c r="B1012" s="41"/>
      <c r="C1012" s="42"/>
      <c r="D1012" s="227" t="s">
        <v>153</v>
      </c>
      <c r="E1012" s="42"/>
      <c r="F1012" s="228" t="s">
        <v>1203</v>
      </c>
      <c r="G1012" s="42"/>
      <c r="H1012" s="42"/>
      <c r="I1012" s="229"/>
      <c r="J1012" s="42"/>
      <c r="K1012" s="42"/>
      <c r="L1012" s="46"/>
      <c r="M1012" s="230"/>
      <c r="N1012" s="231"/>
      <c r="O1012" s="86"/>
      <c r="P1012" s="86"/>
      <c r="Q1012" s="86"/>
      <c r="R1012" s="86"/>
      <c r="S1012" s="86"/>
      <c r="T1012" s="87"/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T1012" s="19" t="s">
        <v>153</v>
      </c>
      <c r="AU1012" s="19" t="s">
        <v>82</v>
      </c>
    </row>
    <row r="1013" s="13" customFormat="1">
      <c r="A1013" s="13"/>
      <c r="B1013" s="232"/>
      <c r="C1013" s="233"/>
      <c r="D1013" s="234" t="s">
        <v>155</v>
      </c>
      <c r="E1013" s="235" t="s">
        <v>19</v>
      </c>
      <c r="F1013" s="236" t="s">
        <v>1204</v>
      </c>
      <c r="G1013" s="233"/>
      <c r="H1013" s="235" t="s">
        <v>19</v>
      </c>
      <c r="I1013" s="237"/>
      <c r="J1013" s="233"/>
      <c r="K1013" s="233"/>
      <c r="L1013" s="238"/>
      <c r="M1013" s="239"/>
      <c r="N1013" s="240"/>
      <c r="O1013" s="240"/>
      <c r="P1013" s="240"/>
      <c r="Q1013" s="240"/>
      <c r="R1013" s="240"/>
      <c r="S1013" s="240"/>
      <c r="T1013" s="241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2" t="s">
        <v>155</v>
      </c>
      <c r="AU1013" s="242" t="s">
        <v>82</v>
      </c>
      <c r="AV1013" s="13" t="s">
        <v>79</v>
      </c>
      <c r="AW1013" s="13" t="s">
        <v>33</v>
      </c>
      <c r="AX1013" s="13" t="s">
        <v>72</v>
      </c>
      <c r="AY1013" s="242" t="s">
        <v>143</v>
      </c>
    </row>
    <row r="1014" s="14" customFormat="1">
      <c r="A1014" s="14"/>
      <c r="B1014" s="243"/>
      <c r="C1014" s="244"/>
      <c r="D1014" s="234" t="s">
        <v>155</v>
      </c>
      <c r="E1014" s="245" t="s">
        <v>19</v>
      </c>
      <c r="F1014" s="246" t="s">
        <v>1205</v>
      </c>
      <c r="G1014" s="244"/>
      <c r="H1014" s="247">
        <v>11</v>
      </c>
      <c r="I1014" s="248"/>
      <c r="J1014" s="244"/>
      <c r="K1014" s="244"/>
      <c r="L1014" s="249"/>
      <c r="M1014" s="250"/>
      <c r="N1014" s="251"/>
      <c r="O1014" s="251"/>
      <c r="P1014" s="251"/>
      <c r="Q1014" s="251"/>
      <c r="R1014" s="251"/>
      <c r="S1014" s="251"/>
      <c r="T1014" s="252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3" t="s">
        <v>155</v>
      </c>
      <c r="AU1014" s="253" t="s">
        <v>82</v>
      </c>
      <c r="AV1014" s="14" t="s">
        <v>82</v>
      </c>
      <c r="AW1014" s="14" t="s">
        <v>33</v>
      </c>
      <c r="AX1014" s="14" t="s">
        <v>79</v>
      </c>
      <c r="AY1014" s="253" t="s">
        <v>143</v>
      </c>
    </row>
    <row r="1015" s="2" customFormat="1" ht="24.15" customHeight="1">
      <c r="A1015" s="40"/>
      <c r="B1015" s="41"/>
      <c r="C1015" s="214" t="s">
        <v>1206</v>
      </c>
      <c r="D1015" s="214" t="s">
        <v>146</v>
      </c>
      <c r="E1015" s="215" t="s">
        <v>1207</v>
      </c>
      <c r="F1015" s="216" t="s">
        <v>1208</v>
      </c>
      <c r="G1015" s="217" t="s">
        <v>271</v>
      </c>
      <c r="H1015" s="218">
        <v>3</v>
      </c>
      <c r="I1015" s="219"/>
      <c r="J1015" s="220">
        <f>ROUND(I1015*H1015,2)</f>
        <v>0</v>
      </c>
      <c r="K1015" s="216" t="s">
        <v>150</v>
      </c>
      <c r="L1015" s="46"/>
      <c r="M1015" s="221" t="s">
        <v>19</v>
      </c>
      <c r="N1015" s="222" t="s">
        <v>43</v>
      </c>
      <c r="O1015" s="86"/>
      <c r="P1015" s="223">
        <f>O1015*H1015</f>
        <v>0</v>
      </c>
      <c r="Q1015" s="223">
        <v>0.0013799999999999999</v>
      </c>
      <c r="R1015" s="223">
        <f>Q1015*H1015</f>
        <v>0.0041399999999999996</v>
      </c>
      <c r="S1015" s="223">
        <v>0</v>
      </c>
      <c r="T1015" s="224">
        <f>S1015*H1015</f>
        <v>0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25" t="s">
        <v>204</v>
      </c>
      <c r="AT1015" s="225" t="s">
        <v>146</v>
      </c>
      <c r="AU1015" s="225" t="s">
        <v>82</v>
      </c>
      <c r="AY1015" s="19" t="s">
        <v>143</v>
      </c>
      <c r="BE1015" s="226">
        <f>IF(N1015="základní",J1015,0)</f>
        <v>0</v>
      </c>
      <c r="BF1015" s="226">
        <f>IF(N1015="snížená",J1015,0)</f>
        <v>0</v>
      </c>
      <c r="BG1015" s="226">
        <f>IF(N1015="zákl. přenesená",J1015,0)</f>
        <v>0</v>
      </c>
      <c r="BH1015" s="226">
        <f>IF(N1015="sníž. přenesená",J1015,0)</f>
        <v>0</v>
      </c>
      <c r="BI1015" s="226">
        <f>IF(N1015="nulová",J1015,0)</f>
        <v>0</v>
      </c>
      <c r="BJ1015" s="19" t="s">
        <v>79</v>
      </c>
      <c r="BK1015" s="226">
        <f>ROUND(I1015*H1015,2)</f>
        <v>0</v>
      </c>
      <c r="BL1015" s="19" t="s">
        <v>204</v>
      </c>
      <c r="BM1015" s="225" t="s">
        <v>1209</v>
      </c>
    </row>
    <row r="1016" s="2" customFormat="1">
      <c r="A1016" s="40"/>
      <c r="B1016" s="41"/>
      <c r="C1016" s="42"/>
      <c r="D1016" s="227" t="s">
        <v>153</v>
      </c>
      <c r="E1016" s="42"/>
      <c r="F1016" s="228" t="s">
        <v>1210</v>
      </c>
      <c r="G1016" s="42"/>
      <c r="H1016" s="42"/>
      <c r="I1016" s="229"/>
      <c r="J1016" s="42"/>
      <c r="K1016" s="42"/>
      <c r="L1016" s="46"/>
      <c r="M1016" s="230"/>
      <c r="N1016" s="231"/>
      <c r="O1016" s="86"/>
      <c r="P1016" s="86"/>
      <c r="Q1016" s="86"/>
      <c r="R1016" s="86"/>
      <c r="S1016" s="86"/>
      <c r="T1016" s="87"/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T1016" s="19" t="s">
        <v>153</v>
      </c>
      <c r="AU1016" s="19" t="s">
        <v>82</v>
      </c>
    </row>
    <row r="1017" s="13" customFormat="1">
      <c r="A1017" s="13"/>
      <c r="B1017" s="232"/>
      <c r="C1017" s="233"/>
      <c r="D1017" s="234" t="s">
        <v>155</v>
      </c>
      <c r="E1017" s="235" t="s">
        <v>19</v>
      </c>
      <c r="F1017" s="236" t="s">
        <v>1211</v>
      </c>
      <c r="G1017" s="233"/>
      <c r="H1017" s="235" t="s">
        <v>19</v>
      </c>
      <c r="I1017" s="237"/>
      <c r="J1017" s="233"/>
      <c r="K1017" s="233"/>
      <c r="L1017" s="238"/>
      <c r="M1017" s="239"/>
      <c r="N1017" s="240"/>
      <c r="O1017" s="240"/>
      <c r="P1017" s="240"/>
      <c r="Q1017" s="240"/>
      <c r="R1017" s="240"/>
      <c r="S1017" s="240"/>
      <c r="T1017" s="241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2" t="s">
        <v>155</v>
      </c>
      <c r="AU1017" s="242" t="s">
        <v>82</v>
      </c>
      <c r="AV1017" s="13" t="s">
        <v>79</v>
      </c>
      <c r="AW1017" s="13" t="s">
        <v>33</v>
      </c>
      <c r="AX1017" s="13" t="s">
        <v>72</v>
      </c>
      <c r="AY1017" s="242" t="s">
        <v>143</v>
      </c>
    </row>
    <row r="1018" s="14" customFormat="1">
      <c r="A1018" s="14"/>
      <c r="B1018" s="243"/>
      <c r="C1018" s="244"/>
      <c r="D1018" s="234" t="s">
        <v>155</v>
      </c>
      <c r="E1018" s="245" t="s">
        <v>19</v>
      </c>
      <c r="F1018" s="246" t="s">
        <v>1132</v>
      </c>
      <c r="G1018" s="244"/>
      <c r="H1018" s="247">
        <v>2</v>
      </c>
      <c r="I1018" s="248"/>
      <c r="J1018" s="244"/>
      <c r="K1018" s="244"/>
      <c r="L1018" s="249"/>
      <c r="M1018" s="250"/>
      <c r="N1018" s="251"/>
      <c r="O1018" s="251"/>
      <c r="P1018" s="251"/>
      <c r="Q1018" s="251"/>
      <c r="R1018" s="251"/>
      <c r="S1018" s="251"/>
      <c r="T1018" s="252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3" t="s">
        <v>155</v>
      </c>
      <c r="AU1018" s="253" t="s">
        <v>82</v>
      </c>
      <c r="AV1018" s="14" t="s">
        <v>82</v>
      </c>
      <c r="AW1018" s="14" t="s">
        <v>33</v>
      </c>
      <c r="AX1018" s="14" t="s">
        <v>72</v>
      </c>
      <c r="AY1018" s="253" t="s">
        <v>143</v>
      </c>
    </row>
    <row r="1019" s="13" customFormat="1">
      <c r="A1019" s="13"/>
      <c r="B1019" s="232"/>
      <c r="C1019" s="233"/>
      <c r="D1019" s="234" t="s">
        <v>155</v>
      </c>
      <c r="E1019" s="235" t="s">
        <v>19</v>
      </c>
      <c r="F1019" s="236" t="s">
        <v>1212</v>
      </c>
      <c r="G1019" s="233"/>
      <c r="H1019" s="235" t="s">
        <v>19</v>
      </c>
      <c r="I1019" s="237"/>
      <c r="J1019" s="233"/>
      <c r="K1019" s="233"/>
      <c r="L1019" s="238"/>
      <c r="M1019" s="239"/>
      <c r="N1019" s="240"/>
      <c r="O1019" s="240"/>
      <c r="P1019" s="240"/>
      <c r="Q1019" s="240"/>
      <c r="R1019" s="240"/>
      <c r="S1019" s="240"/>
      <c r="T1019" s="241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2" t="s">
        <v>155</v>
      </c>
      <c r="AU1019" s="242" t="s">
        <v>82</v>
      </c>
      <c r="AV1019" s="13" t="s">
        <v>79</v>
      </c>
      <c r="AW1019" s="13" t="s">
        <v>33</v>
      </c>
      <c r="AX1019" s="13" t="s">
        <v>72</v>
      </c>
      <c r="AY1019" s="242" t="s">
        <v>143</v>
      </c>
    </row>
    <row r="1020" s="14" customFormat="1">
      <c r="A1020" s="14"/>
      <c r="B1020" s="243"/>
      <c r="C1020" s="244"/>
      <c r="D1020" s="234" t="s">
        <v>155</v>
      </c>
      <c r="E1020" s="245" t="s">
        <v>19</v>
      </c>
      <c r="F1020" s="246" t="s">
        <v>1213</v>
      </c>
      <c r="G1020" s="244"/>
      <c r="H1020" s="247">
        <v>1</v>
      </c>
      <c r="I1020" s="248"/>
      <c r="J1020" s="244"/>
      <c r="K1020" s="244"/>
      <c r="L1020" s="249"/>
      <c r="M1020" s="250"/>
      <c r="N1020" s="251"/>
      <c r="O1020" s="251"/>
      <c r="P1020" s="251"/>
      <c r="Q1020" s="251"/>
      <c r="R1020" s="251"/>
      <c r="S1020" s="251"/>
      <c r="T1020" s="252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3" t="s">
        <v>155</v>
      </c>
      <c r="AU1020" s="253" t="s">
        <v>82</v>
      </c>
      <c r="AV1020" s="14" t="s">
        <v>82</v>
      </c>
      <c r="AW1020" s="14" t="s">
        <v>33</v>
      </c>
      <c r="AX1020" s="14" t="s">
        <v>72</v>
      </c>
      <c r="AY1020" s="253" t="s">
        <v>143</v>
      </c>
    </row>
    <row r="1021" s="15" customFormat="1">
      <c r="A1021" s="15"/>
      <c r="B1021" s="254"/>
      <c r="C1021" s="255"/>
      <c r="D1021" s="234" t="s">
        <v>155</v>
      </c>
      <c r="E1021" s="256" t="s">
        <v>19</v>
      </c>
      <c r="F1021" s="257" t="s">
        <v>234</v>
      </c>
      <c r="G1021" s="255"/>
      <c r="H1021" s="258">
        <v>3</v>
      </c>
      <c r="I1021" s="259"/>
      <c r="J1021" s="255"/>
      <c r="K1021" s="255"/>
      <c r="L1021" s="260"/>
      <c r="M1021" s="261"/>
      <c r="N1021" s="262"/>
      <c r="O1021" s="262"/>
      <c r="P1021" s="262"/>
      <c r="Q1021" s="262"/>
      <c r="R1021" s="262"/>
      <c r="S1021" s="262"/>
      <c r="T1021" s="263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64" t="s">
        <v>155</v>
      </c>
      <c r="AU1021" s="264" t="s">
        <v>82</v>
      </c>
      <c r="AV1021" s="15" t="s">
        <v>151</v>
      </c>
      <c r="AW1021" s="15" t="s">
        <v>33</v>
      </c>
      <c r="AX1021" s="15" t="s">
        <v>79</v>
      </c>
      <c r="AY1021" s="264" t="s">
        <v>143</v>
      </c>
    </row>
    <row r="1022" s="2" customFormat="1" ht="37.8" customHeight="1">
      <c r="A1022" s="40"/>
      <c r="B1022" s="41"/>
      <c r="C1022" s="214" t="s">
        <v>1214</v>
      </c>
      <c r="D1022" s="214" t="s">
        <v>146</v>
      </c>
      <c r="E1022" s="215" t="s">
        <v>1215</v>
      </c>
      <c r="F1022" s="216" t="s">
        <v>1216</v>
      </c>
      <c r="G1022" s="217" t="s">
        <v>325</v>
      </c>
      <c r="H1022" s="218">
        <v>7</v>
      </c>
      <c r="I1022" s="219"/>
      <c r="J1022" s="220">
        <f>ROUND(I1022*H1022,2)</f>
        <v>0</v>
      </c>
      <c r="K1022" s="216" t="s">
        <v>150</v>
      </c>
      <c r="L1022" s="46"/>
      <c r="M1022" s="221" t="s">
        <v>19</v>
      </c>
      <c r="N1022" s="222" t="s">
        <v>43</v>
      </c>
      <c r="O1022" s="86"/>
      <c r="P1022" s="223">
        <f>O1022*H1022</f>
        <v>0</v>
      </c>
      <c r="Q1022" s="223">
        <v>0.00019000000000000001</v>
      </c>
      <c r="R1022" s="223">
        <f>Q1022*H1022</f>
        <v>0.00133</v>
      </c>
      <c r="S1022" s="223">
        <v>0</v>
      </c>
      <c r="T1022" s="224">
        <f>S1022*H1022</f>
        <v>0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25" t="s">
        <v>204</v>
      </c>
      <c r="AT1022" s="225" t="s">
        <v>146</v>
      </c>
      <c r="AU1022" s="225" t="s">
        <v>82</v>
      </c>
      <c r="AY1022" s="19" t="s">
        <v>143</v>
      </c>
      <c r="BE1022" s="226">
        <f>IF(N1022="základní",J1022,0)</f>
        <v>0</v>
      </c>
      <c r="BF1022" s="226">
        <f>IF(N1022="snížená",J1022,0)</f>
        <v>0</v>
      </c>
      <c r="BG1022" s="226">
        <f>IF(N1022="zákl. přenesená",J1022,0)</f>
        <v>0</v>
      </c>
      <c r="BH1022" s="226">
        <f>IF(N1022="sníž. přenesená",J1022,0)</f>
        <v>0</v>
      </c>
      <c r="BI1022" s="226">
        <f>IF(N1022="nulová",J1022,0)</f>
        <v>0</v>
      </c>
      <c r="BJ1022" s="19" t="s">
        <v>79</v>
      </c>
      <c r="BK1022" s="226">
        <f>ROUND(I1022*H1022,2)</f>
        <v>0</v>
      </c>
      <c r="BL1022" s="19" t="s">
        <v>204</v>
      </c>
      <c r="BM1022" s="225" t="s">
        <v>1217</v>
      </c>
    </row>
    <row r="1023" s="2" customFormat="1">
      <c r="A1023" s="40"/>
      <c r="B1023" s="41"/>
      <c r="C1023" s="42"/>
      <c r="D1023" s="227" t="s">
        <v>153</v>
      </c>
      <c r="E1023" s="42"/>
      <c r="F1023" s="228" t="s">
        <v>1218</v>
      </c>
      <c r="G1023" s="42"/>
      <c r="H1023" s="42"/>
      <c r="I1023" s="229"/>
      <c r="J1023" s="42"/>
      <c r="K1023" s="42"/>
      <c r="L1023" s="46"/>
      <c r="M1023" s="230"/>
      <c r="N1023" s="231"/>
      <c r="O1023" s="86"/>
      <c r="P1023" s="86"/>
      <c r="Q1023" s="86"/>
      <c r="R1023" s="86"/>
      <c r="S1023" s="86"/>
      <c r="T1023" s="87"/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T1023" s="19" t="s">
        <v>153</v>
      </c>
      <c r="AU1023" s="19" t="s">
        <v>82</v>
      </c>
    </row>
    <row r="1024" s="13" customFormat="1">
      <c r="A1024" s="13"/>
      <c r="B1024" s="232"/>
      <c r="C1024" s="233"/>
      <c r="D1024" s="234" t="s">
        <v>155</v>
      </c>
      <c r="E1024" s="235" t="s">
        <v>19</v>
      </c>
      <c r="F1024" s="236" t="s">
        <v>1219</v>
      </c>
      <c r="G1024" s="233"/>
      <c r="H1024" s="235" t="s">
        <v>19</v>
      </c>
      <c r="I1024" s="237"/>
      <c r="J1024" s="233"/>
      <c r="K1024" s="233"/>
      <c r="L1024" s="238"/>
      <c r="M1024" s="239"/>
      <c r="N1024" s="240"/>
      <c r="O1024" s="240"/>
      <c r="P1024" s="240"/>
      <c r="Q1024" s="240"/>
      <c r="R1024" s="240"/>
      <c r="S1024" s="240"/>
      <c r="T1024" s="241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2" t="s">
        <v>155</v>
      </c>
      <c r="AU1024" s="242" t="s">
        <v>82</v>
      </c>
      <c r="AV1024" s="13" t="s">
        <v>79</v>
      </c>
      <c r="AW1024" s="13" t="s">
        <v>33</v>
      </c>
      <c r="AX1024" s="13" t="s">
        <v>72</v>
      </c>
      <c r="AY1024" s="242" t="s">
        <v>143</v>
      </c>
    </row>
    <row r="1025" s="14" customFormat="1">
      <c r="A1025" s="14"/>
      <c r="B1025" s="243"/>
      <c r="C1025" s="244"/>
      <c r="D1025" s="234" t="s">
        <v>155</v>
      </c>
      <c r="E1025" s="245" t="s">
        <v>19</v>
      </c>
      <c r="F1025" s="246" t="s">
        <v>189</v>
      </c>
      <c r="G1025" s="244"/>
      <c r="H1025" s="247">
        <v>7</v>
      </c>
      <c r="I1025" s="248"/>
      <c r="J1025" s="244"/>
      <c r="K1025" s="244"/>
      <c r="L1025" s="249"/>
      <c r="M1025" s="250"/>
      <c r="N1025" s="251"/>
      <c r="O1025" s="251"/>
      <c r="P1025" s="251"/>
      <c r="Q1025" s="251"/>
      <c r="R1025" s="251"/>
      <c r="S1025" s="251"/>
      <c r="T1025" s="252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3" t="s">
        <v>155</v>
      </c>
      <c r="AU1025" s="253" t="s">
        <v>82</v>
      </c>
      <c r="AV1025" s="14" t="s">
        <v>82</v>
      </c>
      <c r="AW1025" s="14" t="s">
        <v>33</v>
      </c>
      <c r="AX1025" s="14" t="s">
        <v>79</v>
      </c>
      <c r="AY1025" s="253" t="s">
        <v>143</v>
      </c>
    </row>
    <row r="1026" s="2" customFormat="1" ht="37.8" customHeight="1">
      <c r="A1026" s="40"/>
      <c r="B1026" s="41"/>
      <c r="C1026" s="214" t="s">
        <v>1220</v>
      </c>
      <c r="D1026" s="214" t="s">
        <v>146</v>
      </c>
      <c r="E1026" s="215" t="s">
        <v>1221</v>
      </c>
      <c r="F1026" s="216" t="s">
        <v>1222</v>
      </c>
      <c r="G1026" s="217" t="s">
        <v>325</v>
      </c>
      <c r="H1026" s="218">
        <v>2</v>
      </c>
      <c r="I1026" s="219"/>
      <c r="J1026" s="220">
        <f>ROUND(I1026*H1026,2)</f>
        <v>0</v>
      </c>
      <c r="K1026" s="216" t="s">
        <v>150</v>
      </c>
      <c r="L1026" s="46"/>
      <c r="M1026" s="221" t="s">
        <v>19</v>
      </c>
      <c r="N1026" s="222" t="s">
        <v>43</v>
      </c>
      <c r="O1026" s="86"/>
      <c r="P1026" s="223">
        <f>O1026*H1026</f>
        <v>0</v>
      </c>
      <c r="Q1026" s="223">
        <v>0.00033</v>
      </c>
      <c r="R1026" s="223">
        <f>Q1026*H1026</f>
        <v>0.00066</v>
      </c>
      <c r="S1026" s="223">
        <v>0</v>
      </c>
      <c r="T1026" s="224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25" t="s">
        <v>204</v>
      </c>
      <c r="AT1026" s="225" t="s">
        <v>146</v>
      </c>
      <c r="AU1026" s="225" t="s">
        <v>82</v>
      </c>
      <c r="AY1026" s="19" t="s">
        <v>143</v>
      </c>
      <c r="BE1026" s="226">
        <f>IF(N1026="základní",J1026,0)</f>
        <v>0</v>
      </c>
      <c r="BF1026" s="226">
        <f>IF(N1026="snížená",J1026,0)</f>
        <v>0</v>
      </c>
      <c r="BG1026" s="226">
        <f>IF(N1026="zákl. přenesená",J1026,0)</f>
        <v>0</v>
      </c>
      <c r="BH1026" s="226">
        <f>IF(N1026="sníž. přenesená",J1026,0)</f>
        <v>0</v>
      </c>
      <c r="BI1026" s="226">
        <f>IF(N1026="nulová",J1026,0)</f>
        <v>0</v>
      </c>
      <c r="BJ1026" s="19" t="s">
        <v>79</v>
      </c>
      <c r="BK1026" s="226">
        <f>ROUND(I1026*H1026,2)</f>
        <v>0</v>
      </c>
      <c r="BL1026" s="19" t="s">
        <v>204</v>
      </c>
      <c r="BM1026" s="225" t="s">
        <v>1223</v>
      </c>
    </row>
    <row r="1027" s="2" customFormat="1">
      <c r="A1027" s="40"/>
      <c r="B1027" s="41"/>
      <c r="C1027" s="42"/>
      <c r="D1027" s="227" t="s">
        <v>153</v>
      </c>
      <c r="E1027" s="42"/>
      <c r="F1027" s="228" t="s">
        <v>1224</v>
      </c>
      <c r="G1027" s="42"/>
      <c r="H1027" s="42"/>
      <c r="I1027" s="229"/>
      <c r="J1027" s="42"/>
      <c r="K1027" s="42"/>
      <c r="L1027" s="46"/>
      <c r="M1027" s="230"/>
      <c r="N1027" s="231"/>
      <c r="O1027" s="86"/>
      <c r="P1027" s="86"/>
      <c r="Q1027" s="86"/>
      <c r="R1027" s="86"/>
      <c r="S1027" s="86"/>
      <c r="T1027" s="87"/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T1027" s="19" t="s">
        <v>153</v>
      </c>
      <c r="AU1027" s="19" t="s">
        <v>82</v>
      </c>
    </row>
    <row r="1028" s="13" customFormat="1">
      <c r="A1028" s="13"/>
      <c r="B1028" s="232"/>
      <c r="C1028" s="233"/>
      <c r="D1028" s="234" t="s">
        <v>155</v>
      </c>
      <c r="E1028" s="235" t="s">
        <v>19</v>
      </c>
      <c r="F1028" s="236" t="s">
        <v>1225</v>
      </c>
      <c r="G1028" s="233"/>
      <c r="H1028" s="235" t="s">
        <v>19</v>
      </c>
      <c r="I1028" s="237"/>
      <c r="J1028" s="233"/>
      <c r="K1028" s="233"/>
      <c r="L1028" s="238"/>
      <c r="M1028" s="239"/>
      <c r="N1028" s="240"/>
      <c r="O1028" s="240"/>
      <c r="P1028" s="240"/>
      <c r="Q1028" s="240"/>
      <c r="R1028" s="240"/>
      <c r="S1028" s="240"/>
      <c r="T1028" s="241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2" t="s">
        <v>155</v>
      </c>
      <c r="AU1028" s="242" t="s">
        <v>82</v>
      </c>
      <c r="AV1028" s="13" t="s">
        <v>79</v>
      </c>
      <c r="AW1028" s="13" t="s">
        <v>33</v>
      </c>
      <c r="AX1028" s="13" t="s">
        <v>72</v>
      </c>
      <c r="AY1028" s="242" t="s">
        <v>143</v>
      </c>
    </row>
    <row r="1029" s="14" customFormat="1">
      <c r="A1029" s="14"/>
      <c r="B1029" s="243"/>
      <c r="C1029" s="244"/>
      <c r="D1029" s="234" t="s">
        <v>155</v>
      </c>
      <c r="E1029" s="245" t="s">
        <v>19</v>
      </c>
      <c r="F1029" s="246" t="s">
        <v>82</v>
      </c>
      <c r="G1029" s="244"/>
      <c r="H1029" s="247">
        <v>2</v>
      </c>
      <c r="I1029" s="248"/>
      <c r="J1029" s="244"/>
      <c r="K1029" s="244"/>
      <c r="L1029" s="249"/>
      <c r="M1029" s="250"/>
      <c r="N1029" s="251"/>
      <c r="O1029" s="251"/>
      <c r="P1029" s="251"/>
      <c r="Q1029" s="251"/>
      <c r="R1029" s="251"/>
      <c r="S1029" s="251"/>
      <c r="T1029" s="252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3" t="s">
        <v>155</v>
      </c>
      <c r="AU1029" s="253" t="s">
        <v>82</v>
      </c>
      <c r="AV1029" s="14" t="s">
        <v>82</v>
      </c>
      <c r="AW1029" s="14" t="s">
        <v>33</v>
      </c>
      <c r="AX1029" s="14" t="s">
        <v>79</v>
      </c>
      <c r="AY1029" s="253" t="s">
        <v>143</v>
      </c>
    </row>
    <row r="1030" s="2" customFormat="1" ht="24.15" customHeight="1">
      <c r="A1030" s="40"/>
      <c r="B1030" s="41"/>
      <c r="C1030" s="214" t="s">
        <v>1226</v>
      </c>
      <c r="D1030" s="214" t="s">
        <v>146</v>
      </c>
      <c r="E1030" s="215" t="s">
        <v>1227</v>
      </c>
      <c r="F1030" s="216" t="s">
        <v>1228</v>
      </c>
      <c r="G1030" s="217" t="s">
        <v>271</v>
      </c>
      <c r="H1030" s="218">
        <v>19</v>
      </c>
      <c r="I1030" s="219"/>
      <c r="J1030" s="220">
        <f>ROUND(I1030*H1030,2)</f>
        <v>0</v>
      </c>
      <c r="K1030" s="216" t="s">
        <v>150</v>
      </c>
      <c r="L1030" s="46"/>
      <c r="M1030" s="221" t="s">
        <v>19</v>
      </c>
      <c r="N1030" s="222" t="s">
        <v>43</v>
      </c>
      <c r="O1030" s="86"/>
      <c r="P1030" s="223">
        <f>O1030*H1030</f>
        <v>0</v>
      </c>
      <c r="Q1030" s="223">
        <v>0.00158</v>
      </c>
      <c r="R1030" s="223">
        <f>Q1030*H1030</f>
        <v>0.030020000000000002</v>
      </c>
      <c r="S1030" s="223">
        <v>0</v>
      </c>
      <c r="T1030" s="224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25" t="s">
        <v>204</v>
      </c>
      <c r="AT1030" s="225" t="s">
        <v>146</v>
      </c>
      <c r="AU1030" s="225" t="s">
        <v>82</v>
      </c>
      <c r="AY1030" s="19" t="s">
        <v>143</v>
      </c>
      <c r="BE1030" s="226">
        <f>IF(N1030="základní",J1030,0)</f>
        <v>0</v>
      </c>
      <c r="BF1030" s="226">
        <f>IF(N1030="snížená",J1030,0)</f>
        <v>0</v>
      </c>
      <c r="BG1030" s="226">
        <f>IF(N1030="zákl. přenesená",J1030,0)</f>
        <v>0</v>
      </c>
      <c r="BH1030" s="226">
        <f>IF(N1030="sníž. přenesená",J1030,0)</f>
        <v>0</v>
      </c>
      <c r="BI1030" s="226">
        <f>IF(N1030="nulová",J1030,0)</f>
        <v>0</v>
      </c>
      <c r="BJ1030" s="19" t="s">
        <v>79</v>
      </c>
      <c r="BK1030" s="226">
        <f>ROUND(I1030*H1030,2)</f>
        <v>0</v>
      </c>
      <c r="BL1030" s="19" t="s">
        <v>204</v>
      </c>
      <c r="BM1030" s="225" t="s">
        <v>1229</v>
      </c>
    </row>
    <row r="1031" s="2" customFormat="1">
      <c r="A1031" s="40"/>
      <c r="B1031" s="41"/>
      <c r="C1031" s="42"/>
      <c r="D1031" s="227" t="s">
        <v>153</v>
      </c>
      <c r="E1031" s="42"/>
      <c r="F1031" s="228" t="s">
        <v>1230</v>
      </c>
      <c r="G1031" s="42"/>
      <c r="H1031" s="42"/>
      <c r="I1031" s="229"/>
      <c r="J1031" s="42"/>
      <c r="K1031" s="42"/>
      <c r="L1031" s="46"/>
      <c r="M1031" s="230"/>
      <c r="N1031" s="231"/>
      <c r="O1031" s="86"/>
      <c r="P1031" s="86"/>
      <c r="Q1031" s="86"/>
      <c r="R1031" s="86"/>
      <c r="S1031" s="86"/>
      <c r="T1031" s="87"/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T1031" s="19" t="s">
        <v>153</v>
      </c>
      <c r="AU1031" s="19" t="s">
        <v>82</v>
      </c>
    </row>
    <row r="1032" s="13" customFormat="1">
      <c r="A1032" s="13"/>
      <c r="B1032" s="232"/>
      <c r="C1032" s="233"/>
      <c r="D1032" s="234" t="s">
        <v>155</v>
      </c>
      <c r="E1032" s="235" t="s">
        <v>19</v>
      </c>
      <c r="F1032" s="236" t="s">
        <v>1231</v>
      </c>
      <c r="G1032" s="233"/>
      <c r="H1032" s="235" t="s">
        <v>19</v>
      </c>
      <c r="I1032" s="237"/>
      <c r="J1032" s="233"/>
      <c r="K1032" s="233"/>
      <c r="L1032" s="238"/>
      <c r="M1032" s="239"/>
      <c r="N1032" s="240"/>
      <c r="O1032" s="240"/>
      <c r="P1032" s="240"/>
      <c r="Q1032" s="240"/>
      <c r="R1032" s="240"/>
      <c r="S1032" s="240"/>
      <c r="T1032" s="241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2" t="s">
        <v>155</v>
      </c>
      <c r="AU1032" s="242" t="s">
        <v>82</v>
      </c>
      <c r="AV1032" s="13" t="s">
        <v>79</v>
      </c>
      <c r="AW1032" s="13" t="s">
        <v>33</v>
      </c>
      <c r="AX1032" s="13" t="s">
        <v>72</v>
      </c>
      <c r="AY1032" s="242" t="s">
        <v>143</v>
      </c>
    </row>
    <row r="1033" s="14" customFormat="1">
      <c r="A1033" s="14"/>
      <c r="B1033" s="243"/>
      <c r="C1033" s="244"/>
      <c r="D1033" s="234" t="s">
        <v>155</v>
      </c>
      <c r="E1033" s="245" t="s">
        <v>19</v>
      </c>
      <c r="F1033" s="246" t="s">
        <v>286</v>
      </c>
      <c r="G1033" s="244"/>
      <c r="H1033" s="247">
        <v>19</v>
      </c>
      <c r="I1033" s="248"/>
      <c r="J1033" s="244"/>
      <c r="K1033" s="244"/>
      <c r="L1033" s="249"/>
      <c r="M1033" s="250"/>
      <c r="N1033" s="251"/>
      <c r="O1033" s="251"/>
      <c r="P1033" s="251"/>
      <c r="Q1033" s="251"/>
      <c r="R1033" s="251"/>
      <c r="S1033" s="251"/>
      <c r="T1033" s="252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3" t="s">
        <v>155</v>
      </c>
      <c r="AU1033" s="253" t="s">
        <v>82</v>
      </c>
      <c r="AV1033" s="14" t="s">
        <v>82</v>
      </c>
      <c r="AW1033" s="14" t="s">
        <v>33</v>
      </c>
      <c r="AX1033" s="14" t="s">
        <v>79</v>
      </c>
      <c r="AY1033" s="253" t="s">
        <v>143</v>
      </c>
    </row>
    <row r="1034" s="2" customFormat="1" ht="33" customHeight="1">
      <c r="A1034" s="40"/>
      <c r="B1034" s="41"/>
      <c r="C1034" s="214" t="s">
        <v>1232</v>
      </c>
      <c r="D1034" s="214" t="s">
        <v>146</v>
      </c>
      <c r="E1034" s="215" t="s">
        <v>1233</v>
      </c>
      <c r="F1034" s="216" t="s">
        <v>1234</v>
      </c>
      <c r="G1034" s="217" t="s">
        <v>271</v>
      </c>
      <c r="H1034" s="218">
        <v>6</v>
      </c>
      <c r="I1034" s="219"/>
      <c r="J1034" s="220">
        <f>ROUND(I1034*H1034,2)</f>
        <v>0</v>
      </c>
      <c r="K1034" s="216" t="s">
        <v>150</v>
      </c>
      <c r="L1034" s="46"/>
      <c r="M1034" s="221" t="s">
        <v>19</v>
      </c>
      <c r="N1034" s="222" t="s">
        <v>43</v>
      </c>
      <c r="O1034" s="86"/>
      <c r="P1034" s="223">
        <f>O1034*H1034</f>
        <v>0</v>
      </c>
      <c r="Q1034" s="223">
        <v>0.00027999999999999998</v>
      </c>
      <c r="R1034" s="223">
        <f>Q1034*H1034</f>
        <v>0.0016799999999999999</v>
      </c>
      <c r="S1034" s="223">
        <v>0</v>
      </c>
      <c r="T1034" s="224">
        <f>S1034*H1034</f>
        <v>0</v>
      </c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R1034" s="225" t="s">
        <v>204</v>
      </c>
      <c r="AT1034" s="225" t="s">
        <v>146</v>
      </c>
      <c r="AU1034" s="225" t="s">
        <v>82</v>
      </c>
      <c r="AY1034" s="19" t="s">
        <v>143</v>
      </c>
      <c r="BE1034" s="226">
        <f>IF(N1034="základní",J1034,0)</f>
        <v>0</v>
      </c>
      <c r="BF1034" s="226">
        <f>IF(N1034="snížená",J1034,0)</f>
        <v>0</v>
      </c>
      <c r="BG1034" s="226">
        <f>IF(N1034="zákl. přenesená",J1034,0)</f>
        <v>0</v>
      </c>
      <c r="BH1034" s="226">
        <f>IF(N1034="sníž. přenesená",J1034,0)</f>
        <v>0</v>
      </c>
      <c r="BI1034" s="226">
        <f>IF(N1034="nulová",J1034,0)</f>
        <v>0</v>
      </c>
      <c r="BJ1034" s="19" t="s">
        <v>79</v>
      </c>
      <c r="BK1034" s="226">
        <f>ROUND(I1034*H1034,2)</f>
        <v>0</v>
      </c>
      <c r="BL1034" s="19" t="s">
        <v>204</v>
      </c>
      <c r="BM1034" s="225" t="s">
        <v>1235</v>
      </c>
    </row>
    <row r="1035" s="2" customFormat="1">
      <c r="A1035" s="40"/>
      <c r="B1035" s="41"/>
      <c r="C1035" s="42"/>
      <c r="D1035" s="227" t="s">
        <v>153</v>
      </c>
      <c r="E1035" s="42"/>
      <c r="F1035" s="228" t="s">
        <v>1236</v>
      </c>
      <c r="G1035" s="42"/>
      <c r="H1035" s="42"/>
      <c r="I1035" s="229"/>
      <c r="J1035" s="42"/>
      <c r="K1035" s="42"/>
      <c r="L1035" s="46"/>
      <c r="M1035" s="230"/>
      <c r="N1035" s="231"/>
      <c r="O1035" s="86"/>
      <c r="P1035" s="86"/>
      <c r="Q1035" s="86"/>
      <c r="R1035" s="86"/>
      <c r="S1035" s="86"/>
      <c r="T1035" s="87"/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T1035" s="19" t="s">
        <v>153</v>
      </c>
      <c r="AU1035" s="19" t="s">
        <v>82</v>
      </c>
    </row>
    <row r="1036" s="13" customFormat="1">
      <c r="A1036" s="13"/>
      <c r="B1036" s="232"/>
      <c r="C1036" s="233"/>
      <c r="D1036" s="234" t="s">
        <v>155</v>
      </c>
      <c r="E1036" s="235" t="s">
        <v>19</v>
      </c>
      <c r="F1036" s="236" t="s">
        <v>1237</v>
      </c>
      <c r="G1036" s="233"/>
      <c r="H1036" s="235" t="s">
        <v>19</v>
      </c>
      <c r="I1036" s="237"/>
      <c r="J1036" s="233"/>
      <c r="K1036" s="233"/>
      <c r="L1036" s="238"/>
      <c r="M1036" s="239"/>
      <c r="N1036" s="240"/>
      <c r="O1036" s="240"/>
      <c r="P1036" s="240"/>
      <c r="Q1036" s="240"/>
      <c r="R1036" s="240"/>
      <c r="S1036" s="240"/>
      <c r="T1036" s="241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2" t="s">
        <v>155</v>
      </c>
      <c r="AU1036" s="242" t="s">
        <v>82</v>
      </c>
      <c r="AV1036" s="13" t="s">
        <v>79</v>
      </c>
      <c r="AW1036" s="13" t="s">
        <v>33</v>
      </c>
      <c r="AX1036" s="13" t="s">
        <v>72</v>
      </c>
      <c r="AY1036" s="242" t="s">
        <v>143</v>
      </c>
    </row>
    <row r="1037" s="14" customFormat="1">
      <c r="A1037" s="14"/>
      <c r="B1037" s="243"/>
      <c r="C1037" s="244"/>
      <c r="D1037" s="234" t="s">
        <v>155</v>
      </c>
      <c r="E1037" s="245" t="s">
        <v>19</v>
      </c>
      <c r="F1037" s="246" t="s">
        <v>182</v>
      </c>
      <c r="G1037" s="244"/>
      <c r="H1037" s="247">
        <v>6</v>
      </c>
      <c r="I1037" s="248"/>
      <c r="J1037" s="244"/>
      <c r="K1037" s="244"/>
      <c r="L1037" s="249"/>
      <c r="M1037" s="250"/>
      <c r="N1037" s="251"/>
      <c r="O1037" s="251"/>
      <c r="P1037" s="251"/>
      <c r="Q1037" s="251"/>
      <c r="R1037" s="251"/>
      <c r="S1037" s="251"/>
      <c r="T1037" s="252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3" t="s">
        <v>155</v>
      </c>
      <c r="AU1037" s="253" t="s">
        <v>82</v>
      </c>
      <c r="AV1037" s="14" t="s">
        <v>82</v>
      </c>
      <c r="AW1037" s="14" t="s">
        <v>33</v>
      </c>
      <c r="AX1037" s="14" t="s">
        <v>79</v>
      </c>
      <c r="AY1037" s="253" t="s">
        <v>143</v>
      </c>
    </row>
    <row r="1038" s="2" customFormat="1" ht="33" customHeight="1">
      <c r="A1038" s="40"/>
      <c r="B1038" s="41"/>
      <c r="C1038" s="214" t="s">
        <v>1238</v>
      </c>
      <c r="D1038" s="214" t="s">
        <v>146</v>
      </c>
      <c r="E1038" s="215" t="s">
        <v>1239</v>
      </c>
      <c r="F1038" s="216" t="s">
        <v>1240</v>
      </c>
      <c r="G1038" s="217" t="s">
        <v>271</v>
      </c>
      <c r="H1038" s="218">
        <v>20</v>
      </c>
      <c r="I1038" s="219"/>
      <c r="J1038" s="220">
        <f>ROUND(I1038*H1038,2)</f>
        <v>0</v>
      </c>
      <c r="K1038" s="216" t="s">
        <v>150</v>
      </c>
      <c r="L1038" s="46"/>
      <c r="M1038" s="221" t="s">
        <v>19</v>
      </c>
      <c r="N1038" s="222" t="s">
        <v>43</v>
      </c>
      <c r="O1038" s="86"/>
      <c r="P1038" s="223">
        <f>O1038*H1038</f>
        <v>0</v>
      </c>
      <c r="Q1038" s="223">
        <v>0.00079000000000000001</v>
      </c>
      <c r="R1038" s="223">
        <f>Q1038*H1038</f>
        <v>0.015800000000000002</v>
      </c>
      <c r="S1038" s="223">
        <v>0</v>
      </c>
      <c r="T1038" s="224">
        <f>S1038*H1038</f>
        <v>0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25" t="s">
        <v>204</v>
      </c>
      <c r="AT1038" s="225" t="s">
        <v>146</v>
      </c>
      <c r="AU1038" s="225" t="s">
        <v>82</v>
      </c>
      <c r="AY1038" s="19" t="s">
        <v>143</v>
      </c>
      <c r="BE1038" s="226">
        <f>IF(N1038="základní",J1038,0)</f>
        <v>0</v>
      </c>
      <c r="BF1038" s="226">
        <f>IF(N1038="snížená",J1038,0)</f>
        <v>0</v>
      </c>
      <c r="BG1038" s="226">
        <f>IF(N1038="zákl. přenesená",J1038,0)</f>
        <v>0</v>
      </c>
      <c r="BH1038" s="226">
        <f>IF(N1038="sníž. přenesená",J1038,0)</f>
        <v>0</v>
      </c>
      <c r="BI1038" s="226">
        <f>IF(N1038="nulová",J1038,0)</f>
        <v>0</v>
      </c>
      <c r="BJ1038" s="19" t="s">
        <v>79</v>
      </c>
      <c r="BK1038" s="226">
        <f>ROUND(I1038*H1038,2)</f>
        <v>0</v>
      </c>
      <c r="BL1038" s="19" t="s">
        <v>204</v>
      </c>
      <c r="BM1038" s="225" t="s">
        <v>1241</v>
      </c>
    </row>
    <row r="1039" s="2" customFormat="1">
      <c r="A1039" s="40"/>
      <c r="B1039" s="41"/>
      <c r="C1039" s="42"/>
      <c r="D1039" s="227" t="s">
        <v>153</v>
      </c>
      <c r="E1039" s="42"/>
      <c r="F1039" s="228" t="s">
        <v>1242</v>
      </c>
      <c r="G1039" s="42"/>
      <c r="H1039" s="42"/>
      <c r="I1039" s="229"/>
      <c r="J1039" s="42"/>
      <c r="K1039" s="42"/>
      <c r="L1039" s="46"/>
      <c r="M1039" s="230"/>
      <c r="N1039" s="231"/>
      <c r="O1039" s="86"/>
      <c r="P1039" s="86"/>
      <c r="Q1039" s="86"/>
      <c r="R1039" s="86"/>
      <c r="S1039" s="86"/>
      <c r="T1039" s="87"/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T1039" s="19" t="s">
        <v>153</v>
      </c>
      <c r="AU1039" s="19" t="s">
        <v>82</v>
      </c>
    </row>
    <row r="1040" s="13" customFormat="1">
      <c r="A1040" s="13"/>
      <c r="B1040" s="232"/>
      <c r="C1040" s="233"/>
      <c r="D1040" s="234" t="s">
        <v>155</v>
      </c>
      <c r="E1040" s="235" t="s">
        <v>19</v>
      </c>
      <c r="F1040" s="236" t="s">
        <v>1243</v>
      </c>
      <c r="G1040" s="233"/>
      <c r="H1040" s="235" t="s">
        <v>19</v>
      </c>
      <c r="I1040" s="237"/>
      <c r="J1040" s="233"/>
      <c r="K1040" s="233"/>
      <c r="L1040" s="238"/>
      <c r="M1040" s="239"/>
      <c r="N1040" s="240"/>
      <c r="O1040" s="240"/>
      <c r="P1040" s="240"/>
      <c r="Q1040" s="240"/>
      <c r="R1040" s="240"/>
      <c r="S1040" s="240"/>
      <c r="T1040" s="241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2" t="s">
        <v>155</v>
      </c>
      <c r="AU1040" s="242" t="s">
        <v>82</v>
      </c>
      <c r="AV1040" s="13" t="s">
        <v>79</v>
      </c>
      <c r="AW1040" s="13" t="s">
        <v>33</v>
      </c>
      <c r="AX1040" s="13" t="s">
        <v>72</v>
      </c>
      <c r="AY1040" s="242" t="s">
        <v>143</v>
      </c>
    </row>
    <row r="1041" s="14" customFormat="1">
      <c r="A1041" s="14"/>
      <c r="B1041" s="243"/>
      <c r="C1041" s="244"/>
      <c r="D1041" s="234" t="s">
        <v>155</v>
      </c>
      <c r="E1041" s="245" t="s">
        <v>19</v>
      </c>
      <c r="F1041" s="246" t="s">
        <v>290</v>
      </c>
      <c r="G1041" s="244"/>
      <c r="H1041" s="247">
        <v>20</v>
      </c>
      <c r="I1041" s="248"/>
      <c r="J1041" s="244"/>
      <c r="K1041" s="244"/>
      <c r="L1041" s="249"/>
      <c r="M1041" s="250"/>
      <c r="N1041" s="251"/>
      <c r="O1041" s="251"/>
      <c r="P1041" s="251"/>
      <c r="Q1041" s="251"/>
      <c r="R1041" s="251"/>
      <c r="S1041" s="251"/>
      <c r="T1041" s="252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3" t="s">
        <v>155</v>
      </c>
      <c r="AU1041" s="253" t="s">
        <v>82</v>
      </c>
      <c r="AV1041" s="14" t="s">
        <v>82</v>
      </c>
      <c r="AW1041" s="14" t="s">
        <v>33</v>
      </c>
      <c r="AX1041" s="14" t="s">
        <v>79</v>
      </c>
      <c r="AY1041" s="253" t="s">
        <v>143</v>
      </c>
    </row>
    <row r="1042" s="2" customFormat="1" ht="44.25" customHeight="1">
      <c r="A1042" s="40"/>
      <c r="B1042" s="41"/>
      <c r="C1042" s="214" t="s">
        <v>1244</v>
      </c>
      <c r="D1042" s="214" t="s">
        <v>146</v>
      </c>
      <c r="E1042" s="215" t="s">
        <v>1245</v>
      </c>
      <c r="F1042" s="216" t="s">
        <v>1246</v>
      </c>
      <c r="G1042" s="217" t="s">
        <v>325</v>
      </c>
      <c r="H1042" s="218">
        <v>4</v>
      </c>
      <c r="I1042" s="219"/>
      <c r="J1042" s="220">
        <f>ROUND(I1042*H1042,2)</f>
        <v>0</v>
      </c>
      <c r="K1042" s="216" t="s">
        <v>150</v>
      </c>
      <c r="L1042" s="46"/>
      <c r="M1042" s="221" t="s">
        <v>19</v>
      </c>
      <c r="N1042" s="222" t="s">
        <v>43</v>
      </c>
      <c r="O1042" s="86"/>
      <c r="P1042" s="223">
        <f>O1042*H1042</f>
        <v>0</v>
      </c>
      <c r="Q1042" s="223">
        <v>0.00066</v>
      </c>
      <c r="R1042" s="223">
        <f>Q1042*H1042</f>
        <v>0.00264</v>
      </c>
      <c r="S1042" s="223">
        <v>0</v>
      </c>
      <c r="T1042" s="224">
        <f>S1042*H1042</f>
        <v>0</v>
      </c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R1042" s="225" t="s">
        <v>204</v>
      </c>
      <c r="AT1042" s="225" t="s">
        <v>146</v>
      </c>
      <c r="AU1042" s="225" t="s">
        <v>82</v>
      </c>
      <c r="AY1042" s="19" t="s">
        <v>143</v>
      </c>
      <c r="BE1042" s="226">
        <f>IF(N1042="základní",J1042,0)</f>
        <v>0</v>
      </c>
      <c r="BF1042" s="226">
        <f>IF(N1042="snížená",J1042,0)</f>
        <v>0</v>
      </c>
      <c r="BG1042" s="226">
        <f>IF(N1042="zákl. přenesená",J1042,0)</f>
        <v>0</v>
      </c>
      <c r="BH1042" s="226">
        <f>IF(N1042="sníž. přenesená",J1042,0)</f>
        <v>0</v>
      </c>
      <c r="BI1042" s="226">
        <f>IF(N1042="nulová",J1042,0)</f>
        <v>0</v>
      </c>
      <c r="BJ1042" s="19" t="s">
        <v>79</v>
      </c>
      <c r="BK1042" s="226">
        <f>ROUND(I1042*H1042,2)</f>
        <v>0</v>
      </c>
      <c r="BL1042" s="19" t="s">
        <v>204</v>
      </c>
      <c r="BM1042" s="225" t="s">
        <v>1247</v>
      </c>
    </row>
    <row r="1043" s="2" customFormat="1">
      <c r="A1043" s="40"/>
      <c r="B1043" s="41"/>
      <c r="C1043" s="42"/>
      <c r="D1043" s="227" t="s">
        <v>153</v>
      </c>
      <c r="E1043" s="42"/>
      <c r="F1043" s="228" t="s">
        <v>1248</v>
      </c>
      <c r="G1043" s="42"/>
      <c r="H1043" s="42"/>
      <c r="I1043" s="229"/>
      <c r="J1043" s="42"/>
      <c r="K1043" s="42"/>
      <c r="L1043" s="46"/>
      <c r="M1043" s="230"/>
      <c r="N1043" s="231"/>
      <c r="O1043" s="86"/>
      <c r="P1043" s="86"/>
      <c r="Q1043" s="86"/>
      <c r="R1043" s="86"/>
      <c r="S1043" s="86"/>
      <c r="T1043" s="87"/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T1043" s="19" t="s">
        <v>153</v>
      </c>
      <c r="AU1043" s="19" t="s">
        <v>82</v>
      </c>
    </row>
    <row r="1044" s="13" customFormat="1">
      <c r="A1044" s="13"/>
      <c r="B1044" s="232"/>
      <c r="C1044" s="233"/>
      <c r="D1044" s="234" t="s">
        <v>155</v>
      </c>
      <c r="E1044" s="235" t="s">
        <v>19</v>
      </c>
      <c r="F1044" s="236" t="s">
        <v>1249</v>
      </c>
      <c r="G1044" s="233"/>
      <c r="H1044" s="235" t="s">
        <v>19</v>
      </c>
      <c r="I1044" s="237"/>
      <c r="J1044" s="233"/>
      <c r="K1044" s="233"/>
      <c r="L1044" s="238"/>
      <c r="M1044" s="239"/>
      <c r="N1044" s="240"/>
      <c r="O1044" s="240"/>
      <c r="P1044" s="240"/>
      <c r="Q1044" s="240"/>
      <c r="R1044" s="240"/>
      <c r="S1044" s="240"/>
      <c r="T1044" s="241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2" t="s">
        <v>155</v>
      </c>
      <c r="AU1044" s="242" t="s">
        <v>82</v>
      </c>
      <c r="AV1044" s="13" t="s">
        <v>79</v>
      </c>
      <c r="AW1044" s="13" t="s">
        <v>33</v>
      </c>
      <c r="AX1044" s="13" t="s">
        <v>72</v>
      </c>
      <c r="AY1044" s="242" t="s">
        <v>143</v>
      </c>
    </row>
    <row r="1045" s="13" customFormat="1">
      <c r="A1045" s="13"/>
      <c r="B1045" s="232"/>
      <c r="C1045" s="233"/>
      <c r="D1045" s="234" t="s">
        <v>155</v>
      </c>
      <c r="E1045" s="235" t="s">
        <v>19</v>
      </c>
      <c r="F1045" s="236" t="s">
        <v>1250</v>
      </c>
      <c r="G1045" s="233"/>
      <c r="H1045" s="235" t="s">
        <v>19</v>
      </c>
      <c r="I1045" s="237"/>
      <c r="J1045" s="233"/>
      <c r="K1045" s="233"/>
      <c r="L1045" s="238"/>
      <c r="M1045" s="239"/>
      <c r="N1045" s="240"/>
      <c r="O1045" s="240"/>
      <c r="P1045" s="240"/>
      <c r="Q1045" s="240"/>
      <c r="R1045" s="240"/>
      <c r="S1045" s="240"/>
      <c r="T1045" s="241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2" t="s">
        <v>155</v>
      </c>
      <c r="AU1045" s="242" t="s">
        <v>82</v>
      </c>
      <c r="AV1045" s="13" t="s">
        <v>79</v>
      </c>
      <c r="AW1045" s="13" t="s">
        <v>33</v>
      </c>
      <c r="AX1045" s="13" t="s">
        <v>72</v>
      </c>
      <c r="AY1045" s="242" t="s">
        <v>143</v>
      </c>
    </row>
    <row r="1046" s="14" customFormat="1">
      <c r="A1046" s="14"/>
      <c r="B1046" s="243"/>
      <c r="C1046" s="244"/>
      <c r="D1046" s="234" t="s">
        <v>155</v>
      </c>
      <c r="E1046" s="245" t="s">
        <v>19</v>
      </c>
      <c r="F1046" s="246" t="s">
        <v>166</v>
      </c>
      <c r="G1046" s="244"/>
      <c r="H1046" s="247">
        <v>3</v>
      </c>
      <c r="I1046" s="248"/>
      <c r="J1046" s="244"/>
      <c r="K1046" s="244"/>
      <c r="L1046" s="249"/>
      <c r="M1046" s="250"/>
      <c r="N1046" s="251"/>
      <c r="O1046" s="251"/>
      <c r="P1046" s="251"/>
      <c r="Q1046" s="251"/>
      <c r="R1046" s="251"/>
      <c r="S1046" s="251"/>
      <c r="T1046" s="252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3" t="s">
        <v>155</v>
      </c>
      <c r="AU1046" s="253" t="s">
        <v>82</v>
      </c>
      <c r="AV1046" s="14" t="s">
        <v>82</v>
      </c>
      <c r="AW1046" s="14" t="s">
        <v>33</v>
      </c>
      <c r="AX1046" s="14" t="s">
        <v>72</v>
      </c>
      <c r="AY1046" s="253" t="s">
        <v>143</v>
      </c>
    </row>
    <row r="1047" s="13" customFormat="1">
      <c r="A1047" s="13"/>
      <c r="B1047" s="232"/>
      <c r="C1047" s="233"/>
      <c r="D1047" s="234" t="s">
        <v>155</v>
      </c>
      <c r="E1047" s="235" t="s">
        <v>19</v>
      </c>
      <c r="F1047" s="236" t="s">
        <v>1251</v>
      </c>
      <c r="G1047" s="233"/>
      <c r="H1047" s="235" t="s">
        <v>19</v>
      </c>
      <c r="I1047" s="237"/>
      <c r="J1047" s="233"/>
      <c r="K1047" s="233"/>
      <c r="L1047" s="238"/>
      <c r="M1047" s="239"/>
      <c r="N1047" s="240"/>
      <c r="O1047" s="240"/>
      <c r="P1047" s="240"/>
      <c r="Q1047" s="240"/>
      <c r="R1047" s="240"/>
      <c r="S1047" s="240"/>
      <c r="T1047" s="241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2" t="s">
        <v>155</v>
      </c>
      <c r="AU1047" s="242" t="s">
        <v>82</v>
      </c>
      <c r="AV1047" s="13" t="s">
        <v>79</v>
      </c>
      <c r="AW1047" s="13" t="s">
        <v>33</v>
      </c>
      <c r="AX1047" s="13" t="s">
        <v>72</v>
      </c>
      <c r="AY1047" s="242" t="s">
        <v>143</v>
      </c>
    </row>
    <row r="1048" s="14" customFormat="1">
      <c r="A1048" s="14"/>
      <c r="B1048" s="243"/>
      <c r="C1048" s="244"/>
      <c r="D1048" s="234" t="s">
        <v>155</v>
      </c>
      <c r="E1048" s="245" t="s">
        <v>19</v>
      </c>
      <c r="F1048" s="246" t="s">
        <v>79</v>
      </c>
      <c r="G1048" s="244"/>
      <c r="H1048" s="247">
        <v>1</v>
      </c>
      <c r="I1048" s="248"/>
      <c r="J1048" s="244"/>
      <c r="K1048" s="244"/>
      <c r="L1048" s="249"/>
      <c r="M1048" s="250"/>
      <c r="N1048" s="251"/>
      <c r="O1048" s="251"/>
      <c r="P1048" s="251"/>
      <c r="Q1048" s="251"/>
      <c r="R1048" s="251"/>
      <c r="S1048" s="251"/>
      <c r="T1048" s="252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3" t="s">
        <v>155</v>
      </c>
      <c r="AU1048" s="253" t="s">
        <v>82</v>
      </c>
      <c r="AV1048" s="14" t="s">
        <v>82</v>
      </c>
      <c r="AW1048" s="14" t="s">
        <v>33</v>
      </c>
      <c r="AX1048" s="14" t="s">
        <v>72</v>
      </c>
      <c r="AY1048" s="253" t="s">
        <v>143</v>
      </c>
    </row>
    <row r="1049" s="15" customFormat="1">
      <c r="A1049" s="15"/>
      <c r="B1049" s="254"/>
      <c r="C1049" s="255"/>
      <c r="D1049" s="234" t="s">
        <v>155</v>
      </c>
      <c r="E1049" s="256" t="s">
        <v>19</v>
      </c>
      <c r="F1049" s="257" t="s">
        <v>234</v>
      </c>
      <c r="G1049" s="255"/>
      <c r="H1049" s="258">
        <v>4</v>
      </c>
      <c r="I1049" s="259"/>
      <c r="J1049" s="255"/>
      <c r="K1049" s="255"/>
      <c r="L1049" s="260"/>
      <c r="M1049" s="261"/>
      <c r="N1049" s="262"/>
      <c r="O1049" s="262"/>
      <c r="P1049" s="262"/>
      <c r="Q1049" s="262"/>
      <c r="R1049" s="262"/>
      <c r="S1049" s="262"/>
      <c r="T1049" s="263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64" t="s">
        <v>155</v>
      </c>
      <c r="AU1049" s="264" t="s">
        <v>82</v>
      </c>
      <c r="AV1049" s="15" t="s">
        <v>151</v>
      </c>
      <c r="AW1049" s="15" t="s">
        <v>33</v>
      </c>
      <c r="AX1049" s="15" t="s">
        <v>79</v>
      </c>
      <c r="AY1049" s="264" t="s">
        <v>143</v>
      </c>
    </row>
    <row r="1050" s="2" customFormat="1" ht="49.05" customHeight="1">
      <c r="A1050" s="40"/>
      <c r="B1050" s="41"/>
      <c r="C1050" s="214" t="s">
        <v>1252</v>
      </c>
      <c r="D1050" s="214" t="s">
        <v>146</v>
      </c>
      <c r="E1050" s="215" t="s">
        <v>1253</v>
      </c>
      <c r="F1050" s="216" t="s">
        <v>1254</v>
      </c>
      <c r="G1050" s="217" t="s">
        <v>325</v>
      </c>
      <c r="H1050" s="218">
        <v>1</v>
      </c>
      <c r="I1050" s="219"/>
      <c r="J1050" s="220">
        <f>ROUND(I1050*H1050,2)</f>
        <v>0</v>
      </c>
      <c r="K1050" s="216" t="s">
        <v>150</v>
      </c>
      <c r="L1050" s="46"/>
      <c r="M1050" s="221" t="s">
        <v>19</v>
      </c>
      <c r="N1050" s="222" t="s">
        <v>43</v>
      </c>
      <c r="O1050" s="86"/>
      <c r="P1050" s="223">
        <f>O1050*H1050</f>
        <v>0</v>
      </c>
      <c r="Q1050" s="223">
        <v>0.00071000000000000002</v>
      </c>
      <c r="R1050" s="223">
        <f>Q1050*H1050</f>
        <v>0.00071000000000000002</v>
      </c>
      <c r="S1050" s="223">
        <v>0</v>
      </c>
      <c r="T1050" s="224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25" t="s">
        <v>204</v>
      </c>
      <c r="AT1050" s="225" t="s">
        <v>146</v>
      </c>
      <c r="AU1050" s="225" t="s">
        <v>82</v>
      </c>
      <c r="AY1050" s="19" t="s">
        <v>143</v>
      </c>
      <c r="BE1050" s="226">
        <f>IF(N1050="základní",J1050,0)</f>
        <v>0</v>
      </c>
      <c r="BF1050" s="226">
        <f>IF(N1050="snížená",J1050,0)</f>
        <v>0</v>
      </c>
      <c r="BG1050" s="226">
        <f>IF(N1050="zákl. přenesená",J1050,0)</f>
        <v>0</v>
      </c>
      <c r="BH1050" s="226">
        <f>IF(N1050="sníž. přenesená",J1050,0)</f>
        <v>0</v>
      </c>
      <c r="BI1050" s="226">
        <f>IF(N1050="nulová",J1050,0)</f>
        <v>0</v>
      </c>
      <c r="BJ1050" s="19" t="s">
        <v>79</v>
      </c>
      <c r="BK1050" s="226">
        <f>ROUND(I1050*H1050,2)</f>
        <v>0</v>
      </c>
      <c r="BL1050" s="19" t="s">
        <v>204</v>
      </c>
      <c r="BM1050" s="225" t="s">
        <v>1255</v>
      </c>
    </row>
    <row r="1051" s="2" customFormat="1">
      <c r="A1051" s="40"/>
      <c r="B1051" s="41"/>
      <c r="C1051" s="42"/>
      <c r="D1051" s="227" t="s">
        <v>153</v>
      </c>
      <c r="E1051" s="42"/>
      <c r="F1051" s="228" t="s">
        <v>1256</v>
      </c>
      <c r="G1051" s="42"/>
      <c r="H1051" s="42"/>
      <c r="I1051" s="229"/>
      <c r="J1051" s="42"/>
      <c r="K1051" s="42"/>
      <c r="L1051" s="46"/>
      <c r="M1051" s="230"/>
      <c r="N1051" s="231"/>
      <c r="O1051" s="86"/>
      <c r="P1051" s="86"/>
      <c r="Q1051" s="86"/>
      <c r="R1051" s="86"/>
      <c r="S1051" s="86"/>
      <c r="T1051" s="87"/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T1051" s="19" t="s">
        <v>153</v>
      </c>
      <c r="AU1051" s="19" t="s">
        <v>82</v>
      </c>
    </row>
    <row r="1052" s="13" customFormat="1">
      <c r="A1052" s="13"/>
      <c r="B1052" s="232"/>
      <c r="C1052" s="233"/>
      <c r="D1052" s="234" t="s">
        <v>155</v>
      </c>
      <c r="E1052" s="235" t="s">
        <v>19</v>
      </c>
      <c r="F1052" s="236" t="s">
        <v>1249</v>
      </c>
      <c r="G1052" s="233"/>
      <c r="H1052" s="235" t="s">
        <v>19</v>
      </c>
      <c r="I1052" s="237"/>
      <c r="J1052" s="233"/>
      <c r="K1052" s="233"/>
      <c r="L1052" s="238"/>
      <c r="M1052" s="239"/>
      <c r="N1052" s="240"/>
      <c r="O1052" s="240"/>
      <c r="P1052" s="240"/>
      <c r="Q1052" s="240"/>
      <c r="R1052" s="240"/>
      <c r="S1052" s="240"/>
      <c r="T1052" s="241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2" t="s">
        <v>155</v>
      </c>
      <c r="AU1052" s="242" t="s">
        <v>82</v>
      </c>
      <c r="AV1052" s="13" t="s">
        <v>79</v>
      </c>
      <c r="AW1052" s="13" t="s">
        <v>33</v>
      </c>
      <c r="AX1052" s="13" t="s">
        <v>72</v>
      </c>
      <c r="AY1052" s="242" t="s">
        <v>143</v>
      </c>
    </row>
    <row r="1053" s="13" customFormat="1">
      <c r="A1053" s="13"/>
      <c r="B1053" s="232"/>
      <c r="C1053" s="233"/>
      <c r="D1053" s="234" t="s">
        <v>155</v>
      </c>
      <c r="E1053" s="235" t="s">
        <v>19</v>
      </c>
      <c r="F1053" s="236" t="s">
        <v>1257</v>
      </c>
      <c r="G1053" s="233"/>
      <c r="H1053" s="235" t="s">
        <v>19</v>
      </c>
      <c r="I1053" s="237"/>
      <c r="J1053" s="233"/>
      <c r="K1053" s="233"/>
      <c r="L1053" s="238"/>
      <c r="M1053" s="239"/>
      <c r="N1053" s="240"/>
      <c r="O1053" s="240"/>
      <c r="P1053" s="240"/>
      <c r="Q1053" s="240"/>
      <c r="R1053" s="240"/>
      <c r="S1053" s="240"/>
      <c r="T1053" s="241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2" t="s">
        <v>155</v>
      </c>
      <c r="AU1053" s="242" t="s">
        <v>82</v>
      </c>
      <c r="AV1053" s="13" t="s">
        <v>79</v>
      </c>
      <c r="AW1053" s="13" t="s">
        <v>33</v>
      </c>
      <c r="AX1053" s="13" t="s">
        <v>72</v>
      </c>
      <c r="AY1053" s="242" t="s">
        <v>143</v>
      </c>
    </row>
    <row r="1054" s="14" customFormat="1">
      <c r="A1054" s="14"/>
      <c r="B1054" s="243"/>
      <c r="C1054" s="244"/>
      <c r="D1054" s="234" t="s">
        <v>155</v>
      </c>
      <c r="E1054" s="245" t="s">
        <v>19</v>
      </c>
      <c r="F1054" s="246" t="s">
        <v>79</v>
      </c>
      <c r="G1054" s="244"/>
      <c r="H1054" s="247">
        <v>1</v>
      </c>
      <c r="I1054" s="248"/>
      <c r="J1054" s="244"/>
      <c r="K1054" s="244"/>
      <c r="L1054" s="249"/>
      <c r="M1054" s="250"/>
      <c r="N1054" s="251"/>
      <c r="O1054" s="251"/>
      <c r="P1054" s="251"/>
      <c r="Q1054" s="251"/>
      <c r="R1054" s="251"/>
      <c r="S1054" s="251"/>
      <c r="T1054" s="252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3" t="s">
        <v>155</v>
      </c>
      <c r="AU1054" s="253" t="s">
        <v>82</v>
      </c>
      <c r="AV1054" s="14" t="s">
        <v>82</v>
      </c>
      <c r="AW1054" s="14" t="s">
        <v>33</v>
      </c>
      <c r="AX1054" s="14" t="s">
        <v>79</v>
      </c>
      <c r="AY1054" s="253" t="s">
        <v>143</v>
      </c>
    </row>
    <row r="1055" s="2" customFormat="1" ht="49.05" customHeight="1">
      <c r="A1055" s="40"/>
      <c r="B1055" s="41"/>
      <c r="C1055" s="214" t="s">
        <v>1258</v>
      </c>
      <c r="D1055" s="214" t="s">
        <v>146</v>
      </c>
      <c r="E1055" s="215" t="s">
        <v>1259</v>
      </c>
      <c r="F1055" s="216" t="s">
        <v>1260</v>
      </c>
      <c r="G1055" s="217" t="s">
        <v>325</v>
      </c>
      <c r="H1055" s="218">
        <v>27</v>
      </c>
      <c r="I1055" s="219"/>
      <c r="J1055" s="220">
        <f>ROUND(I1055*H1055,2)</f>
        <v>0</v>
      </c>
      <c r="K1055" s="216" t="s">
        <v>150</v>
      </c>
      <c r="L1055" s="46"/>
      <c r="M1055" s="221" t="s">
        <v>19</v>
      </c>
      <c r="N1055" s="222" t="s">
        <v>43</v>
      </c>
      <c r="O1055" s="86"/>
      <c r="P1055" s="223">
        <f>O1055*H1055</f>
        <v>0</v>
      </c>
      <c r="Q1055" s="223">
        <v>0.001</v>
      </c>
      <c r="R1055" s="223">
        <f>Q1055*H1055</f>
        <v>0.027</v>
      </c>
      <c r="S1055" s="223">
        <v>0</v>
      </c>
      <c r="T1055" s="224">
        <f>S1055*H1055</f>
        <v>0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25" t="s">
        <v>204</v>
      </c>
      <c r="AT1055" s="225" t="s">
        <v>146</v>
      </c>
      <c r="AU1055" s="225" t="s">
        <v>82</v>
      </c>
      <c r="AY1055" s="19" t="s">
        <v>143</v>
      </c>
      <c r="BE1055" s="226">
        <f>IF(N1055="základní",J1055,0)</f>
        <v>0</v>
      </c>
      <c r="BF1055" s="226">
        <f>IF(N1055="snížená",J1055,0)</f>
        <v>0</v>
      </c>
      <c r="BG1055" s="226">
        <f>IF(N1055="zákl. přenesená",J1055,0)</f>
        <v>0</v>
      </c>
      <c r="BH1055" s="226">
        <f>IF(N1055="sníž. přenesená",J1055,0)</f>
        <v>0</v>
      </c>
      <c r="BI1055" s="226">
        <f>IF(N1055="nulová",J1055,0)</f>
        <v>0</v>
      </c>
      <c r="BJ1055" s="19" t="s">
        <v>79</v>
      </c>
      <c r="BK1055" s="226">
        <f>ROUND(I1055*H1055,2)</f>
        <v>0</v>
      </c>
      <c r="BL1055" s="19" t="s">
        <v>204</v>
      </c>
      <c r="BM1055" s="225" t="s">
        <v>1261</v>
      </c>
    </row>
    <row r="1056" s="2" customFormat="1">
      <c r="A1056" s="40"/>
      <c r="B1056" s="41"/>
      <c r="C1056" s="42"/>
      <c r="D1056" s="227" t="s">
        <v>153</v>
      </c>
      <c r="E1056" s="42"/>
      <c r="F1056" s="228" t="s">
        <v>1262</v>
      </c>
      <c r="G1056" s="42"/>
      <c r="H1056" s="42"/>
      <c r="I1056" s="229"/>
      <c r="J1056" s="42"/>
      <c r="K1056" s="42"/>
      <c r="L1056" s="46"/>
      <c r="M1056" s="230"/>
      <c r="N1056" s="231"/>
      <c r="O1056" s="86"/>
      <c r="P1056" s="86"/>
      <c r="Q1056" s="86"/>
      <c r="R1056" s="86"/>
      <c r="S1056" s="86"/>
      <c r="T1056" s="87"/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T1056" s="19" t="s">
        <v>153</v>
      </c>
      <c r="AU1056" s="19" t="s">
        <v>82</v>
      </c>
    </row>
    <row r="1057" s="13" customFormat="1">
      <c r="A1057" s="13"/>
      <c r="B1057" s="232"/>
      <c r="C1057" s="233"/>
      <c r="D1057" s="234" t="s">
        <v>155</v>
      </c>
      <c r="E1057" s="235" t="s">
        <v>19</v>
      </c>
      <c r="F1057" s="236" t="s">
        <v>1249</v>
      </c>
      <c r="G1057" s="233"/>
      <c r="H1057" s="235" t="s">
        <v>19</v>
      </c>
      <c r="I1057" s="237"/>
      <c r="J1057" s="233"/>
      <c r="K1057" s="233"/>
      <c r="L1057" s="238"/>
      <c r="M1057" s="239"/>
      <c r="N1057" s="240"/>
      <c r="O1057" s="240"/>
      <c r="P1057" s="240"/>
      <c r="Q1057" s="240"/>
      <c r="R1057" s="240"/>
      <c r="S1057" s="240"/>
      <c r="T1057" s="241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2" t="s">
        <v>155</v>
      </c>
      <c r="AU1057" s="242" t="s">
        <v>82</v>
      </c>
      <c r="AV1057" s="13" t="s">
        <v>79</v>
      </c>
      <c r="AW1057" s="13" t="s">
        <v>33</v>
      </c>
      <c r="AX1057" s="13" t="s">
        <v>72</v>
      </c>
      <c r="AY1057" s="242" t="s">
        <v>143</v>
      </c>
    </row>
    <row r="1058" s="13" customFormat="1">
      <c r="A1058" s="13"/>
      <c r="B1058" s="232"/>
      <c r="C1058" s="233"/>
      <c r="D1058" s="234" t="s">
        <v>155</v>
      </c>
      <c r="E1058" s="235" t="s">
        <v>19</v>
      </c>
      <c r="F1058" s="236" t="s">
        <v>1263</v>
      </c>
      <c r="G1058" s="233"/>
      <c r="H1058" s="235" t="s">
        <v>19</v>
      </c>
      <c r="I1058" s="237"/>
      <c r="J1058" s="233"/>
      <c r="K1058" s="233"/>
      <c r="L1058" s="238"/>
      <c r="M1058" s="239"/>
      <c r="N1058" s="240"/>
      <c r="O1058" s="240"/>
      <c r="P1058" s="240"/>
      <c r="Q1058" s="240"/>
      <c r="R1058" s="240"/>
      <c r="S1058" s="240"/>
      <c r="T1058" s="241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2" t="s">
        <v>155</v>
      </c>
      <c r="AU1058" s="242" t="s">
        <v>82</v>
      </c>
      <c r="AV1058" s="13" t="s">
        <v>79</v>
      </c>
      <c r="AW1058" s="13" t="s">
        <v>33</v>
      </c>
      <c r="AX1058" s="13" t="s">
        <v>72</v>
      </c>
      <c r="AY1058" s="242" t="s">
        <v>143</v>
      </c>
    </row>
    <row r="1059" s="14" customFormat="1">
      <c r="A1059" s="14"/>
      <c r="B1059" s="243"/>
      <c r="C1059" s="244"/>
      <c r="D1059" s="234" t="s">
        <v>155</v>
      </c>
      <c r="E1059" s="245" t="s">
        <v>19</v>
      </c>
      <c r="F1059" s="246" t="s">
        <v>8</v>
      </c>
      <c r="G1059" s="244"/>
      <c r="H1059" s="247">
        <v>15</v>
      </c>
      <c r="I1059" s="248"/>
      <c r="J1059" s="244"/>
      <c r="K1059" s="244"/>
      <c r="L1059" s="249"/>
      <c r="M1059" s="250"/>
      <c r="N1059" s="251"/>
      <c r="O1059" s="251"/>
      <c r="P1059" s="251"/>
      <c r="Q1059" s="251"/>
      <c r="R1059" s="251"/>
      <c r="S1059" s="251"/>
      <c r="T1059" s="252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3" t="s">
        <v>155</v>
      </c>
      <c r="AU1059" s="253" t="s">
        <v>82</v>
      </c>
      <c r="AV1059" s="14" t="s">
        <v>82</v>
      </c>
      <c r="AW1059" s="14" t="s">
        <v>33</v>
      </c>
      <c r="AX1059" s="14" t="s">
        <v>72</v>
      </c>
      <c r="AY1059" s="253" t="s">
        <v>143</v>
      </c>
    </row>
    <row r="1060" s="13" customFormat="1">
      <c r="A1060" s="13"/>
      <c r="B1060" s="232"/>
      <c r="C1060" s="233"/>
      <c r="D1060" s="234" t="s">
        <v>155</v>
      </c>
      <c r="E1060" s="235" t="s">
        <v>19</v>
      </c>
      <c r="F1060" s="236" t="s">
        <v>1264</v>
      </c>
      <c r="G1060" s="233"/>
      <c r="H1060" s="235" t="s">
        <v>19</v>
      </c>
      <c r="I1060" s="237"/>
      <c r="J1060" s="233"/>
      <c r="K1060" s="233"/>
      <c r="L1060" s="238"/>
      <c r="M1060" s="239"/>
      <c r="N1060" s="240"/>
      <c r="O1060" s="240"/>
      <c r="P1060" s="240"/>
      <c r="Q1060" s="240"/>
      <c r="R1060" s="240"/>
      <c r="S1060" s="240"/>
      <c r="T1060" s="241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2" t="s">
        <v>155</v>
      </c>
      <c r="AU1060" s="242" t="s">
        <v>82</v>
      </c>
      <c r="AV1060" s="13" t="s">
        <v>79</v>
      </c>
      <c r="AW1060" s="13" t="s">
        <v>33</v>
      </c>
      <c r="AX1060" s="13" t="s">
        <v>72</v>
      </c>
      <c r="AY1060" s="242" t="s">
        <v>143</v>
      </c>
    </row>
    <row r="1061" s="14" customFormat="1">
      <c r="A1061" s="14"/>
      <c r="B1061" s="243"/>
      <c r="C1061" s="244"/>
      <c r="D1061" s="234" t="s">
        <v>155</v>
      </c>
      <c r="E1061" s="245" t="s">
        <v>19</v>
      </c>
      <c r="F1061" s="246" t="s">
        <v>247</v>
      </c>
      <c r="G1061" s="244"/>
      <c r="H1061" s="247">
        <v>12</v>
      </c>
      <c r="I1061" s="248"/>
      <c r="J1061" s="244"/>
      <c r="K1061" s="244"/>
      <c r="L1061" s="249"/>
      <c r="M1061" s="250"/>
      <c r="N1061" s="251"/>
      <c r="O1061" s="251"/>
      <c r="P1061" s="251"/>
      <c r="Q1061" s="251"/>
      <c r="R1061" s="251"/>
      <c r="S1061" s="251"/>
      <c r="T1061" s="252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3" t="s">
        <v>155</v>
      </c>
      <c r="AU1061" s="253" t="s">
        <v>82</v>
      </c>
      <c r="AV1061" s="14" t="s">
        <v>82</v>
      </c>
      <c r="AW1061" s="14" t="s">
        <v>33</v>
      </c>
      <c r="AX1061" s="14" t="s">
        <v>72</v>
      </c>
      <c r="AY1061" s="253" t="s">
        <v>143</v>
      </c>
    </row>
    <row r="1062" s="15" customFormat="1">
      <c r="A1062" s="15"/>
      <c r="B1062" s="254"/>
      <c r="C1062" s="255"/>
      <c r="D1062" s="234" t="s">
        <v>155</v>
      </c>
      <c r="E1062" s="256" t="s">
        <v>19</v>
      </c>
      <c r="F1062" s="257" t="s">
        <v>234</v>
      </c>
      <c r="G1062" s="255"/>
      <c r="H1062" s="258">
        <v>27</v>
      </c>
      <c r="I1062" s="259"/>
      <c r="J1062" s="255"/>
      <c r="K1062" s="255"/>
      <c r="L1062" s="260"/>
      <c r="M1062" s="261"/>
      <c r="N1062" s="262"/>
      <c r="O1062" s="262"/>
      <c r="P1062" s="262"/>
      <c r="Q1062" s="262"/>
      <c r="R1062" s="262"/>
      <c r="S1062" s="262"/>
      <c r="T1062" s="263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4" t="s">
        <v>155</v>
      </c>
      <c r="AU1062" s="264" t="s">
        <v>82</v>
      </c>
      <c r="AV1062" s="15" t="s">
        <v>151</v>
      </c>
      <c r="AW1062" s="15" t="s">
        <v>33</v>
      </c>
      <c r="AX1062" s="15" t="s">
        <v>79</v>
      </c>
      <c r="AY1062" s="264" t="s">
        <v>143</v>
      </c>
    </row>
    <row r="1063" s="2" customFormat="1" ht="49.05" customHeight="1">
      <c r="A1063" s="40"/>
      <c r="B1063" s="41"/>
      <c r="C1063" s="214" t="s">
        <v>1265</v>
      </c>
      <c r="D1063" s="214" t="s">
        <v>146</v>
      </c>
      <c r="E1063" s="215" t="s">
        <v>1266</v>
      </c>
      <c r="F1063" s="216" t="s">
        <v>1267</v>
      </c>
      <c r="G1063" s="217" t="s">
        <v>325</v>
      </c>
      <c r="H1063" s="218">
        <v>7</v>
      </c>
      <c r="I1063" s="219"/>
      <c r="J1063" s="220">
        <f>ROUND(I1063*H1063,2)</f>
        <v>0</v>
      </c>
      <c r="K1063" s="216" t="s">
        <v>150</v>
      </c>
      <c r="L1063" s="46"/>
      <c r="M1063" s="221" t="s">
        <v>19</v>
      </c>
      <c r="N1063" s="222" t="s">
        <v>43</v>
      </c>
      <c r="O1063" s="86"/>
      <c r="P1063" s="223">
        <f>O1063*H1063</f>
        <v>0</v>
      </c>
      <c r="Q1063" s="223">
        <v>0.001</v>
      </c>
      <c r="R1063" s="223">
        <f>Q1063*H1063</f>
        <v>0.0070000000000000001</v>
      </c>
      <c r="S1063" s="223">
        <v>0</v>
      </c>
      <c r="T1063" s="224">
        <f>S1063*H1063</f>
        <v>0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25" t="s">
        <v>204</v>
      </c>
      <c r="AT1063" s="225" t="s">
        <v>146</v>
      </c>
      <c r="AU1063" s="225" t="s">
        <v>82</v>
      </c>
      <c r="AY1063" s="19" t="s">
        <v>143</v>
      </c>
      <c r="BE1063" s="226">
        <f>IF(N1063="základní",J1063,0)</f>
        <v>0</v>
      </c>
      <c r="BF1063" s="226">
        <f>IF(N1063="snížená",J1063,0)</f>
        <v>0</v>
      </c>
      <c r="BG1063" s="226">
        <f>IF(N1063="zákl. přenesená",J1063,0)</f>
        <v>0</v>
      </c>
      <c r="BH1063" s="226">
        <f>IF(N1063="sníž. přenesená",J1063,0)</f>
        <v>0</v>
      </c>
      <c r="BI1063" s="226">
        <f>IF(N1063="nulová",J1063,0)</f>
        <v>0</v>
      </c>
      <c r="BJ1063" s="19" t="s">
        <v>79</v>
      </c>
      <c r="BK1063" s="226">
        <f>ROUND(I1063*H1063,2)</f>
        <v>0</v>
      </c>
      <c r="BL1063" s="19" t="s">
        <v>204</v>
      </c>
      <c r="BM1063" s="225" t="s">
        <v>1268</v>
      </c>
    </row>
    <row r="1064" s="2" customFormat="1">
      <c r="A1064" s="40"/>
      <c r="B1064" s="41"/>
      <c r="C1064" s="42"/>
      <c r="D1064" s="227" t="s">
        <v>153</v>
      </c>
      <c r="E1064" s="42"/>
      <c r="F1064" s="228" t="s">
        <v>1269</v>
      </c>
      <c r="G1064" s="42"/>
      <c r="H1064" s="42"/>
      <c r="I1064" s="229"/>
      <c r="J1064" s="42"/>
      <c r="K1064" s="42"/>
      <c r="L1064" s="46"/>
      <c r="M1064" s="230"/>
      <c r="N1064" s="231"/>
      <c r="O1064" s="86"/>
      <c r="P1064" s="86"/>
      <c r="Q1064" s="86"/>
      <c r="R1064" s="86"/>
      <c r="S1064" s="86"/>
      <c r="T1064" s="87"/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T1064" s="19" t="s">
        <v>153</v>
      </c>
      <c r="AU1064" s="19" t="s">
        <v>82</v>
      </c>
    </row>
    <row r="1065" s="13" customFormat="1">
      <c r="A1065" s="13"/>
      <c r="B1065" s="232"/>
      <c r="C1065" s="233"/>
      <c r="D1065" s="234" t="s">
        <v>155</v>
      </c>
      <c r="E1065" s="235" t="s">
        <v>19</v>
      </c>
      <c r="F1065" s="236" t="s">
        <v>1249</v>
      </c>
      <c r="G1065" s="233"/>
      <c r="H1065" s="235" t="s">
        <v>19</v>
      </c>
      <c r="I1065" s="237"/>
      <c r="J1065" s="233"/>
      <c r="K1065" s="233"/>
      <c r="L1065" s="238"/>
      <c r="M1065" s="239"/>
      <c r="N1065" s="240"/>
      <c r="O1065" s="240"/>
      <c r="P1065" s="240"/>
      <c r="Q1065" s="240"/>
      <c r="R1065" s="240"/>
      <c r="S1065" s="240"/>
      <c r="T1065" s="241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2" t="s">
        <v>155</v>
      </c>
      <c r="AU1065" s="242" t="s">
        <v>82</v>
      </c>
      <c r="AV1065" s="13" t="s">
        <v>79</v>
      </c>
      <c r="AW1065" s="13" t="s">
        <v>33</v>
      </c>
      <c r="AX1065" s="13" t="s">
        <v>72</v>
      </c>
      <c r="AY1065" s="242" t="s">
        <v>143</v>
      </c>
    </row>
    <row r="1066" s="13" customFormat="1">
      <c r="A1066" s="13"/>
      <c r="B1066" s="232"/>
      <c r="C1066" s="233"/>
      <c r="D1066" s="234" t="s">
        <v>155</v>
      </c>
      <c r="E1066" s="235" t="s">
        <v>19</v>
      </c>
      <c r="F1066" s="236" t="s">
        <v>1270</v>
      </c>
      <c r="G1066" s="233"/>
      <c r="H1066" s="235" t="s">
        <v>19</v>
      </c>
      <c r="I1066" s="237"/>
      <c r="J1066" s="233"/>
      <c r="K1066" s="233"/>
      <c r="L1066" s="238"/>
      <c r="M1066" s="239"/>
      <c r="N1066" s="240"/>
      <c r="O1066" s="240"/>
      <c r="P1066" s="240"/>
      <c r="Q1066" s="240"/>
      <c r="R1066" s="240"/>
      <c r="S1066" s="240"/>
      <c r="T1066" s="241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2" t="s">
        <v>155</v>
      </c>
      <c r="AU1066" s="242" t="s">
        <v>82</v>
      </c>
      <c r="AV1066" s="13" t="s">
        <v>79</v>
      </c>
      <c r="AW1066" s="13" t="s">
        <v>33</v>
      </c>
      <c r="AX1066" s="13" t="s">
        <v>72</v>
      </c>
      <c r="AY1066" s="242" t="s">
        <v>143</v>
      </c>
    </row>
    <row r="1067" s="14" customFormat="1">
      <c r="A1067" s="14"/>
      <c r="B1067" s="243"/>
      <c r="C1067" s="244"/>
      <c r="D1067" s="234" t="s">
        <v>155</v>
      </c>
      <c r="E1067" s="245" t="s">
        <v>19</v>
      </c>
      <c r="F1067" s="246" t="s">
        <v>189</v>
      </c>
      <c r="G1067" s="244"/>
      <c r="H1067" s="247">
        <v>7</v>
      </c>
      <c r="I1067" s="248"/>
      <c r="J1067" s="244"/>
      <c r="K1067" s="244"/>
      <c r="L1067" s="249"/>
      <c r="M1067" s="250"/>
      <c r="N1067" s="251"/>
      <c r="O1067" s="251"/>
      <c r="P1067" s="251"/>
      <c r="Q1067" s="251"/>
      <c r="R1067" s="251"/>
      <c r="S1067" s="251"/>
      <c r="T1067" s="252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3" t="s">
        <v>155</v>
      </c>
      <c r="AU1067" s="253" t="s">
        <v>82</v>
      </c>
      <c r="AV1067" s="14" t="s">
        <v>82</v>
      </c>
      <c r="AW1067" s="14" t="s">
        <v>33</v>
      </c>
      <c r="AX1067" s="14" t="s">
        <v>79</v>
      </c>
      <c r="AY1067" s="253" t="s">
        <v>143</v>
      </c>
    </row>
    <row r="1068" s="2" customFormat="1" ht="49.05" customHeight="1">
      <c r="A1068" s="40"/>
      <c r="B1068" s="41"/>
      <c r="C1068" s="214" t="s">
        <v>341</v>
      </c>
      <c r="D1068" s="214" t="s">
        <v>146</v>
      </c>
      <c r="E1068" s="215" t="s">
        <v>1271</v>
      </c>
      <c r="F1068" s="216" t="s">
        <v>1272</v>
      </c>
      <c r="G1068" s="217" t="s">
        <v>325</v>
      </c>
      <c r="H1068" s="218">
        <v>12</v>
      </c>
      <c r="I1068" s="219"/>
      <c r="J1068" s="220">
        <f>ROUND(I1068*H1068,2)</f>
        <v>0</v>
      </c>
      <c r="K1068" s="216" t="s">
        <v>150</v>
      </c>
      <c r="L1068" s="46"/>
      <c r="M1068" s="221" t="s">
        <v>19</v>
      </c>
      <c r="N1068" s="222" t="s">
        <v>43</v>
      </c>
      <c r="O1068" s="86"/>
      <c r="P1068" s="223">
        <f>O1068*H1068</f>
        <v>0</v>
      </c>
      <c r="Q1068" s="223">
        <v>0.00189</v>
      </c>
      <c r="R1068" s="223">
        <f>Q1068*H1068</f>
        <v>0.022679999999999999</v>
      </c>
      <c r="S1068" s="223">
        <v>0</v>
      </c>
      <c r="T1068" s="224">
        <f>S1068*H1068</f>
        <v>0</v>
      </c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R1068" s="225" t="s">
        <v>204</v>
      </c>
      <c r="AT1068" s="225" t="s">
        <v>146</v>
      </c>
      <c r="AU1068" s="225" t="s">
        <v>82</v>
      </c>
      <c r="AY1068" s="19" t="s">
        <v>143</v>
      </c>
      <c r="BE1068" s="226">
        <f>IF(N1068="základní",J1068,0)</f>
        <v>0</v>
      </c>
      <c r="BF1068" s="226">
        <f>IF(N1068="snížená",J1068,0)</f>
        <v>0</v>
      </c>
      <c r="BG1068" s="226">
        <f>IF(N1068="zákl. přenesená",J1068,0)</f>
        <v>0</v>
      </c>
      <c r="BH1068" s="226">
        <f>IF(N1068="sníž. přenesená",J1068,0)</f>
        <v>0</v>
      </c>
      <c r="BI1068" s="226">
        <f>IF(N1068="nulová",J1068,0)</f>
        <v>0</v>
      </c>
      <c r="BJ1068" s="19" t="s">
        <v>79</v>
      </c>
      <c r="BK1068" s="226">
        <f>ROUND(I1068*H1068,2)</f>
        <v>0</v>
      </c>
      <c r="BL1068" s="19" t="s">
        <v>204</v>
      </c>
      <c r="BM1068" s="225" t="s">
        <v>1273</v>
      </c>
    </row>
    <row r="1069" s="2" customFormat="1">
      <c r="A1069" s="40"/>
      <c r="B1069" s="41"/>
      <c r="C1069" s="42"/>
      <c r="D1069" s="227" t="s">
        <v>153</v>
      </c>
      <c r="E1069" s="42"/>
      <c r="F1069" s="228" t="s">
        <v>1274</v>
      </c>
      <c r="G1069" s="42"/>
      <c r="H1069" s="42"/>
      <c r="I1069" s="229"/>
      <c r="J1069" s="42"/>
      <c r="K1069" s="42"/>
      <c r="L1069" s="46"/>
      <c r="M1069" s="230"/>
      <c r="N1069" s="231"/>
      <c r="O1069" s="86"/>
      <c r="P1069" s="86"/>
      <c r="Q1069" s="86"/>
      <c r="R1069" s="86"/>
      <c r="S1069" s="86"/>
      <c r="T1069" s="87"/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T1069" s="19" t="s">
        <v>153</v>
      </c>
      <c r="AU1069" s="19" t="s">
        <v>82</v>
      </c>
    </row>
    <row r="1070" s="13" customFormat="1">
      <c r="A1070" s="13"/>
      <c r="B1070" s="232"/>
      <c r="C1070" s="233"/>
      <c r="D1070" s="234" t="s">
        <v>155</v>
      </c>
      <c r="E1070" s="235" t="s">
        <v>19</v>
      </c>
      <c r="F1070" s="236" t="s">
        <v>1249</v>
      </c>
      <c r="G1070" s="233"/>
      <c r="H1070" s="235" t="s">
        <v>19</v>
      </c>
      <c r="I1070" s="237"/>
      <c r="J1070" s="233"/>
      <c r="K1070" s="233"/>
      <c r="L1070" s="238"/>
      <c r="M1070" s="239"/>
      <c r="N1070" s="240"/>
      <c r="O1070" s="240"/>
      <c r="P1070" s="240"/>
      <c r="Q1070" s="240"/>
      <c r="R1070" s="240"/>
      <c r="S1070" s="240"/>
      <c r="T1070" s="241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2" t="s">
        <v>155</v>
      </c>
      <c r="AU1070" s="242" t="s">
        <v>82</v>
      </c>
      <c r="AV1070" s="13" t="s">
        <v>79</v>
      </c>
      <c r="AW1070" s="13" t="s">
        <v>33</v>
      </c>
      <c r="AX1070" s="13" t="s">
        <v>72</v>
      </c>
      <c r="AY1070" s="242" t="s">
        <v>143</v>
      </c>
    </row>
    <row r="1071" s="13" customFormat="1">
      <c r="A1071" s="13"/>
      <c r="B1071" s="232"/>
      <c r="C1071" s="233"/>
      <c r="D1071" s="234" t="s">
        <v>155</v>
      </c>
      <c r="E1071" s="235" t="s">
        <v>19</v>
      </c>
      <c r="F1071" s="236" t="s">
        <v>1275</v>
      </c>
      <c r="G1071" s="233"/>
      <c r="H1071" s="235" t="s">
        <v>19</v>
      </c>
      <c r="I1071" s="237"/>
      <c r="J1071" s="233"/>
      <c r="K1071" s="233"/>
      <c r="L1071" s="238"/>
      <c r="M1071" s="239"/>
      <c r="N1071" s="240"/>
      <c r="O1071" s="240"/>
      <c r="P1071" s="240"/>
      <c r="Q1071" s="240"/>
      <c r="R1071" s="240"/>
      <c r="S1071" s="240"/>
      <c r="T1071" s="241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2" t="s">
        <v>155</v>
      </c>
      <c r="AU1071" s="242" t="s">
        <v>82</v>
      </c>
      <c r="AV1071" s="13" t="s">
        <v>79</v>
      </c>
      <c r="AW1071" s="13" t="s">
        <v>33</v>
      </c>
      <c r="AX1071" s="13" t="s">
        <v>72</v>
      </c>
      <c r="AY1071" s="242" t="s">
        <v>143</v>
      </c>
    </row>
    <row r="1072" s="14" customFormat="1">
      <c r="A1072" s="14"/>
      <c r="B1072" s="243"/>
      <c r="C1072" s="244"/>
      <c r="D1072" s="234" t="s">
        <v>155</v>
      </c>
      <c r="E1072" s="245" t="s">
        <v>19</v>
      </c>
      <c r="F1072" s="246" t="s">
        <v>247</v>
      </c>
      <c r="G1072" s="244"/>
      <c r="H1072" s="247">
        <v>12</v>
      </c>
      <c r="I1072" s="248"/>
      <c r="J1072" s="244"/>
      <c r="K1072" s="244"/>
      <c r="L1072" s="249"/>
      <c r="M1072" s="250"/>
      <c r="N1072" s="251"/>
      <c r="O1072" s="251"/>
      <c r="P1072" s="251"/>
      <c r="Q1072" s="251"/>
      <c r="R1072" s="251"/>
      <c r="S1072" s="251"/>
      <c r="T1072" s="252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3" t="s">
        <v>155</v>
      </c>
      <c r="AU1072" s="253" t="s">
        <v>82</v>
      </c>
      <c r="AV1072" s="14" t="s">
        <v>82</v>
      </c>
      <c r="AW1072" s="14" t="s">
        <v>33</v>
      </c>
      <c r="AX1072" s="14" t="s">
        <v>79</v>
      </c>
      <c r="AY1072" s="253" t="s">
        <v>143</v>
      </c>
    </row>
    <row r="1073" s="2" customFormat="1" ht="37.8" customHeight="1">
      <c r="A1073" s="40"/>
      <c r="B1073" s="41"/>
      <c r="C1073" s="214" t="s">
        <v>1276</v>
      </c>
      <c r="D1073" s="214" t="s">
        <v>146</v>
      </c>
      <c r="E1073" s="215" t="s">
        <v>1277</v>
      </c>
      <c r="F1073" s="216" t="s">
        <v>1278</v>
      </c>
      <c r="G1073" s="217" t="s">
        <v>325</v>
      </c>
      <c r="H1073" s="218">
        <v>9</v>
      </c>
      <c r="I1073" s="219"/>
      <c r="J1073" s="220">
        <f>ROUND(I1073*H1073,2)</f>
        <v>0</v>
      </c>
      <c r="K1073" s="216" t="s">
        <v>150</v>
      </c>
      <c r="L1073" s="46"/>
      <c r="M1073" s="221" t="s">
        <v>19</v>
      </c>
      <c r="N1073" s="222" t="s">
        <v>43</v>
      </c>
      <c r="O1073" s="86"/>
      <c r="P1073" s="223">
        <f>O1073*H1073</f>
        <v>0</v>
      </c>
      <c r="Q1073" s="223">
        <v>0.0087100000000000007</v>
      </c>
      <c r="R1073" s="223">
        <f>Q1073*H1073</f>
        <v>0.078390000000000001</v>
      </c>
      <c r="S1073" s="223">
        <v>0</v>
      </c>
      <c r="T1073" s="224">
        <f>S1073*H1073</f>
        <v>0</v>
      </c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R1073" s="225" t="s">
        <v>204</v>
      </c>
      <c r="AT1073" s="225" t="s">
        <v>146</v>
      </c>
      <c r="AU1073" s="225" t="s">
        <v>82</v>
      </c>
      <c r="AY1073" s="19" t="s">
        <v>143</v>
      </c>
      <c r="BE1073" s="226">
        <f>IF(N1073="základní",J1073,0)</f>
        <v>0</v>
      </c>
      <c r="BF1073" s="226">
        <f>IF(N1073="snížená",J1073,0)</f>
        <v>0</v>
      </c>
      <c r="BG1073" s="226">
        <f>IF(N1073="zákl. přenesená",J1073,0)</f>
        <v>0</v>
      </c>
      <c r="BH1073" s="226">
        <f>IF(N1073="sníž. přenesená",J1073,0)</f>
        <v>0</v>
      </c>
      <c r="BI1073" s="226">
        <f>IF(N1073="nulová",J1073,0)</f>
        <v>0</v>
      </c>
      <c r="BJ1073" s="19" t="s">
        <v>79</v>
      </c>
      <c r="BK1073" s="226">
        <f>ROUND(I1073*H1073,2)</f>
        <v>0</v>
      </c>
      <c r="BL1073" s="19" t="s">
        <v>204</v>
      </c>
      <c r="BM1073" s="225" t="s">
        <v>1279</v>
      </c>
    </row>
    <row r="1074" s="2" customFormat="1">
      <c r="A1074" s="40"/>
      <c r="B1074" s="41"/>
      <c r="C1074" s="42"/>
      <c r="D1074" s="227" t="s">
        <v>153</v>
      </c>
      <c r="E1074" s="42"/>
      <c r="F1074" s="228" t="s">
        <v>1280</v>
      </c>
      <c r="G1074" s="42"/>
      <c r="H1074" s="42"/>
      <c r="I1074" s="229"/>
      <c r="J1074" s="42"/>
      <c r="K1074" s="42"/>
      <c r="L1074" s="46"/>
      <c r="M1074" s="230"/>
      <c r="N1074" s="231"/>
      <c r="O1074" s="86"/>
      <c r="P1074" s="86"/>
      <c r="Q1074" s="86"/>
      <c r="R1074" s="86"/>
      <c r="S1074" s="86"/>
      <c r="T1074" s="87"/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T1074" s="19" t="s">
        <v>153</v>
      </c>
      <c r="AU1074" s="19" t="s">
        <v>82</v>
      </c>
    </row>
    <row r="1075" s="13" customFormat="1">
      <c r="A1075" s="13"/>
      <c r="B1075" s="232"/>
      <c r="C1075" s="233"/>
      <c r="D1075" s="234" t="s">
        <v>155</v>
      </c>
      <c r="E1075" s="235" t="s">
        <v>19</v>
      </c>
      <c r="F1075" s="236" t="s">
        <v>1281</v>
      </c>
      <c r="G1075" s="233"/>
      <c r="H1075" s="235" t="s">
        <v>19</v>
      </c>
      <c r="I1075" s="237"/>
      <c r="J1075" s="233"/>
      <c r="K1075" s="233"/>
      <c r="L1075" s="238"/>
      <c r="M1075" s="239"/>
      <c r="N1075" s="240"/>
      <c r="O1075" s="240"/>
      <c r="P1075" s="240"/>
      <c r="Q1075" s="240"/>
      <c r="R1075" s="240"/>
      <c r="S1075" s="240"/>
      <c r="T1075" s="241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2" t="s">
        <v>155</v>
      </c>
      <c r="AU1075" s="242" t="s">
        <v>82</v>
      </c>
      <c r="AV1075" s="13" t="s">
        <v>79</v>
      </c>
      <c r="AW1075" s="13" t="s">
        <v>33</v>
      </c>
      <c r="AX1075" s="13" t="s">
        <v>72</v>
      </c>
      <c r="AY1075" s="242" t="s">
        <v>143</v>
      </c>
    </row>
    <row r="1076" s="14" customFormat="1">
      <c r="A1076" s="14"/>
      <c r="B1076" s="243"/>
      <c r="C1076" s="244"/>
      <c r="D1076" s="234" t="s">
        <v>155</v>
      </c>
      <c r="E1076" s="245" t="s">
        <v>19</v>
      </c>
      <c r="F1076" s="246" t="s">
        <v>195</v>
      </c>
      <c r="G1076" s="244"/>
      <c r="H1076" s="247">
        <v>9</v>
      </c>
      <c r="I1076" s="248"/>
      <c r="J1076" s="244"/>
      <c r="K1076" s="244"/>
      <c r="L1076" s="249"/>
      <c r="M1076" s="250"/>
      <c r="N1076" s="251"/>
      <c r="O1076" s="251"/>
      <c r="P1076" s="251"/>
      <c r="Q1076" s="251"/>
      <c r="R1076" s="251"/>
      <c r="S1076" s="251"/>
      <c r="T1076" s="252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3" t="s">
        <v>155</v>
      </c>
      <c r="AU1076" s="253" t="s">
        <v>82</v>
      </c>
      <c r="AV1076" s="14" t="s">
        <v>82</v>
      </c>
      <c r="AW1076" s="14" t="s">
        <v>33</v>
      </c>
      <c r="AX1076" s="14" t="s">
        <v>79</v>
      </c>
      <c r="AY1076" s="253" t="s">
        <v>143</v>
      </c>
    </row>
    <row r="1077" s="2" customFormat="1" ht="37.8" customHeight="1">
      <c r="A1077" s="40"/>
      <c r="B1077" s="41"/>
      <c r="C1077" s="214" t="s">
        <v>1282</v>
      </c>
      <c r="D1077" s="214" t="s">
        <v>146</v>
      </c>
      <c r="E1077" s="215" t="s">
        <v>1283</v>
      </c>
      <c r="F1077" s="216" t="s">
        <v>1284</v>
      </c>
      <c r="G1077" s="217" t="s">
        <v>271</v>
      </c>
      <c r="H1077" s="218">
        <v>2</v>
      </c>
      <c r="I1077" s="219"/>
      <c r="J1077" s="220">
        <f>ROUND(I1077*H1077,2)</f>
        <v>0</v>
      </c>
      <c r="K1077" s="216" t="s">
        <v>19</v>
      </c>
      <c r="L1077" s="46"/>
      <c r="M1077" s="221" t="s">
        <v>19</v>
      </c>
      <c r="N1077" s="222" t="s">
        <v>43</v>
      </c>
      <c r="O1077" s="86"/>
      <c r="P1077" s="223">
        <f>O1077*H1077</f>
        <v>0</v>
      </c>
      <c r="Q1077" s="223">
        <v>0.00079000000000000001</v>
      </c>
      <c r="R1077" s="223">
        <f>Q1077*H1077</f>
        <v>0.00158</v>
      </c>
      <c r="S1077" s="223">
        <v>0</v>
      </c>
      <c r="T1077" s="224">
        <f>S1077*H1077</f>
        <v>0</v>
      </c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R1077" s="225" t="s">
        <v>204</v>
      </c>
      <c r="AT1077" s="225" t="s">
        <v>146</v>
      </c>
      <c r="AU1077" s="225" t="s">
        <v>82</v>
      </c>
      <c r="AY1077" s="19" t="s">
        <v>143</v>
      </c>
      <c r="BE1077" s="226">
        <f>IF(N1077="základní",J1077,0)</f>
        <v>0</v>
      </c>
      <c r="BF1077" s="226">
        <f>IF(N1077="snížená",J1077,0)</f>
        <v>0</v>
      </c>
      <c r="BG1077" s="226">
        <f>IF(N1077="zákl. přenesená",J1077,0)</f>
        <v>0</v>
      </c>
      <c r="BH1077" s="226">
        <f>IF(N1077="sníž. přenesená",J1077,0)</f>
        <v>0</v>
      </c>
      <c r="BI1077" s="226">
        <f>IF(N1077="nulová",J1077,0)</f>
        <v>0</v>
      </c>
      <c r="BJ1077" s="19" t="s">
        <v>79</v>
      </c>
      <c r="BK1077" s="226">
        <f>ROUND(I1077*H1077,2)</f>
        <v>0</v>
      </c>
      <c r="BL1077" s="19" t="s">
        <v>204</v>
      </c>
      <c r="BM1077" s="225" t="s">
        <v>1285</v>
      </c>
    </row>
    <row r="1078" s="13" customFormat="1">
      <c r="A1078" s="13"/>
      <c r="B1078" s="232"/>
      <c r="C1078" s="233"/>
      <c r="D1078" s="234" t="s">
        <v>155</v>
      </c>
      <c r="E1078" s="235" t="s">
        <v>19</v>
      </c>
      <c r="F1078" s="236" t="s">
        <v>1286</v>
      </c>
      <c r="G1078" s="233"/>
      <c r="H1078" s="235" t="s">
        <v>19</v>
      </c>
      <c r="I1078" s="237"/>
      <c r="J1078" s="233"/>
      <c r="K1078" s="233"/>
      <c r="L1078" s="238"/>
      <c r="M1078" s="239"/>
      <c r="N1078" s="240"/>
      <c r="O1078" s="240"/>
      <c r="P1078" s="240"/>
      <c r="Q1078" s="240"/>
      <c r="R1078" s="240"/>
      <c r="S1078" s="240"/>
      <c r="T1078" s="241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2" t="s">
        <v>155</v>
      </c>
      <c r="AU1078" s="242" t="s">
        <v>82</v>
      </c>
      <c r="AV1078" s="13" t="s">
        <v>79</v>
      </c>
      <c r="AW1078" s="13" t="s">
        <v>33</v>
      </c>
      <c r="AX1078" s="13" t="s">
        <v>72</v>
      </c>
      <c r="AY1078" s="242" t="s">
        <v>143</v>
      </c>
    </row>
    <row r="1079" s="14" customFormat="1">
      <c r="A1079" s="14"/>
      <c r="B1079" s="243"/>
      <c r="C1079" s="244"/>
      <c r="D1079" s="234" t="s">
        <v>155</v>
      </c>
      <c r="E1079" s="245" t="s">
        <v>19</v>
      </c>
      <c r="F1079" s="246" t="s">
        <v>1287</v>
      </c>
      <c r="G1079" s="244"/>
      <c r="H1079" s="247">
        <v>2</v>
      </c>
      <c r="I1079" s="248"/>
      <c r="J1079" s="244"/>
      <c r="K1079" s="244"/>
      <c r="L1079" s="249"/>
      <c r="M1079" s="250"/>
      <c r="N1079" s="251"/>
      <c r="O1079" s="251"/>
      <c r="P1079" s="251"/>
      <c r="Q1079" s="251"/>
      <c r="R1079" s="251"/>
      <c r="S1079" s="251"/>
      <c r="T1079" s="252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3" t="s">
        <v>155</v>
      </c>
      <c r="AU1079" s="253" t="s">
        <v>82</v>
      </c>
      <c r="AV1079" s="14" t="s">
        <v>82</v>
      </c>
      <c r="AW1079" s="14" t="s">
        <v>33</v>
      </c>
      <c r="AX1079" s="14" t="s">
        <v>79</v>
      </c>
      <c r="AY1079" s="253" t="s">
        <v>143</v>
      </c>
    </row>
    <row r="1080" s="2" customFormat="1" ht="33" customHeight="1">
      <c r="A1080" s="40"/>
      <c r="B1080" s="41"/>
      <c r="C1080" s="214" t="s">
        <v>1288</v>
      </c>
      <c r="D1080" s="214" t="s">
        <v>146</v>
      </c>
      <c r="E1080" s="215" t="s">
        <v>1289</v>
      </c>
      <c r="F1080" s="216" t="s">
        <v>1290</v>
      </c>
      <c r="G1080" s="217" t="s">
        <v>271</v>
      </c>
      <c r="H1080" s="218">
        <v>450</v>
      </c>
      <c r="I1080" s="219"/>
      <c r="J1080" s="220">
        <f>ROUND(I1080*H1080,2)</f>
        <v>0</v>
      </c>
      <c r="K1080" s="216" t="s">
        <v>19</v>
      </c>
      <c r="L1080" s="46"/>
      <c r="M1080" s="221" t="s">
        <v>19</v>
      </c>
      <c r="N1080" s="222" t="s">
        <v>43</v>
      </c>
      <c r="O1080" s="86"/>
      <c r="P1080" s="223">
        <f>O1080*H1080</f>
        <v>0</v>
      </c>
      <c r="Q1080" s="223">
        <v>0.00044999999999999999</v>
      </c>
      <c r="R1080" s="223">
        <f>Q1080*H1080</f>
        <v>0.20249999999999999</v>
      </c>
      <c r="S1080" s="223">
        <v>0</v>
      </c>
      <c r="T1080" s="224">
        <f>S1080*H1080</f>
        <v>0</v>
      </c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R1080" s="225" t="s">
        <v>204</v>
      </c>
      <c r="AT1080" s="225" t="s">
        <v>146</v>
      </c>
      <c r="AU1080" s="225" t="s">
        <v>82</v>
      </c>
      <c r="AY1080" s="19" t="s">
        <v>143</v>
      </c>
      <c r="BE1080" s="226">
        <f>IF(N1080="základní",J1080,0)</f>
        <v>0</v>
      </c>
      <c r="BF1080" s="226">
        <f>IF(N1080="snížená",J1080,0)</f>
        <v>0</v>
      </c>
      <c r="BG1080" s="226">
        <f>IF(N1080="zákl. přenesená",J1080,0)</f>
        <v>0</v>
      </c>
      <c r="BH1080" s="226">
        <f>IF(N1080="sníž. přenesená",J1080,0)</f>
        <v>0</v>
      </c>
      <c r="BI1080" s="226">
        <f>IF(N1080="nulová",J1080,0)</f>
        <v>0</v>
      </c>
      <c r="BJ1080" s="19" t="s">
        <v>79</v>
      </c>
      <c r="BK1080" s="226">
        <f>ROUND(I1080*H1080,2)</f>
        <v>0</v>
      </c>
      <c r="BL1080" s="19" t="s">
        <v>204</v>
      </c>
      <c r="BM1080" s="225" t="s">
        <v>1291</v>
      </c>
    </row>
    <row r="1081" s="13" customFormat="1">
      <c r="A1081" s="13"/>
      <c r="B1081" s="232"/>
      <c r="C1081" s="233"/>
      <c r="D1081" s="234" t="s">
        <v>155</v>
      </c>
      <c r="E1081" s="235" t="s">
        <v>19</v>
      </c>
      <c r="F1081" s="236" t="s">
        <v>1292</v>
      </c>
      <c r="G1081" s="233"/>
      <c r="H1081" s="235" t="s">
        <v>19</v>
      </c>
      <c r="I1081" s="237"/>
      <c r="J1081" s="233"/>
      <c r="K1081" s="233"/>
      <c r="L1081" s="238"/>
      <c r="M1081" s="239"/>
      <c r="N1081" s="240"/>
      <c r="O1081" s="240"/>
      <c r="P1081" s="240"/>
      <c r="Q1081" s="240"/>
      <c r="R1081" s="240"/>
      <c r="S1081" s="240"/>
      <c r="T1081" s="241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42" t="s">
        <v>155</v>
      </c>
      <c r="AU1081" s="242" t="s">
        <v>82</v>
      </c>
      <c r="AV1081" s="13" t="s">
        <v>79</v>
      </c>
      <c r="AW1081" s="13" t="s">
        <v>33</v>
      </c>
      <c r="AX1081" s="13" t="s">
        <v>72</v>
      </c>
      <c r="AY1081" s="242" t="s">
        <v>143</v>
      </c>
    </row>
    <row r="1082" s="14" customFormat="1">
      <c r="A1082" s="14"/>
      <c r="B1082" s="243"/>
      <c r="C1082" s="244"/>
      <c r="D1082" s="234" t="s">
        <v>155</v>
      </c>
      <c r="E1082" s="245" t="s">
        <v>19</v>
      </c>
      <c r="F1082" s="246" t="s">
        <v>1293</v>
      </c>
      <c r="G1082" s="244"/>
      <c r="H1082" s="247">
        <v>450</v>
      </c>
      <c r="I1082" s="248"/>
      <c r="J1082" s="244"/>
      <c r="K1082" s="244"/>
      <c r="L1082" s="249"/>
      <c r="M1082" s="250"/>
      <c r="N1082" s="251"/>
      <c r="O1082" s="251"/>
      <c r="P1082" s="251"/>
      <c r="Q1082" s="251"/>
      <c r="R1082" s="251"/>
      <c r="S1082" s="251"/>
      <c r="T1082" s="252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3" t="s">
        <v>155</v>
      </c>
      <c r="AU1082" s="253" t="s">
        <v>82</v>
      </c>
      <c r="AV1082" s="14" t="s">
        <v>82</v>
      </c>
      <c r="AW1082" s="14" t="s">
        <v>33</v>
      </c>
      <c r="AX1082" s="14" t="s">
        <v>79</v>
      </c>
      <c r="AY1082" s="253" t="s">
        <v>143</v>
      </c>
    </row>
    <row r="1083" s="2" customFormat="1" ht="33" customHeight="1">
      <c r="A1083" s="40"/>
      <c r="B1083" s="41"/>
      <c r="C1083" s="214" t="s">
        <v>1294</v>
      </c>
      <c r="D1083" s="214" t="s">
        <v>146</v>
      </c>
      <c r="E1083" s="215" t="s">
        <v>1295</v>
      </c>
      <c r="F1083" s="216" t="s">
        <v>1296</v>
      </c>
      <c r="G1083" s="217" t="s">
        <v>271</v>
      </c>
      <c r="H1083" s="218">
        <v>339</v>
      </c>
      <c r="I1083" s="219"/>
      <c r="J1083" s="220">
        <f>ROUND(I1083*H1083,2)</f>
        <v>0</v>
      </c>
      <c r="K1083" s="216" t="s">
        <v>150</v>
      </c>
      <c r="L1083" s="46"/>
      <c r="M1083" s="221" t="s">
        <v>19</v>
      </c>
      <c r="N1083" s="222" t="s">
        <v>43</v>
      </c>
      <c r="O1083" s="86"/>
      <c r="P1083" s="223">
        <f>O1083*H1083</f>
        <v>0</v>
      </c>
      <c r="Q1083" s="223">
        <v>0.00055999999999999995</v>
      </c>
      <c r="R1083" s="223">
        <f>Q1083*H1083</f>
        <v>0.18983999999999998</v>
      </c>
      <c r="S1083" s="223">
        <v>0</v>
      </c>
      <c r="T1083" s="224">
        <f>S1083*H1083</f>
        <v>0</v>
      </c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R1083" s="225" t="s">
        <v>204</v>
      </c>
      <c r="AT1083" s="225" t="s">
        <v>146</v>
      </c>
      <c r="AU1083" s="225" t="s">
        <v>82</v>
      </c>
      <c r="AY1083" s="19" t="s">
        <v>143</v>
      </c>
      <c r="BE1083" s="226">
        <f>IF(N1083="základní",J1083,0)</f>
        <v>0</v>
      </c>
      <c r="BF1083" s="226">
        <f>IF(N1083="snížená",J1083,0)</f>
        <v>0</v>
      </c>
      <c r="BG1083" s="226">
        <f>IF(N1083="zákl. přenesená",J1083,0)</f>
        <v>0</v>
      </c>
      <c r="BH1083" s="226">
        <f>IF(N1083="sníž. přenesená",J1083,0)</f>
        <v>0</v>
      </c>
      <c r="BI1083" s="226">
        <f>IF(N1083="nulová",J1083,0)</f>
        <v>0</v>
      </c>
      <c r="BJ1083" s="19" t="s">
        <v>79</v>
      </c>
      <c r="BK1083" s="226">
        <f>ROUND(I1083*H1083,2)</f>
        <v>0</v>
      </c>
      <c r="BL1083" s="19" t="s">
        <v>204</v>
      </c>
      <c r="BM1083" s="225" t="s">
        <v>1297</v>
      </c>
    </row>
    <row r="1084" s="2" customFormat="1">
      <c r="A1084" s="40"/>
      <c r="B1084" s="41"/>
      <c r="C1084" s="42"/>
      <c r="D1084" s="227" t="s">
        <v>153</v>
      </c>
      <c r="E1084" s="42"/>
      <c r="F1084" s="228" t="s">
        <v>1298</v>
      </c>
      <c r="G1084" s="42"/>
      <c r="H1084" s="42"/>
      <c r="I1084" s="229"/>
      <c r="J1084" s="42"/>
      <c r="K1084" s="42"/>
      <c r="L1084" s="46"/>
      <c r="M1084" s="230"/>
      <c r="N1084" s="231"/>
      <c r="O1084" s="86"/>
      <c r="P1084" s="86"/>
      <c r="Q1084" s="86"/>
      <c r="R1084" s="86"/>
      <c r="S1084" s="86"/>
      <c r="T1084" s="87"/>
      <c r="U1084" s="40"/>
      <c r="V1084" s="40"/>
      <c r="W1084" s="40"/>
      <c r="X1084" s="40"/>
      <c r="Y1084" s="40"/>
      <c r="Z1084" s="40"/>
      <c r="AA1084" s="40"/>
      <c r="AB1084" s="40"/>
      <c r="AC1084" s="40"/>
      <c r="AD1084" s="40"/>
      <c r="AE1084" s="40"/>
      <c r="AT1084" s="19" t="s">
        <v>153</v>
      </c>
      <c r="AU1084" s="19" t="s">
        <v>82</v>
      </c>
    </row>
    <row r="1085" s="13" customFormat="1">
      <c r="A1085" s="13"/>
      <c r="B1085" s="232"/>
      <c r="C1085" s="233"/>
      <c r="D1085" s="234" t="s">
        <v>155</v>
      </c>
      <c r="E1085" s="235" t="s">
        <v>19</v>
      </c>
      <c r="F1085" s="236" t="s">
        <v>1299</v>
      </c>
      <c r="G1085" s="233"/>
      <c r="H1085" s="235" t="s">
        <v>19</v>
      </c>
      <c r="I1085" s="237"/>
      <c r="J1085" s="233"/>
      <c r="K1085" s="233"/>
      <c r="L1085" s="238"/>
      <c r="M1085" s="239"/>
      <c r="N1085" s="240"/>
      <c r="O1085" s="240"/>
      <c r="P1085" s="240"/>
      <c r="Q1085" s="240"/>
      <c r="R1085" s="240"/>
      <c r="S1085" s="240"/>
      <c r="T1085" s="241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2" t="s">
        <v>155</v>
      </c>
      <c r="AU1085" s="242" t="s">
        <v>82</v>
      </c>
      <c r="AV1085" s="13" t="s">
        <v>79</v>
      </c>
      <c r="AW1085" s="13" t="s">
        <v>33</v>
      </c>
      <c r="AX1085" s="13" t="s">
        <v>72</v>
      </c>
      <c r="AY1085" s="242" t="s">
        <v>143</v>
      </c>
    </row>
    <row r="1086" s="14" customFormat="1">
      <c r="A1086" s="14"/>
      <c r="B1086" s="243"/>
      <c r="C1086" s="244"/>
      <c r="D1086" s="234" t="s">
        <v>155</v>
      </c>
      <c r="E1086" s="245" t="s">
        <v>19</v>
      </c>
      <c r="F1086" s="246" t="s">
        <v>1300</v>
      </c>
      <c r="G1086" s="244"/>
      <c r="H1086" s="247">
        <v>339</v>
      </c>
      <c r="I1086" s="248"/>
      <c r="J1086" s="244"/>
      <c r="K1086" s="244"/>
      <c r="L1086" s="249"/>
      <c r="M1086" s="250"/>
      <c r="N1086" s="251"/>
      <c r="O1086" s="251"/>
      <c r="P1086" s="251"/>
      <c r="Q1086" s="251"/>
      <c r="R1086" s="251"/>
      <c r="S1086" s="251"/>
      <c r="T1086" s="252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3" t="s">
        <v>155</v>
      </c>
      <c r="AU1086" s="253" t="s">
        <v>82</v>
      </c>
      <c r="AV1086" s="14" t="s">
        <v>82</v>
      </c>
      <c r="AW1086" s="14" t="s">
        <v>33</v>
      </c>
      <c r="AX1086" s="14" t="s">
        <v>79</v>
      </c>
      <c r="AY1086" s="253" t="s">
        <v>143</v>
      </c>
    </row>
    <row r="1087" s="2" customFormat="1" ht="37.8" customHeight="1">
      <c r="A1087" s="40"/>
      <c r="B1087" s="41"/>
      <c r="C1087" s="214" t="s">
        <v>428</v>
      </c>
      <c r="D1087" s="214" t="s">
        <v>146</v>
      </c>
      <c r="E1087" s="215" t="s">
        <v>1301</v>
      </c>
      <c r="F1087" s="216" t="s">
        <v>1302</v>
      </c>
      <c r="G1087" s="217" t="s">
        <v>271</v>
      </c>
      <c r="H1087" s="218">
        <v>143</v>
      </c>
      <c r="I1087" s="219"/>
      <c r="J1087" s="220">
        <f>ROUND(I1087*H1087,2)</f>
        <v>0</v>
      </c>
      <c r="K1087" s="216" t="s">
        <v>150</v>
      </c>
      <c r="L1087" s="46"/>
      <c r="M1087" s="221" t="s">
        <v>19</v>
      </c>
      <c r="N1087" s="222" t="s">
        <v>43</v>
      </c>
      <c r="O1087" s="86"/>
      <c r="P1087" s="223">
        <f>O1087*H1087</f>
        <v>0</v>
      </c>
      <c r="Q1087" s="223">
        <v>0.00076999999999999996</v>
      </c>
      <c r="R1087" s="223">
        <f>Q1087*H1087</f>
        <v>0.11011</v>
      </c>
      <c r="S1087" s="223">
        <v>0</v>
      </c>
      <c r="T1087" s="224">
        <f>S1087*H1087</f>
        <v>0</v>
      </c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R1087" s="225" t="s">
        <v>204</v>
      </c>
      <c r="AT1087" s="225" t="s">
        <v>146</v>
      </c>
      <c r="AU1087" s="225" t="s">
        <v>82</v>
      </c>
      <c r="AY1087" s="19" t="s">
        <v>143</v>
      </c>
      <c r="BE1087" s="226">
        <f>IF(N1087="základní",J1087,0)</f>
        <v>0</v>
      </c>
      <c r="BF1087" s="226">
        <f>IF(N1087="snížená",J1087,0)</f>
        <v>0</v>
      </c>
      <c r="BG1087" s="226">
        <f>IF(N1087="zákl. přenesená",J1087,0)</f>
        <v>0</v>
      </c>
      <c r="BH1087" s="226">
        <f>IF(N1087="sníž. přenesená",J1087,0)</f>
        <v>0</v>
      </c>
      <c r="BI1087" s="226">
        <f>IF(N1087="nulová",J1087,0)</f>
        <v>0</v>
      </c>
      <c r="BJ1087" s="19" t="s">
        <v>79</v>
      </c>
      <c r="BK1087" s="226">
        <f>ROUND(I1087*H1087,2)</f>
        <v>0</v>
      </c>
      <c r="BL1087" s="19" t="s">
        <v>204</v>
      </c>
      <c r="BM1087" s="225" t="s">
        <v>1303</v>
      </c>
    </row>
    <row r="1088" s="2" customFormat="1">
      <c r="A1088" s="40"/>
      <c r="B1088" s="41"/>
      <c r="C1088" s="42"/>
      <c r="D1088" s="227" t="s">
        <v>153</v>
      </c>
      <c r="E1088" s="42"/>
      <c r="F1088" s="228" t="s">
        <v>1304</v>
      </c>
      <c r="G1088" s="42"/>
      <c r="H1088" s="42"/>
      <c r="I1088" s="229"/>
      <c r="J1088" s="42"/>
      <c r="K1088" s="42"/>
      <c r="L1088" s="46"/>
      <c r="M1088" s="230"/>
      <c r="N1088" s="231"/>
      <c r="O1088" s="86"/>
      <c r="P1088" s="86"/>
      <c r="Q1088" s="86"/>
      <c r="R1088" s="86"/>
      <c r="S1088" s="86"/>
      <c r="T1088" s="87"/>
      <c r="U1088" s="40"/>
      <c r="V1088" s="40"/>
      <c r="W1088" s="40"/>
      <c r="X1088" s="40"/>
      <c r="Y1088" s="40"/>
      <c r="Z1088" s="40"/>
      <c r="AA1088" s="40"/>
      <c r="AB1088" s="40"/>
      <c r="AC1088" s="40"/>
      <c r="AD1088" s="40"/>
      <c r="AE1088" s="40"/>
      <c r="AT1088" s="19" t="s">
        <v>153</v>
      </c>
      <c r="AU1088" s="19" t="s">
        <v>82</v>
      </c>
    </row>
    <row r="1089" s="13" customFormat="1">
      <c r="A1089" s="13"/>
      <c r="B1089" s="232"/>
      <c r="C1089" s="233"/>
      <c r="D1089" s="234" t="s">
        <v>155</v>
      </c>
      <c r="E1089" s="235" t="s">
        <v>19</v>
      </c>
      <c r="F1089" s="236" t="s">
        <v>1305</v>
      </c>
      <c r="G1089" s="233"/>
      <c r="H1089" s="235" t="s">
        <v>19</v>
      </c>
      <c r="I1089" s="237"/>
      <c r="J1089" s="233"/>
      <c r="K1089" s="233"/>
      <c r="L1089" s="238"/>
      <c r="M1089" s="239"/>
      <c r="N1089" s="240"/>
      <c r="O1089" s="240"/>
      <c r="P1089" s="240"/>
      <c r="Q1089" s="240"/>
      <c r="R1089" s="240"/>
      <c r="S1089" s="240"/>
      <c r="T1089" s="241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2" t="s">
        <v>155</v>
      </c>
      <c r="AU1089" s="242" t="s">
        <v>82</v>
      </c>
      <c r="AV1089" s="13" t="s">
        <v>79</v>
      </c>
      <c r="AW1089" s="13" t="s">
        <v>33</v>
      </c>
      <c r="AX1089" s="13" t="s">
        <v>72</v>
      </c>
      <c r="AY1089" s="242" t="s">
        <v>143</v>
      </c>
    </row>
    <row r="1090" s="14" customFormat="1">
      <c r="A1090" s="14"/>
      <c r="B1090" s="243"/>
      <c r="C1090" s="244"/>
      <c r="D1090" s="234" t="s">
        <v>155</v>
      </c>
      <c r="E1090" s="245" t="s">
        <v>19</v>
      </c>
      <c r="F1090" s="246" t="s">
        <v>1030</v>
      </c>
      <c r="G1090" s="244"/>
      <c r="H1090" s="247">
        <v>122</v>
      </c>
      <c r="I1090" s="248"/>
      <c r="J1090" s="244"/>
      <c r="K1090" s="244"/>
      <c r="L1090" s="249"/>
      <c r="M1090" s="250"/>
      <c r="N1090" s="251"/>
      <c r="O1090" s="251"/>
      <c r="P1090" s="251"/>
      <c r="Q1090" s="251"/>
      <c r="R1090" s="251"/>
      <c r="S1090" s="251"/>
      <c r="T1090" s="252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3" t="s">
        <v>155</v>
      </c>
      <c r="AU1090" s="253" t="s">
        <v>82</v>
      </c>
      <c r="AV1090" s="14" t="s">
        <v>82</v>
      </c>
      <c r="AW1090" s="14" t="s">
        <v>33</v>
      </c>
      <c r="AX1090" s="14" t="s">
        <v>72</v>
      </c>
      <c r="AY1090" s="253" t="s">
        <v>143</v>
      </c>
    </row>
    <row r="1091" s="13" customFormat="1">
      <c r="A1091" s="13"/>
      <c r="B1091" s="232"/>
      <c r="C1091" s="233"/>
      <c r="D1091" s="234" t="s">
        <v>155</v>
      </c>
      <c r="E1091" s="235" t="s">
        <v>19</v>
      </c>
      <c r="F1091" s="236" t="s">
        <v>1306</v>
      </c>
      <c r="G1091" s="233"/>
      <c r="H1091" s="235" t="s">
        <v>19</v>
      </c>
      <c r="I1091" s="237"/>
      <c r="J1091" s="233"/>
      <c r="K1091" s="233"/>
      <c r="L1091" s="238"/>
      <c r="M1091" s="239"/>
      <c r="N1091" s="240"/>
      <c r="O1091" s="240"/>
      <c r="P1091" s="240"/>
      <c r="Q1091" s="240"/>
      <c r="R1091" s="240"/>
      <c r="S1091" s="240"/>
      <c r="T1091" s="241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2" t="s">
        <v>155</v>
      </c>
      <c r="AU1091" s="242" t="s">
        <v>82</v>
      </c>
      <c r="AV1091" s="13" t="s">
        <v>79</v>
      </c>
      <c r="AW1091" s="13" t="s">
        <v>33</v>
      </c>
      <c r="AX1091" s="13" t="s">
        <v>72</v>
      </c>
      <c r="AY1091" s="242" t="s">
        <v>143</v>
      </c>
    </row>
    <row r="1092" s="14" customFormat="1">
      <c r="A1092" s="14"/>
      <c r="B1092" s="243"/>
      <c r="C1092" s="244"/>
      <c r="D1092" s="234" t="s">
        <v>155</v>
      </c>
      <c r="E1092" s="245" t="s">
        <v>19</v>
      </c>
      <c r="F1092" s="246" t="s">
        <v>7</v>
      </c>
      <c r="G1092" s="244"/>
      <c r="H1092" s="247">
        <v>21</v>
      </c>
      <c r="I1092" s="248"/>
      <c r="J1092" s="244"/>
      <c r="K1092" s="244"/>
      <c r="L1092" s="249"/>
      <c r="M1092" s="250"/>
      <c r="N1092" s="251"/>
      <c r="O1092" s="251"/>
      <c r="P1092" s="251"/>
      <c r="Q1092" s="251"/>
      <c r="R1092" s="251"/>
      <c r="S1092" s="251"/>
      <c r="T1092" s="252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3" t="s">
        <v>155</v>
      </c>
      <c r="AU1092" s="253" t="s">
        <v>82</v>
      </c>
      <c r="AV1092" s="14" t="s">
        <v>82</v>
      </c>
      <c r="AW1092" s="14" t="s">
        <v>33</v>
      </c>
      <c r="AX1092" s="14" t="s">
        <v>72</v>
      </c>
      <c r="AY1092" s="253" t="s">
        <v>143</v>
      </c>
    </row>
    <row r="1093" s="15" customFormat="1">
      <c r="A1093" s="15"/>
      <c r="B1093" s="254"/>
      <c r="C1093" s="255"/>
      <c r="D1093" s="234" t="s">
        <v>155</v>
      </c>
      <c r="E1093" s="256" t="s">
        <v>19</v>
      </c>
      <c r="F1093" s="257" t="s">
        <v>234</v>
      </c>
      <c r="G1093" s="255"/>
      <c r="H1093" s="258">
        <v>143</v>
      </c>
      <c r="I1093" s="259"/>
      <c r="J1093" s="255"/>
      <c r="K1093" s="255"/>
      <c r="L1093" s="260"/>
      <c r="M1093" s="261"/>
      <c r="N1093" s="262"/>
      <c r="O1093" s="262"/>
      <c r="P1093" s="262"/>
      <c r="Q1093" s="262"/>
      <c r="R1093" s="262"/>
      <c r="S1093" s="262"/>
      <c r="T1093" s="263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64" t="s">
        <v>155</v>
      </c>
      <c r="AU1093" s="264" t="s">
        <v>82</v>
      </c>
      <c r="AV1093" s="15" t="s">
        <v>151</v>
      </c>
      <c r="AW1093" s="15" t="s">
        <v>33</v>
      </c>
      <c r="AX1093" s="15" t="s">
        <v>79</v>
      </c>
      <c r="AY1093" s="264" t="s">
        <v>143</v>
      </c>
    </row>
    <row r="1094" s="2" customFormat="1" ht="37.8" customHeight="1">
      <c r="A1094" s="40"/>
      <c r="B1094" s="41"/>
      <c r="C1094" s="214" t="s">
        <v>1307</v>
      </c>
      <c r="D1094" s="214" t="s">
        <v>146</v>
      </c>
      <c r="E1094" s="215" t="s">
        <v>1308</v>
      </c>
      <c r="F1094" s="216" t="s">
        <v>1309</v>
      </c>
      <c r="G1094" s="217" t="s">
        <v>149</v>
      </c>
      <c r="H1094" s="218">
        <v>71</v>
      </c>
      <c r="I1094" s="219"/>
      <c r="J1094" s="220">
        <f>ROUND(I1094*H1094,2)</f>
        <v>0</v>
      </c>
      <c r="K1094" s="216" t="s">
        <v>150</v>
      </c>
      <c r="L1094" s="46"/>
      <c r="M1094" s="221" t="s">
        <v>19</v>
      </c>
      <c r="N1094" s="222" t="s">
        <v>43</v>
      </c>
      <c r="O1094" s="86"/>
      <c r="P1094" s="223">
        <f>O1094*H1094</f>
        <v>0</v>
      </c>
      <c r="Q1094" s="223">
        <v>0.00264</v>
      </c>
      <c r="R1094" s="223">
        <f>Q1094*H1094</f>
        <v>0.18744</v>
      </c>
      <c r="S1094" s="223">
        <v>0</v>
      </c>
      <c r="T1094" s="224">
        <f>S1094*H1094</f>
        <v>0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25" t="s">
        <v>204</v>
      </c>
      <c r="AT1094" s="225" t="s">
        <v>146</v>
      </c>
      <c r="AU1094" s="225" t="s">
        <v>82</v>
      </c>
      <c r="AY1094" s="19" t="s">
        <v>143</v>
      </c>
      <c r="BE1094" s="226">
        <f>IF(N1094="základní",J1094,0)</f>
        <v>0</v>
      </c>
      <c r="BF1094" s="226">
        <f>IF(N1094="snížená",J1094,0)</f>
        <v>0</v>
      </c>
      <c r="BG1094" s="226">
        <f>IF(N1094="zákl. přenesená",J1094,0)</f>
        <v>0</v>
      </c>
      <c r="BH1094" s="226">
        <f>IF(N1094="sníž. přenesená",J1094,0)</f>
        <v>0</v>
      </c>
      <c r="BI1094" s="226">
        <f>IF(N1094="nulová",J1094,0)</f>
        <v>0</v>
      </c>
      <c r="BJ1094" s="19" t="s">
        <v>79</v>
      </c>
      <c r="BK1094" s="226">
        <f>ROUND(I1094*H1094,2)</f>
        <v>0</v>
      </c>
      <c r="BL1094" s="19" t="s">
        <v>204</v>
      </c>
      <c r="BM1094" s="225" t="s">
        <v>1310</v>
      </c>
    </row>
    <row r="1095" s="2" customFormat="1">
      <c r="A1095" s="40"/>
      <c r="B1095" s="41"/>
      <c r="C1095" s="42"/>
      <c r="D1095" s="227" t="s">
        <v>153</v>
      </c>
      <c r="E1095" s="42"/>
      <c r="F1095" s="228" t="s">
        <v>1311</v>
      </c>
      <c r="G1095" s="42"/>
      <c r="H1095" s="42"/>
      <c r="I1095" s="229"/>
      <c r="J1095" s="42"/>
      <c r="K1095" s="42"/>
      <c r="L1095" s="46"/>
      <c r="M1095" s="230"/>
      <c r="N1095" s="231"/>
      <c r="O1095" s="86"/>
      <c r="P1095" s="86"/>
      <c r="Q1095" s="86"/>
      <c r="R1095" s="86"/>
      <c r="S1095" s="86"/>
      <c r="T1095" s="87"/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T1095" s="19" t="s">
        <v>153</v>
      </c>
      <c r="AU1095" s="19" t="s">
        <v>82</v>
      </c>
    </row>
    <row r="1096" s="13" customFormat="1">
      <c r="A1096" s="13"/>
      <c r="B1096" s="232"/>
      <c r="C1096" s="233"/>
      <c r="D1096" s="234" t="s">
        <v>155</v>
      </c>
      <c r="E1096" s="235" t="s">
        <v>19</v>
      </c>
      <c r="F1096" s="236" t="s">
        <v>1312</v>
      </c>
      <c r="G1096" s="233"/>
      <c r="H1096" s="235" t="s">
        <v>19</v>
      </c>
      <c r="I1096" s="237"/>
      <c r="J1096" s="233"/>
      <c r="K1096" s="233"/>
      <c r="L1096" s="238"/>
      <c r="M1096" s="239"/>
      <c r="N1096" s="240"/>
      <c r="O1096" s="240"/>
      <c r="P1096" s="240"/>
      <c r="Q1096" s="240"/>
      <c r="R1096" s="240"/>
      <c r="S1096" s="240"/>
      <c r="T1096" s="241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2" t="s">
        <v>155</v>
      </c>
      <c r="AU1096" s="242" t="s">
        <v>82</v>
      </c>
      <c r="AV1096" s="13" t="s">
        <v>79</v>
      </c>
      <c r="AW1096" s="13" t="s">
        <v>33</v>
      </c>
      <c r="AX1096" s="13" t="s">
        <v>72</v>
      </c>
      <c r="AY1096" s="242" t="s">
        <v>143</v>
      </c>
    </row>
    <row r="1097" s="14" customFormat="1">
      <c r="A1097" s="14"/>
      <c r="B1097" s="243"/>
      <c r="C1097" s="244"/>
      <c r="D1097" s="234" t="s">
        <v>155</v>
      </c>
      <c r="E1097" s="245" t="s">
        <v>19</v>
      </c>
      <c r="F1097" s="246" t="s">
        <v>1313</v>
      </c>
      <c r="G1097" s="244"/>
      <c r="H1097" s="247">
        <v>6</v>
      </c>
      <c r="I1097" s="248"/>
      <c r="J1097" s="244"/>
      <c r="K1097" s="244"/>
      <c r="L1097" s="249"/>
      <c r="M1097" s="250"/>
      <c r="N1097" s="251"/>
      <c r="O1097" s="251"/>
      <c r="P1097" s="251"/>
      <c r="Q1097" s="251"/>
      <c r="R1097" s="251"/>
      <c r="S1097" s="251"/>
      <c r="T1097" s="252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3" t="s">
        <v>155</v>
      </c>
      <c r="AU1097" s="253" t="s">
        <v>82</v>
      </c>
      <c r="AV1097" s="14" t="s">
        <v>82</v>
      </c>
      <c r="AW1097" s="14" t="s">
        <v>33</v>
      </c>
      <c r="AX1097" s="14" t="s">
        <v>72</v>
      </c>
      <c r="AY1097" s="253" t="s">
        <v>143</v>
      </c>
    </row>
    <row r="1098" s="13" customFormat="1">
      <c r="A1098" s="13"/>
      <c r="B1098" s="232"/>
      <c r="C1098" s="233"/>
      <c r="D1098" s="234" t="s">
        <v>155</v>
      </c>
      <c r="E1098" s="235" t="s">
        <v>19</v>
      </c>
      <c r="F1098" s="236" t="s">
        <v>1314</v>
      </c>
      <c r="G1098" s="233"/>
      <c r="H1098" s="235" t="s">
        <v>19</v>
      </c>
      <c r="I1098" s="237"/>
      <c r="J1098" s="233"/>
      <c r="K1098" s="233"/>
      <c r="L1098" s="238"/>
      <c r="M1098" s="239"/>
      <c r="N1098" s="240"/>
      <c r="O1098" s="240"/>
      <c r="P1098" s="240"/>
      <c r="Q1098" s="240"/>
      <c r="R1098" s="240"/>
      <c r="S1098" s="240"/>
      <c r="T1098" s="241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2" t="s">
        <v>155</v>
      </c>
      <c r="AU1098" s="242" t="s">
        <v>82</v>
      </c>
      <c r="AV1098" s="13" t="s">
        <v>79</v>
      </c>
      <c r="AW1098" s="13" t="s">
        <v>33</v>
      </c>
      <c r="AX1098" s="13" t="s">
        <v>72</v>
      </c>
      <c r="AY1098" s="242" t="s">
        <v>143</v>
      </c>
    </row>
    <row r="1099" s="14" customFormat="1">
      <c r="A1099" s="14"/>
      <c r="B1099" s="243"/>
      <c r="C1099" s="244"/>
      <c r="D1099" s="234" t="s">
        <v>155</v>
      </c>
      <c r="E1099" s="245" t="s">
        <v>19</v>
      </c>
      <c r="F1099" s="246" t="s">
        <v>144</v>
      </c>
      <c r="G1099" s="244"/>
      <c r="H1099" s="247">
        <v>61</v>
      </c>
      <c r="I1099" s="248"/>
      <c r="J1099" s="244"/>
      <c r="K1099" s="244"/>
      <c r="L1099" s="249"/>
      <c r="M1099" s="250"/>
      <c r="N1099" s="251"/>
      <c r="O1099" s="251"/>
      <c r="P1099" s="251"/>
      <c r="Q1099" s="251"/>
      <c r="R1099" s="251"/>
      <c r="S1099" s="251"/>
      <c r="T1099" s="252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3" t="s">
        <v>155</v>
      </c>
      <c r="AU1099" s="253" t="s">
        <v>82</v>
      </c>
      <c r="AV1099" s="14" t="s">
        <v>82</v>
      </c>
      <c r="AW1099" s="14" t="s">
        <v>33</v>
      </c>
      <c r="AX1099" s="14" t="s">
        <v>72</v>
      </c>
      <c r="AY1099" s="253" t="s">
        <v>143</v>
      </c>
    </row>
    <row r="1100" s="13" customFormat="1">
      <c r="A1100" s="13"/>
      <c r="B1100" s="232"/>
      <c r="C1100" s="233"/>
      <c r="D1100" s="234" t="s">
        <v>155</v>
      </c>
      <c r="E1100" s="235" t="s">
        <v>19</v>
      </c>
      <c r="F1100" s="236" t="s">
        <v>1315</v>
      </c>
      <c r="G1100" s="233"/>
      <c r="H1100" s="235" t="s">
        <v>19</v>
      </c>
      <c r="I1100" s="237"/>
      <c r="J1100" s="233"/>
      <c r="K1100" s="233"/>
      <c r="L1100" s="238"/>
      <c r="M1100" s="239"/>
      <c r="N1100" s="240"/>
      <c r="O1100" s="240"/>
      <c r="P1100" s="240"/>
      <c r="Q1100" s="240"/>
      <c r="R1100" s="240"/>
      <c r="S1100" s="240"/>
      <c r="T1100" s="241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2" t="s">
        <v>155</v>
      </c>
      <c r="AU1100" s="242" t="s">
        <v>82</v>
      </c>
      <c r="AV1100" s="13" t="s">
        <v>79</v>
      </c>
      <c r="AW1100" s="13" t="s">
        <v>33</v>
      </c>
      <c r="AX1100" s="13" t="s">
        <v>72</v>
      </c>
      <c r="AY1100" s="242" t="s">
        <v>143</v>
      </c>
    </row>
    <row r="1101" s="14" customFormat="1">
      <c r="A1101" s="14"/>
      <c r="B1101" s="243"/>
      <c r="C1101" s="244"/>
      <c r="D1101" s="234" t="s">
        <v>155</v>
      </c>
      <c r="E1101" s="245" t="s">
        <v>19</v>
      </c>
      <c r="F1101" s="246" t="s">
        <v>151</v>
      </c>
      <c r="G1101" s="244"/>
      <c r="H1101" s="247">
        <v>4</v>
      </c>
      <c r="I1101" s="248"/>
      <c r="J1101" s="244"/>
      <c r="K1101" s="244"/>
      <c r="L1101" s="249"/>
      <c r="M1101" s="250"/>
      <c r="N1101" s="251"/>
      <c r="O1101" s="251"/>
      <c r="P1101" s="251"/>
      <c r="Q1101" s="251"/>
      <c r="R1101" s="251"/>
      <c r="S1101" s="251"/>
      <c r="T1101" s="252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3" t="s">
        <v>155</v>
      </c>
      <c r="AU1101" s="253" t="s">
        <v>82</v>
      </c>
      <c r="AV1101" s="14" t="s">
        <v>82</v>
      </c>
      <c r="AW1101" s="14" t="s">
        <v>33</v>
      </c>
      <c r="AX1101" s="14" t="s">
        <v>72</v>
      </c>
      <c r="AY1101" s="253" t="s">
        <v>143</v>
      </c>
    </row>
    <row r="1102" s="15" customFormat="1">
      <c r="A1102" s="15"/>
      <c r="B1102" s="254"/>
      <c r="C1102" s="255"/>
      <c r="D1102" s="234" t="s">
        <v>155</v>
      </c>
      <c r="E1102" s="256" t="s">
        <v>19</v>
      </c>
      <c r="F1102" s="257" t="s">
        <v>234</v>
      </c>
      <c r="G1102" s="255"/>
      <c r="H1102" s="258">
        <v>71</v>
      </c>
      <c r="I1102" s="259"/>
      <c r="J1102" s="255"/>
      <c r="K1102" s="255"/>
      <c r="L1102" s="260"/>
      <c r="M1102" s="261"/>
      <c r="N1102" s="262"/>
      <c r="O1102" s="262"/>
      <c r="P1102" s="262"/>
      <c r="Q1102" s="262"/>
      <c r="R1102" s="262"/>
      <c r="S1102" s="262"/>
      <c r="T1102" s="263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64" t="s">
        <v>155</v>
      </c>
      <c r="AU1102" s="264" t="s">
        <v>82</v>
      </c>
      <c r="AV1102" s="15" t="s">
        <v>151</v>
      </c>
      <c r="AW1102" s="15" t="s">
        <v>33</v>
      </c>
      <c r="AX1102" s="15" t="s">
        <v>79</v>
      </c>
      <c r="AY1102" s="264" t="s">
        <v>143</v>
      </c>
    </row>
    <row r="1103" s="2" customFormat="1" ht="33" customHeight="1">
      <c r="A1103" s="40"/>
      <c r="B1103" s="41"/>
      <c r="C1103" s="214" t="s">
        <v>1316</v>
      </c>
      <c r="D1103" s="214" t="s">
        <v>146</v>
      </c>
      <c r="E1103" s="215" t="s">
        <v>1317</v>
      </c>
      <c r="F1103" s="216" t="s">
        <v>1318</v>
      </c>
      <c r="G1103" s="217" t="s">
        <v>325</v>
      </c>
      <c r="H1103" s="218">
        <v>6855</v>
      </c>
      <c r="I1103" s="219"/>
      <c r="J1103" s="220">
        <f>ROUND(I1103*H1103,2)</f>
        <v>0</v>
      </c>
      <c r="K1103" s="216" t="s">
        <v>150</v>
      </c>
      <c r="L1103" s="46"/>
      <c r="M1103" s="221" t="s">
        <v>19</v>
      </c>
      <c r="N1103" s="222" t="s">
        <v>43</v>
      </c>
      <c r="O1103" s="86"/>
      <c r="P1103" s="223">
        <f>O1103*H1103</f>
        <v>0</v>
      </c>
      <c r="Q1103" s="223">
        <v>8.0000000000000007E-05</v>
      </c>
      <c r="R1103" s="223">
        <f>Q1103*H1103</f>
        <v>0.5484</v>
      </c>
      <c r="S1103" s="223">
        <v>0</v>
      </c>
      <c r="T1103" s="224">
        <f>S1103*H1103</f>
        <v>0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25" t="s">
        <v>204</v>
      </c>
      <c r="AT1103" s="225" t="s">
        <v>146</v>
      </c>
      <c r="AU1103" s="225" t="s">
        <v>82</v>
      </c>
      <c r="AY1103" s="19" t="s">
        <v>143</v>
      </c>
      <c r="BE1103" s="226">
        <f>IF(N1103="základní",J1103,0)</f>
        <v>0</v>
      </c>
      <c r="BF1103" s="226">
        <f>IF(N1103="snížená",J1103,0)</f>
        <v>0</v>
      </c>
      <c r="BG1103" s="226">
        <f>IF(N1103="zákl. přenesená",J1103,0)</f>
        <v>0</v>
      </c>
      <c r="BH1103" s="226">
        <f>IF(N1103="sníž. přenesená",J1103,0)</f>
        <v>0</v>
      </c>
      <c r="BI1103" s="226">
        <f>IF(N1103="nulová",J1103,0)</f>
        <v>0</v>
      </c>
      <c r="BJ1103" s="19" t="s">
        <v>79</v>
      </c>
      <c r="BK1103" s="226">
        <f>ROUND(I1103*H1103,2)</f>
        <v>0</v>
      </c>
      <c r="BL1103" s="19" t="s">
        <v>204</v>
      </c>
      <c r="BM1103" s="225" t="s">
        <v>1319</v>
      </c>
    </row>
    <row r="1104" s="2" customFormat="1">
      <c r="A1104" s="40"/>
      <c r="B1104" s="41"/>
      <c r="C1104" s="42"/>
      <c r="D1104" s="227" t="s">
        <v>153</v>
      </c>
      <c r="E1104" s="42"/>
      <c r="F1104" s="228" t="s">
        <v>1320</v>
      </c>
      <c r="G1104" s="42"/>
      <c r="H1104" s="42"/>
      <c r="I1104" s="229"/>
      <c r="J1104" s="42"/>
      <c r="K1104" s="42"/>
      <c r="L1104" s="46"/>
      <c r="M1104" s="230"/>
      <c r="N1104" s="231"/>
      <c r="O1104" s="86"/>
      <c r="P1104" s="86"/>
      <c r="Q1104" s="86"/>
      <c r="R1104" s="86"/>
      <c r="S1104" s="86"/>
      <c r="T1104" s="87"/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T1104" s="19" t="s">
        <v>153</v>
      </c>
      <c r="AU1104" s="19" t="s">
        <v>82</v>
      </c>
    </row>
    <row r="1105" s="13" customFormat="1">
      <c r="A1105" s="13"/>
      <c r="B1105" s="232"/>
      <c r="C1105" s="233"/>
      <c r="D1105" s="234" t="s">
        <v>155</v>
      </c>
      <c r="E1105" s="235" t="s">
        <v>19</v>
      </c>
      <c r="F1105" s="236" t="s">
        <v>1321</v>
      </c>
      <c r="G1105" s="233"/>
      <c r="H1105" s="235" t="s">
        <v>19</v>
      </c>
      <c r="I1105" s="237"/>
      <c r="J1105" s="233"/>
      <c r="K1105" s="233"/>
      <c r="L1105" s="238"/>
      <c r="M1105" s="239"/>
      <c r="N1105" s="240"/>
      <c r="O1105" s="240"/>
      <c r="P1105" s="240"/>
      <c r="Q1105" s="240"/>
      <c r="R1105" s="240"/>
      <c r="S1105" s="240"/>
      <c r="T1105" s="241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2" t="s">
        <v>155</v>
      </c>
      <c r="AU1105" s="242" t="s">
        <v>82</v>
      </c>
      <c r="AV1105" s="13" t="s">
        <v>79</v>
      </c>
      <c r="AW1105" s="13" t="s">
        <v>33</v>
      </c>
      <c r="AX1105" s="13" t="s">
        <v>72</v>
      </c>
      <c r="AY1105" s="242" t="s">
        <v>143</v>
      </c>
    </row>
    <row r="1106" s="14" customFormat="1">
      <c r="A1106" s="14"/>
      <c r="B1106" s="243"/>
      <c r="C1106" s="244"/>
      <c r="D1106" s="234" t="s">
        <v>155</v>
      </c>
      <c r="E1106" s="245" t="s">
        <v>19</v>
      </c>
      <c r="F1106" s="246" t="s">
        <v>1322</v>
      </c>
      <c r="G1106" s="244"/>
      <c r="H1106" s="247">
        <v>6855</v>
      </c>
      <c r="I1106" s="248"/>
      <c r="J1106" s="244"/>
      <c r="K1106" s="244"/>
      <c r="L1106" s="249"/>
      <c r="M1106" s="250"/>
      <c r="N1106" s="251"/>
      <c r="O1106" s="251"/>
      <c r="P1106" s="251"/>
      <c r="Q1106" s="251"/>
      <c r="R1106" s="251"/>
      <c r="S1106" s="251"/>
      <c r="T1106" s="252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3" t="s">
        <v>155</v>
      </c>
      <c r="AU1106" s="253" t="s">
        <v>82</v>
      </c>
      <c r="AV1106" s="14" t="s">
        <v>82</v>
      </c>
      <c r="AW1106" s="14" t="s">
        <v>33</v>
      </c>
      <c r="AX1106" s="14" t="s">
        <v>79</v>
      </c>
      <c r="AY1106" s="253" t="s">
        <v>143</v>
      </c>
    </row>
    <row r="1107" s="2" customFormat="1" ht="24.15" customHeight="1">
      <c r="A1107" s="40"/>
      <c r="B1107" s="41"/>
      <c r="C1107" s="214" t="s">
        <v>1323</v>
      </c>
      <c r="D1107" s="214" t="s">
        <v>146</v>
      </c>
      <c r="E1107" s="215" t="s">
        <v>1324</v>
      </c>
      <c r="F1107" s="216" t="s">
        <v>1325</v>
      </c>
      <c r="G1107" s="217" t="s">
        <v>271</v>
      </c>
      <c r="H1107" s="218">
        <v>98</v>
      </c>
      <c r="I1107" s="219"/>
      <c r="J1107" s="220">
        <f>ROUND(I1107*H1107,2)</f>
        <v>0</v>
      </c>
      <c r="K1107" s="216" t="s">
        <v>150</v>
      </c>
      <c r="L1107" s="46"/>
      <c r="M1107" s="221" t="s">
        <v>19</v>
      </c>
      <c r="N1107" s="222" t="s">
        <v>43</v>
      </c>
      <c r="O1107" s="86"/>
      <c r="P1107" s="223">
        <f>O1107*H1107</f>
        <v>0</v>
      </c>
      <c r="Q1107" s="223">
        <v>0.00073999999999999999</v>
      </c>
      <c r="R1107" s="223">
        <f>Q1107*H1107</f>
        <v>0.072520000000000001</v>
      </c>
      <c r="S1107" s="223">
        <v>0</v>
      </c>
      <c r="T1107" s="224">
        <f>S1107*H1107</f>
        <v>0</v>
      </c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R1107" s="225" t="s">
        <v>204</v>
      </c>
      <c r="AT1107" s="225" t="s">
        <v>146</v>
      </c>
      <c r="AU1107" s="225" t="s">
        <v>82</v>
      </c>
      <c r="AY1107" s="19" t="s">
        <v>143</v>
      </c>
      <c r="BE1107" s="226">
        <f>IF(N1107="základní",J1107,0)</f>
        <v>0</v>
      </c>
      <c r="BF1107" s="226">
        <f>IF(N1107="snížená",J1107,0)</f>
        <v>0</v>
      </c>
      <c r="BG1107" s="226">
        <f>IF(N1107="zákl. přenesená",J1107,0)</f>
        <v>0</v>
      </c>
      <c r="BH1107" s="226">
        <f>IF(N1107="sníž. přenesená",J1107,0)</f>
        <v>0</v>
      </c>
      <c r="BI1107" s="226">
        <f>IF(N1107="nulová",J1107,0)</f>
        <v>0</v>
      </c>
      <c r="BJ1107" s="19" t="s">
        <v>79</v>
      </c>
      <c r="BK1107" s="226">
        <f>ROUND(I1107*H1107,2)</f>
        <v>0</v>
      </c>
      <c r="BL1107" s="19" t="s">
        <v>204</v>
      </c>
      <c r="BM1107" s="225" t="s">
        <v>1326</v>
      </c>
    </row>
    <row r="1108" s="2" customFormat="1">
      <c r="A1108" s="40"/>
      <c r="B1108" s="41"/>
      <c r="C1108" s="42"/>
      <c r="D1108" s="227" t="s">
        <v>153</v>
      </c>
      <c r="E1108" s="42"/>
      <c r="F1108" s="228" t="s">
        <v>1327</v>
      </c>
      <c r="G1108" s="42"/>
      <c r="H1108" s="42"/>
      <c r="I1108" s="229"/>
      <c r="J1108" s="42"/>
      <c r="K1108" s="42"/>
      <c r="L1108" s="46"/>
      <c r="M1108" s="230"/>
      <c r="N1108" s="231"/>
      <c r="O1108" s="86"/>
      <c r="P1108" s="86"/>
      <c r="Q1108" s="86"/>
      <c r="R1108" s="86"/>
      <c r="S1108" s="86"/>
      <c r="T1108" s="87"/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T1108" s="19" t="s">
        <v>153</v>
      </c>
      <c r="AU1108" s="19" t="s">
        <v>82</v>
      </c>
    </row>
    <row r="1109" s="13" customFormat="1">
      <c r="A1109" s="13"/>
      <c r="B1109" s="232"/>
      <c r="C1109" s="233"/>
      <c r="D1109" s="234" t="s">
        <v>155</v>
      </c>
      <c r="E1109" s="235" t="s">
        <v>19</v>
      </c>
      <c r="F1109" s="236" t="s">
        <v>1328</v>
      </c>
      <c r="G1109" s="233"/>
      <c r="H1109" s="235" t="s">
        <v>19</v>
      </c>
      <c r="I1109" s="237"/>
      <c r="J1109" s="233"/>
      <c r="K1109" s="233"/>
      <c r="L1109" s="238"/>
      <c r="M1109" s="239"/>
      <c r="N1109" s="240"/>
      <c r="O1109" s="240"/>
      <c r="P1109" s="240"/>
      <c r="Q1109" s="240"/>
      <c r="R1109" s="240"/>
      <c r="S1109" s="240"/>
      <c r="T1109" s="241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2" t="s">
        <v>155</v>
      </c>
      <c r="AU1109" s="242" t="s">
        <v>82</v>
      </c>
      <c r="AV1109" s="13" t="s">
        <v>79</v>
      </c>
      <c r="AW1109" s="13" t="s">
        <v>33</v>
      </c>
      <c r="AX1109" s="13" t="s">
        <v>72</v>
      </c>
      <c r="AY1109" s="242" t="s">
        <v>143</v>
      </c>
    </row>
    <row r="1110" s="14" customFormat="1">
      <c r="A1110" s="14"/>
      <c r="B1110" s="243"/>
      <c r="C1110" s="244"/>
      <c r="D1110" s="234" t="s">
        <v>155</v>
      </c>
      <c r="E1110" s="245" t="s">
        <v>19</v>
      </c>
      <c r="F1110" s="246" t="s">
        <v>849</v>
      </c>
      <c r="G1110" s="244"/>
      <c r="H1110" s="247">
        <v>98</v>
      </c>
      <c r="I1110" s="248"/>
      <c r="J1110" s="244"/>
      <c r="K1110" s="244"/>
      <c r="L1110" s="249"/>
      <c r="M1110" s="250"/>
      <c r="N1110" s="251"/>
      <c r="O1110" s="251"/>
      <c r="P1110" s="251"/>
      <c r="Q1110" s="251"/>
      <c r="R1110" s="251"/>
      <c r="S1110" s="251"/>
      <c r="T1110" s="252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3" t="s">
        <v>155</v>
      </c>
      <c r="AU1110" s="253" t="s">
        <v>82</v>
      </c>
      <c r="AV1110" s="14" t="s">
        <v>82</v>
      </c>
      <c r="AW1110" s="14" t="s">
        <v>33</v>
      </c>
      <c r="AX1110" s="14" t="s">
        <v>79</v>
      </c>
      <c r="AY1110" s="253" t="s">
        <v>143</v>
      </c>
    </row>
    <row r="1111" s="2" customFormat="1" ht="24.15" customHeight="1">
      <c r="A1111" s="40"/>
      <c r="B1111" s="41"/>
      <c r="C1111" s="214" t="s">
        <v>1329</v>
      </c>
      <c r="D1111" s="214" t="s">
        <v>146</v>
      </c>
      <c r="E1111" s="215" t="s">
        <v>1330</v>
      </c>
      <c r="F1111" s="216" t="s">
        <v>1331</v>
      </c>
      <c r="G1111" s="217" t="s">
        <v>271</v>
      </c>
      <c r="H1111" s="218">
        <v>76</v>
      </c>
      <c r="I1111" s="219"/>
      <c r="J1111" s="220">
        <f>ROUND(I1111*H1111,2)</f>
        <v>0</v>
      </c>
      <c r="K1111" s="216" t="s">
        <v>150</v>
      </c>
      <c r="L1111" s="46"/>
      <c r="M1111" s="221" t="s">
        <v>19</v>
      </c>
      <c r="N1111" s="222" t="s">
        <v>43</v>
      </c>
      <c r="O1111" s="86"/>
      <c r="P1111" s="223">
        <f>O1111*H1111</f>
        <v>0</v>
      </c>
      <c r="Q1111" s="223">
        <v>0.00149</v>
      </c>
      <c r="R1111" s="223">
        <f>Q1111*H1111</f>
        <v>0.11324000000000001</v>
      </c>
      <c r="S1111" s="223">
        <v>0</v>
      </c>
      <c r="T1111" s="224">
        <f>S1111*H1111</f>
        <v>0</v>
      </c>
      <c r="U1111" s="40"/>
      <c r="V1111" s="40"/>
      <c r="W1111" s="40"/>
      <c r="X1111" s="40"/>
      <c r="Y1111" s="40"/>
      <c r="Z1111" s="40"/>
      <c r="AA1111" s="40"/>
      <c r="AB1111" s="40"/>
      <c r="AC1111" s="40"/>
      <c r="AD1111" s="40"/>
      <c r="AE1111" s="40"/>
      <c r="AR1111" s="225" t="s">
        <v>204</v>
      </c>
      <c r="AT1111" s="225" t="s">
        <v>146</v>
      </c>
      <c r="AU1111" s="225" t="s">
        <v>82</v>
      </c>
      <c r="AY1111" s="19" t="s">
        <v>143</v>
      </c>
      <c r="BE1111" s="226">
        <f>IF(N1111="základní",J1111,0)</f>
        <v>0</v>
      </c>
      <c r="BF1111" s="226">
        <f>IF(N1111="snížená",J1111,0)</f>
        <v>0</v>
      </c>
      <c r="BG1111" s="226">
        <f>IF(N1111="zákl. přenesená",J1111,0)</f>
        <v>0</v>
      </c>
      <c r="BH1111" s="226">
        <f>IF(N1111="sníž. přenesená",J1111,0)</f>
        <v>0</v>
      </c>
      <c r="BI1111" s="226">
        <f>IF(N1111="nulová",J1111,0)</f>
        <v>0</v>
      </c>
      <c r="BJ1111" s="19" t="s">
        <v>79</v>
      </c>
      <c r="BK1111" s="226">
        <f>ROUND(I1111*H1111,2)</f>
        <v>0</v>
      </c>
      <c r="BL1111" s="19" t="s">
        <v>204</v>
      </c>
      <c r="BM1111" s="225" t="s">
        <v>1332</v>
      </c>
    </row>
    <row r="1112" s="2" customFormat="1">
      <c r="A1112" s="40"/>
      <c r="B1112" s="41"/>
      <c r="C1112" s="42"/>
      <c r="D1112" s="227" t="s">
        <v>153</v>
      </c>
      <c r="E1112" s="42"/>
      <c r="F1112" s="228" t="s">
        <v>1333</v>
      </c>
      <c r="G1112" s="42"/>
      <c r="H1112" s="42"/>
      <c r="I1112" s="229"/>
      <c r="J1112" s="42"/>
      <c r="K1112" s="42"/>
      <c r="L1112" s="46"/>
      <c r="M1112" s="230"/>
      <c r="N1112" s="231"/>
      <c r="O1112" s="86"/>
      <c r="P1112" s="86"/>
      <c r="Q1112" s="86"/>
      <c r="R1112" s="86"/>
      <c r="S1112" s="86"/>
      <c r="T1112" s="87"/>
      <c r="U1112" s="40"/>
      <c r="V1112" s="40"/>
      <c r="W1112" s="40"/>
      <c r="X1112" s="40"/>
      <c r="Y1112" s="40"/>
      <c r="Z1112" s="40"/>
      <c r="AA1112" s="40"/>
      <c r="AB1112" s="40"/>
      <c r="AC1112" s="40"/>
      <c r="AD1112" s="40"/>
      <c r="AE1112" s="40"/>
      <c r="AT1112" s="19" t="s">
        <v>153</v>
      </c>
      <c r="AU1112" s="19" t="s">
        <v>82</v>
      </c>
    </row>
    <row r="1113" s="13" customFormat="1">
      <c r="A1113" s="13"/>
      <c r="B1113" s="232"/>
      <c r="C1113" s="233"/>
      <c r="D1113" s="234" t="s">
        <v>155</v>
      </c>
      <c r="E1113" s="235" t="s">
        <v>19</v>
      </c>
      <c r="F1113" s="236" t="s">
        <v>1334</v>
      </c>
      <c r="G1113" s="233"/>
      <c r="H1113" s="235" t="s">
        <v>19</v>
      </c>
      <c r="I1113" s="237"/>
      <c r="J1113" s="233"/>
      <c r="K1113" s="233"/>
      <c r="L1113" s="238"/>
      <c r="M1113" s="239"/>
      <c r="N1113" s="240"/>
      <c r="O1113" s="240"/>
      <c r="P1113" s="240"/>
      <c r="Q1113" s="240"/>
      <c r="R1113" s="240"/>
      <c r="S1113" s="240"/>
      <c r="T1113" s="241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2" t="s">
        <v>155</v>
      </c>
      <c r="AU1113" s="242" t="s">
        <v>82</v>
      </c>
      <c r="AV1113" s="13" t="s">
        <v>79</v>
      </c>
      <c r="AW1113" s="13" t="s">
        <v>33</v>
      </c>
      <c r="AX1113" s="13" t="s">
        <v>72</v>
      </c>
      <c r="AY1113" s="242" t="s">
        <v>143</v>
      </c>
    </row>
    <row r="1114" s="14" customFormat="1">
      <c r="A1114" s="14"/>
      <c r="B1114" s="243"/>
      <c r="C1114" s="244"/>
      <c r="D1114" s="234" t="s">
        <v>155</v>
      </c>
      <c r="E1114" s="245" t="s">
        <v>19</v>
      </c>
      <c r="F1114" s="246" t="s">
        <v>696</v>
      </c>
      <c r="G1114" s="244"/>
      <c r="H1114" s="247">
        <v>76</v>
      </c>
      <c r="I1114" s="248"/>
      <c r="J1114" s="244"/>
      <c r="K1114" s="244"/>
      <c r="L1114" s="249"/>
      <c r="M1114" s="250"/>
      <c r="N1114" s="251"/>
      <c r="O1114" s="251"/>
      <c r="P1114" s="251"/>
      <c r="Q1114" s="251"/>
      <c r="R1114" s="251"/>
      <c r="S1114" s="251"/>
      <c r="T1114" s="252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3" t="s">
        <v>155</v>
      </c>
      <c r="AU1114" s="253" t="s">
        <v>82</v>
      </c>
      <c r="AV1114" s="14" t="s">
        <v>82</v>
      </c>
      <c r="AW1114" s="14" t="s">
        <v>33</v>
      </c>
      <c r="AX1114" s="14" t="s">
        <v>79</v>
      </c>
      <c r="AY1114" s="253" t="s">
        <v>143</v>
      </c>
    </row>
    <row r="1115" s="2" customFormat="1" ht="24.15" customHeight="1">
      <c r="A1115" s="40"/>
      <c r="B1115" s="41"/>
      <c r="C1115" s="214" t="s">
        <v>1335</v>
      </c>
      <c r="D1115" s="214" t="s">
        <v>146</v>
      </c>
      <c r="E1115" s="215" t="s">
        <v>1336</v>
      </c>
      <c r="F1115" s="216" t="s">
        <v>1337</v>
      </c>
      <c r="G1115" s="217" t="s">
        <v>271</v>
      </c>
      <c r="H1115" s="218">
        <v>19</v>
      </c>
      <c r="I1115" s="219"/>
      <c r="J1115" s="220">
        <f>ROUND(I1115*H1115,2)</f>
        <v>0</v>
      </c>
      <c r="K1115" s="216" t="s">
        <v>150</v>
      </c>
      <c r="L1115" s="46"/>
      <c r="M1115" s="221" t="s">
        <v>19</v>
      </c>
      <c r="N1115" s="222" t="s">
        <v>43</v>
      </c>
      <c r="O1115" s="86"/>
      <c r="P1115" s="223">
        <f>O1115*H1115</f>
        <v>0</v>
      </c>
      <c r="Q1115" s="223">
        <v>0.0011100000000000001</v>
      </c>
      <c r="R1115" s="223">
        <f>Q1115*H1115</f>
        <v>0.021090000000000001</v>
      </c>
      <c r="S1115" s="223">
        <v>0</v>
      </c>
      <c r="T1115" s="224">
        <f>S1115*H1115</f>
        <v>0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25" t="s">
        <v>204</v>
      </c>
      <c r="AT1115" s="225" t="s">
        <v>146</v>
      </c>
      <c r="AU1115" s="225" t="s">
        <v>82</v>
      </c>
      <c r="AY1115" s="19" t="s">
        <v>143</v>
      </c>
      <c r="BE1115" s="226">
        <f>IF(N1115="základní",J1115,0)</f>
        <v>0</v>
      </c>
      <c r="BF1115" s="226">
        <f>IF(N1115="snížená",J1115,0)</f>
        <v>0</v>
      </c>
      <c r="BG1115" s="226">
        <f>IF(N1115="zákl. přenesená",J1115,0)</f>
        <v>0</v>
      </c>
      <c r="BH1115" s="226">
        <f>IF(N1115="sníž. přenesená",J1115,0)</f>
        <v>0</v>
      </c>
      <c r="BI1115" s="226">
        <f>IF(N1115="nulová",J1115,0)</f>
        <v>0</v>
      </c>
      <c r="BJ1115" s="19" t="s">
        <v>79</v>
      </c>
      <c r="BK1115" s="226">
        <f>ROUND(I1115*H1115,2)</f>
        <v>0</v>
      </c>
      <c r="BL1115" s="19" t="s">
        <v>204</v>
      </c>
      <c r="BM1115" s="225" t="s">
        <v>1338</v>
      </c>
    </row>
    <row r="1116" s="2" customFormat="1">
      <c r="A1116" s="40"/>
      <c r="B1116" s="41"/>
      <c r="C1116" s="42"/>
      <c r="D1116" s="227" t="s">
        <v>153</v>
      </c>
      <c r="E1116" s="42"/>
      <c r="F1116" s="228" t="s">
        <v>1339</v>
      </c>
      <c r="G1116" s="42"/>
      <c r="H1116" s="42"/>
      <c r="I1116" s="229"/>
      <c r="J1116" s="42"/>
      <c r="K1116" s="42"/>
      <c r="L1116" s="46"/>
      <c r="M1116" s="230"/>
      <c r="N1116" s="231"/>
      <c r="O1116" s="86"/>
      <c r="P1116" s="86"/>
      <c r="Q1116" s="86"/>
      <c r="R1116" s="86"/>
      <c r="S1116" s="86"/>
      <c r="T1116" s="87"/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T1116" s="19" t="s">
        <v>153</v>
      </c>
      <c r="AU1116" s="19" t="s">
        <v>82</v>
      </c>
    </row>
    <row r="1117" s="13" customFormat="1">
      <c r="A1117" s="13"/>
      <c r="B1117" s="232"/>
      <c r="C1117" s="233"/>
      <c r="D1117" s="234" t="s">
        <v>155</v>
      </c>
      <c r="E1117" s="235" t="s">
        <v>19</v>
      </c>
      <c r="F1117" s="236" t="s">
        <v>1340</v>
      </c>
      <c r="G1117" s="233"/>
      <c r="H1117" s="235" t="s">
        <v>19</v>
      </c>
      <c r="I1117" s="237"/>
      <c r="J1117" s="233"/>
      <c r="K1117" s="233"/>
      <c r="L1117" s="238"/>
      <c r="M1117" s="239"/>
      <c r="N1117" s="240"/>
      <c r="O1117" s="240"/>
      <c r="P1117" s="240"/>
      <c r="Q1117" s="240"/>
      <c r="R1117" s="240"/>
      <c r="S1117" s="240"/>
      <c r="T1117" s="241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2" t="s">
        <v>155</v>
      </c>
      <c r="AU1117" s="242" t="s">
        <v>82</v>
      </c>
      <c r="AV1117" s="13" t="s">
        <v>79</v>
      </c>
      <c r="AW1117" s="13" t="s">
        <v>33</v>
      </c>
      <c r="AX1117" s="13" t="s">
        <v>72</v>
      </c>
      <c r="AY1117" s="242" t="s">
        <v>143</v>
      </c>
    </row>
    <row r="1118" s="14" customFormat="1">
      <c r="A1118" s="14"/>
      <c r="B1118" s="243"/>
      <c r="C1118" s="244"/>
      <c r="D1118" s="234" t="s">
        <v>155</v>
      </c>
      <c r="E1118" s="245" t="s">
        <v>19</v>
      </c>
      <c r="F1118" s="246" t="s">
        <v>286</v>
      </c>
      <c r="G1118" s="244"/>
      <c r="H1118" s="247">
        <v>19</v>
      </c>
      <c r="I1118" s="248"/>
      <c r="J1118" s="244"/>
      <c r="K1118" s="244"/>
      <c r="L1118" s="249"/>
      <c r="M1118" s="250"/>
      <c r="N1118" s="251"/>
      <c r="O1118" s="251"/>
      <c r="P1118" s="251"/>
      <c r="Q1118" s="251"/>
      <c r="R1118" s="251"/>
      <c r="S1118" s="251"/>
      <c r="T1118" s="252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3" t="s">
        <v>155</v>
      </c>
      <c r="AU1118" s="253" t="s">
        <v>82</v>
      </c>
      <c r="AV1118" s="14" t="s">
        <v>82</v>
      </c>
      <c r="AW1118" s="14" t="s">
        <v>33</v>
      </c>
      <c r="AX1118" s="14" t="s">
        <v>79</v>
      </c>
      <c r="AY1118" s="253" t="s">
        <v>143</v>
      </c>
    </row>
    <row r="1119" s="2" customFormat="1" ht="37.8" customHeight="1">
      <c r="A1119" s="40"/>
      <c r="B1119" s="41"/>
      <c r="C1119" s="214" t="s">
        <v>1341</v>
      </c>
      <c r="D1119" s="214" t="s">
        <v>146</v>
      </c>
      <c r="E1119" s="215" t="s">
        <v>1342</v>
      </c>
      <c r="F1119" s="216" t="s">
        <v>1343</v>
      </c>
      <c r="G1119" s="217" t="s">
        <v>149</v>
      </c>
      <c r="H1119" s="218">
        <v>117.372</v>
      </c>
      <c r="I1119" s="219"/>
      <c r="J1119" s="220">
        <f>ROUND(I1119*H1119,2)</f>
        <v>0</v>
      </c>
      <c r="K1119" s="216" t="s">
        <v>150</v>
      </c>
      <c r="L1119" s="46"/>
      <c r="M1119" s="221" t="s">
        <v>19</v>
      </c>
      <c r="N1119" s="222" t="s">
        <v>43</v>
      </c>
      <c r="O1119" s="86"/>
      <c r="P1119" s="223">
        <f>O1119*H1119</f>
        <v>0</v>
      </c>
      <c r="Q1119" s="223">
        <v>0.00266</v>
      </c>
      <c r="R1119" s="223">
        <f>Q1119*H1119</f>
        <v>0.31220952000000002</v>
      </c>
      <c r="S1119" s="223">
        <v>0</v>
      </c>
      <c r="T1119" s="224">
        <f>S1119*H1119</f>
        <v>0</v>
      </c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R1119" s="225" t="s">
        <v>204</v>
      </c>
      <c r="AT1119" s="225" t="s">
        <v>146</v>
      </c>
      <c r="AU1119" s="225" t="s">
        <v>82</v>
      </c>
      <c r="AY1119" s="19" t="s">
        <v>143</v>
      </c>
      <c r="BE1119" s="226">
        <f>IF(N1119="základní",J1119,0)</f>
        <v>0</v>
      </c>
      <c r="BF1119" s="226">
        <f>IF(N1119="snížená",J1119,0)</f>
        <v>0</v>
      </c>
      <c r="BG1119" s="226">
        <f>IF(N1119="zákl. přenesená",J1119,0)</f>
        <v>0</v>
      </c>
      <c r="BH1119" s="226">
        <f>IF(N1119="sníž. přenesená",J1119,0)</f>
        <v>0</v>
      </c>
      <c r="BI1119" s="226">
        <f>IF(N1119="nulová",J1119,0)</f>
        <v>0</v>
      </c>
      <c r="BJ1119" s="19" t="s">
        <v>79</v>
      </c>
      <c r="BK1119" s="226">
        <f>ROUND(I1119*H1119,2)</f>
        <v>0</v>
      </c>
      <c r="BL1119" s="19" t="s">
        <v>204</v>
      </c>
      <c r="BM1119" s="225" t="s">
        <v>1344</v>
      </c>
    </row>
    <row r="1120" s="2" customFormat="1">
      <c r="A1120" s="40"/>
      <c r="B1120" s="41"/>
      <c r="C1120" s="42"/>
      <c r="D1120" s="227" t="s">
        <v>153</v>
      </c>
      <c r="E1120" s="42"/>
      <c r="F1120" s="228" t="s">
        <v>1345</v>
      </c>
      <c r="G1120" s="42"/>
      <c r="H1120" s="42"/>
      <c r="I1120" s="229"/>
      <c r="J1120" s="42"/>
      <c r="K1120" s="42"/>
      <c r="L1120" s="46"/>
      <c r="M1120" s="230"/>
      <c r="N1120" s="231"/>
      <c r="O1120" s="86"/>
      <c r="P1120" s="86"/>
      <c r="Q1120" s="86"/>
      <c r="R1120" s="86"/>
      <c r="S1120" s="86"/>
      <c r="T1120" s="87"/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T1120" s="19" t="s">
        <v>153</v>
      </c>
      <c r="AU1120" s="19" t="s">
        <v>82</v>
      </c>
    </row>
    <row r="1121" s="13" customFormat="1">
      <c r="A1121" s="13"/>
      <c r="B1121" s="232"/>
      <c r="C1121" s="233"/>
      <c r="D1121" s="234" t="s">
        <v>155</v>
      </c>
      <c r="E1121" s="235" t="s">
        <v>19</v>
      </c>
      <c r="F1121" s="236" t="s">
        <v>211</v>
      </c>
      <c r="G1121" s="233"/>
      <c r="H1121" s="235" t="s">
        <v>19</v>
      </c>
      <c r="I1121" s="237"/>
      <c r="J1121" s="233"/>
      <c r="K1121" s="233"/>
      <c r="L1121" s="238"/>
      <c r="M1121" s="239"/>
      <c r="N1121" s="240"/>
      <c r="O1121" s="240"/>
      <c r="P1121" s="240"/>
      <c r="Q1121" s="240"/>
      <c r="R1121" s="240"/>
      <c r="S1121" s="240"/>
      <c r="T1121" s="241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2" t="s">
        <v>155</v>
      </c>
      <c r="AU1121" s="242" t="s">
        <v>82</v>
      </c>
      <c r="AV1121" s="13" t="s">
        <v>79</v>
      </c>
      <c r="AW1121" s="13" t="s">
        <v>33</v>
      </c>
      <c r="AX1121" s="13" t="s">
        <v>72</v>
      </c>
      <c r="AY1121" s="242" t="s">
        <v>143</v>
      </c>
    </row>
    <row r="1122" s="13" customFormat="1">
      <c r="A1122" s="13"/>
      <c r="B1122" s="232"/>
      <c r="C1122" s="233"/>
      <c r="D1122" s="234" t="s">
        <v>155</v>
      </c>
      <c r="E1122" s="235" t="s">
        <v>19</v>
      </c>
      <c r="F1122" s="236" t="s">
        <v>926</v>
      </c>
      <c r="G1122" s="233"/>
      <c r="H1122" s="235" t="s">
        <v>19</v>
      </c>
      <c r="I1122" s="237"/>
      <c r="J1122" s="233"/>
      <c r="K1122" s="233"/>
      <c r="L1122" s="238"/>
      <c r="M1122" s="239"/>
      <c r="N1122" s="240"/>
      <c r="O1122" s="240"/>
      <c r="P1122" s="240"/>
      <c r="Q1122" s="240"/>
      <c r="R1122" s="240"/>
      <c r="S1122" s="240"/>
      <c r="T1122" s="241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2" t="s">
        <v>155</v>
      </c>
      <c r="AU1122" s="242" t="s">
        <v>82</v>
      </c>
      <c r="AV1122" s="13" t="s">
        <v>79</v>
      </c>
      <c r="AW1122" s="13" t="s">
        <v>33</v>
      </c>
      <c r="AX1122" s="13" t="s">
        <v>72</v>
      </c>
      <c r="AY1122" s="242" t="s">
        <v>143</v>
      </c>
    </row>
    <row r="1123" s="13" customFormat="1">
      <c r="A1123" s="13"/>
      <c r="B1123" s="232"/>
      <c r="C1123" s="233"/>
      <c r="D1123" s="234" t="s">
        <v>155</v>
      </c>
      <c r="E1123" s="235" t="s">
        <v>19</v>
      </c>
      <c r="F1123" s="236" t="s">
        <v>927</v>
      </c>
      <c r="G1123" s="233"/>
      <c r="H1123" s="235" t="s">
        <v>19</v>
      </c>
      <c r="I1123" s="237"/>
      <c r="J1123" s="233"/>
      <c r="K1123" s="233"/>
      <c r="L1123" s="238"/>
      <c r="M1123" s="239"/>
      <c r="N1123" s="240"/>
      <c r="O1123" s="240"/>
      <c r="P1123" s="240"/>
      <c r="Q1123" s="240"/>
      <c r="R1123" s="240"/>
      <c r="S1123" s="240"/>
      <c r="T1123" s="241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2" t="s">
        <v>155</v>
      </c>
      <c r="AU1123" s="242" t="s">
        <v>82</v>
      </c>
      <c r="AV1123" s="13" t="s">
        <v>79</v>
      </c>
      <c r="AW1123" s="13" t="s">
        <v>33</v>
      </c>
      <c r="AX1123" s="13" t="s">
        <v>72</v>
      </c>
      <c r="AY1123" s="242" t="s">
        <v>143</v>
      </c>
    </row>
    <row r="1124" s="14" customFormat="1">
      <c r="A1124" s="14"/>
      <c r="B1124" s="243"/>
      <c r="C1124" s="244"/>
      <c r="D1124" s="234" t="s">
        <v>155</v>
      </c>
      <c r="E1124" s="245" t="s">
        <v>19</v>
      </c>
      <c r="F1124" s="246" t="s">
        <v>689</v>
      </c>
      <c r="G1124" s="244"/>
      <c r="H1124" s="247">
        <v>75</v>
      </c>
      <c r="I1124" s="248"/>
      <c r="J1124" s="244"/>
      <c r="K1124" s="244"/>
      <c r="L1124" s="249"/>
      <c r="M1124" s="250"/>
      <c r="N1124" s="251"/>
      <c r="O1124" s="251"/>
      <c r="P1124" s="251"/>
      <c r="Q1124" s="251"/>
      <c r="R1124" s="251"/>
      <c r="S1124" s="251"/>
      <c r="T1124" s="252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3" t="s">
        <v>155</v>
      </c>
      <c r="AU1124" s="253" t="s">
        <v>82</v>
      </c>
      <c r="AV1124" s="14" t="s">
        <v>82</v>
      </c>
      <c r="AW1124" s="14" t="s">
        <v>33</v>
      </c>
      <c r="AX1124" s="14" t="s">
        <v>72</v>
      </c>
      <c r="AY1124" s="253" t="s">
        <v>143</v>
      </c>
    </row>
    <row r="1125" s="16" customFormat="1">
      <c r="A1125" s="16"/>
      <c r="B1125" s="265"/>
      <c r="C1125" s="266"/>
      <c r="D1125" s="234" t="s">
        <v>155</v>
      </c>
      <c r="E1125" s="267" t="s">
        <v>19</v>
      </c>
      <c r="F1125" s="268" t="s">
        <v>542</v>
      </c>
      <c r="G1125" s="266"/>
      <c r="H1125" s="269">
        <v>75</v>
      </c>
      <c r="I1125" s="270"/>
      <c r="J1125" s="266"/>
      <c r="K1125" s="266"/>
      <c r="L1125" s="271"/>
      <c r="M1125" s="272"/>
      <c r="N1125" s="273"/>
      <c r="O1125" s="273"/>
      <c r="P1125" s="273"/>
      <c r="Q1125" s="273"/>
      <c r="R1125" s="273"/>
      <c r="S1125" s="273"/>
      <c r="T1125" s="274"/>
      <c r="U1125" s="16"/>
      <c r="V1125" s="16"/>
      <c r="W1125" s="16"/>
      <c r="X1125" s="16"/>
      <c r="Y1125" s="16"/>
      <c r="Z1125" s="16"/>
      <c r="AA1125" s="16"/>
      <c r="AB1125" s="16"/>
      <c r="AC1125" s="16"/>
      <c r="AD1125" s="16"/>
      <c r="AE1125" s="16"/>
      <c r="AT1125" s="275" t="s">
        <v>155</v>
      </c>
      <c r="AU1125" s="275" t="s">
        <v>82</v>
      </c>
      <c r="AV1125" s="16" t="s">
        <v>166</v>
      </c>
      <c r="AW1125" s="16" t="s">
        <v>33</v>
      </c>
      <c r="AX1125" s="16" t="s">
        <v>72</v>
      </c>
      <c r="AY1125" s="275" t="s">
        <v>143</v>
      </c>
    </row>
    <row r="1126" s="13" customFormat="1">
      <c r="A1126" s="13"/>
      <c r="B1126" s="232"/>
      <c r="C1126" s="233"/>
      <c r="D1126" s="234" t="s">
        <v>155</v>
      </c>
      <c r="E1126" s="235" t="s">
        <v>19</v>
      </c>
      <c r="F1126" s="236" t="s">
        <v>1346</v>
      </c>
      <c r="G1126" s="233"/>
      <c r="H1126" s="235" t="s">
        <v>19</v>
      </c>
      <c r="I1126" s="237"/>
      <c r="J1126" s="233"/>
      <c r="K1126" s="233"/>
      <c r="L1126" s="238"/>
      <c r="M1126" s="239"/>
      <c r="N1126" s="240"/>
      <c r="O1126" s="240"/>
      <c r="P1126" s="240"/>
      <c r="Q1126" s="240"/>
      <c r="R1126" s="240"/>
      <c r="S1126" s="240"/>
      <c r="T1126" s="241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2" t="s">
        <v>155</v>
      </c>
      <c r="AU1126" s="242" t="s">
        <v>82</v>
      </c>
      <c r="AV1126" s="13" t="s">
        <v>79</v>
      </c>
      <c r="AW1126" s="13" t="s">
        <v>33</v>
      </c>
      <c r="AX1126" s="13" t="s">
        <v>72</v>
      </c>
      <c r="AY1126" s="242" t="s">
        <v>143</v>
      </c>
    </row>
    <row r="1127" s="13" customFormat="1">
      <c r="A1127" s="13"/>
      <c r="B1127" s="232"/>
      <c r="C1127" s="233"/>
      <c r="D1127" s="234" t="s">
        <v>155</v>
      </c>
      <c r="E1127" s="235" t="s">
        <v>19</v>
      </c>
      <c r="F1127" s="236" t="s">
        <v>1347</v>
      </c>
      <c r="G1127" s="233"/>
      <c r="H1127" s="235" t="s">
        <v>19</v>
      </c>
      <c r="I1127" s="237"/>
      <c r="J1127" s="233"/>
      <c r="K1127" s="233"/>
      <c r="L1127" s="238"/>
      <c r="M1127" s="239"/>
      <c r="N1127" s="240"/>
      <c r="O1127" s="240"/>
      <c r="P1127" s="240"/>
      <c r="Q1127" s="240"/>
      <c r="R1127" s="240"/>
      <c r="S1127" s="240"/>
      <c r="T1127" s="241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2" t="s">
        <v>155</v>
      </c>
      <c r="AU1127" s="242" t="s">
        <v>82</v>
      </c>
      <c r="AV1127" s="13" t="s">
        <v>79</v>
      </c>
      <c r="AW1127" s="13" t="s">
        <v>33</v>
      </c>
      <c r="AX1127" s="13" t="s">
        <v>72</v>
      </c>
      <c r="AY1127" s="242" t="s">
        <v>143</v>
      </c>
    </row>
    <row r="1128" s="14" customFormat="1">
      <c r="A1128" s="14"/>
      <c r="B1128" s="243"/>
      <c r="C1128" s="244"/>
      <c r="D1128" s="234" t="s">
        <v>155</v>
      </c>
      <c r="E1128" s="245" t="s">
        <v>19</v>
      </c>
      <c r="F1128" s="246" t="s">
        <v>402</v>
      </c>
      <c r="G1128" s="244"/>
      <c r="H1128" s="247">
        <v>36</v>
      </c>
      <c r="I1128" s="248"/>
      <c r="J1128" s="244"/>
      <c r="K1128" s="244"/>
      <c r="L1128" s="249"/>
      <c r="M1128" s="250"/>
      <c r="N1128" s="251"/>
      <c r="O1128" s="251"/>
      <c r="P1128" s="251"/>
      <c r="Q1128" s="251"/>
      <c r="R1128" s="251"/>
      <c r="S1128" s="251"/>
      <c r="T1128" s="252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3" t="s">
        <v>155</v>
      </c>
      <c r="AU1128" s="253" t="s">
        <v>82</v>
      </c>
      <c r="AV1128" s="14" t="s">
        <v>82</v>
      </c>
      <c r="AW1128" s="14" t="s">
        <v>33</v>
      </c>
      <c r="AX1128" s="14" t="s">
        <v>72</v>
      </c>
      <c r="AY1128" s="253" t="s">
        <v>143</v>
      </c>
    </row>
    <row r="1129" s="16" customFormat="1">
      <c r="A1129" s="16"/>
      <c r="B1129" s="265"/>
      <c r="C1129" s="266"/>
      <c r="D1129" s="234" t="s">
        <v>155</v>
      </c>
      <c r="E1129" s="267" t="s">
        <v>19</v>
      </c>
      <c r="F1129" s="268" t="s">
        <v>542</v>
      </c>
      <c r="G1129" s="266"/>
      <c r="H1129" s="269">
        <v>36</v>
      </c>
      <c r="I1129" s="270"/>
      <c r="J1129" s="266"/>
      <c r="K1129" s="266"/>
      <c r="L1129" s="271"/>
      <c r="M1129" s="272"/>
      <c r="N1129" s="273"/>
      <c r="O1129" s="273"/>
      <c r="P1129" s="273"/>
      <c r="Q1129" s="273"/>
      <c r="R1129" s="273"/>
      <c r="S1129" s="273"/>
      <c r="T1129" s="274"/>
      <c r="U1129" s="16"/>
      <c r="V1129" s="16"/>
      <c r="W1129" s="16"/>
      <c r="X1129" s="16"/>
      <c r="Y1129" s="16"/>
      <c r="Z1129" s="16"/>
      <c r="AA1129" s="16"/>
      <c r="AB1129" s="16"/>
      <c r="AC1129" s="16"/>
      <c r="AD1129" s="16"/>
      <c r="AE1129" s="16"/>
      <c r="AT1129" s="275" t="s">
        <v>155</v>
      </c>
      <c r="AU1129" s="275" t="s">
        <v>82</v>
      </c>
      <c r="AV1129" s="16" t="s">
        <v>166</v>
      </c>
      <c r="AW1129" s="16" t="s">
        <v>33</v>
      </c>
      <c r="AX1129" s="16" t="s">
        <v>72</v>
      </c>
      <c r="AY1129" s="275" t="s">
        <v>143</v>
      </c>
    </row>
    <row r="1130" s="13" customFormat="1">
      <c r="A1130" s="13"/>
      <c r="B1130" s="232"/>
      <c r="C1130" s="233"/>
      <c r="D1130" s="234" t="s">
        <v>155</v>
      </c>
      <c r="E1130" s="235" t="s">
        <v>19</v>
      </c>
      <c r="F1130" s="236" t="s">
        <v>1348</v>
      </c>
      <c r="G1130" s="233"/>
      <c r="H1130" s="235" t="s">
        <v>19</v>
      </c>
      <c r="I1130" s="237"/>
      <c r="J1130" s="233"/>
      <c r="K1130" s="233"/>
      <c r="L1130" s="238"/>
      <c r="M1130" s="239"/>
      <c r="N1130" s="240"/>
      <c r="O1130" s="240"/>
      <c r="P1130" s="240"/>
      <c r="Q1130" s="240"/>
      <c r="R1130" s="240"/>
      <c r="S1130" s="240"/>
      <c r="T1130" s="241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2" t="s">
        <v>155</v>
      </c>
      <c r="AU1130" s="242" t="s">
        <v>82</v>
      </c>
      <c r="AV1130" s="13" t="s">
        <v>79</v>
      </c>
      <c r="AW1130" s="13" t="s">
        <v>33</v>
      </c>
      <c r="AX1130" s="13" t="s">
        <v>72</v>
      </c>
      <c r="AY1130" s="242" t="s">
        <v>143</v>
      </c>
    </row>
    <row r="1131" s="14" customFormat="1">
      <c r="A1131" s="14"/>
      <c r="B1131" s="243"/>
      <c r="C1131" s="244"/>
      <c r="D1131" s="234" t="s">
        <v>155</v>
      </c>
      <c r="E1131" s="245" t="s">
        <v>19</v>
      </c>
      <c r="F1131" s="246" t="s">
        <v>1349</v>
      </c>
      <c r="G1131" s="244"/>
      <c r="H1131" s="247">
        <v>0.372</v>
      </c>
      <c r="I1131" s="248"/>
      <c r="J1131" s="244"/>
      <c r="K1131" s="244"/>
      <c r="L1131" s="249"/>
      <c r="M1131" s="250"/>
      <c r="N1131" s="251"/>
      <c r="O1131" s="251"/>
      <c r="P1131" s="251"/>
      <c r="Q1131" s="251"/>
      <c r="R1131" s="251"/>
      <c r="S1131" s="251"/>
      <c r="T1131" s="25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3" t="s">
        <v>155</v>
      </c>
      <c r="AU1131" s="253" t="s">
        <v>82</v>
      </c>
      <c r="AV1131" s="14" t="s">
        <v>82</v>
      </c>
      <c r="AW1131" s="14" t="s">
        <v>33</v>
      </c>
      <c r="AX1131" s="14" t="s">
        <v>72</v>
      </c>
      <c r="AY1131" s="253" t="s">
        <v>143</v>
      </c>
    </row>
    <row r="1132" s="13" customFormat="1">
      <c r="A1132" s="13"/>
      <c r="B1132" s="232"/>
      <c r="C1132" s="233"/>
      <c r="D1132" s="234" t="s">
        <v>155</v>
      </c>
      <c r="E1132" s="235" t="s">
        <v>19</v>
      </c>
      <c r="F1132" s="236" t="s">
        <v>1350</v>
      </c>
      <c r="G1132" s="233"/>
      <c r="H1132" s="235" t="s">
        <v>19</v>
      </c>
      <c r="I1132" s="237"/>
      <c r="J1132" s="233"/>
      <c r="K1132" s="233"/>
      <c r="L1132" s="238"/>
      <c r="M1132" s="239"/>
      <c r="N1132" s="240"/>
      <c r="O1132" s="240"/>
      <c r="P1132" s="240"/>
      <c r="Q1132" s="240"/>
      <c r="R1132" s="240"/>
      <c r="S1132" s="240"/>
      <c r="T1132" s="241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2" t="s">
        <v>155</v>
      </c>
      <c r="AU1132" s="242" t="s">
        <v>82</v>
      </c>
      <c r="AV1132" s="13" t="s">
        <v>79</v>
      </c>
      <c r="AW1132" s="13" t="s">
        <v>33</v>
      </c>
      <c r="AX1132" s="13" t="s">
        <v>72</v>
      </c>
      <c r="AY1132" s="242" t="s">
        <v>143</v>
      </c>
    </row>
    <row r="1133" s="14" customFormat="1">
      <c r="A1133" s="14"/>
      <c r="B1133" s="243"/>
      <c r="C1133" s="244"/>
      <c r="D1133" s="234" t="s">
        <v>155</v>
      </c>
      <c r="E1133" s="245" t="s">
        <v>19</v>
      </c>
      <c r="F1133" s="246" t="s">
        <v>82</v>
      </c>
      <c r="G1133" s="244"/>
      <c r="H1133" s="247">
        <v>2</v>
      </c>
      <c r="I1133" s="248"/>
      <c r="J1133" s="244"/>
      <c r="K1133" s="244"/>
      <c r="L1133" s="249"/>
      <c r="M1133" s="250"/>
      <c r="N1133" s="251"/>
      <c r="O1133" s="251"/>
      <c r="P1133" s="251"/>
      <c r="Q1133" s="251"/>
      <c r="R1133" s="251"/>
      <c r="S1133" s="251"/>
      <c r="T1133" s="252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3" t="s">
        <v>155</v>
      </c>
      <c r="AU1133" s="253" t="s">
        <v>82</v>
      </c>
      <c r="AV1133" s="14" t="s">
        <v>82</v>
      </c>
      <c r="AW1133" s="14" t="s">
        <v>33</v>
      </c>
      <c r="AX1133" s="14" t="s">
        <v>72</v>
      </c>
      <c r="AY1133" s="253" t="s">
        <v>143</v>
      </c>
    </row>
    <row r="1134" s="13" customFormat="1">
      <c r="A1134" s="13"/>
      <c r="B1134" s="232"/>
      <c r="C1134" s="233"/>
      <c r="D1134" s="234" t="s">
        <v>155</v>
      </c>
      <c r="E1134" s="235" t="s">
        <v>19</v>
      </c>
      <c r="F1134" s="236" t="s">
        <v>1351</v>
      </c>
      <c r="G1134" s="233"/>
      <c r="H1134" s="235" t="s">
        <v>19</v>
      </c>
      <c r="I1134" s="237"/>
      <c r="J1134" s="233"/>
      <c r="K1134" s="233"/>
      <c r="L1134" s="238"/>
      <c r="M1134" s="239"/>
      <c r="N1134" s="240"/>
      <c r="O1134" s="240"/>
      <c r="P1134" s="240"/>
      <c r="Q1134" s="240"/>
      <c r="R1134" s="240"/>
      <c r="S1134" s="240"/>
      <c r="T1134" s="241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2" t="s">
        <v>155</v>
      </c>
      <c r="AU1134" s="242" t="s">
        <v>82</v>
      </c>
      <c r="AV1134" s="13" t="s">
        <v>79</v>
      </c>
      <c r="AW1134" s="13" t="s">
        <v>33</v>
      </c>
      <c r="AX1134" s="13" t="s">
        <v>72</v>
      </c>
      <c r="AY1134" s="242" t="s">
        <v>143</v>
      </c>
    </row>
    <row r="1135" s="14" customFormat="1">
      <c r="A1135" s="14"/>
      <c r="B1135" s="243"/>
      <c r="C1135" s="244"/>
      <c r="D1135" s="234" t="s">
        <v>155</v>
      </c>
      <c r="E1135" s="245" t="s">
        <v>19</v>
      </c>
      <c r="F1135" s="246" t="s">
        <v>151</v>
      </c>
      <c r="G1135" s="244"/>
      <c r="H1135" s="247">
        <v>4</v>
      </c>
      <c r="I1135" s="248"/>
      <c r="J1135" s="244"/>
      <c r="K1135" s="244"/>
      <c r="L1135" s="249"/>
      <c r="M1135" s="250"/>
      <c r="N1135" s="251"/>
      <c r="O1135" s="251"/>
      <c r="P1135" s="251"/>
      <c r="Q1135" s="251"/>
      <c r="R1135" s="251"/>
      <c r="S1135" s="251"/>
      <c r="T1135" s="252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3" t="s">
        <v>155</v>
      </c>
      <c r="AU1135" s="253" t="s">
        <v>82</v>
      </c>
      <c r="AV1135" s="14" t="s">
        <v>82</v>
      </c>
      <c r="AW1135" s="14" t="s">
        <v>33</v>
      </c>
      <c r="AX1135" s="14" t="s">
        <v>72</v>
      </c>
      <c r="AY1135" s="253" t="s">
        <v>143</v>
      </c>
    </row>
    <row r="1136" s="15" customFormat="1">
      <c r="A1136" s="15"/>
      <c r="B1136" s="254"/>
      <c r="C1136" s="255"/>
      <c r="D1136" s="234" t="s">
        <v>155</v>
      </c>
      <c r="E1136" s="256" t="s">
        <v>19</v>
      </c>
      <c r="F1136" s="257" t="s">
        <v>234</v>
      </c>
      <c r="G1136" s="255"/>
      <c r="H1136" s="258">
        <v>117.372</v>
      </c>
      <c r="I1136" s="259"/>
      <c r="J1136" s="255"/>
      <c r="K1136" s="255"/>
      <c r="L1136" s="260"/>
      <c r="M1136" s="261"/>
      <c r="N1136" s="262"/>
      <c r="O1136" s="262"/>
      <c r="P1136" s="262"/>
      <c r="Q1136" s="262"/>
      <c r="R1136" s="262"/>
      <c r="S1136" s="262"/>
      <c r="T1136" s="263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T1136" s="264" t="s">
        <v>155</v>
      </c>
      <c r="AU1136" s="264" t="s">
        <v>82</v>
      </c>
      <c r="AV1136" s="15" t="s">
        <v>151</v>
      </c>
      <c r="AW1136" s="15" t="s">
        <v>33</v>
      </c>
      <c r="AX1136" s="15" t="s">
        <v>79</v>
      </c>
      <c r="AY1136" s="264" t="s">
        <v>143</v>
      </c>
    </row>
    <row r="1137" s="2" customFormat="1" ht="33" customHeight="1">
      <c r="A1137" s="40"/>
      <c r="B1137" s="41"/>
      <c r="C1137" s="214" t="s">
        <v>1352</v>
      </c>
      <c r="D1137" s="214" t="s">
        <v>146</v>
      </c>
      <c r="E1137" s="215" t="s">
        <v>1353</v>
      </c>
      <c r="F1137" s="216" t="s">
        <v>1354</v>
      </c>
      <c r="G1137" s="217" t="s">
        <v>271</v>
      </c>
      <c r="H1137" s="218">
        <v>290</v>
      </c>
      <c r="I1137" s="219"/>
      <c r="J1137" s="220">
        <f>ROUND(I1137*H1137,2)</f>
        <v>0</v>
      </c>
      <c r="K1137" s="216" t="s">
        <v>150</v>
      </c>
      <c r="L1137" s="46"/>
      <c r="M1137" s="221" t="s">
        <v>19</v>
      </c>
      <c r="N1137" s="222" t="s">
        <v>43</v>
      </c>
      <c r="O1137" s="86"/>
      <c r="P1137" s="223">
        <f>O1137*H1137</f>
        <v>0</v>
      </c>
      <c r="Q1137" s="223">
        <v>0.0018699999999999999</v>
      </c>
      <c r="R1137" s="223">
        <f>Q1137*H1137</f>
        <v>0.5423</v>
      </c>
      <c r="S1137" s="223">
        <v>0</v>
      </c>
      <c r="T1137" s="224">
        <f>S1137*H1137</f>
        <v>0</v>
      </c>
      <c r="U1137" s="40"/>
      <c r="V1137" s="40"/>
      <c r="W1137" s="40"/>
      <c r="X1137" s="40"/>
      <c r="Y1137" s="40"/>
      <c r="Z1137" s="40"/>
      <c r="AA1137" s="40"/>
      <c r="AB1137" s="40"/>
      <c r="AC1137" s="40"/>
      <c r="AD1137" s="40"/>
      <c r="AE1137" s="40"/>
      <c r="AR1137" s="225" t="s">
        <v>204</v>
      </c>
      <c r="AT1137" s="225" t="s">
        <v>146</v>
      </c>
      <c r="AU1137" s="225" t="s">
        <v>82</v>
      </c>
      <c r="AY1137" s="19" t="s">
        <v>143</v>
      </c>
      <c r="BE1137" s="226">
        <f>IF(N1137="základní",J1137,0)</f>
        <v>0</v>
      </c>
      <c r="BF1137" s="226">
        <f>IF(N1137="snížená",J1137,0)</f>
        <v>0</v>
      </c>
      <c r="BG1137" s="226">
        <f>IF(N1137="zákl. přenesená",J1137,0)</f>
        <v>0</v>
      </c>
      <c r="BH1137" s="226">
        <f>IF(N1137="sníž. přenesená",J1137,0)</f>
        <v>0</v>
      </c>
      <c r="BI1137" s="226">
        <f>IF(N1137="nulová",J1137,0)</f>
        <v>0</v>
      </c>
      <c r="BJ1137" s="19" t="s">
        <v>79</v>
      </c>
      <c r="BK1137" s="226">
        <f>ROUND(I1137*H1137,2)</f>
        <v>0</v>
      </c>
      <c r="BL1137" s="19" t="s">
        <v>204</v>
      </c>
      <c r="BM1137" s="225" t="s">
        <v>1355</v>
      </c>
    </row>
    <row r="1138" s="2" customFormat="1">
      <c r="A1138" s="40"/>
      <c r="B1138" s="41"/>
      <c r="C1138" s="42"/>
      <c r="D1138" s="227" t="s">
        <v>153</v>
      </c>
      <c r="E1138" s="42"/>
      <c r="F1138" s="228" t="s">
        <v>1356</v>
      </c>
      <c r="G1138" s="42"/>
      <c r="H1138" s="42"/>
      <c r="I1138" s="229"/>
      <c r="J1138" s="42"/>
      <c r="K1138" s="42"/>
      <c r="L1138" s="46"/>
      <c r="M1138" s="230"/>
      <c r="N1138" s="231"/>
      <c r="O1138" s="86"/>
      <c r="P1138" s="86"/>
      <c r="Q1138" s="86"/>
      <c r="R1138" s="86"/>
      <c r="S1138" s="86"/>
      <c r="T1138" s="87"/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T1138" s="19" t="s">
        <v>153</v>
      </c>
      <c r="AU1138" s="19" t="s">
        <v>82</v>
      </c>
    </row>
    <row r="1139" s="13" customFormat="1">
      <c r="A1139" s="13"/>
      <c r="B1139" s="232"/>
      <c r="C1139" s="233"/>
      <c r="D1139" s="234" t="s">
        <v>155</v>
      </c>
      <c r="E1139" s="235" t="s">
        <v>19</v>
      </c>
      <c r="F1139" s="236" t="s">
        <v>1357</v>
      </c>
      <c r="G1139" s="233"/>
      <c r="H1139" s="235" t="s">
        <v>19</v>
      </c>
      <c r="I1139" s="237"/>
      <c r="J1139" s="233"/>
      <c r="K1139" s="233"/>
      <c r="L1139" s="238"/>
      <c r="M1139" s="239"/>
      <c r="N1139" s="240"/>
      <c r="O1139" s="240"/>
      <c r="P1139" s="240"/>
      <c r="Q1139" s="240"/>
      <c r="R1139" s="240"/>
      <c r="S1139" s="240"/>
      <c r="T1139" s="241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2" t="s">
        <v>155</v>
      </c>
      <c r="AU1139" s="242" t="s">
        <v>82</v>
      </c>
      <c r="AV1139" s="13" t="s">
        <v>79</v>
      </c>
      <c r="AW1139" s="13" t="s">
        <v>33</v>
      </c>
      <c r="AX1139" s="13" t="s">
        <v>72</v>
      </c>
      <c r="AY1139" s="242" t="s">
        <v>143</v>
      </c>
    </row>
    <row r="1140" s="14" customFormat="1">
      <c r="A1140" s="14"/>
      <c r="B1140" s="243"/>
      <c r="C1140" s="244"/>
      <c r="D1140" s="234" t="s">
        <v>155</v>
      </c>
      <c r="E1140" s="245" t="s">
        <v>19</v>
      </c>
      <c r="F1140" s="246" t="s">
        <v>1358</v>
      </c>
      <c r="G1140" s="244"/>
      <c r="H1140" s="247">
        <v>290</v>
      </c>
      <c r="I1140" s="248"/>
      <c r="J1140" s="244"/>
      <c r="K1140" s="244"/>
      <c r="L1140" s="249"/>
      <c r="M1140" s="250"/>
      <c r="N1140" s="251"/>
      <c r="O1140" s="251"/>
      <c r="P1140" s="251"/>
      <c r="Q1140" s="251"/>
      <c r="R1140" s="251"/>
      <c r="S1140" s="251"/>
      <c r="T1140" s="252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3" t="s">
        <v>155</v>
      </c>
      <c r="AU1140" s="253" t="s">
        <v>82</v>
      </c>
      <c r="AV1140" s="14" t="s">
        <v>82</v>
      </c>
      <c r="AW1140" s="14" t="s">
        <v>33</v>
      </c>
      <c r="AX1140" s="14" t="s">
        <v>79</v>
      </c>
      <c r="AY1140" s="253" t="s">
        <v>143</v>
      </c>
    </row>
    <row r="1141" s="2" customFormat="1" ht="24.15" customHeight="1">
      <c r="A1141" s="40"/>
      <c r="B1141" s="41"/>
      <c r="C1141" s="214" t="s">
        <v>1359</v>
      </c>
      <c r="D1141" s="214" t="s">
        <v>146</v>
      </c>
      <c r="E1141" s="215" t="s">
        <v>1360</v>
      </c>
      <c r="F1141" s="216" t="s">
        <v>1361</v>
      </c>
      <c r="G1141" s="217" t="s">
        <v>201</v>
      </c>
      <c r="H1141" s="218">
        <v>12</v>
      </c>
      <c r="I1141" s="219"/>
      <c r="J1141" s="220">
        <f>ROUND(I1141*H1141,2)</f>
        <v>0</v>
      </c>
      <c r="K1141" s="216" t="s">
        <v>19</v>
      </c>
      <c r="L1141" s="46"/>
      <c r="M1141" s="221" t="s">
        <v>19</v>
      </c>
      <c r="N1141" s="222" t="s">
        <v>43</v>
      </c>
      <c r="O1141" s="86"/>
      <c r="P1141" s="223">
        <f>O1141*H1141</f>
        <v>0</v>
      </c>
      <c r="Q1141" s="223">
        <v>0.00189</v>
      </c>
      <c r="R1141" s="223">
        <f>Q1141*H1141</f>
        <v>0.022679999999999999</v>
      </c>
      <c r="S1141" s="223">
        <v>0</v>
      </c>
      <c r="T1141" s="224">
        <f>S1141*H1141</f>
        <v>0</v>
      </c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R1141" s="225" t="s">
        <v>204</v>
      </c>
      <c r="AT1141" s="225" t="s">
        <v>146</v>
      </c>
      <c r="AU1141" s="225" t="s">
        <v>82</v>
      </c>
      <c r="AY1141" s="19" t="s">
        <v>143</v>
      </c>
      <c r="BE1141" s="226">
        <f>IF(N1141="základní",J1141,0)</f>
        <v>0</v>
      </c>
      <c r="BF1141" s="226">
        <f>IF(N1141="snížená",J1141,0)</f>
        <v>0</v>
      </c>
      <c r="BG1141" s="226">
        <f>IF(N1141="zákl. přenesená",J1141,0)</f>
        <v>0</v>
      </c>
      <c r="BH1141" s="226">
        <f>IF(N1141="sníž. přenesená",J1141,0)</f>
        <v>0</v>
      </c>
      <c r="BI1141" s="226">
        <f>IF(N1141="nulová",J1141,0)</f>
        <v>0</v>
      </c>
      <c r="BJ1141" s="19" t="s">
        <v>79</v>
      </c>
      <c r="BK1141" s="226">
        <f>ROUND(I1141*H1141,2)</f>
        <v>0</v>
      </c>
      <c r="BL1141" s="19" t="s">
        <v>204</v>
      </c>
      <c r="BM1141" s="225" t="s">
        <v>1362</v>
      </c>
    </row>
    <row r="1142" s="13" customFormat="1">
      <c r="A1142" s="13"/>
      <c r="B1142" s="232"/>
      <c r="C1142" s="233"/>
      <c r="D1142" s="234" t="s">
        <v>155</v>
      </c>
      <c r="E1142" s="235" t="s">
        <v>19</v>
      </c>
      <c r="F1142" s="236" t="s">
        <v>1363</v>
      </c>
      <c r="G1142" s="233"/>
      <c r="H1142" s="235" t="s">
        <v>19</v>
      </c>
      <c r="I1142" s="237"/>
      <c r="J1142" s="233"/>
      <c r="K1142" s="233"/>
      <c r="L1142" s="238"/>
      <c r="M1142" s="239"/>
      <c r="N1142" s="240"/>
      <c r="O1142" s="240"/>
      <c r="P1142" s="240"/>
      <c r="Q1142" s="240"/>
      <c r="R1142" s="240"/>
      <c r="S1142" s="240"/>
      <c r="T1142" s="241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2" t="s">
        <v>155</v>
      </c>
      <c r="AU1142" s="242" t="s">
        <v>82</v>
      </c>
      <c r="AV1142" s="13" t="s">
        <v>79</v>
      </c>
      <c r="AW1142" s="13" t="s">
        <v>33</v>
      </c>
      <c r="AX1142" s="13" t="s">
        <v>72</v>
      </c>
      <c r="AY1142" s="242" t="s">
        <v>143</v>
      </c>
    </row>
    <row r="1143" s="14" customFormat="1">
      <c r="A1143" s="14"/>
      <c r="B1143" s="243"/>
      <c r="C1143" s="244"/>
      <c r="D1143" s="234" t="s">
        <v>155</v>
      </c>
      <c r="E1143" s="245" t="s">
        <v>19</v>
      </c>
      <c r="F1143" s="246" t="s">
        <v>247</v>
      </c>
      <c r="G1143" s="244"/>
      <c r="H1143" s="247">
        <v>12</v>
      </c>
      <c r="I1143" s="248"/>
      <c r="J1143" s="244"/>
      <c r="K1143" s="244"/>
      <c r="L1143" s="249"/>
      <c r="M1143" s="250"/>
      <c r="N1143" s="251"/>
      <c r="O1143" s="251"/>
      <c r="P1143" s="251"/>
      <c r="Q1143" s="251"/>
      <c r="R1143" s="251"/>
      <c r="S1143" s="251"/>
      <c r="T1143" s="252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3" t="s">
        <v>155</v>
      </c>
      <c r="AU1143" s="253" t="s">
        <v>82</v>
      </c>
      <c r="AV1143" s="14" t="s">
        <v>82</v>
      </c>
      <c r="AW1143" s="14" t="s">
        <v>33</v>
      </c>
      <c r="AX1143" s="14" t="s">
        <v>79</v>
      </c>
      <c r="AY1143" s="253" t="s">
        <v>143</v>
      </c>
    </row>
    <row r="1144" s="2" customFormat="1" ht="24.15" customHeight="1">
      <c r="A1144" s="40"/>
      <c r="B1144" s="41"/>
      <c r="C1144" s="214" t="s">
        <v>1364</v>
      </c>
      <c r="D1144" s="214" t="s">
        <v>146</v>
      </c>
      <c r="E1144" s="215" t="s">
        <v>1365</v>
      </c>
      <c r="F1144" s="216" t="s">
        <v>1366</v>
      </c>
      <c r="G1144" s="217" t="s">
        <v>201</v>
      </c>
      <c r="H1144" s="218">
        <v>35</v>
      </c>
      <c r="I1144" s="219"/>
      <c r="J1144" s="220">
        <f>ROUND(I1144*H1144,2)</f>
        <v>0</v>
      </c>
      <c r="K1144" s="216" t="s">
        <v>19</v>
      </c>
      <c r="L1144" s="46"/>
      <c r="M1144" s="221" t="s">
        <v>19</v>
      </c>
      <c r="N1144" s="222" t="s">
        <v>43</v>
      </c>
      <c r="O1144" s="86"/>
      <c r="P1144" s="223">
        <f>O1144*H1144</f>
        <v>0</v>
      </c>
      <c r="Q1144" s="223">
        <v>0.00114</v>
      </c>
      <c r="R1144" s="223">
        <f>Q1144*H1144</f>
        <v>0.039899999999999998</v>
      </c>
      <c r="S1144" s="223">
        <v>0</v>
      </c>
      <c r="T1144" s="224">
        <f>S1144*H1144</f>
        <v>0</v>
      </c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R1144" s="225" t="s">
        <v>204</v>
      </c>
      <c r="AT1144" s="225" t="s">
        <v>146</v>
      </c>
      <c r="AU1144" s="225" t="s">
        <v>82</v>
      </c>
      <c r="AY1144" s="19" t="s">
        <v>143</v>
      </c>
      <c r="BE1144" s="226">
        <f>IF(N1144="základní",J1144,0)</f>
        <v>0</v>
      </c>
      <c r="BF1144" s="226">
        <f>IF(N1144="snížená",J1144,0)</f>
        <v>0</v>
      </c>
      <c r="BG1144" s="226">
        <f>IF(N1144="zákl. přenesená",J1144,0)</f>
        <v>0</v>
      </c>
      <c r="BH1144" s="226">
        <f>IF(N1144="sníž. přenesená",J1144,0)</f>
        <v>0</v>
      </c>
      <c r="BI1144" s="226">
        <f>IF(N1144="nulová",J1144,0)</f>
        <v>0</v>
      </c>
      <c r="BJ1144" s="19" t="s">
        <v>79</v>
      </c>
      <c r="BK1144" s="226">
        <f>ROUND(I1144*H1144,2)</f>
        <v>0</v>
      </c>
      <c r="BL1144" s="19" t="s">
        <v>204</v>
      </c>
      <c r="BM1144" s="225" t="s">
        <v>1367</v>
      </c>
    </row>
    <row r="1145" s="13" customFormat="1">
      <c r="A1145" s="13"/>
      <c r="B1145" s="232"/>
      <c r="C1145" s="233"/>
      <c r="D1145" s="234" t="s">
        <v>155</v>
      </c>
      <c r="E1145" s="235" t="s">
        <v>19</v>
      </c>
      <c r="F1145" s="236" t="s">
        <v>1368</v>
      </c>
      <c r="G1145" s="233"/>
      <c r="H1145" s="235" t="s">
        <v>19</v>
      </c>
      <c r="I1145" s="237"/>
      <c r="J1145" s="233"/>
      <c r="K1145" s="233"/>
      <c r="L1145" s="238"/>
      <c r="M1145" s="239"/>
      <c r="N1145" s="240"/>
      <c r="O1145" s="240"/>
      <c r="P1145" s="240"/>
      <c r="Q1145" s="240"/>
      <c r="R1145" s="240"/>
      <c r="S1145" s="240"/>
      <c r="T1145" s="241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2" t="s">
        <v>155</v>
      </c>
      <c r="AU1145" s="242" t="s">
        <v>82</v>
      </c>
      <c r="AV1145" s="13" t="s">
        <v>79</v>
      </c>
      <c r="AW1145" s="13" t="s">
        <v>33</v>
      </c>
      <c r="AX1145" s="13" t="s">
        <v>72</v>
      </c>
      <c r="AY1145" s="242" t="s">
        <v>143</v>
      </c>
    </row>
    <row r="1146" s="14" customFormat="1">
      <c r="A1146" s="14"/>
      <c r="B1146" s="243"/>
      <c r="C1146" s="244"/>
      <c r="D1146" s="234" t="s">
        <v>155</v>
      </c>
      <c r="E1146" s="245" t="s">
        <v>19</v>
      </c>
      <c r="F1146" s="246" t="s">
        <v>395</v>
      </c>
      <c r="G1146" s="244"/>
      <c r="H1146" s="247">
        <v>35</v>
      </c>
      <c r="I1146" s="248"/>
      <c r="J1146" s="244"/>
      <c r="K1146" s="244"/>
      <c r="L1146" s="249"/>
      <c r="M1146" s="250"/>
      <c r="N1146" s="251"/>
      <c r="O1146" s="251"/>
      <c r="P1146" s="251"/>
      <c r="Q1146" s="251"/>
      <c r="R1146" s="251"/>
      <c r="S1146" s="251"/>
      <c r="T1146" s="252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3" t="s">
        <v>155</v>
      </c>
      <c r="AU1146" s="253" t="s">
        <v>82</v>
      </c>
      <c r="AV1146" s="14" t="s">
        <v>82</v>
      </c>
      <c r="AW1146" s="14" t="s">
        <v>33</v>
      </c>
      <c r="AX1146" s="14" t="s">
        <v>79</v>
      </c>
      <c r="AY1146" s="253" t="s">
        <v>143</v>
      </c>
    </row>
    <row r="1147" s="2" customFormat="1" ht="24.15" customHeight="1">
      <c r="A1147" s="40"/>
      <c r="B1147" s="41"/>
      <c r="C1147" s="214" t="s">
        <v>1369</v>
      </c>
      <c r="D1147" s="214" t="s">
        <v>146</v>
      </c>
      <c r="E1147" s="215" t="s">
        <v>1370</v>
      </c>
      <c r="F1147" s="216" t="s">
        <v>1371</v>
      </c>
      <c r="G1147" s="217" t="s">
        <v>271</v>
      </c>
      <c r="H1147" s="218">
        <v>524</v>
      </c>
      <c r="I1147" s="219"/>
      <c r="J1147" s="220">
        <f>ROUND(I1147*H1147,2)</f>
        <v>0</v>
      </c>
      <c r="K1147" s="216" t="s">
        <v>19</v>
      </c>
      <c r="L1147" s="46"/>
      <c r="M1147" s="221" t="s">
        <v>19</v>
      </c>
      <c r="N1147" s="222" t="s">
        <v>43</v>
      </c>
      <c r="O1147" s="86"/>
      <c r="P1147" s="223">
        <f>O1147*H1147</f>
        <v>0</v>
      </c>
      <c r="Q1147" s="223">
        <v>0.00114</v>
      </c>
      <c r="R1147" s="223">
        <f>Q1147*H1147</f>
        <v>0.59736</v>
      </c>
      <c r="S1147" s="223">
        <v>0</v>
      </c>
      <c r="T1147" s="224">
        <f>S1147*H1147</f>
        <v>0</v>
      </c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R1147" s="225" t="s">
        <v>204</v>
      </c>
      <c r="AT1147" s="225" t="s">
        <v>146</v>
      </c>
      <c r="AU1147" s="225" t="s">
        <v>82</v>
      </c>
      <c r="AY1147" s="19" t="s">
        <v>143</v>
      </c>
      <c r="BE1147" s="226">
        <f>IF(N1147="základní",J1147,0)</f>
        <v>0</v>
      </c>
      <c r="BF1147" s="226">
        <f>IF(N1147="snížená",J1147,0)</f>
        <v>0</v>
      </c>
      <c r="BG1147" s="226">
        <f>IF(N1147="zákl. přenesená",J1147,0)</f>
        <v>0</v>
      </c>
      <c r="BH1147" s="226">
        <f>IF(N1147="sníž. přenesená",J1147,0)</f>
        <v>0</v>
      </c>
      <c r="BI1147" s="226">
        <f>IF(N1147="nulová",J1147,0)</f>
        <v>0</v>
      </c>
      <c r="BJ1147" s="19" t="s">
        <v>79</v>
      </c>
      <c r="BK1147" s="226">
        <f>ROUND(I1147*H1147,2)</f>
        <v>0</v>
      </c>
      <c r="BL1147" s="19" t="s">
        <v>204</v>
      </c>
      <c r="BM1147" s="225" t="s">
        <v>1372</v>
      </c>
    </row>
    <row r="1148" s="13" customFormat="1">
      <c r="A1148" s="13"/>
      <c r="B1148" s="232"/>
      <c r="C1148" s="233"/>
      <c r="D1148" s="234" t="s">
        <v>155</v>
      </c>
      <c r="E1148" s="235" t="s">
        <v>19</v>
      </c>
      <c r="F1148" s="236" t="s">
        <v>1373</v>
      </c>
      <c r="G1148" s="233"/>
      <c r="H1148" s="235" t="s">
        <v>19</v>
      </c>
      <c r="I1148" s="237"/>
      <c r="J1148" s="233"/>
      <c r="K1148" s="233"/>
      <c r="L1148" s="238"/>
      <c r="M1148" s="239"/>
      <c r="N1148" s="240"/>
      <c r="O1148" s="240"/>
      <c r="P1148" s="240"/>
      <c r="Q1148" s="240"/>
      <c r="R1148" s="240"/>
      <c r="S1148" s="240"/>
      <c r="T1148" s="241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2" t="s">
        <v>155</v>
      </c>
      <c r="AU1148" s="242" t="s">
        <v>82</v>
      </c>
      <c r="AV1148" s="13" t="s">
        <v>79</v>
      </c>
      <c r="AW1148" s="13" t="s">
        <v>33</v>
      </c>
      <c r="AX1148" s="13" t="s">
        <v>72</v>
      </c>
      <c r="AY1148" s="242" t="s">
        <v>143</v>
      </c>
    </row>
    <row r="1149" s="13" customFormat="1">
      <c r="A1149" s="13"/>
      <c r="B1149" s="232"/>
      <c r="C1149" s="233"/>
      <c r="D1149" s="234" t="s">
        <v>155</v>
      </c>
      <c r="E1149" s="235" t="s">
        <v>19</v>
      </c>
      <c r="F1149" s="236" t="s">
        <v>1374</v>
      </c>
      <c r="G1149" s="233"/>
      <c r="H1149" s="235" t="s">
        <v>19</v>
      </c>
      <c r="I1149" s="237"/>
      <c r="J1149" s="233"/>
      <c r="K1149" s="233"/>
      <c r="L1149" s="238"/>
      <c r="M1149" s="239"/>
      <c r="N1149" s="240"/>
      <c r="O1149" s="240"/>
      <c r="P1149" s="240"/>
      <c r="Q1149" s="240"/>
      <c r="R1149" s="240"/>
      <c r="S1149" s="240"/>
      <c r="T1149" s="241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2" t="s">
        <v>155</v>
      </c>
      <c r="AU1149" s="242" t="s">
        <v>82</v>
      </c>
      <c r="AV1149" s="13" t="s">
        <v>79</v>
      </c>
      <c r="AW1149" s="13" t="s">
        <v>33</v>
      </c>
      <c r="AX1149" s="13" t="s">
        <v>72</v>
      </c>
      <c r="AY1149" s="242" t="s">
        <v>143</v>
      </c>
    </row>
    <row r="1150" s="14" customFormat="1">
      <c r="A1150" s="14"/>
      <c r="B1150" s="243"/>
      <c r="C1150" s="244"/>
      <c r="D1150" s="234" t="s">
        <v>155</v>
      </c>
      <c r="E1150" s="245" t="s">
        <v>19</v>
      </c>
      <c r="F1150" s="246" t="s">
        <v>1375</v>
      </c>
      <c r="G1150" s="244"/>
      <c r="H1150" s="247">
        <v>470</v>
      </c>
      <c r="I1150" s="248"/>
      <c r="J1150" s="244"/>
      <c r="K1150" s="244"/>
      <c r="L1150" s="249"/>
      <c r="M1150" s="250"/>
      <c r="N1150" s="251"/>
      <c r="O1150" s="251"/>
      <c r="P1150" s="251"/>
      <c r="Q1150" s="251"/>
      <c r="R1150" s="251"/>
      <c r="S1150" s="251"/>
      <c r="T1150" s="252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3" t="s">
        <v>155</v>
      </c>
      <c r="AU1150" s="253" t="s">
        <v>82</v>
      </c>
      <c r="AV1150" s="14" t="s">
        <v>82</v>
      </c>
      <c r="AW1150" s="14" t="s">
        <v>33</v>
      </c>
      <c r="AX1150" s="14" t="s">
        <v>72</v>
      </c>
      <c r="AY1150" s="253" t="s">
        <v>143</v>
      </c>
    </row>
    <row r="1151" s="13" customFormat="1">
      <c r="A1151" s="13"/>
      <c r="B1151" s="232"/>
      <c r="C1151" s="233"/>
      <c r="D1151" s="234" t="s">
        <v>155</v>
      </c>
      <c r="E1151" s="235" t="s">
        <v>19</v>
      </c>
      <c r="F1151" s="236" t="s">
        <v>1376</v>
      </c>
      <c r="G1151" s="233"/>
      <c r="H1151" s="235" t="s">
        <v>19</v>
      </c>
      <c r="I1151" s="237"/>
      <c r="J1151" s="233"/>
      <c r="K1151" s="233"/>
      <c r="L1151" s="238"/>
      <c r="M1151" s="239"/>
      <c r="N1151" s="240"/>
      <c r="O1151" s="240"/>
      <c r="P1151" s="240"/>
      <c r="Q1151" s="240"/>
      <c r="R1151" s="240"/>
      <c r="S1151" s="240"/>
      <c r="T1151" s="241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42" t="s">
        <v>155</v>
      </c>
      <c r="AU1151" s="242" t="s">
        <v>82</v>
      </c>
      <c r="AV1151" s="13" t="s">
        <v>79</v>
      </c>
      <c r="AW1151" s="13" t="s">
        <v>33</v>
      </c>
      <c r="AX1151" s="13" t="s">
        <v>72</v>
      </c>
      <c r="AY1151" s="242" t="s">
        <v>143</v>
      </c>
    </row>
    <row r="1152" s="14" customFormat="1">
      <c r="A1152" s="14"/>
      <c r="B1152" s="243"/>
      <c r="C1152" s="244"/>
      <c r="D1152" s="234" t="s">
        <v>155</v>
      </c>
      <c r="E1152" s="245" t="s">
        <v>19</v>
      </c>
      <c r="F1152" s="246" t="s">
        <v>519</v>
      </c>
      <c r="G1152" s="244"/>
      <c r="H1152" s="247">
        <v>54</v>
      </c>
      <c r="I1152" s="248"/>
      <c r="J1152" s="244"/>
      <c r="K1152" s="244"/>
      <c r="L1152" s="249"/>
      <c r="M1152" s="250"/>
      <c r="N1152" s="251"/>
      <c r="O1152" s="251"/>
      <c r="P1152" s="251"/>
      <c r="Q1152" s="251"/>
      <c r="R1152" s="251"/>
      <c r="S1152" s="251"/>
      <c r="T1152" s="252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3" t="s">
        <v>155</v>
      </c>
      <c r="AU1152" s="253" t="s">
        <v>82</v>
      </c>
      <c r="AV1152" s="14" t="s">
        <v>82</v>
      </c>
      <c r="AW1152" s="14" t="s">
        <v>33</v>
      </c>
      <c r="AX1152" s="14" t="s">
        <v>72</v>
      </c>
      <c r="AY1152" s="253" t="s">
        <v>143</v>
      </c>
    </row>
    <row r="1153" s="15" customFormat="1">
      <c r="A1153" s="15"/>
      <c r="B1153" s="254"/>
      <c r="C1153" s="255"/>
      <c r="D1153" s="234" t="s">
        <v>155</v>
      </c>
      <c r="E1153" s="256" t="s">
        <v>19</v>
      </c>
      <c r="F1153" s="257" t="s">
        <v>234</v>
      </c>
      <c r="G1153" s="255"/>
      <c r="H1153" s="258">
        <v>524</v>
      </c>
      <c r="I1153" s="259"/>
      <c r="J1153" s="255"/>
      <c r="K1153" s="255"/>
      <c r="L1153" s="260"/>
      <c r="M1153" s="261"/>
      <c r="N1153" s="262"/>
      <c r="O1153" s="262"/>
      <c r="P1153" s="262"/>
      <c r="Q1153" s="262"/>
      <c r="R1153" s="262"/>
      <c r="S1153" s="262"/>
      <c r="T1153" s="263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64" t="s">
        <v>155</v>
      </c>
      <c r="AU1153" s="264" t="s">
        <v>82</v>
      </c>
      <c r="AV1153" s="15" t="s">
        <v>151</v>
      </c>
      <c r="AW1153" s="15" t="s">
        <v>33</v>
      </c>
      <c r="AX1153" s="15" t="s">
        <v>79</v>
      </c>
      <c r="AY1153" s="264" t="s">
        <v>143</v>
      </c>
    </row>
    <row r="1154" s="2" customFormat="1" ht="24.15" customHeight="1">
      <c r="A1154" s="40"/>
      <c r="B1154" s="41"/>
      <c r="C1154" s="214" t="s">
        <v>1377</v>
      </c>
      <c r="D1154" s="214" t="s">
        <v>146</v>
      </c>
      <c r="E1154" s="215" t="s">
        <v>1378</v>
      </c>
      <c r="F1154" s="216" t="s">
        <v>1379</v>
      </c>
      <c r="G1154" s="217" t="s">
        <v>201</v>
      </c>
      <c r="H1154" s="218">
        <v>6</v>
      </c>
      <c r="I1154" s="219"/>
      <c r="J1154" s="220">
        <f>ROUND(I1154*H1154,2)</f>
        <v>0</v>
      </c>
      <c r="K1154" s="216" t="s">
        <v>19</v>
      </c>
      <c r="L1154" s="46"/>
      <c r="M1154" s="221" t="s">
        <v>19</v>
      </c>
      <c r="N1154" s="222" t="s">
        <v>43</v>
      </c>
      <c r="O1154" s="86"/>
      <c r="P1154" s="223">
        <f>O1154*H1154</f>
        <v>0</v>
      </c>
      <c r="Q1154" s="223">
        <v>0.00079000000000000001</v>
      </c>
      <c r="R1154" s="223">
        <f>Q1154*H1154</f>
        <v>0.0047400000000000003</v>
      </c>
      <c r="S1154" s="223">
        <v>0</v>
      </c>
      <c r="T1154" s="224">
        <f>S1154*H1154</f>
        <v>0</v>
      </c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  <c r="AR1154" s="225" t="s">
        <v>204</v>
      </c>
      <c r="AT1154" s="225" t="s">
        <v>146</v>
      </c>
      <c r="AU1154" s="225" t="s">
        <v>82</v>
      </c>
      <c r="AY1154" s="19" t="s">
        <v>143</v>
      </c>
      <c r="BE1154" s="226">
        <f>IF(N1154="základní",J1154,0)</f>
        <v>0</v>
      </c>
      <c r="BF1154" s="226">
        <f>IF(N1154="snížená",J1154,0)</f>
        <v>0</v>
      </c>
      <c r="BG1154" s="226">
        <f>IF(N1154="zákl. přenesená",J1154,0)</f>
        <v>0</v>
      </c>
      <c r="BH1154" s="226">
        <f>IF(N1154="sníž. přenesená",J1154,0)</f>
        <v>0</v>
      </c>
      <c r="BI1154" s="226">
        <f>IF(N1154="nulová",J1154,0)</f>
        <v>0</v>
      </c>
      <c r="BJ1154" s="19" t="s">
        <v>79</v>
      </c>
      <c r="BK1154" s="226">
        <f>ROUND(I1154*H1154,2)</f>
        <v>0</v>
      </c>
      <c r="BL1154" s="19" t="s">
        <v>204</v>
      </c>
      <c r="BM1154" s="225" t="s">
        <v>1380</v>
      </c>
    </row>
    <row r="1155" s="13" customFormat="1">
      <c r="A1155" s="13"/>
      <c r="B1155" s="232"/>
      <c r="C1155" s="233"/>
      <c r="D1155" s="234" t="s">
        <v>155</v>
      </c>
      <c r="E1155" s="235" t="s">
        <v>19</v>
      </c>
      <c r="F1155" s="236" t="s">
        <v>1381</v>
      </c>
      <c r="G1155" s="233"/>
      <c r="H1155" s="235" t="s">
        <v>19</v>
      </c>
      <c r="I1155" s="237"/>
      <c r="J1155" s="233"/>
      <c r="K1155" s="233"/>
      <c r="L1155" s="238"/>
      <c r="M1155" s="239"/>
      <c r="N1155" s="240"/>
      <c r="O1155" s="240"/>
      <c r="P1155" s="240"/>
      <c r="Q1155" s="240"/>
      <c r="R1155" s="240"/>
      <c r="S1155" s="240"/>
      <c r="T1155" s="241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2" t="s">
        <v>155</v>
      </c>
      <c r="AU1155" s="242" t="s">
        <v>82</v>
      </c>
      <c r="AV1155" s="13" t="s">
        <v>79</v>
      </c>
      <c r="AW1155" s="13" t="s">
        <v>33</v>
      </c>
      <c r="AX1155" s="13" t="s">
        <v>72</v>
      </c>
      <c r="AY1155" s="242" t="s">
        <v>143</v>
      </c>
    </row>
    <row r="1156" s="14" customFormat="1">
      <c r="A1156" s="14"/>
      <c r="B1156" s="243"/>
      <c r="C1156" s="244"/>
      <c r="D1156" s="234" t="s">
        <v>155</v>
      </c>
      <c r="E1156" s="245" t="s">
        <v>19</v>
      </c>
      <c r="F1156" s="246" t="s">
        <v>182</v>
      </c>
      <c r="G1156" s="244"/>
      <c r="H1156" s="247">
        <v>6</v>
      </c>
      <c r="I1156" s="248"/>
      <c r="J1156" s="244"/>
      <c r="K1156" s="244"/>
      <c r="L1156" s="249"/>
      <c r="M1156" s="250"/>
      <c r="N1156" s="251"/>
      <c r="O1156" s="251"/>
      <c r="P1156" s="251"/>
      <c r="Q1156" s="251"/>
      <c r="R1156" s="251"/>
      <c r="S1156" s="251"/>
      <c r="T1156" s="252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3" t="s">
        <v>155</v>
      </c>
      <c r="AU1156" s="253" t="s">
        <v>82</v>
      </c>
      <c r="AV1156" s="14" t="s">
        <v>82</v>
      </c>
      <c r="AW1156" s="14" t="s">
        <v>33</v>
      </c>
      <c r="AX1156" s="14" t="s">
        <v>79</v>
      </c>
      <c r="AY1156" s="253" t="s">
        <v>143</v>
      </c>
    </row>
    <row r="1157" s="2" customFormat="1" ht="33" customHeight="1">
      <c r="A1157" s="40"/>
      <c r="B1157" s="41"/>
      <c r="C1157" s="214" t="s">
        <v>1058</v>
      </c>
      <c r="D1157" s="214" t="s">
        <v>146</v>
      </c>
      <c r="E1157" s="215" t="s">
        <v>1382</v>
      </c>
      <c r="F1157" s="216" t="s">
        <v>1383</v>
      </c>
      <c r="G1157" s="217" t="s">
        <v>271</v>
      </c>
      <c r="H1157" s="218">
        <v>6</v>
      </c>
      <c r="I1157" s="219"/>
      <c r="J1157" s="220">
        <f>ROUND(I1157*H1157,2)</f>
        <v>0</v>
      </c>
      <c r="K1157" s="216" t="s">
        <v>19</v>
      </c>
      <c r="L1157" s="46"/>
      <c r="M1157" s="221" t="s">
        <v>19</v>
      </c>
      <c r="N1157" s="222" t="s">
        <v>43</v>
      </c>
      <c r="O1157" s="86"/>
      <c r="P1157" s="223">
        <f>O1157*H1157</f>
        <v>0</v>
      </c>
      <c r="Q1157" s="223">
        <v>0.00114</v>
      </c>
      <c r="R1157" s="223">
        <f>Q1157*H1157</f>
        <v>0.0068399999999999997</v>
      </c>
      <c r="S1157" s="223">
        <v>0</v>
      </c>
      <c r="T1157" s="224">
        <f>S1157*H1157</f>
        <v>0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25" t="s">
        <v>204</v>
      </c>
      <c r="AT1157" s="225" t="s">
        <v>146</v>
      </c>
      <c r="AU1157" s="225" t="s">
        <v>82</v>
      </c>
      <c r="AY1157" s="19" t="s">
        <v>143</v>
      </c>
      <c r="BE1157" s="226">
        <f>IF(N1157="základní",J1157,0)</f>
        <v>0</v>
      </c>
      <c r="BF1157" s="226">
        <f>IF(N1157="snížená",J1157,0)</f>
        <v>0</v>
      </c>
      <c r="BG1157" s="226">
        <f>IF(N1157="zákl. přenesená",J1157,0)</f>
        <v>0</v>
      </c>
      <c r="BH1157" s="226">
        <f>IF(N1157="sníž. přenesená",J1157,0)</f>
        <v>0</v>
      </c>
      <c r="BI1157" s="226">
        <f>IF(N1157="nulová",J1157,0)</f>
        <v>0</v>
      </c>
      <c r="BJ1157" s="19" t="s">
        <v>79</v>
      </c>
      <c r="BK1157" s="226">
        <f>ROUND(I1157*H1157,2)</f>
        <v>0</v>
      </c>
      <c r="BL1157" s="19" t="s">
        <v>204</v>
      </c>
      <c r="BM1157" s="225" t="s">
        <v>1384</v>
      </c>
    </row>
    <row r="1158" s="13" customFormat="1">
      <c r="A1158" s="13"/>
      <c r="B1158" s="232"/>
      <c r="C1158" s="233"/>
      <c r="D1158" s="234" t="s">
        <v>155</v>
      </c>
      <c r="E1158" s="235" t="s">
        <v>19</v>
      </c>
      <c r="F1158" s="236" t="s">
        <v>1385</v>
      </c>
      <c r="G1158" s="233"/>
      <c r="H1158" s="235" t="s">
        <v>19</v>
      </c>
      <c r="I1158" s="237"/>
      <c r="J1158" s="233"/>
      <c r="K1158" s="233"/>
      <c r="L1158" s="238"/>
      <c r="M1158" s="239"/>
      <c r="N1158" s="240"/>
      <c r="O1158" s="240"/>
      <c r="P1158" s="240"/>
      <c r="Q1158" s="240"/>
      <c r="R1158" s="240"/>
      <c r="S1158" s="240"/>
      <c r="T1158" s="241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2" t="s">
        <v>155</v>
      </c>
      <c r="AU1158" s="242" t="s">
        <v>82</v>
      </c>
      <c r="AV1158" s="13" t="s">
        <v>79</v>
      </c>
      <c r="AW1158" s="13" t="s">
        <v>33</v>
      </c>
      <c r="AX1158" s="13" t="s">
        <v>72</v>
      </c>
      <c r="AY1158" s="242" t="s">
        <v>143</v>
      </c>
    </row>
    <row r="1159" s="14" customFormat="1">
      <c r="A1159" s="14"/>
      <c r="B1159" s="243"/>
      <c r="C1159" s="244"/>
      <c r="D1159" s="234" t="s">
        <v>155</v>
      </c>
      <c r="E1159" s="245" t="s">
        <v>19</v>
      </c>
      <c r="F1159" s="246" t="s">
        <v>182</v>
      </c>
      <c r="G1159" s="244"/>
      <c r="H1159" s="247">
        <v>6</v>
      </c>
      <c r="I1159" s="248"/>
      <c r="J1159" s="244"/>
      <c r="K1159" s="244"/>
      <c r="L1159" s="249"/>
      <c r="M1159" s="250"/>
      <c r="N1159" s="251"/>
      <c r="O1159" s="251"/>
      <c r="P1159" s="251"/>
      <c r="Q1159" s="251"/>
      <c r="R1159" s="251"/>
      <c r="S1159" s="251"/>
      <c r="T1159" s="252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3" t="s">
        <v>155</v>
      </c>
      <c r="AU1159" s="253" t="s">
        <v>82</v>
      </c>
      <c r="AV1159" s="14" t="s">
        <v>82</v>
      </c>
      <c r="AW1159" s="14" t="s">
        <v>33</v>
      </c>
      <c r="AX1159" s="14" t="s">
        <v>79</v>
      </c>
      <c r="AY1159" s="253" t="s">
        <v>143</v>
      </c>
    </row>
    <row r="1160" s="2" customFormat="1" ht="37.8" customHeight="1">
      <c r="A1160" s="40"/>
      <c r="B1160" s="41"/>
      <c r="C1160" s="214" t="s">
        <v>1386</v>
      </c>
      <c r="D1160" s="214" t="s">
        <v>146</v>
      </c>
      <c r="E1160" s="215" t="s">
        <v>1387</v>
      </c>
      <c r="F1160" s="216" t="s">
        <v>1388</v>
      </c>
      <c r="G1160" s="217" t="s">
        <v>271</v>
      </c>
      <c r="H1160" s="218">
        <v>76</v>
      </c>
      <c r="I1160" s="219"/>
      <c r="J1160" s="220">
        <f>ROUND(I1160*H1160,2)</f>
        <v>0</v>
      </c>
      <c r="K1160" s="216" t="s">
        <v>19</v>
      </c>
      <c r="L1160" s="46"/>
      <c r="M1160" s="221" t="s">
        <v>19</v>
      </c>
      <c r="N1160" s="222" t="s">
        <v>43</v>
      </c>
      <c r="O1160" s="86"/>
      <c r="P1160" s="223">
        <f>O1160*H1160</f>
        <v>0</v>
      </c>
      <c r="Q1160" s="223">
        <v>0.00059000000000000003</v>
      </c>
      <c r="R1160" s="223">
        <f>Q1160*H1160</f>
        <v>0.044840000000000005</v>
      </c>
      <c r="S1160" s="223">
        <v>0</v>
      </c>
      <c r="T1160" s="224">
        <f>S1160*H1160</f>
        <v>0</v>
      </c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R1160" s="225" t="s">
        <v>204</v>
      </c>
      <c r="AT1160" s="225" t="s">
        <v>146</v>
      </c>
      <c r="AU1160" s="225" t="s">
        <v>82</v>
      </c>
      <c r="AY1160" s="19" t="s">
        <v>143</v>
      </c>
      <c r="BE1160" s="226">
        <f>IF(N1160="základní",J1160,0)</f>
        <v>0</v>
      </c>
      <c r="BF1160" s="226">
        <f>IF(N1160="snížená",J1160,0)</f>
        <v>0</v>
      </c>
      <c r="BG1160" s="226">
        <f>IF(N1160="zákl. přenesená",J1160,0)</f>
        <v>0</v>
      </c>
      <c r="BH1160" s="226">
        <f>IF(N1160="sníž. přenesená",J1160,0)</f>
        <v>0</v>
      </c>
      <c r="BI1160" s="226">
        <f>IF(N1160="nulová",J1160,0)</f>
        <v>0</v>
      </c>
      <c r="BJ1160" s="19" t="s">
        <v>79</v>
      </c>
      <c r="BK1160" s="226">
        <f>ROUND(I1160*H1160,2)</f>
        <v>0</v>
      </c>
      <c r="BL1160" s="19" t="s">
        <v>204</v>
      </c>
      <c r="BM1160" s="225" t="s">
        <v>1389</v>
      </c>
    </row>
    <row r="1161" s="13" customFormat="1">
      <c r="A1161" s="13"/>
      <c r="B1161" s="232"/>
      <c r="C1161" s="233"/>
      <c r="D1161" s="234" t="s">
        <v>155</v>
      </c>
      <c r="E1161" s="235" t="s">
        <v>19</v>
      </c>
      <c r="F1161" s="236" t="s">
        <v>1390</v>
      </c>
      <c r="G1161" s="233"/>
      <c r="H1161" s="235" t="s">
        <v>19</v>
      </c>
      <c r="I1161" s="237"/>
      <c r="J1161" s="233"/>
      <c r="K1161" s="233"/>
      <c r="L1161" s="238"/>
      <c r="M1161" s="239"/>
      <c r="N1161" s="240"/>
      <c r="O1161" s="240"/>
      <c r="P1161" s="240"/>
      <c r="Q1161" s="240"/>
      <c r="R1161" s="240"/>
      <c r="S1161" s="240"/>
      <c r="T1161" s="241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2" t="s">
        <v>155</v>
      </c>
      <c r="AU1161" s="242" t="s">
        <v>82</v>
      </c>
      <c r="AV1161" s="13" t="s">
        <v>79</v>
      </c>
      <c r="AW1161" s="13" t="s">
        <v>33</v>
      </c>
      <c r="AX1161" s="13" t="s">
        <v>72</v>
      </c>
      <c r="AY1161" s="242" t="s">
        <v>143</v>
      </c>
    </row>
    <row r="1162" s="14" customFormat="1">
      <c r="A1162" s="14"/>
      <c r="B1162" s="243"/>
      <c r="C1162" s="244"/>
      <c r="D1162" s="234" t="s">
        <v>155</v>
      </c>
      <c r="E1162" s="245" t="s">
        <v>19</v>
      </c>
      <c r="F1162" s="246" t="s">
        <v>696</v>
      </c>
      <c r="G1162" s="244"/>
      <c r="H1162" s="247">
        <v>76</v>
      </c>
      <c r="I1162" s="248"/>
      <c r="J1162" s="244"/>
      <c r="K1162" s="244"/>
      <c r="L1162" s="249"/>
      <c r="M1162" s="250"/>
      <c r="N1162" s="251"/>
      <c r="O1162" s="251"/>
      <c r="P1162" s="251"/>
      <c r="Q1162" s="251"/>
      <c r="R1162" s="251"/>
      <c r="S1162" s="251"/>
      <c r="T1162" s="252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3" t="s">
        <v>155</v>
      </c>
      <c r="AU1162" s="253" t="s">
        <v>82</v>
      </c>
      <c r="AV1162" s="14" t="s">
        <v>82</v>
      </c>
      <c r="AW1162" s="14" t="s">
        <v>33</v>
      </c>
      <c r="AX1162" s="14" t="s">
        <v>79</v>
      </c>
      <c r="AY1162" s="253" t="s">
        <v>143</v>
      </c>
    </row>
    <row r="1163" s="2" customFormat="1" ht="24.15" customHeight="1">
      <c r="A1163" s="40"/>
      <c r="B1163" s="41"/>
      <c r="C1163" s="214" t="s">
        <v>1391</v>
      </c>
      <c r="D1163" s="214" t="s">
        <v>146</v>
      </c>
      <c r="E1163" s="215" t="s">
        <v>1392</v>
      </c>
      <c r="F1163" s="216" t="s">
        <v>1393</v>
      </c>
      <c r="G1163" s="217" t="s">
        <v>271</v>
      </c>
      <c r="H1163" s="218">
        <v>134</v>
      </c>
      <c r="I1163" s="219"/>
      <c r="J1163" s="220">
        <f>ROUND(I1163*H1163,2)</f>
        <v>0</v>
      </c>
      <c r="K1163" s="216" t="s">
        <v>150</v>
      </c>
      <c r="L1163" s="46"/>
      <c r="M1163" s="221" t="s">
        <v>19</v>
      </c>
      <c r="N1163" s="222" t="s">
        <v>43</v>
      </c>
      <c r="O1163" s="86"/>
      <c r="P1163" s="223">
        <f>O1163*H1163</f>
        <v>0</v>
      </c>
      <c r="Q1163" s="223">
        <v>0</v>
      </c>
      <c r="R1163" s="223">
        <f>Q1163*H1163</f>
        <v>0</v>
      </c>
      <c r="S1163" s="223">
        <v>0</v>
      </c>
      <c r="T1163" s="224">
        <f>S1163*H1163</f>
        <v>0</v>
      </c>
      <c r="U1163" s="40"/>
      <c r="V1163" s="40"/>
      <c r="W1163" s="40"/>
      <c r="X1163" s="40"/>
      <c r="Y1163" s="40"/>
      <c r="Z1163" s="40"/>
      <c r="AA1163" s="40"/>
      <c r="AB1163" s="40"/>
      <c r="AC1163" s="40"/>
      <c r="AD1163" s="40"/>
      <c r="AE1163" s="40"/>
      <c r="AR1163" s="225" t="s">
        <v>204</v>
      </c>
      <c r="AT1163" s="225" t="s">
        <v>146</v>
      </c>
      <c r="AU1163" s="225" t="s">
        <v>82</v>
      </c>
      <c r="AY1163" s="19" t="s">
        <v>143</v>
      </c>
      <c r="BE1163" s="226">
        <f>IF(N1163="základní",J1163,0)</f>
        <v>0</v>
      </c>
      <c r="BF1163" s="226">
        <f>IF(N1163="snížená",J1163,0)</f>
        <v>0</v>
      </c>
      <c r="BG1163" s="226">
        <f>IF(N1163="zákl. přenesená",J1163,0)</f>
        <v>0</v>
      </c>
      <c r="BH1163" s="226">
        <f>IF(N1163="sníž. přenesená",J1163,0)</f>
        <v>0</v>
      </c>
      <c r="BI1163" s="226">
        <f>IF(N1163="nulová",J1163,0)</f>
        <v>0</v>
      </c>
      <c r="BJ1163" s="19" t="s">
        <v>79</v>
      </c>
      <c r="BK1163" s="226">
        <f>ROUND(I1163*H1163,2)</f>
        <v>0</v>
      </c>
      <c r="BL1163" s="19" t="s">
        <v>204</v>
      </c>
      <c r="BM1163" s="225" t="s">
        <v>1394</v>
      </c>
    </row>
    <row r="1164" s="2" customFormat="1">
      <c r="A1164" s="40"/>
      <c r="B1164" s="41"/>
      <c r="C1164" s="42"/>
      <c r="D1164" s="227" t="s">
        <v>153</v>
      </c>
      <c r="E1164" s="42"/>
      <c r="F1164" s="228" t="s">
        <v>1395</v>
      </c>
      <c r="G1164" s="42"/>
      <c r="H1164" s="42"/>
      <c r="I1164" s="229"/>
      <c r="J1164" s="42"/>
      <c r="K1164" s="42"/>
      <c r="L1164" s="46"/>
      <c r="M1164" s="230"/>
      <c r="N1164" s="231"/>
      <c r="O1164" s="86"/>
      <c r="P1164" s="86"/>
      <c r="Q1164" s="86"/>
      <c r="R1164" s="86"/>
      <c r="S1164" s="86"/>
      <c r="T1164" s="87"/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T1164" s="19" t="s">
        <v>153</v>
      </c>
      <c r="AU1164" s="19" t="s">
        <v>82</v>
      </c>
    </row>
    <row r="1165" s="13" customFormat="1">
      <c r="A1165" s="13"/>
      <c r="B1165" s="232"/>
      <c r="C1165" s="233"/>
      <c r="D1165" s="234" t="s">
        <v>155</v>
      </c>
      <c r="E1165" s="235" t="s">
        <v>19</v>
      </c>
      <c r="F1165" s="236" t="s">
        <v>1396</v>
      </c>
      <c r="G1165" s="233"/>
      <c r="H1165" s="235" t="s">
        <v>19</v>
      </c>
      <c r="I1165" s="237"/>
      <c r="J1165" s="233"/>
      <c r="K1165" s="233"/>
      <c r="L1165" s="238"/>
      <c r="M1165" s="239"/>
      <c r="N1165" s="240"/>
      <c r="O1165" s="240"/>
      <c r="P1165" s="240"/>
      <c r="Q1165" s="240"/>
      <c r="R1165" s="240"/>
      <c r="S1165" s="240"/>
      <c r="T1165" s="241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42" t="s">
        <v>155</v>
      </c>
      <c r="AU1165" s="242" t="s">
        <v>82</v>
      </c>
      <c r="AV1165" s="13" t="s">
        <v>79</v>
      </c>
      <c r="AW1165" s="13" t="s">
        <v>33</v>
      </c>
      <c r="AX1165" s="13" t="s">
        <v>72</v>
      </c>
      <c r="AY1165" s="242" t="s">
        <v>143</v>
      </c>
    </row>
    <row r="1166" s="14" customFormat="1">
      <c r="A1166" s="14"/>
      <c r="B1166" s="243"/>
      <c r="C1166" s="244"/>
      <c r="D1166" s="234" t="s">
        <v>155</v>
      </c>
      <c r="E1166" s="245" t="s">
        <v>19</v>
      </c>
      <c r="F1166" s="246" t="s">
        <v>871</v>
      </c>
      <c r="G1166" s="244"/>
      <c r="H1166" s="247">
        <v>101</v>
      </c>
      <c r="I1166" s="248"/>
      <c r="J1166" s="244"/>
      <c r="K1166" s="244"/>
      <c r="L1166" s="249"/>
      <c r="M1166" s="250"/>
      <c r="N1166" s="251"/>
      <c r="O1166" s="251"/>
      <c r="P1166" s="251"/>
      <c r="Q1166" s="251"/>
      <c r="R1166" s="251"/>
      <c r="S1166" s="251"/>
      <c r="T1166" s="25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3" t="s">
        <v>155</v>
      </c>
      <c r="AU1166" s="253" t="s">
        <v>82</v>
      </c>
      <c r="AV1166" s="14" t="s">
        <v>82</v>
      </c>
      <c r="AW1166" s="14" t="s">
        <v>33</v>
      </c>
      <c r="AX1166" s="14" t="s">
        <v>72</v>
      </c>
      <c r="AY1166" s="253" t="s">
        <v>143</v>
      </c>
    </row>
    <row r="1167" s="13" customFormat="1">
      <c r="A1167" s="13"/>
      <c r="B1167" s="232"/>
      <c r="C1167" s="233"/>
      <c r="D1167" s="234" t="s">
        <v>155</v>
      </c>
      <c r="E1167" s="235" t="s">
        <v>19</v>
      </c>
      <c r="F1167" s="236" t="s">
        <v>1397</v>
      </c>
      <c r="G1167" s="233"/>
      <c r="H1167" s="235" t="s">
        <v>19</v>
      </c>
      <c r="I1167" s="237"/>
      <c r="J1167" s="233"/>
      <c r="K1167" s="233"/>
      <c r="L1167" s="238"/>
      <c r="M1167" s="239"/>
      <c r="N1167" s="240"/>
      <c r="O1167" s="240"/>
      <c r="P1167" s="240"/>
      <c r="Q1167" s="240"/>
      <c r="R1167" s="240"/>
      <c r="S1167" s="240"/>
      <c r="T1167" s="241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2" t="s">
        <v>155</v>
      </c>
      <c r="AU1167" s="242" t="s">
        <v>82</v>
      </c>
      <c r="AV1167" s="13" t="s">
        <v>79</v>
      </c>
      <c r="AW1167" s="13" t="s">
        <v>33</v>
      </c>
      <c r="AX1167" s="13" t="s">
        <v>72</v>
      </c>
      <c r="AY1167" s="242" t="s">
        <v>143</v>
      </c>
    </row>
    <row r="1168" s="14" customFormat="1">
      <c r="A1168" s="14"/>
      <c r="B1168" s="243"/>
      <c r="C1168" s="244"/>
      <c r="D1168" s="234" t="s">
        <v>155</v>
      </c>
      <c r="E1168" s="245" t="s">
        <v>19</v>
      </c>
      <c r="F1168" s="246" t="s">
        <v>380</v>
      </c>
      <c r="G1168" s="244"/>
      <c r="H1168" s="247">
        <v>33</v>
      </c>
      <c r="I1168" s="248"/>
      <c r="J1168" s="244"/>
      <c r="K1168" s="244"/>
      <c r="L1168" s="249"/>
      <c r="M1168" s="250"/>
      <c r="N1168" s="251"/>
      <c r="O1168" s="251"/>
      <c r="P1168" s="251"/>
      <c r="Q1168" s="251"/>
      <c r="R1168" s="251"/>
      <c r="S1168" s="251"/>
      <c r="T1168" s="252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3" t="s">
        <v>155</v>
      </c>
      <c r="AU1168" s="253" t="s">
        <v>82</v>
      </c>
      <c r="AV1168" s="14" t="s">
        <v>82</v>
      </c>
      <c r="AW1168" s="14" t="s">
        <v>33</v>
      </c>
      <c r="AX1168" s="14" t="s">
        <v>72</v>
      </c>
      <c r="AY1168" s="253" t="s">
        <v>143</v>
      </c>
    </row>
    <row r="1169" s="15" customFormat="1">
      <c r="A1169" s="15"/>
      <c r="B1169" s="254"/>
      <c r="C1169" s="255"/>
      <c r="D1169" s="234" t="s">
        <v>155</v>
      </c>
      <c r="E1169" s="256" t="s">
        <v>19</v>
      </c>
      <c r="F1169" s="257" t="s">
        <v>234</v>
      </c>
      <c r="G1169" s="255"/>
      <c r="H1169" s="258">
        <v>134</v>
      </c>
      <c r="I1169" s="259"/>
      <c r="J1169" s="255"/>
      <c r="K1169" s="255"/>
      <c r="L1169" s="260"/>
      <c r="M1169" s="261"/>
      <c r="N1169" s="262"/>
      <c r="O1169" s="262"/>
      <c r="P1169" s="262"/>
      <c r="Q1169" s="262"/>
      <c r="R1169" s="262"/>
      <c r="S1169" s="262"/>
      <c r="T1169" s="263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64" t="s">
        <v>155</v>
      </c>
      <c r="AU1169" s="264" t="s">
        <v>82</v>
      </c>
      <c r="AV1169" s="15" t="s">
        <v>151</v>
      </c>
      <c r="AW1169" s="15" t="s">
        <v>33</v>
      </c>
      <c r="AX1169" s="15" t="s">
        <v>79</v>
      </c>
      <c r="AY1169" s="264" t="s">
        <v>143</v>
      </c>
    </row>
    <row r="1170" s="2" customFormat="1" ht="24.15" customHeight="1">
      <c r="A1170" s="40"/>
      <c r="B1170" s="41"/>
      <c r="C1170" s="276" t="s">
        <v>1398</v>
      </c>
      <c r="D1170" s="276" t="s">
        <v>588</v>
      </c>
      <c r="E1170" s="277" t="s">
        <v>1399</v>
      </c>
      <c r="F1170" s="278" t="s">
        <v>1400</v>
      </c>
      <c r="G1170" s="279" t="s">
        <v>271</v>
      </c>
      <c r="H1170" s="280">
        <v>101</v>
      </c>
      <c r="I1170" s="281"/>
      <c r="J1170" s="282">
        <f>ROUND(I1170*H1170,2)</f>
        <v>0</v>
      </c>
      <c r="K1170" s="278" t="s">
        <v>150</v>
      </c>
      <c r="L1170" s="283"/>
      <c r="M1170" s="284" t="s">
        <v>19</v>
      </c>
      <c r="N1170" s="285" t="s">
        <v>43</v>
      </c>
      <c r="O1170" s="86"/>
      <c r="P1170" s="223">
        <f>O1170*H1170</f>
        <v>0</v>
      </c>
      <c r="Q1170" s="223">
        <v>0.00050000000000000001</v>
      </c>
      <c r="R1170" s="223">
        <f>Q1170*H1170</f>
        <v>0.050500000000000003</v>
      </c>
      <c r="S1170" s="223">
        <v>0</v>
      </c>
      <c r="T1170" s="224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25" t="s">
        <v>369</v>
      </c>
      <c r="AT1170" s="225" t="s">
        <v>588</v>
      </c>
      <c r="AU1170" s="225" t="s">
        <v>82</v>
      </c>
      <c r="AY1170" s="19" t="s">
        <v>143</v>
      </c>
      <c r="BE1170" s="226">
        <f>IF(N1170="základní",J1170,0)</f>
        <v>0</v>
      </c>
      <c r="BF1170" s="226">
        <f>IF(N1170="snížená",J1170,0)</f>
        <v>0</v>
      </c>
      <c r="BG1170" s="226">
        <f>IF(N1170="zákl. přenesená",J1170,0)</f>
        <v>0</v>
      </c>
      <c r="BH1170" s="226">
        <f>IF(N1170="sníž. přenesená",J1170,0)</f>
        <v>0</v>
      </c>
      <c r="BI1170" s="226">
        <f>IF(N1170="nulová",J1170,0)</f>
        <v>0</v>
      </c>
      <c r="BJ1170" s="19" t="s">
        <v>79</v>
      </c>
      <c r="BK1170" s="226">
        <f>ROUND(I1170*H1170,2)</f>
        <v>0</v>
      </c>
      <c r="BL1170" s="19" t="s">
        <v>204</v>
      </c>
      <c r="BM1170" s="225" t="s">
        <v>1401</v>
      </c>
    </row>
    <row r="1171" s="2" customFormat="1">
      <c r="A1171" s="40"/>
      <c r="B1171" s="41"/>
      <c r="C1171" s="42"/>
      <c r="D1171" s="227" t="s">
        <v>153</v>
      </c>
      <c r="E1171" s="42"/>
      <c r="F1171" s="228" t="s">
        <v>1402</v>
      </c>
      <c r="G1171" s="42"/>
      <c r="H1171" s="42"/>
      <c r="I1171" s="229"/>
      <c r="J1171" s="42"/>
      <c r="K1171" s="42"/>
      <c r="L1171" s="46"/>
      <c r="M1171" s="230"/>
      <c r="N1171" s="231"/>
      <c r="O1171" s="86"/>
      <c r="P1171" s="86"/>
      <c r="Q1171" s="86"/>
      <c r="R1171" s="86"/>
      <c r="S1171" s="86"/>
      <c r="T1171" s="87"/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T1171" s="19" t="s">
        <v>153</v>
      </c>
      <c r="AU1171" s="19" t="s">
        <v>82</v>
      </c>
    </row>
    <row r="1172" s="13" customFormat="1">
      <c r="A1172" s="13"/>
      <c r="B1172" s="232"/>
      <c r="C1172" s="233"/>
      <c r="D1172" s="234" t="s">
        <v>155</v>
      </c>
      <c r="E1172" s="235" t="s">
        <v>19</v>
      </c>
      <c r="F1172" s="236" t="s">
        <v>1403</v>
      </c>
      <c r="G1172" s="233"/>
      <c r="H1172" s="235" t="s">
        <v>19</v>
      </c>
      <c r="I1172" s="237"/>
      <c r="J1172" s="233"/>
      <c r="K1172" s="233"/>
      <c r="L1172" s="238"/>
      <c r="M1172" s="239"/>
      <c r="N1172" s="240"/>
      <c r="O1172" s="240"/>
      <c r="P1172" s="240"/>
      <c r="Q1172" s="240"/>
      <c r="R1172" s="240"/>
      <c r="S1172" s="240"/>
      <c r="T1172" s="241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2" t="s">
        <v>155</v>
      </c>
      <c r="AU1172" s="242" t="s">
        <v>82</v>
      </c>
      <c r="AV1172" s="13" t="s">
        <v>79</v>
      </c>
      <c r="AW1172" s="13" t="s">
        <v>33</v>
      </c>
      <c r="AX1172" s="13" t="s">
        <v>72</v>
      </c>
      <c r="AY1172" s="242" t="s">
        <v>143</v>
      </c>
    </row>
    <row r="1173" s="14" customFormat="1">
      <c r="A1173" s="14"/>
      <c r="B1173" s="243"/>
      <c r="C1173" s="244"/>
      <c r="D1173" s="234" t="s">
        <v>155</v>
      </c>
      <c r="E1173" s="245" t="s">
        <v>19</v>
      </c>
      <c r="F1173" s="246" t="s">
        <v>871</v>
      </c>
      <c r="G1173" s="244"/>
      <c r="H1173" s="247">
        <v>101</v>
      </c>
      <c r="I1173" s="248"/>
      <c r="J1173" s="244"/>
      <c r="K1173" s="244"/>
      <c r="L1173" s="249"/>
      <c r="M1173" s="250"/>
      <c r="N1173" s="251"/>
      <c r="O1173" s="251"/>
      <c r="P1173" s="251"/>
      <c r="Q1173" s="251"/>
      <c r="R1173" s="251"/>
      <c r="S1173" s="251"/>
      <c r="T1173" s="252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3" t="s">
        <v>155</v>
      </c>
      <c r="AU1173" s="253" t="s">
        <v>82</v>
      </c>
      <c r="AV1173" s="14" t="s">
        <v>82</v>
      </c>
      <c r="AW1173" s="14" t="s">
        <v>33</v>
      </c>
      <c r="AX1173" s="14" t="s">
        <v>79</v>
      </c>
      <c r="AY1173" s="253" t="s">
        <v>143</v>
      </c>
    </row>
    <row r="1174" s="2" customFormat="1" ht="24.15" customHeight="1">
      <c r="A1174" s="40"/>
      <c r="B1174" s="41"/>
      <c r="C1174" s="276" t="s">
        <v>1404</v>
      </c>
      <c r="D1174" s="276" t="s">
        <v>588</v>
      </c>
      <c r="E1174" s="277" t="s">
        <v>1405</v>
      </c>
      <c r="F1174" s="278" t="s">
        <v>1406</v>
      </c>
      <c r="G1174" s="279" t="s">
        <v>271</v>
      </c>
      <c r="H1174" s="280">
        <v>33</v>
      </c>
      <c r="I1174" s="281"/>
      <c r="J1174" s="282">
        <f>ROUND(I1174*H1174,2)</f>
        <v>0</v>
      </c>
      <c r="K1174" s="278" t="s">
        <v>19</v>
      </c>
      <c r="L1174" s="283"/>
      <c r="M1174" s="284" t="s">
        <v>19</v>
      </c>
      <c r="N1174" s="285" t="s">
        <v>43</v>
      </c>
      <c r="O1174" s="86"/>
      <c r="P1174" s="223">
        <f>O1174*H1174</f>
        <v>0</v>
      </c>
      <c r="Q1174" s="223">
        <v>0.00059999999999999995</v>
      </c>
      <c r="R1174" s="223">
        <f>Q1174*H1174</f>
        <v>0.019799999999999998</v>
      </c>
      <c r="S1174" s="223">
        <v>0</v>
      </c>
      <c r="T1174" s="224">
        <f>S1174*H1174</f>
        <v>0</v>
      </c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R1174" s="225" t="s">
        <v>369</v>
      </c>
      <c r="AT1174" s="225" t="s">
        <v>588</v>
      </c>
      <c r="AU1174" s="225" t="s">
        <v>82</v>
      </c>
      <c r="AY1174" s="19" t="s">
        <v>143</v>
      </c>
      <c r="BE1174" s="226">
        <f>IF(N1174="základní",J1174,0)</f>
        <v>0</v>
      </c>
      <c r="BF1174" s="226">
        <f>IF(N1174="snížená",J1174,0)</f>
        <v>0</v>
      </c>
      <c r="BG1174" s="226">
        <f>IF(N1174="zákl. přenesená",J1174,0)</f>
        <v>0</v>
      </c>
      <c r="BH1174" s="226">
        <f>IF(N1174="sníž. přenesená",J1174,0)</f>
        <v>0</v>
      </c>
      <c r="BI1174" s="226">
        <f>IF(N1174="nulová",J1174,0)</f>
        <v>0</v>
      </c>
      <c r="BJ1174" s="19" t="s">
        <v>79</v>
      </c>
      <c r="BK1174" s="226">
        <f>ROUND(I1174*H1174,2)</f>
        <v>0</v>
      </c>
      <c r="BL1174" s="19" t="s">
        <v>204</v>
      </c>
      <c r="BM1174" s="225" t="s">
        <v>1407</v>
      </c>
    </row>
    <row r="1175" s="13" customFormat="1">
      <c r="A1175" s="13"/>
      <c r="B1175" s="232"/>
      <c r="C1175" s="233"/>
      <c r="D1175" s="234" t="s">
        <v>155</v>
      </c>
      <c r="E1175" s="235" t="s">
        <v>19</v>
      </c>
      <c r="F1175" s="236" t="s">
        <v>1408</v>
      </c>
      <c r="G1175" s="233"/>
      <c r="H1175" s="235" t="s">
        <v>19</v>
      </c>
      <c r="I1175" s="237"/>
      <c r="J1175" s="233"/>
      <c r="K1175" s="233"/>
      <c r="L1175" s="238"/>
      <c r="M1175" s="239"/>
      <c r="N1175" s="240"/>
      <c r="O1175" s="240"/>
      <c r="P1175" s="240"/>
      <c r="Q1175" s="240"/>
      <c r="R1175" s="240"/>
      <c r="S1175" s="240"/>
      <c r="T1175" s="241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2" t="s">
        <v>155</v>
      </c>
      <c r="AU1175" s="242" t="s">
        <v>82</v>
      </c>
      <c r="AV1175" s="13" t="s">
        <v>79</v>
      </c>
      <c r="AW1175" s="13" t="s">
        <v>33</v>
      </c>
      <c r="AX1175" s="13" t="s">
        <v>72</v>
      </c>
      <c r="AY1175" s="242" t="s">
        <v>143</v>
      </c>
    </row>
    <row r="1176" s="14" customFormat="1">
      <c r="A1176" s="14"/>
      <c r="B1176" s="243"/>
      <c r="C1176" s="244"/>
      <c r="D1176" s="234" t="s">
        <v>155</v>
      </c>
      <c r="E1176" s="245" t="s">
        <v>19</v>
      </c>
      <c r="F1176" s="246" t="s">
        <v>380</v>
      </c>
      <c r="G1176" s="244"/>
      <c r="H1176" s="247">
        <v>33</v>
      </c>
      <c r="I1176" s="248"/>
      <c r="J1176" s="244"/>
      <c r="K1176" s="244"/>
      <c r="L1176" s="249"/>
      <c r="M1176" s="250"/>
      <c r="N1176" s="251"/>
      <c r="O1176" s="251"/>
      <c r="P1176" s="251"/>
      <c r="Q1176" s="251"/>
      <c r="R1176" s="251"/>
      <c r="S1176" s="251"/>
      <c r="T1176" s="252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3" t="s">
        <v>155</v>
      </c>
      <c r="AU1176" s="253" t="s">
        <v>82</v>
      </c>
      <c r="AV1176" s="14" t="s">
        <v>82</v>
      </c>
      <c r="AW1176" s="14" t="s">
        <v>33</v>
      </c>
      <c r="AX1176" s="14" t="s">
        <v>79</v>
      </c>
      <c r="AY1176" s="253" t="s">
        <v>143</v>
      </c>
    </row>
    <row r="1177" s="2" customFormat="1" ht="24.15" customHeight="1">
      <c r="A1177" s="40"/>
      <c r="B1177" s="41"/>
      <c r="C1177" s="214" t="s">
        <v>1409</v>
      </c>
      <c r="D1177" s="214" t="s">
        <v>146</v>
      </c>
      <c r="E1177" s="215" t="s">
        <v>1410</v>
      </c>
      <c r="F1177" s="216" t="s">
        <v>1411</v>
      </c>
      <c r="G1177" s="217" t="s">
        <v>271</v>
      </c>
      <c r="H1177" s="218">
        <v>26</v>
      </c>
      <c r="I1177" s="219"/>
      <c r="J1177" s="220">
        <f>ROUND(I1177*H1177,2)</f>
        <v>0</v>
      </c>
      <c r="K1177" s="216" t="s">
        <v>150</v>
      </c>
      <c r="L1177" s="46"/>
      <c r="M1177" s="221" t="s">
        <v>19</v>
      </c>
      <c r="N1177" s="222" t="s">
        <v>43</v>
      </c>
      <c r="O1177" s="86"/>
      <c r="P1177" s="223">
        <f>O1177*H1177</f>
        <v>0</v>
      </c>
      <c r="Q1177" s="223">
        <v>0</v>
      </c>
      <c r="R1177" s="223">
        <f>Q1177*H1177</f>
        <v>0</v>
      </c>
      <c r="S1177" s="223">
        <v>0</v>
      </c>
      <c r="T1177" s="224">
        <f>S1177*H1177</f>
        <v>0</v>
      </c>
      <c r="U1177" s="40"/>
      <c r="V1177" s="40"/>
      <c r="W1177" s="40"/>
      <c r="X1177" s="40"/>
      <c r="Y1177" s="40"/>
      <c r="Z1177" s="40"/>
      <c r="AA1177" s="40"/>
      <c r="AB1177" s="40"/>
      <c r="AC1177" s="40"/>
      <c r="AD1177" s="40"/>
      <c r="AE1177" s="40"/>
      <c r="AR1177" s="225" t="s">
        <v>204</v>
      </c>
      <c r="AT1177" s="225" t="s">
        <v>146</v>
      </c>
      <c r="AU1177" s="225" t="s">
        <v>82</v>
      </c>
      <c r="AY1177" s="19" t="s">
        <v>143</v>
      </c>
      <c r="BE1177" s="226">
        <f>IF(N1177="základní",J1177,0)</f>
        <v>0</v>
      </c>
      <c r="BF1177" s="226">
        <f>IF(N1177="snížená",J1177,0)</f>
        <v>0</v>
      </c>
      <c r="BG1177" s="226">
        <f>IF(N1177="zákl. přenesená",J1177,0)</f>
        <v>0</v>
      </c>
      <c r="BH1177" s="226">
        <f>IF(N1177="sníž. přenesená",J1177,0)</f>
        <v>0</v>
      </c>
      <c r="BI1177" s="226">
        <f>IF(N1177="nulová",J1177,0)</f>
        <v>0</v>
      </c>
      <c r="BJ1177" s="19" t="s">
        <v>79</v>
      </c>
      <c r="BK1177" s="226">
        <f>ROUND(I1177*H1177,2)</f>
        <v>0</v>
      </c>
      <c r="BL1177" s="19" t="s">
        <v>204</v>
      </c>
      <c r="BM1177" s="225" t="s">
        <v>1412</v>
      </c>
    </row>
    <row r="1178" s="2" customFormat="1">
      <c r="A1178" s="40"/>
      <c r="B1178" s="41"/>
      <c r="C1178" s="42"/>
      <c r="D1178" s="227" t="s">
        <v>153</v>
      </c>
      <c r="E1178" s="42"/>
      <c r="F1178" s="228" t="s">
        <v>1413</v>
      </c>
      <c r="G1178" s="42"/>
      <c r="H1178" s="42"/>
      <c r="I1178" s="229"/>
      <c r="J1178" s="42"/>
      <c r="K1178" s="42"/>
      <c r="L1178" s="46"/>
      <c r="M1178" s="230"/>
      <c r="N1178" s="231"/>
      <c r="O1178" s="86"/>
      <c r="P1178" s="86"/>
      <c r="Q1178" s="86"/>
      <c r="R1178" s="86"/>
      <c r="S1178" s="86"/>
      <c r="T1178" s="87"/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T1178" s="19" t="s">
        <v>153</v>
      </c>
      <c r="AU1178" s="19" t="s">
        <v>82</v>
      </c>
    </row>
    <row r="1179" s="13" customFormat="1">
      <c r="A1179" s="13"/>
      <c r="B1179" s="232"/>
      <c r="C1179" s="233"/>
      <c r="D1179" s="234" t="s">
        <v>155</v>
      </c>
      <c r="E1179" s="235" t="s">
        <v>19</v>
      </c>
      <c r="F1179" s="236" t="s">
        <v>1414</v>
      </c>
      <c r="G1179" s="233"/>
      <c r="H1179" s="235" t="s">
        <v>19</v>
      </c>
      <c r="I1179" s="237"/>
      <c r="J1179" s="233"/>
      <c r="K1179" s="233"/>
      <c r="L1179" s="238"/>
      <c r="M1179" s="239"/>
      <c r="N1179" s="240"/>
      <c r="O1179" s="240"/>
      <c r="P1179" s="240"/>
      <c r="Q1179" s="240"/>
      <c r="R1179" s="240"/>
      <c r="S1179" s="240"/>
      <c r="T1179" s="241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42" t="s">
        <v>155</v>
      </c>
      <c r="AU1179" s="242" t="s">
        <v>82</v>
      </c>
      <c r="AV1179" s="13" t="s">
        <v>79</v>
      </c>
      <c r="AW1179" s="13" t="s">
        <v>33</v>
      </c>
      <c r="AX1179" s="13" t="s">
        <v>72</v>
      </c>
      <c r="AY1179" s="242" t="s">
        <v>143</v>
      </c>
    </row>
    <row r="1180" s="14" customFormat="1">
      <c r="A1180" s="14"/>
      <c r="B1180" s="243"/>
      <c r="C1180" s="244"/>
      <c r="D1180" s="234" t="s">
        <v>155</v>
      </c>
      <c r="E1180" s="245" t="s">
        <v>19</v>
      </c>
      <c r="F1180" s="246" t="s">
        <v>253</v>
      </c>
      <c r="G1180" s="244"/>
      <c r="H1180" s="247">
        <v>13</v>
      </c>
      <c r="I1180" s="248"/>
      <c r="J1180" s="244"/>
      <c r="K1180" s="244"/>
      <c r="L1180" s="249"/>
      <c r="M1180" s="250"/>
      <c r="N1180" s="251"/>
      <c r="O1180" s="251"/>
      <c r="P1180" s="251"/>
      <c r="Q1180" s="251"/>
      <c r="R1180" s="251"/>
      <c r="S1180" s="251"/>
      <c r="T1180" s="252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3" t="s">
        <v>155</v>
      </c>
      <c r="AU1180" s="253" t="s">
        <v>82</v>
      </c>
      <c r="AV1180" s="14" t="s">
        <v>82</v>
      </c>
      <c r="AW1180" s="14" t="s">
        <v>33</v>
      </c>
      <c r="AX1180" s="14" t="s">
        <v>72</v>
      </c>
      <c r="AY1180" s="253" t="s">
        <v>143</v>
      </c>
    </row>
    <row r="1181" s="13" customFormat="1">
      <c r="A1181" s="13"/>
      <c r="B1181" s="232"/>
      <c r="C1181" s="233"/>
      <c r="D1181" s="234" t="s">
        <v>155</v>
      </c>
      <c r="E1181" s="235" t="s">
        <v>19</v>
      </c>
      <c r="F1181" s="236" t="s">
        <v>1415</v>
      </c>
      <c r="G1181" s="233"/>
      <c r="H1181" s="235" t="s">
        <v>19</v>
      </c>
      <c r="I1181" s="237"/>
      <c r="J1181" s="233"/>
      <c r="K1181" s="233"/>
      <c r="L1181" s="238"/>
      <c r="M1181" s="239"/>
      <c r="N1181" s="240"/>
      <c r="O1181" s="240"/>
      <c r="P1181" s="240"/>
      <c r="Q1181" s="240"/>
      <c r="R1181" s="240"/>
      <c r="S1181" s="240"/>
      <c r="T1181" s="241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2" t="s">
        <v>155</v>
      </c>
      <c r="AU1181" s="242" t="s">
        <v>82</v>
      </c>
      <c r="AV1181" s="13" t="s">
        <v>79</v>
      </c>
      <c r="AW1181" s="13" t="s">
        <v>33</v>
      </c>
      <c r="AX1181" s="13" t="s">
        <v>72</v>
      </c>
      <c r="AY1181" s="242" t="s">
        <v>143</v>
      </c>
    </row>
    <row r="1182" s="14" customFormat="1">
      <c r="A1182" s="14"/>
      <c r="B1182" s="243"/>
      <c r="C1182" s="244"/>
      <c r="D1182" s="234" t="s">
        <v>155</v>
      </c>
      <c r="E1182" s="245" t="s">
        <v>19</v>
      </c>
      <c r="F1182" s="246" t="s">
        <v>253</v>
      </c>
      <c r="G1182" s="244"/>
      <c r="H1182" s="247">
        <v>13</v>
      </c>
      <c r="I1182" s="248"/>
      <c r="J1182" s="244"/>
      <c r="K1182" s="244"/>
      <c r="L1182" s="249"/>
      <c r="M1182" s="250"/>
      <c r="N1182" s="251"/>
      <c r="O1182" s="251"/>
      <c r="P1182" s="251"/>
      <c r="Q1182" s="251"/>
      <c r="R1182" s="251"/>
      <c r="S1182" s="251"/>
      <c r="T1182" s="252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3" t="s">
        <v>155</v>
      </c>
      <c r="AU1182" s="253" t="s">
        <v>82</v>
      </c>
      <c r="AV1182" s="14" t="s">
        <v>82</v>
      </c>
      <c r="AW1182" s="14" t="s">
        <v>33</v>
      </c>
      <c r="AX1182" s="14" t="s">
        <v>72</v>
      </c>
      <c r="AY1182" s="253" t="s">
        <v>143</v>
      </c>
    </row>
    <row r="1183" s="15" customFormat="1">
      <c r="A1183" s="15"/>
      <c r="B1183" s="254"/>
      <c r="C1183" s="255"/>
      <c r="D1183" s="234" t="s">
        <v>155</v>
      </c>
      <c r="E1183" s="256" t="s">
        <v>19</v>
      </c>
      <c r="F1183" s="257" t="s">
        <v>234</v>
      </c>
      <c r="G1183" s="255"/>
      <c r="H1183" s="258">
        <v>26</v>
      </c>
      <c r="I1183" s="259"/>
      <c r="J1183" s="255"/>
      <c r="K1183" s="255"/>
      <c r="L1183" s="260"/>
      <c r="M1183" s="261"/>
      <c r="N1183" s="262"/>
      <c r="O1183" s="262"/>
      <c r="P1183" s="262"/>
      <c r="Q1183" s="262"/>
      <c r="R1183" s="262"/>
      <c r="S1183" s="262"/>
      <c r="T1183" s="263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64" t="s">
        <v>155</v>
      </c>
      <c r="AU1183" s="264" t="s">
        <v>82</v>
      </c>
      <c r="AV1183" s="15" t="s">
        <v>151</v>
      </c>
      <c r="AW1183" s="15" t="s">
        <v>33</v>
      </c>
      <c r="AX1183" s="15" t="s">
        <v>79</v>
      </c>
      <c r="AY1183" s="264" t="s">
        <v>143</v>
      </c>
    </row>
    <row r="1184" s="2" customFormat="1" ht="21.75" customHeight="1">
      <c r="A1184" s="40"/>
      <c r="B1184" s="41"/>
      <c r="C1184" s="276" t="s">
        <v>1416</v>
      </c>
      <c r="D1184" s="276" t="s">
        <v>588</v>
      </c>
      <c r="E1184" s="277" t="s">
        <v>1417</v>
      </c>
      <c r="F1184" s="278" t="s">
        <v>1418</v>
      </c>
      <c r="G1184" s="279" t="s">
        <v>271</v>
      </c>
      <c r="H1184" s="280">
        <v>13</v>
      </c>
      <c r="I1184" s="281"/>
      <c r="J1184" s="282">
        <f>ROUND(I1184*H1184,2)</f>
        <v>0</v>
      </c>
      <c r="K1184" s="278" t="s">
        <v>19</v>
      </c>
      <c r="L1184" s="283"/>
      <c r="M1184" s="284" t="s">
        <v>19</v>
      </c>
      <c r="N1184" s="285" t="s">
        <v>43</v>
      </c>
      <c r="O1184" s="86"/>
      <c r="P1184" s="223">
        <f>O1184*H1184</f>
        <v>0</v>
      </c>
      <c r="Q1184" s="223">
        <v>0.00059999999999999995</v>
      </c>
      <c r="R1184" s="223">
        <f>Q1184*H1184</f>
        <v>0.0077999999999999996</v>
      </c>
      <c r="S1184" s="223">
        <v>0</v>
      </c>
      <c r="T1184" s="224">
        <f>S1184*H1184</f>
        <v>0</v>
      </c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R1184" s="225" t="s">
        <v>369</v>
      </c>
      <c r="AT1184" s="225" t="s">
        <v>588</v>
      </c>
      <c r="AU1184" s="225" t="s">
        <v>82</v>
      </c>
      <c r="AY1184" s="19" t="s">
        <v>143</v>
      </c>
      <c r="BE1184" s="226">
        <f>IF(N1184="základní",J1184,0)</f>
        <v>0</v>
      </c>
      <c r="BF1184" s="226">
        <f>IF(N1184="snížená",J1184,0)</f>
        <v>0</v>
      </c>
      <c r="BG1184" s="226">
        <f>IF(N1184="zákl. přenesená",J1184,0)</f>
        <v>0</v>
      </c>
      <c r="BH1184" s="226">
        <f>IF(N1184="sníž. přenesená",J1184,0)</f>
        <v>0</v>
      </c>
      <c r="BI1184" s="226">
        <f>IF(N1184="nulová",J1184,0)</f>
        <v>0</v>
      </c>
      <c r="BJ1184" s="19" t="s">
        <v>79</v>
      </c>
      <c r="BK1184" s="226">
        <f>ROUND(I1184*H1184,2)</f>
        <v>0</v>
      </c>
      <c r="BL1184" s="19" t="s">
        <v>204</v>
      </c>
      <c r="BM1184" s="225" t="s">
        <v>1419</v>
      </c>
    </row>
    <row r="1185" s="13" customFormat="1">
      <c r="A1185" s="13"/>
      <c r="B1185" s="232"/>
      <c r="C1185" s="233"/>
      <c r="D1185" s="234" t="s">
        <v>155</v>
      </c>
      <c r="E1185" s="235" t="s">
        <v>19</v>
      </c>
      <c r="F1185" s="236" t="s">
        <v>1420</v>
      </c>
      <c r="G1185" s="233"/>
      <c r="H1185" s="235" t="s">
        <v>19</v>
      </c>
      <c r="I1185" s="237"/>
      <c r="J1185" s="233"/>
      <c r="K1185" s="233"/>
      <c r="L1185" s="238"/>
      <c r="M1185" s="239"/>
      <c r="N1185" s="240"/>
      <c r="O1185" s="240"/>
      <c r="P1185" s="240"/>
      <c r="Q1185" s="240"/>
      <c r="R1185" s="240"/>
      <c r="S1185" s="240"/>
      <c r="T1185" s="241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2" t="s">
        <v>155</v>
      </c>
      <c r="AU1185" s="242" t="s">
        <v>82</v>
      </c>
      <c r="AV1185" s="13" t="s">
        <v>79</v>
      </c>
      <c r="AW1185" s="13" t="s">
        <v>33</v>
      </c>
      <c r="AX1185" s="13" t="s">
        <v>72</v>
      </c>
      <c r="AY1185" s="242" t="s">
        <v>143</v>
      </c>
    </row>
    <row r="1186" s="14" customFormat="1">
      <c r="A1186" s="14"/>
      <c r="B1186" s="243"/>
      <c r="C1186" s="244"/>
      <c r="D1186" s="234" t="s">
        <v>155</v>
      </c>
      <c r="E1186" s="245" t="s">
        <v>19</v>
      </c>
      <c r="F1186" s="246" t="s">
        <v>253</v>
      </c>
      <c r="G1186" s="244"/>
      <c r="H1186" s="247">
        <v>13</v>
      </c>
      <c r="I1186" s="248"/>
      <c r="J1186" s="244"/>
      <c r="K1186" s="244"/>
      <c r="L1186" s="249"/>
      <c r="M1186" s="250"/>
      <c r="N1186" s="251"/>
      <c r="O1186" s="251"/>
      <c r="P1186" s="251"/>
      <c r="Q1186" s="251"/>
      <c r="R1186" s="251"/>
      <c r="S1186" s="251"/>
      <c r="T1186" s="252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3" t="s">
        <v>155</v>
      </c>
      <c r="AU1186" s="253" t="s">
        <v>82</v>
      </c>
      <c r="AV1186" s="14" t="s">
        <v>82</v>
      </c>
      <c r="AW1186" s="14" t="s">
        <v>33</v>
      </c>
      <c r="AX1186" s="14" t="s">
        <v>79</v>
      </c>
      <c r="AY1186" s="253" t="s">
        <v>143</v>
      </c>
    </row>
    <row r="1187" s="2" customFormat="1" ht="24.15" customHeight="1">
      <c r="A1187" s="40"/>
      <c r="B1187" s="41"/>
      <c r="C1187" s="276" t="s">
        <v>1421</v>
      </c>
      <c r="D1187" s="276" t="s">
        <v>588</v>
      </c>
      <c r="E1187" s="277" t="s">
        <v>1422</v>
      </c>
      <c r="F1187" s="278" t="s">
        <v>1423</v>
      </c>
      <c r="G1187" s="279" t="s">
        <v>271</v>
      </c>
      <c r="H1187" s="280">
        <v>13</v>
      </c>
      <c r="I1187" s="281"/>
      <c r="J1187" s="282">
        <f>ROUND(I1187*H1187,2)</f>
        <v>0</v>
      </c>
      <c r="K1187" s="278" t="s">
        <v>19</v>
      </c>
      <c r="L1187" s="283"/>
      <c r="M1187" s="284" t="s">
        <v>19</v>
      </c>
      <c r="N1187" s="285" t="s">
        <v>43</v>
      </c>
      <c r="O1187" s="86"/>
      <c r="P1187" s="223">
        <f>O1187*H1187</f>
        <v>0</v>
      </c>
      <c r="Q1187" s="223">
        <v>0.00050000000000000001</v>
      </c>
      <c r="R1187" s="223">
        <f>Q1187*H1187</f>
        <v>0.0065000000000000006</v>
      </c>
      <c r="S1187" s="223">
        <v>0</v>
      </c>
      <c r="T1187" s="224">
        <f>S1187*H1187</f>
        <v>0</v>
      </c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R1187" s="225" t="s">
        <v>369</v>
      </c>
      <c r="AT1187" s="225" t="s">
        <v>588</v>
      </c>
      <c r="AU1187" s="225" t="s">
        <v>82</v>
      </c>
      <c r="AY1187" s="19" t="s">
        <v>143</v>
      </c>
      <c r="BE1187" s="226">
        <f>IF(N1187="základní",J1187,0)</f>
        <v>0</v>
      </c>
      <c r="BF1187" s="226">
        <f>IF(N1187="snížená",J1187,0)</f>
        <v>0</v>
      </c>
      <c r="BG1187" s="226">
        <f>IF(N1187="zákl. přenesená",J1187,0)</f>
        <v>0</v>
      </c>
      <c r="BH1187" s="226">
        <f>IF(N1187="sníž. přenesená",J1187,0)</f>
        <v>0</v>
      </c>
      <c r="BI1187" s="226">
        <f>IF(N1187="nulová",J1187,0)</f>
        <v>0</v>
      </c>
      <c r="BJ1187" s="19" t="s">
        <v>79</v>
      </c>
      <c r="BK1187" s="226">
        <f>ROUND(I1187*H1187,2)</f>
        <v>0</v>
      </c>
      <c r="BL1187" s="19" t="s">
        <v>204</v>
      </c>
      <c r="BM1187" s="225" t="s">
        <v>1424</v>
      </c>
    </row>
    <row r="1188" s="13" customFormat="1">
      <c r="A1188" s="13"/>
      <c r="B1188" s="232"/>
      <c r="C1188" s="233"/>
      <c r="D1188" s="234" t="s">
        <v>155</v>
      </c>
      <c r="E1188" s="235" t="s">
        <v>19</v>
      </c>
      <c r="F1188" s="236" t="s">
        <v>1425</v>
      </c>
      <c r="G1188" s="233"/>
      <c r="H1188" s="235" t="s">
        <v>19</v>
      </c>
      <c r="I1188" s="237"/>
      <c r="J1188" s="233"/>
      <c r="K1188" s="233"/>
      <c r="L1188" s="238"/>
      <c r="M1188" s="239"/>
      <c r="N1188" s="240"/>
      <c r="O1188" s="240"/>
      <c r="P1188" s="240"/>
      <c r="Q1188" s="240"/>
      <c r="R1188" s="240"/>
      <c r="S1188" s="240"/>
      <c r="T1188" s="241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2" t="s">
        <v>155</v>
      </c>
      <c r="AU1188" s="242" t="s">
        <v>82</v>
      </c>
      <c r="AV1188" s="13" t="s">
        <v>79</v>
      </c>
      <c r="AW1188" s="13" t="s">
        <v>33</v>
      </c>
      <c r="AX1188" s="13" t="s">
        <v>72</v>
      </c>
      <c r="AY1188" s="242" t="s">
        <v>143</v>
      </c>
    </row>
    <row r="1189" s="14" customFormat="1">
      <c r="A1189" s="14"/>
      <c r="B1189" s="243"/>
      <c r="C1189" s="244"/>
      <c r="D1189" s="234" t="s">
        <v>155</v>
      </c>
      <c r="E1189" s="245" t="s">
        <v>19</v>
      </c>
      <c r="F1189" s="246" t="s">
        <v>253</v>
      </c>
      <c r="G1189" s="244"/>
      <c r="H1189" s="247">
        <v>13</v>
      </c>
      <c r="I1189" s="248"/>
      <c r="J1189" s="244"/>
      <c r="K1189" s="244"/>
      <c r="L1189" s="249"/>
      <c r="M1189" s="250"/>
      <c r="N1189" s="251"/>
      <c r="O1189" s="251"/>
      <c r="P1189" s="251"/>
      <c r="Q1189" s="251"/>
      <c r="R1189" s="251"/>
      <c r="S1189" s="251"/>
      <c r="T1189" s="252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3" t="s">
        <v>155</v>
      </c>
      <c r="AU1189" s="253" t="s">
        <v>82</v>
      </c>
      <c r="AV1189" s="14" t="s">
        <v>82</v>
      </c>
      <c r="AW1189" s="14" t="s">
        <v>33</v>
      </c>
      <c r="AX1189" s="14" t="s">
        <v>79</v>
      </c>
      <c r="AY1189" s="253" t="s">
        <v>143</v>
      </c>
    </row>
    <row r="1190" s="2" customFormat="1" ht="37.8" customHeight="1">
      <c r="A1190" s="40"/>
      <c r="B1190" s="41"/>
      <c r="C1190" s="214" t="s">
        <v>1426</v>
      </c>
      <c r="D1190" s="214" t="s">
        <v>146</v>
      </c>
      <c r="E1190" s="215" t="s">
        <v>1427</v>
      </c>
      <c r="F1190" s="216" t="s">
        <v>1428</v>
      </c>
      <c r="G1190" s="217" t="s">
        <v>271</v>
      </c>
      <c r="H1190" s="218">
        <v>164</v>
      </c>
      <c r="I1190" s="219"/>
      <c r="J1190" s="220">
        <f>ROUND(I1190*H1190,2)</f>
        <v>0</v>
      </c>
      <c r="K1190" s="216" t="s">
        <v>150</v>
      </c>
      <c r="L1190" s="46"/>
      <c r="M1190" s="221" t="s">
        <v>19</v>
      </c>
      <c r="N1190" s="222" t="s">
        <v>43</v>
      </c>
      <c r="O1190" s="86"/>
      <c r="P1190" s="223">
        <f>O1190*H1190</f>
        <v>0</v>
      </c>
      <c r="Q1190" s="223">
        <v>0</v>
      </c>
      <c r="R1190" s="223">
        <f>Q1190*H1190</f>
        <v>0</v>
      </c>
      <c r="S1190" s="223">
        <v>0</v>
      </c>
      <c r="T1190" s="224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25" t="s">
        <v>204</v>
      </c>
      <c r="AT1190" s="225" t="s">
        <v>146</v>
      </c>
      <c r="AU1190" s="225" t="s">
        <v>82</v>
      </c>
      <c r="AY1190" s="19" t="s">
        <v>143</v>
      </c>
      <c r="BE1190" s="226">
        <f>IF(N1190="základní",J1190,0)</f>
        <v>0</v>
      </c>
      <c r="BF1190" s="226">
        <f>IF(N1190="snížená",J1190,0)</f>
        <v>0</v>
      </c>
      <c r="BG1190" s="226">
        <f>IF(N1190="zákl. přenesená",J1190,0)</f>
        <v>0</v>
      </c>
      <c r="BH1190" s="226">
        <f>IF(N1190="sníž. přenesená",J1190,0)</f>
        <v>0</v>
      </c>
      <c r="BI1190" s="226">
        <f>IF(N1190="nulová",J1190,0)</f>
        <v>0</v>
      </c>
      <c r="BJ1190" s="19" t="s">
        <v>79</v>
      </c>
      <c r="BK1190" s="226">
        <f>ROUND(I1190*H1190,2)</f>
        <v>0</v>
      </c>
      <c r="BL1190" s="19" t="s">
        <v>204</v>
      </c>
      <c r="BM1190" s="225" t="s">
        <v>1429</v>
      </c>
    </row>
    <row r="1191" s="2" customFormat="1">
      <c r="A1191" s="40"/>
      <c r="B1191" s="41"/>
      <c r="C1191" s="42"/>
      <c r="D1191" s="227" t="s">
        <v>153</v>
      </c>
      <c r="E1191" s="42"/>
      <c r="F1191" s="228" t="s">
        <v>1430</v>
      </c>
      <c r="G1191" s="42"/>
      <c r="H1191" s="42"/>
      <c r="I1191" s="229"/>
      <c r="J1191" s="42"/>
      <c r="K1191" s="42"/>
      <c r="L1191" s="46"/>
      <c r="M1191" s="230"/>
      <c r="N1191" s="231"/>
      <c r="O1191" s="86"/>
      <c r="P1191" s="86"/>
      <c r="Q1191" s="86"/>
      <c r="R1191" s="86"/>
      <c r="S1191" s="86"/>
      <c r="T1191" s="87"/>
      <c r="U1191" s="40"/>
      <c r="V1191" s="40"/>
      <c r="W1191" s="40"/>
      <c r="X1191" s="40"/>
      <c r="Y1191" s="40"/>
      <c r="Z1191" s="40"/>
      <c r="AA1191" s="40"/>
      <c r="AB1191" s="40"/>
      <c r="AC1191" s="40"/>
      <c r="AD1191" s="40"/>
      <c r="AE1191" s="40"/>
      <c r="AT1191" s="19" t="s">
        <v>153</v>
      </c>
      <c r="AU1191" s="19" t="s">
        <v>82</v>
      </c>
    </row>
    <row r="1192" s="13" customFormat="1">
      <c r="A1192" s="13"/>
      <c r="B1192" s="232"/>
      <c r="C1192" s="233"/>
      <c r="D1192" s="234" t="s">
        <v>155</v>
      </c>
      <c r="E1192" s="235" t="s">
        <v>19</v>
      </c>
      <c r="F1192" s="236" t="s">
        <v>1431</v>
      </c>
      <c r="G1192" s="233"/>
      <c r="H1192" s="235" t="s">
        <v>19</v>
      </c>
      <c r="I1192" s="237"/>
      <c r="J1192" s="233"/>
      <c r="K1192" s="233"/>
      <c r="L1192" s="238"/>
      <c r="M1192" s="239"/>
      <c r="N1192" s="240"/>
      <c r="O1192" s="240"/>
      <c r="P1192" s="240"/>
      <c r="Q1192" s="240"/>
      <c r="R1192" s="240"/>
      <c r="S1192" s="240"/>
      <c r="T1192" s="241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2" t="s">
        <v>155</v>
      </c>
      <c r="AU1192" s="242" t="s">
        <v>82</v>
      </c>
      <c r="AV1192" s="13" t="s">
        <v>79</v>
      </c>
      <c r="AW1192" s="13" t="s">
        <v>33</v>
      </c>
      <c r="AX1192" s="13" t="s">
        <v>72</v>
      </c>
      <c r="AY1192" s="242" t="s">
        <v>143</v>
      </c>
    </row>
    <row r="1193" s="14" customFormat="1">
      <c r="A1193" s="14"/>
      <c r="B1193" s="243"/>
      <c r="C1193" s="244"/>
      <c r="D1193" s="234" t="s">
        <v>155</v>
      </c>
      <c r="E1193" s="245" t="s">
        <v>19</v>
      </c>
      <c r="F1193" s="246" t="s">
        <v>1232</v>
      </c>
      <c r="G1193" s="244"/>
      <c r="H1193" s="247">
        <v>155</v>
      </c>
      <c r="I1193" s="248"/>
      <c r="J1193" s="244"/>
      <c r="K1193" s="244"/>
      <c r="L1193" s="249"/>
      <c r="M1193" s="250"/>
      <c r="N1193" s="251"/>
      <c r="O1193" s="251"/>
      <c r="P1193" s="251"/>
      <c r="Q1193" s="251"/>
      <c r="R1193" s="251"/>
      <c r="S1193" s="251"/>
      <c r="T1193" s="252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3" t="s">
        <v>155</v>
      </c>
      <c r="AU1193" s="253" t="s">
        <v>82</v>
      </c>
      <c r="AV1193" s="14" t="s">
        <v>82</v>
      </c>
      <c r="AW1193" s="14" t="s">
        <v>33</v>
      </c>
      <c r="AX1193" s="14" t="s">
        <v>72</v>
      </c>
      <c r="AY1193" s="253" t="s">
        <v>143</v>
      </c>
    </row>
    <row r="1194" s="13" customFormat="1">
      <c r="A1194" s="13"/>
      <c r="B1194" s="232"/>
      <c r="C1194" s="233"/>
      <c r="D1194" s="234" t="s">
        <v>155</v>
      </c>
      <c r="E1194" s="235" t="s">
        <v>19</v>
      </c>
      <c r="F1194" s="236" t="s">
        <v>1432</v>
      </c>
      <c r="G1194" s="233"/>
      <c r="H1194" s="235" t="s">
        <v>19</v>
      </c>
      <c r="I1194" s="237"/>
      <c r="J1194" s="233"/>
      <c r="K1194" s="233"/>
      <c r="L1194" s="238"/>
      <c r="M1194" s="239"/>
      <c r="N1194" s="240"/>
      <c r="O1194" s="240"/>
      <c r="P1194" s="240"/>
      <c r="Q1194" s="240"/>
      <c r="R1194" s="240"/>
      <c r="S1194" s="240"/>
      <c r="T1194" s="241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2" t="s">
        <v>155</v>
      </c>
      <c r="AU1194" s="242" t="s">
        <v>82</v>
      </c>
      <c r="AV1194" s="13" t="s">
        <v>79</v>
      </c>
      <c r="AW1194" s="13" t="s">
        <v>33</v>
      </c>
      <c r="AX1194" s="13" t="s">
        <v>72</v>
      </c>
      <c r="AY1194" s="242" t="s">
        <v>143</v>
      </c>
    </row>
    <row r="1195" s="14" customFormat="1">
      <c r="A1195" s="14"/>
      <c r="B1195" s="243"/>
      <c r="C1195" s="244"/>
      <c r="D1195" s="234" t="s">
        <v>155</v>
      </c>
      <c r="E1195" s="245" t="s">
        <v>19</v>
      </c>
      <c r="F1195" s="246" t="s">
        <v>195</v>
      </c>
      <c r="G1195" s="244"/>
      <c r="H1195" s="247">
        <v>9</v>
      </c>
      <c r="I1195" s="248"/>
      <c r="J1195" s="244"/>
      <c r="K1195" s="244"/>
      <c r="L1195" s="249"/>
      <c r="M1195" s="250"/>
      <c r="N1195" s="251"/>
      <c r="O1195" s="251"/>
      <c r="P1195" s="251"/>
      <c r="Q1195" s="251"/>
      <c r="R1195" s="251"/>
      <c r="S1195" s="251"/>
      <c r="T1195" s="252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3" t="s">
        <v>155</v>
      </c>
      <c r="AU1195" s="253" t="s">
        <v>82</v>
      </c>
      <c r="AV1195" s="14" t="s">
        <v>82</v>
      </c>
      <c r="AW1195" s="14" t="s">
        <v>33</v>
      </c>
      <c r="AX1195" s="14" t="s">
        <v>72</v>
      </c>
      <c r="AY1195" s="253" t="s">
        <v>143</v>
      </c>
    </row>
    <row r="1196" s="15" customFormat="1">
      <c r="A1196" s="15"/>
      <c r="B1196" s="254"/>
      <c r="C1196" s="255"/>
      <c r="D1196" s="234" t="s">
        <v>155</v>
      </c>
      <c r="E1196" s="256" t="s">
        <v>19</v>
      </c>
      <c r="F1196" s="257" t="s">
        <v>234</v>
      </c>
      <c r="G1196" s="255"/>
      <c r="H1196" s="258">
        <v>164</v>
      </c>
      <c r="I1196" s="259"/>
      <c r="J1196" s="255"/>
      <c r="K1196" s="255"/>
      <c r="L1196" s="260"/>
      <c r="M1196" s="261"/>
      <c r="N1196" s="262"/>
      <c r="O1196" s="262"/>
      <c r="P1196" s="262"/>
      <c r="Q1196" s="262"/>
      <c r="R1196" s="262"/>
      <c r="S1196" s="262"/>
      <c r="T1196" s="263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64" t="s">
        <v>155</v>
      </c>
      <c r="AU1196" s="264" t="s">
        <v>82</v>
      </c>
      <c r="AV1196" s="15" t="s">
        <v>151</v>
      </c>
      <c r="AW1196" s="15" t="s">
        <v>33</v>
      </c>
      <c r="AX1196" s="15" t="s">
        <v>79</v>
      </c>
      <c r="AY1196" s="264" t="s">
        <v>143</v>
      </c>
    </row>
    <row r="1197" s="2" customFormat="1" ht="24.15" customHeight="1">
      <c r="A1197" s="40"/>
      <c r="B1197" s="41"/>
      <c r="C1197" s="276" t="s">
        <v>1118</v>
      </c>
      <c r="D1197" s="276" t="s">
        <v>588</v>
      </c>
      <c r="E1197" s="277" t="s">
        <v>1433</v>
      </c>
      <c r="F1197" s="278" t="s">
        <v>1434</v>
      </c>
      <c r="G1197" s="279" t="s">
        <v>271</v>
      </c>
      <c r="H1197" s="280">
        <v>155</v>
      </c>
      <c r="I1197" s="281"/>
      <c r="J1197" s="282">
        <f>ROUND(I1197*H1197,2)</f>
        <v>0</v>
      </c>
      <c r="K1197" s="278" t="s">
        <v>19</v>
      </c>
      <c r="L1197" s="283"/>
      <c r="M1197" s="284" t="s">
        <v>19</v>
      </c>
      <c r="N1197" s="285" t="s">
        <v>43</v>
      </c>
      <c r="O1197" s="86"/>
      <c r="P1197" s="223">
        <f>O1197*H1197</f>
        <v>0</v>
      </c>
      <c r="Q1197" s="223">
        <v>0.00012999999999999999</v>
      </c>
      <c r="R1197" s="223">
        <f>Q1197*H1197</f>
        <v>0.020149999999999998</v>
      </c>
      <c r="S1197" s="223">
        <v>0</v>
      </c>
      <c r="T1197" s="224">
        <f>S1197*H1197</f>
        <v>0</v>
      </c>
      <c r="U1197" s="40"/>
      <c r="V1197" s="40"/>
      <c r="W1197" s="40"/>
      <c r="X1197" s="40"/>
      <c r="Y1197" s="40"/>
      <c r="Z1197" s="40"/>
      <c r="AA1197" s="40"/>
      <c r="AB1197" s="40"/>
      <c r="AC1197" s="40"/>
      <c r="AD1197" s="40"/>
      <c r="AE1197" s="40"/>
      <c r="AR1197" s="225" t="s">
        <v>369</v>
      </c>
      <c r="AT1197" s="225" t="s">
        <v>588</v>
      </c>
      <c r="AU1197" s="225" t="s">
        <v>82</v>
      </c>
      <c r="AY1197" s="19" t="s">
        <v>143</v>
      </c>
      <c r="BE1197" s="226">
        <f>IF(N1197="základní",J1197,0)</f>
        <v>0</v>
      </c>
      <c r="BF1197" s="226">
        <f>IF(N1197="snížená",J1197,0)</f>
        <v>0</v>
      </c>
      <c r="BG1197" s="226">
        <f>IF(N1197="zákl. přenesená",J1197,0)</f>
        <v>0</v>
      </c>
      <c r="BH1197" s="226">
        <f>IF(N1197="sníž. přenesená",J1197,0)</f>
        <v>0</v>
      </c>
      <c r="BI1197" s="226">
        <f>IF(N1197="nulová",J1197,0)</f>
        <v>0</v>
      </c>
      <c r="BJ1197" s="19" t="s">
        <v>79</v>
      </c>
      <c r="BK1197" s="226">
        <f>ROUND(I1197*H1197,2)</f>
        <v>0</v>
      </c>
      <c r="BL1197" s="19" t="s">
        <v>204</v>
      </c>
      <c r="BM1197" s="225" t="s">
        <v>1435</v>
      </c>
    </row>
    <row r="1198" s="13" customFormat="1">
      <c r="A1198" s="13"/>
      <c r="B1198" s="232"/>
      <c r="C1198" s="233"/>
      <c r="D1198" s="234" t="s">
        <v>155</v>
      </c>
      <c r="E1198" s="235" t="s">
        <v>19</v>
      </c>
      <c r="F1198" s="236" t="s">
        <v>1436</v>
      </c>
      <c r="G1198" s="233"/>
      <c r="H1198" s="235" t="s">
        <v>19</v>
      </c>
      <c r="I1198" s="237"/>
      <c r="J1198" s="233"/>
      <c r="K1198" s="233"/>
      <c r="L1198" s="238"/>
      <c r="M1198" s="239"/>
      <c r="N1198" s="240"/>
      <c r="O1198" s="240"/>
      <c r="P1198" s="240"/>
      <c r="Q1198" s="240"/>
      <c r="R1198" s="240"/>
      <c r="S1198" s="240"/>
      <c r="T1198" s="241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2" t="s">
        <v>155</v>
      </c>
      <c r="AU1198" s="242" t="s">
        <v>82</v>
      </c>
      <c r="AV1198" s="13" t="s">
        <v>79</v>
      </c>
      <c r="AW1198" s="13" t="s">
        <v>33</v>
      </c>
      <c r="AX1198" s="13" t="s">
        <v>72</v>
      </c>
      <c r="AY1198" s="242" t="s">
        <v>143</v>
      </c>
    </row>
    <row r="1199" s="14" customFormat="1">
      <c r="A1199" s="14"/>
      <c r="B1199" s="243"/>
      <c r="C1199" s="244"/>
      <c r="D1199" s="234" t="s">
        <v>155</v>
      </c>
      <c r="E1199" s="245" t="s">
        <v>19</v>
      </c>
      <c r="F1199" s="246" t="s">
        <v>1232</v>
      </c>
      <c r="G1199" s="244"/>
      <c r="H1199" s="247">
        <v>155</v>
      </c>
      <c r="I1199" s="248"/>
      <c r="J1199" s="244"/>
      <c r="K1199" s="244"/>
      <c r="L1199" s="249"/>
      <c r="M1199" s="250"/>
      <c r="N1199" s="251"/>
      <c r="O1199" s="251"/>
      <c r="P1199" s="251"/>
      <c r="Q1199" s="251"/>
      <c r="R1199" s="251"/>
      <c r="S1199" s="251"/>
      <c r="T1199" s="252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3" t="s">
        <v>155</v>
      </c>
      <c r="AU1199" s="253" t="s">
        <v>82</v>
      </c>
      <c r="AV1199" s="14" t="s">
        <v>82</v>
      </c>
      <c r="AW1199" s="14" t="s">
        <v>33</v>
      </c>
      <c r="AX1199" s="14" t="s">
        <v>79</v>
      </c>
      <c r="AY1199" s="253" t="s">
        <v>143</v>
      </c>
    </row>
    <row r="1200" s="2" customFormat="1" ht="16.5" customHeight="1">
      <c r="A1200" s="40"/>
      <c r="B1200" s="41"/>
      <c r="C1200" s="276" t="s">
        <v>1437</v>
      </c>
      <c r="D1200" s="276" t="s">
        <v>588</v>
      </c>
      <c r="E1200" s="277" t="s">
        <v>1438</v>
      </c>
      <c r="F1200" s="278" t="s">
        <v>1439</v>
      </c>
      <c r="G1200" s="279" t="s">
        <v>271</v>
      </c>
      <c r="H1200" s="280">
        <v>9</v>
      </c>
      <c r="I1200" s="281"/>
      <c r="J1200" s="282">
        <f>ROUND(I1200*H1200,2)</f>
        <v>0</v>
      </c>
      <c r="K1200" s="278" t="s">
        <v>19</v>
      </c>
      <c r="L1200" s="283"/>
      <c r="M1200" s="284" t="s">
        <v>19</v>
      </c>
      <c r="N1200" s="285" t="s">
        <v>43</v>
      </c>
      <c r="O1200" s="86"/>
      <c r="P1200" s="223">
        <f>O1200*H1200</f>
        <v>0</v>
      </c>
      <c r="Q1200" s="223">
        <v>0.00012999999999999999</v>
      </c>
      <c r="R1200" s="223">
        <f>Q1200*H1200</f>
        <v>0.0011699999999999998</v>
      </c>
      <c r="S1200" s="223">
        <v>0</v>
      </c>
      <c r="T1200" s="224">
        <f>S1200*H1200</f>
        <v>0</v>
      </c>
      <c r="U1200" s="40"/>
      <c r="V1200" s="40"/>
      <c r="W1200" s="40"/>
      <c r="X1200" s="40"/>
      <c r="Y1200" s="40"/>
      <c r="Z1200" s="40"/>
      <c r="AA1200" s="40"/>
      <c r="AB1200" s="40"/>
      <c r="AC1200" s="40"/>
      <c r="AD1200" s="40"/>
      <c r="AE1200" s="40"/>
      <c r="AR1200" s="225" t="s">
        <v>369</v>
      </c>
      <c r="AT1200" s="225" t="s">
        <v>588</v>
      </c>
      <c r="AU1200" s="225" t="s">
        <v>82</v>
      </c>
      <c r="AY1200" s="19" t="s">
        <v>143</v>
      </c>
      <c r="BE1200" s="226">
        <f>IF(N1200="základní",J1200,0)</f>
        <v>0</v>
      </c>
      <c r="BF1200" s="226">
        <f>IF(N1200="snížená",J1200,0)</f>
        <v>0</v>
      </c>
      <c r="BG1200" s="226">
        <f>IF(N1200="zákl. přenesená",J1200,0)</f>
        <v>0</v>
      </c>
      <c r="BH1200" s="226">
        <f>IF(N1200="sníž. přenesená",J1200,0)</f>
        <v>0</v>
      </c>
      <c r="BI1200" s="226">
        <f>IF(N1200="nulová",J1200,0)</f>
        <v>0</v>
      </c>
      <c r="BJ1200" s="19" t="s">
        <v>79</v>
      </c>
      <c r="BK1200" s="226">
        <f>ROUND(I1200*H1200,2)</f>
        <v>0</v>
      </c>
      <c r="BL1200" s="19" t="s">
        <v>204</v>
      </c>
      <c r="BM1200" s="225" t="s">
        <v>1440</v>
      </c>
    </row>
    <row r="1201" s="13" customFormat="1">
      <c r="A1201" s="13"/>
      <c r="B1201" s="232"/>
      <c r="C1201" s="233"/>
      <c r="D1201" s="234" t="s">
        <v>155</v>
      </c>
      <c r="E1201" s="235" t="s">
        <v>19</v>
      </c>
      <c r="F1201" s="236" t="s">
        <v>1441</v>
      </c>
      <c r="G1201" s="233"/>
      <c r="H1201" s="235" t="s">
        <v>19</v>
      </c>
      <c r="I1201" s="237"/>
      <c r="J1201" s="233"/>
      <c r="K1201" s="233"/>
      <c r="L1201" s="238"/>
      <c r="M1201" s="239"/>
      <c r="N1201" s="240"/>
      <c r="O1201" s="240"/>
      <c r="P1201" s="240"/>
      <c r="Q1201" s="240"/>
      <c r="R1201" s="240"/>
      <c r="S1201" s="240"/>
      <c r="T1201" s="241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2" t="s">
        <v>155</v>
      </c>
      <c r="AU1201" s="242" t="s">
        <v>82</v>
      </c>
      <c r="AV1201" s="13" t="s">
        <v>79</v>
      </c>
      <c r="AW1201" s="13" t="s">
        <v>33</v>
      </c>
      <c r="AX1201" s="13" t="s">
        <v>72</v>
      </c>
      <c r="AY1201" s="242" t="s">
        <v>143</v>
      </c>
    </row>
    <row r="1202" s="14" customFormat="1">
      <c r="A1202" s="14"/>
      <c r="B1202" s="243"/>
      <c r="C1202" s="244"/>
      <c r="D1202" s="234" t="s">
        <v>155</v>
      </c>
      <c r="E1202" s="245" t="s">
        <v>19</v>
      </c>
      <c r="F1202" s="246" t="s">
        <v>195</v>
      </c>
      <c r="G1202" s="244"/>
      <c r="H1202" s="247">
        <v>9</v>
      </c>
      <c r="I1202" s="248"/>
      <c r="J1202" s="244"/>
      <c r="K1202" s="244"/>
      <c r="L1202" s="249"/>
      <c r="M1202" s="250"/>
      <c r="N1202" s="251"/>
      <c r="O1202" s="251"/>
      <c r="P1202" s="251"/>
      <c r="Q1202" s="251"/>
      <c r="R1202" s="251"/>
      <c r="S1202" s="251"/>
      <c r="T1202" s="252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3" t="s">
        <v>155</v>
      </c>
      <c r="AU1202" s="253" t="s">
        <v>82</v>
      </c>
      <c r="AV1202" s="14" t="s">
        <v>82</v>
      </c>
      <c r="AW1202" s="14" t="s">
        <v>33</v>
      </c>
      <c r="AX1202" s="14" t="s">
        <v>79</v>
      </c>
      <c r="AY1202" s="253" t="s">
        <v>143</v>
      </c>
    </row>
    <row r="1203" s="2" customFormat="1" ht="24.15" customHeight="1">
      <c r="A1203" s="40"/>
      <c r="B1203" s="41"/>
      <c r="C1203" s="214" t="s">
        <v>1442</v>
      </c>
      <c r="D1203" s="214" t="s">
        <v>146</v>
      </c>
      <c r="E1203" s="215" t="s">
        <v>1443</v>
      </c>
      <c r="F1203" s="216" t="s">
        <v>1444</v>
      </c>
      <c r="G1203" s="217" t="s">
        <v>271</v>
      </c>
      <c r="H1203" s="218">
        <v>155</v>
      </c>
      <c r="I1203" s="219"/>
      <c r="J1203" s="220">
        <f>ROUND(I1203*H1203,2)</f>
        <v>0</v>
      </c>
      <c r="K1203" s="216" t="s">
        <v>19</v>
      </c>
      <c r="L1203" s="46"/>
      <c r="M1203" s="221" t="s">
        <v>19</v>
      </c>
      <c r="N1203" s="222" t="s">
        <v>43</v>
      </c>
      <c r="O1203" s="86"/>
      <c r="P1203" s="223">
        <f>O1203*H1203</f>
        <v>0</v>
      </c>
      <c r="Q1203" s="223">
        <v>0.00025000000000000001</v>
      </c>
      <c r="R1203" s="223">
        <f>Q1203*H1203</f>
        <v>0.03875</v>
      </c>
      <c r="S1203" s="223">
        <v>0</v>
      </c>
      <c r="T1203" s="224">
        <f>S1203*H1203</f>
        <v>0</v>
      </c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R1203" s="225" t="s">
        <v>204</v>
      </c>
      <c r="AT1203" s="225" t="s">
        <v>146</v>
      </c>
      <c r="AU1203" s="225" t="s">
        <v>82</v>
      </c>
      <c r="AY1203" s="19" t="s">
        <v>143</v>
      </c>
      <c r="BE1203" s="226">
        <f>IF(N1203="základní",J1203,0)</f>
        <v>0</v>
      </c>
      <c r="BF1203" s="226">
        <f>IF(N1203="snížená",J1203,0)</f>
        <v>0</v>
      </c>
      <c r="BG1203" s="226">
        <f>IF(N1203="zákl. přenesená",J1203,0)</f>
        <v>0</v>
      </c>
      <c r="BH1203" s="226">
        <f>IF(N1203="sníž. přenesená",J1203,0)</f>
        <v>0</v>
      </c>
      <c r="BI1203" s="226">
        <f>IF(N1203="nulová",J1203,0)</f>
        <v>0</v>
      </c>
      <c r="BJ1203" s="19" t="s">
        <v>79</v>
      </c>
      <c r="BK1203" s="226">
        <f>ROUND(I1203*H1203,2)</f>
        <v>0</v>
      </c>
      <c r="BL1203" s="19" t="s">
        <v>204</v>
      </c>
      <c r="BM1203" s="225" t="s">
        <v>1445</v>
      </c>
    </row>
    <row r="1204" s="14" customFormat="1">
      <c r="A1204" s="14"/>
      <c r="B1204" s="243"/>
      <c r="C1204" s="244"/>
      <c r="D1204" s="234" t="s">
        <v>155</v>
      </c>
      <c r="E1204" s="245" t="s">
        <v>19</v>
      </c>
      <c r="F1204" s="246" t="s">
        <v>1232</v>
      </c>
      <c r="G1204" s="244"/>
      <c r="H1204" s="247">
        <v>155</v>
      </c>
      <c r="I1204" s="248"/>
      <c r="J1204" s="244"/>
      <c r="K1204" s="244"/>
      <c r="L1204" s="249"/>
      <c r="M1204" s="250"/>
      <c r="N1204" s="251"/>
      <c r="O1204" s="251"/>
      <c r="P1204" s="251"/>
      <c r="Q1204" s="251"/>
      <c r="R1204" s="251"/>
      <c r="S1204" s="251"/>
      <c r="T1204" s="252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3" t="s">
        <v>155</v>
      </c>
      <c r="AU1204" s="253" t="s">
        <v>82</v>
      </c>
      <c r="AV1204" s="14" t="s">
        <v>82</v>
      </c>
      <c r="AW1204" s="14" t="s">
        <v>33</v>
      </c>
      <c r="AX1204" s="14" t="s">
        <v>79</v>
      </c>
      <c r="AY1204" s="253" t="s">
        <v>143</v>
      </c>
    </row>
    <row r="1205" s="2" customFormat="1" ht="24.15" customHeight="1">
      <c r="A1205" s="40"/>
      <c r="B1205" s="41"/>
      <c r="C1205" s="214" t="s">
        <v>1446</v>
      </c>
      <c r="D1205" s="214" t="s">
        <v>146</v>
      </c>
      <c r="E1205" s="215" t="s">
        <v>1447</v>
      </c>
      <c r="F1205" s="216" t="s">
        <v>1448</v>
      </c>
      <c r="G1205" s="217" t="s">
        <v>149</v>
      </c>
      <c r="H1205" s="218">
        <v>2</v>
      </c>
      <c r="I1205" s="219"/>
      <c r="J1205" s="220">
        <f>ROUND(I1205*H1205,2)</f>
        <v>0</v>
      </c>
      <c r="K1205" s="216" t="s">
        <v>150</v>
      </c>
      <c r="L1205" s="46"/>
      <c r="M1205" s="221" t="s">
        <v>19</v>
      </c>
      <c r="N1205" s="222" t="s">
        <v>43</v>
      </c>
      <c r="O1205" s="86"/>
      <c r="P1205" s="223">
        <f>O1205*H1205</f>
        <v>0</v>
      </c>
      <c r="Q1205" s="223">
        <v>0.0022899999999999999</v>
      </c>
      <c r="R1205" s="223">
        <f>Q1205*H1205</f>
        <v>0.0045799999999999999</v>
      </c>
      <c r="S1205" s="223">
        <v>0</v>
      </c>
      <c r="T1205" s="224">
        <f>S1205*H1205</f>
        <v>0</v>
      </c>
      <c r="U1205" s="40"/>
      <c r="V1205" s="40"/>
      <c r="W1205" s="40"/>
      <c r="X1205" s="40"/>
      <c r="Y1205" s="40"/>
      <c r="Z1205" s="40"/>
      <c r="AA1205" s="40"/>
      <c r="AB1205" s="40"/>
      <c r="AC1205" s="40"/>
      <c r="AD1205" s="40"/>
      <c r="AE1205" s="40"/>
      <c r="AR1205" s="225" t="s">
        <v>204</v>
      </c>
      <c r="AT1205" s="225" t="s">
        <v>146</v>
      </c>
      <c r="AU1205" s="225" t="s">
        <v>82</v>
      </c>
      <c r="AY1205" s="19" t="s">
        <v>143</v>
      </c>
      <c r="BE1205" s="226">
        <f>IF(N1205="základní",J1205,0)</f>
        <v>0</v>
      </c>
      <c r="BF1205" s="226">
        <f>IF(N1205="snížená",J1205,0)</f>
        <v>0</v>
      </c>
      <c r="BG1205" s="226">
        <f>IF(N1205="zákl. přenesená",J1205,0)</f>
        <v>0</v>
      </c>
      <c r="BH1205" s="226">
        <f>IF(N1205="sníž. přenesená",J1205,0)</f>
        <v>0</v>
      </c>
      <c r="BI1205" s="226">
        <f>IF(N1205="nulová",J1205,0)</f>
        <v>0</v>
      </c>
      <c r="BJ1205" s="19" t="s">
        <v>79</v>
      </c>
      <c r="BK1205" s="226">
        <f>ROUND(I1205*H1205,2)</f>
        <v>0</v>
      </c>
      <c r="BL1205" s="19" t="s">
        <v>204</v>
      </c>
      <c r="BM1205" s="225" t="s">
        <v>1449</v>
      </c>
    </row>
    <row r="1206" s="2" customFormat="1">
      <c r="A1206" s="40"/>
      <c r="B1206" s="41"/>
      <c r="C1206" s="42"/>
      <c r="D1206" s="227" t="s">
        <v>153</v>
      </c>
      <c r="E1206" s="42"/>
      <c r="F1206" s="228" t="s">
        <v>1450</v>
      </c>
      <c r="G1206" s="42"/>
      <c r="H1206" s="42"/>
      <c r="I1206" s="229"/>
      <c r="J1206" s="42"/>
      <c r="K1206" s="42"/>
      <c r="L1206" s="46"/>
      <c r="M1206" s="230"/>
      <c r="N1206" s="231"/>
      <c r="O1206" s="86"/>
      <c r="P1206" s="86"/>
      <c r="Q1206" s="86"/>
      <c r="R1206" s="86"/>
      <c r="S1206" s="86"/>
      <c r="T1206" s="87"/>
      <c r="U1206" s="40"/>
      <c r="V1206" s="40"/>
      <c r="W1206" s="40"/>
      <c r="X1206" s="40"/>
      <c r="Y1206" s="40"/>
      <c r="Z1206" s="40"/>
      <c r="AA1206" s="40"/>
      <c r="AB1206" s="40"/>
      <c r="AC1206" s="40"/>
      <c r="AD1206" s="40"/>
      <c r="AE1206" s="40"/>
      <c r="AT1206" s="19" t="s">
        <v>153</v>
      </c>
      <c r="AU1206" s="19" t="s">
        <v>82</v>
      </c>
    </row>
    <row r="1207" s="13" customFormat="1">
      <c r="A1207" s="13"/>
      <c r="B1207" s="232"/>
      <c r="C1207" s="233"/>
      <c r="D1207" s="234" t="s">
        <v>155</v>
      </c>
      <c r="E1207" s="235" t="s">
        <v>19</v>
      </c>
      <c r="F1207" s="236" t="s">
        <v>1451</v>
      </c>
      <c r="G1207" s="233"/>
      <c r="H1207" s="235" t="s">
        <v>19</v>
      </c>
      <c r="I1207" s="237"/>
      <c r="J1207" s="233"/>
      <c r="K1207" s="233"/>
      <c r="L1207" s="238"/>
      <c r="M1207" s="239"/>
      <c r="N1207" s="240"/>
      <c r="O1207" s="240"/>
      <c r="P1207" s="240"/>
      <c r="Q1207" s="240"/>
      <c r="R1207" s="240"/>
      <c r="S1207" s="240"/>
      <c r="T1207" s="241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2" t="s">
        <v>155</v>
      </c>
      <c r="AU1207" s="242" t="s">
        <v>82</v>
      </c>
      <c r="AV1207" s="13" t="s">
        <v>79</v>
      </c>
      <c r="AW1207" s="13" t="s">
        <v>33</v>
      </c>
      <c r="AX1207" s="13" t="s">
        <v>72</v>
      </c>
      <c r="AY1207" s="242" t="s">
        <v>143</v>
      </c>
    </row>
    <row r="1208" s="14" customFormat="1">
      <c r="A1208" s="14"/>
      <c r="B1208" s="243"/>
      <c r="C1208" s="244"/>
      <c r="D1208" s="234" t="s">
        <v>155</v>
      </c>
      <c r="E1208" s="245" t="s">
        <v>19</v>
      </c>
      <c r="F1208" s="246" t="s">
        <v>82</v>
      </c>
      <c r="G1208" s="244"/>
      <c r="H1208" s="247">
        <v>2</v>
      </c>
      <c r="I1208" s="248"/>
      <c r="J1208" s="244"/>
      <c r="K1208" s="244"/>
      <c r="L1208" s="249"/>
      <c r="M1208" s="250"/>
      <c r="N1208" s="251"/>
      <c r="O1208" s="251"/>
      <c r="P1208" s="251"/>
      <c r="Q1208" s="251"/>
      <c r="R1208" s="251"/>
      <c r="S1208" s="251"/>
      <c r="T1208" s="252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3" t="s">
        <v>155</v>
      </c>
      <c r="AU1208" s="253" t="s">
        <v>82</v>
      </c>
      <c r="AV1208" s="14" t="s">
        <v>82</v>
      </c>
      <c r="AW1208" s="14" t="s">
        <v>33</v>
      </c>
      <c r="AX1208" s="14" t="s">
        <v>79</v>
      </c>
      <c r="AY1208" s="253" t="s">
        <v>143</v>
      </c>
    </row>
    <row r="1209" s="2" customFormat="1" ht="24.15" customHeight="1">
      <c r="A1209" s="40"/>
      <c r="B1209" s="41"/>
      <c r="C1209" s="214" t="s">
        <v>1452</v>
      </c>
      <c r="D1209" s="214" t="s">
        <v>146</v>
      </c>
      <c r="E1209" s="215" t="s">
        <v>1453</v>
      </c>
      <c r="F1209" s="216" t="s">
        <v>1454</v>
      </c>
      <c r="G1209" s="217" t="s">
        <v>271</v>
      </c>
      <c r="H1209" s="218">
        <v>284</v>
      </c>
      <c r="I1209" s="219"/>
      <c r="J1209" s="220">
        <f>ROUND(I1209*H1209,2)</f>
        <v>0</v>
      </c>
      <c r="K1209" s="216" t="s">
        <v>150</v>
      </c>
      <c r="L1209" s="46"/>
      <c r="M1209" s="221" t="s">
        <v>19</v>
      </c>
      <c r="N1209" s="222" t="s">
        <v>43</v>
      </c>
      <c r="O1209" s="86"/>
      <c r="P1209" s="223">
        <f>O1209*H1209</f>
        <v>0</v>
      </c>
      <c r="Q1209" s="223">
        <v>0</v>
      </c>
      <c r="R1209" s="223">
        <f>Q1209*H1209</f>
        <v>0</v>
      </c>
      <c r="S1209" s="223">
        <v>0.0025999999999999999</v>
      </c>
      <c r="T1209" s="224">
        <f>S1209*H1209</f>
        <v>0.73839999999999995</v>
      </c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R1209" s="225" t="s">
        <v>204</v>
      </c>
      <c r="AT1209" s="225" t="s">
        <v>146</v>
      </c>
      <c r="AU1209" s="225" t="s">
        <v>82</v>
      </c>
      <c r="AY1209" s="19" t="s">
        <v>143</v>
      </c>
      <c r="BE1209" s="226">
        <f>IF(N1209="základní",J1209,0)</f>
        <v>0</v>
      </c>
      <c r="BF1209" s="226">
        <f>IF(N1209="snížená",J1209,0)</f>
        <v>0</v>
      </c>
      <c r="BG1209" s="226">
        <f>IF(N1209="zákl. přenesená",J1209,0)</f>
        <v>0</v>
      </c>
      <c r="BH1209" s="226">
        <f>IF(N1209="sníž. přenesená",J1209,0)</f>
        <v>0</v>
      </c>
      <c r="BI1209" s="226">
        <f>IF(N1209="nulová",J1209,0)</f>
        <v>0</v>
      </c>
      <c r="BJ1209" s="19" t="s">
        <v>79</v>
      </c>
      <c r="BK1209" s="226">
        <f>ROUND(I1209*H1209,2)</f>
        <v>0</v>
      </c>
      <c r="BL1209" s="19" t="s">
        <v>204</v>
      </c>
      <c r="BM1209" s="225" t="s">
        <v>1455</v>
      </c>
    </row>
    <row r="1210" s="2" customFormat="1">
      <c r="A1210" s="40"/>
      <c r="B1210" s="41"/>
      <c r="C1210" s="42"/>
      <c r="D1210" s="227" t="s">
        <v>153</v>
      </c>
      <c r="E1210" s="42"/>
      <c r="F1210" s="228" t="s">
        <v>1456</v>
      </c>
      <c r="G1210" s="42"/>
      <c r="H1210" s="42"/>
      <c r="I1210" s="229"/>
      <c r="J1210" s="42"/>
      <c r="K1210" s="42"/>
      <c r="L1210" s="46"/>
      <c r="M1210" s="230"/>
      <c r="N1210" s="231"/>
      <c r="O1210" s="86"/>
      <c r="P1210" s="86"/>
      <c r="Q1210" s="86"/>
      <c r="R1210" s="86"/>
      <c r="S1210" s="86"/>
      <c r="T1210" s="87"/>
      <c r="U1210" s="40"/>
      <c r="V1210" s="40"/>
      <c r="W1210" s="40"/>
      <c r="X1210" s="40"/>
      <c r="Y1210" s="40"/>
      <c r="Z1210" s="40"/>
      <c r="AA1210" s="40"/>
      <c r="AB1210" s="40"/>
      <c r="AC1210" s="40"/>
      <c r="AD1210" s="40"/>
      <c r="AE1210" s="40"/>
      <c r="AT1210" s="19" t="s">
        <v>153</v>
      </c>
      <c r="AU1210" s="19" t="s">
        <v>82</v>
      </c>
    </row>
    <row r="1211" s="14" customFormat="1">
      <c r="A1211" s="14"/>
      <c r="B1211" s="243"/>
      <c r="C1211" s="244"/>
      <c r="D1211" s="234" t="s">
        <v>155</v>
      </c>
      <c r="E1211" s="245" t="s">
        <v>19</v>
      </c>
      <c r="F1211" s="246" t="s">
        <v>1457</v>
      </c>
      <c r="G1211" s="244"/>
      <c r="H1211" s="247">
        <v>284</v>
      </c>
      <c r="I1211" s="248"/>
      <c r="J1211" s="244"/>
      <c r="K1211" s="244"/>
      <c r="L1211" s="249"/>
      <c r="M1211" s="250"/>
      <c r="N1211" s="251"/>
      <c r="O1211" s="251"/>
      <c r="P1211" s="251"/>
      <c r="Q1211" s="251"/>
      <c r="R1211" s="251"/>
      <c r="S1211" s="251"/>
      <c r="T1211" s="252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3" t="s">
        <v>155</v>
      </c>
      <c r="AU1211" s="253" t="s">
        <v>82</v>
      </c>
      <c r="AV1211" s="14" t="s">
        <v>82</v>
      </c>
      <c r="AW1211" s="14" t="s">
        <v>33</v>
      </c>
      <c r="AX1211" s="14" t="s">
        <v>79</v>
      </c>
      <c r="AY1211" s="253" t="s">
        <v>143</v>
      </c>
    </row>
    <row r="1212" s="2" customFormat="1" ht="24.15" customHeight="1">
      <c r="A1212" s="40"/>
      <c r="B1212" s="41"/>
      <c r="C1212" s="214" t="s">
        <v>1458</v>
      </c>
      <c r="D1212" s="214" t="s">
        <v>146</v>
      </c>
      <c r="E1212" s="215" t="s">
        <v>1459</v>
      </c>
      <c r="F1212" s="216" t="s">
        <v>1460</v>
      </c>
      <c r="G1212" s="217" t="s">
        <v>271</v>
      </c>
      <c r="H1212" s="218">
        <v>789</v>
      </c>
      <c r="I1212" s="219"/>
      <c r="J1212" s="220">
        <f>ROUND(I1212*H1212,2)</f>
        <v>0</v>
      </c>
      <c r="K1212" s="216" t="s">
        <v>150</v>
      </c>
      <c r="L1212" s="46"/>
      <c r="M1212" s="221" t="s">
        <v>19</v>
      </c>
      <c r="N1212" s="222" t="s">
        <v>43</v>
      </c>
      <c r="O1212" s="86"/>
      <c r="P1212" s="223">
        <f>O1212*H1212</f>
        <v>0</v>
      </c>
      <c r="Q1212" s="223">
        <v>0</v>
      </c>
      <c r="R1212" s="223">
        <f>Q1212*H1212</f>
        <v>0</v>
      </c>
      <c r="S1212" s="223">
        <v>0.0017700000000000001</v>
      </c>
      <c r="T1212" s="224">
        <f>S1212*H1212</f>
        <v>1.3965300000000001</v>
      </c>
      <c r="U1212" s="40"/>
      <c r="V1212" s="40"/>
      <c r="W1212" s="40"/>
      <c r="X1212" s="40"/>
      <c r="Y1212" s="40"/>
      <c r="Z1212" s="40"/>
      <c r="AA1212" s="40"/>
      <c r="AB1212" s="40"/>
      <c r="AC1212" s="40"/>
      <c r="AD1212" s="40"/>
      <c r="AE1212" s="40"/>
      <c r="AR1212" s="225" t="s">
        <v>204</v>
      </c>
      <c r="AT1212" s="225" t="s">
        <v>146</v>
      </c>
      <c r="AU1212" s="225" t="s">
        <v>82</v>
      </c>
      <c r="AY1212" s="19" t="s">
        <v>143</v>
      </c>
      <c r="BE1212" s="226">
        <f>IF(N1212="základní",J1212,0)</f>
        <v>0</v>
      </c>
      <c r="BF1212" s="226">
        <f>IF(N1212="snížená",J1212,0)</f>
        <v>0</v>
      </c>
      <c r="BG1212" s="226">
        <f>IF(N1212="zákl. přenesená",J1212,0)</f>
        <v>0</v>
      </c>
      <c r="BH1212" s="226">
        <f>IF(N1212="sníž. přenesená",J1212,0)</f>
        <v>0</v>
      </c>
      <c r="BI1212" s="226">
        <f>IF(N1212="nulová",J1212,0)</f>
        <v>0</v>
      </c>
      <c r="BJ1212" s="19" t="s">
        <v>79</v>
      </c>
      <c r="BK1212" s="226">
        <f>ROUND(I1212*H1212,2)</f>
        <v>0</v>
      </c>
      <c r="BL1212" s="19" t="s">
        <v>204</v>
      </c>
      <c r="BM1212" s="225" t="s">
        <v>1461</v>
      </c>
    </row>
    <row r="1213" s="2" customFormat="1">
      <c r="A1213" s="40"/>
      <c r="B1213" s="41"/>
      <c r="C1213" s="42"/>
      <c r="D1213" s="227" t="s">
        <v>153</v>
      </c>
      <c r="E1213" s="42"/>
      <c r="F1213" s="228" t="s">
        <v>1462</v>
      </c>
      <c r="G1213" s="42"/>
      <c r="H1213" s="42"/>
      <c r="I1213" s="229"/>
      <c r="J1213" s="42"/>
      <c r="K1213" s="42"/>
      <c r="L1213" s="46"/>
      <c r="M1213" s="230"/>
      <c r="N1213" s="231"/>
      <c r="O1213" s="86"/>
      <c r="P1213" s="86"/>
      <c r="Q1213" s="86"/>
      <c r="R1213" s="86"/>
      <c r="S1213" s="86"/>
      <c r="T1213" s="87"/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T1213" s="19" t="s">
        <v>153</v>
      </c>
      <c r="AU1213" s="19" t="s">
        <v>82</v>
      </c>
    </row>
    <row r="1214" s="14" customFormat="1">
      <c r="A1214" s="14"/>
      <c r="B1214" s="243"/>
      <c r="C1214" s="244"/>
      <c r="D1214" s="234" t="s">
        <v>155</v>
      </c>
      <c r="E1214" s="245" t="s">
        <v>19</v>
      </c>
      <c r="F1214" s="246" t="s">
        <v>1463</v>
      </c>
      <c r="G1214" s="244"/>
      <c r="H1214" s="247">
        <v>789</v>
      </c>
      <c r="I1214" s="248"/>
      <c r="J1214" s="244"/>
      <c r="K1214" s="244"/>
      <c r="L1214" s="249"/>
      <c r="M1214" s="250"/>
      <c r="N1214" s="251"/>
      <c r="O1214" s="251"/>
      <c r="P1214" s="251"/>
      <c r="Q1214" s="251"/>
      <c r="R1214" s="251"/>
      <c r="S1214" s="251"/>
      <c r="T1214" s="252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3" t="s">
        <v>155</v>
      </c>
      <c r="AU1214" s="253" t="s">
        <v>82</v>
      </c>
      <c r="AV1214" s="14" t="s">
        <v>82</v>
      </c>
      <c r="AW1214" s="14" t="s">
        <v>33</v>
      </c>
      <c r="AX1214" s="14" t="s">
        <v>79</v>
      </c>
      <c r="AY1214" s="253" t="s">
        <v>143</v>
      </c>
    </row>
    <row r="1215" s="2" customFormat="1" ht="24.15" customHeight="1">
      <c r="A1215" s="40"/>
      <c r="B1215" s="41"/>
      <c r="C1215" s="214" t="s">
        <v>1464</v>
      </c>
      <c r="D1215" s="214" t="s">
        <v>146</v>
      </c>
      <c r="E1215" s="215" t="s">
        <v>1465</v>
      </c>
      <c r="F1215" s="216" t="s">
        <v>1466</v>
      </c>
      <c r="G1215" s="217" t="s">
        <v>271</v>
      </c>
      <c r="H1215" s="218">
        <v>130</v>
      </c>
      <c r="I1215" s="219"/>
      <c r="J1215" s="220">
        <f>ROUND(I1215*H1215,2)</f>
        <v>0</v>
      </c>
      <c r="K1215" s="216" t="s">
        <v>150</v>
      </c>
      <c r="L1215" s="46"/>
      <c r="M1215" s="221" t="s">
        <v>19</v>
      </c>
      <c r="N1215" s="222" t="s">
        <v>43</v>
      </c>
      <c r="O1215" s="86"/>
      <c r="P1215" s="223">
        <f>O1215*H1215</f>
        <v>0</v>
      </c>
      <c r="Q1215" s="223">
        <v>0</v>
      </c>
      <c r="R1215" s="223">
        <f>Q1215*H1215</f>
        <v>0</v>
      </c>
      <c r="S1215" s="223">
        <v>0.002</v>
      </c>
      <c r="T1215" s="224">
        <f>S1215*H1215</f>
        <v>0.26000000000000001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25" t="s">
        <v>204</v>
      </c>
      <c r="AT1215" s="225" t="s">
        <v>146</v>
      </c>
      <c r="AU1215" s="225" t="s">
        <v>82</v>
      </c>
      <c r="AY1215" s="19" t="s">
        <v>143</v>
      </c>
      <c r="BE1215" s="226">
        <f>IF(N1215="základní",J1215,0)</f>
        <v>0</v>
      </c>
      <c r="BF1215" s="226">
        <f>IF(N1215="snížená",J1215,0)</f>
        <v>0</v>
      </c>
      <c r="BG1215" s="226">
        <f>IF(N1215="zákl. přenesená",J1215,0)</f>
        <v>0</v>
      </c>
      <c r="BH1215" s="226">
        <f>IF(N1215="sníž. přenesená",J1215,0)</f>
        <v>0</v>
      </c>
      <c r="BI1215" s="226">
        <f>IF(N1215="nulová",J1215,0)</f>
        <v>0</v>
      </c>
      <c r="BJ1215" s="19" t="s">
        <v>79</v>
      </c>
      <c r="BK1215" s="226">
        <f>ROUND(I1215*H1215,2)</f>
        <v>0</v>
      </c>
      <c r="BL1215" s="19" t="s">
        <v>204</v>
      </c>
      <c r="BM1215" s="225" t="s">
        <v>1467</v>
      </c>
    </row>
    <row r="1216" s="2" customFormat="1">
      <c r="A1216" s="40"/>
      <c r="B1216" s="41"/>
      <c r="C1216" s="42"/>
      <c r="D1216" s="227" t="s">
        <v>153</v>
      </c>
      <c r="E1216" s="42"/>
      <c r="F1216" s="228" t="s">
        <v>1468</v>
      </c>
      <c r="G1216" s="42"/>
      <c r="H1216" s="42"/>
      <c r="I1216" s="229"/>
      <c r="J1216" s="42"/>
      <c r="K1216" s="42"/>
      <c r="L1216" s="46"/>
      <c r="M1216" s="230"/>
      <c r="N1216" s="231"/>
      <c r="O1216" s="86"/>
      <c r="P1216" s="86"/>
      <c r="Q1216" s="86"/>
      <c r="R1216" s="86"/>
      <c r="S1216" s="86"/>
      <c r="T1216" s="87"/>
      <c r="U1216" s="40"/>
      <c r="V1216" s="40"/>
      <c r="W1216" s="40"/>
      <c r="X1216" s="40"/>
      <c r="Y1216" s="40"/>
      <c r="Z1216" s="40"/>
      <c r="AA1216" s="40"/>
      <c r="AB1216" s="40"/>
      <c r="AC1216" s="40"/>
      <c r="AD1216" s="40"/>
      <c r="AE1216" s="40"/>
      <c r="AT1216" s="19" t="s">
        <v>153</v>
      </c>
      <c r="AU1216" s="19" t="s">
        <v>82</v>
      </c>
    </row>
    <row r="1217" s="14" customFormat="1">
      <c r="A1217" s="14"/>
      <c r="B1217" s="243"/>
      <c r="C1217" s="244"/>
      <c r="D1217" s="234" t="s">
        <v>155</v>
      </c>
      <c r="E1217" s="245" t="s">
        <v>19</v>
      </c>
      <c r="F1217" s="246" t="s">
        <v>1469</v>
      </c>
      <c r="G1217" s="244"/>
      <c r="H1217" s="247">
        <v>130</v>
      </c>
      <c r="I1217" s="248"/>
      <c r="J1217" s="244"/>
      <c r="K1217" s="244"/>
      <c r="L1217" s="249"/>
      <c r="M1217" s="250"/>
      <c r="N1217" s="251"/>
      <c r="O1217" s="251"/>
      <c r="P1217" s="251"/>
      <c r="Q1217" s="251"/>
      <c r="R1217" s="251"/>
      <c r="S1217" s="251"/>
      <c r="T1217" s="252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3" t="s">
        <v>155</v>
      </c>
      <c r="AU1217" s="253" t="s">
        <v>82</v>
      </c>
      <c r="AV1217" s="14" t="s">
        <v>82</v>
      </c>
      <c r="AW1217" s="14" t="s">
        <v>33</v>
      </c>
      <c r="AX1217" s="14" t="s">
        <v>79</v>
      </c>
      <c r="AY1217" s="253" t="s">
        <v>143</v>
      </c>
    </row>
    <row r="1218" s="2" customFormat="1" ht="24.15" customHeight="1">
      <c r="A1218" s="40"/>
      <c r="B1218" s="41"/>
      <c r="C1218" s="214" t="s">
        <v>1470</v>
      </c>
      <c r="D1218" s="214" t="s">
        <v>146</v>
      </c>
      <c r="E1218" s="215" t="s">
        <v>1471</v>
      </c>
      <c r="F1218" s="216" t="s">
        <v>1472</v>
      </c>
      <c r="G1218" s="217" t="s">
        <v>149</v>
      </c>
      <c r="H1218" s="218">
        <v>329.20100000000002</v>
      </c>
      <c r="I1218" s="219"/>
      <c r="J1218" s="220">
        <f>ROUND(I1218*H1218,2)</f>
        <v>0</v>
      </c>
      <c r="K1218" s="216" t="s">
        <v>150</v>
      </c>
      <c r="L1218" s="46"/>
      <c r="M1218" s="221" t="s">
        <v>19</v>
      </c>
      <c r="N1218" s="222" t="s">
        <v>43</v>
      </c>
      <c r="O1218" s="86"/>
      <c r="P1218" s="223">
        <f>O1218*H1218</f>
        <v>0</v>
      </c>
      <c r="Q1218" s="223">
        <v>0</v>
      </c>
      <c r="R1218" s="223">
        <f>Q1218*H1218</f>
        <v>0</v>
      </c>
      <c r="S1218" s="223">
        <v>0.00594</v>
      </c>
      <c r="T1218" s="224">
        <f>S1218*H1218</f>
        <v>1.9554539400000002</v>
      </c>
      <c r="U1218" s="40"/>
      <c r="V1218" s="40"/>
      <c r="W1218" s="40"/>
      <c r="X1218" s="40"/>
      <c r="Y1218" s="40"/>
      <c r="Z1218" s="40"/>
      <c r="AA1218" s="40"/>
      <c r="AB1218" s="40"/>
      <c r="AC1218" s="40"/>
      <c r="AD1218" s="40"/>
      <c r="AE1218" s="40"/>
      <c r="AR1218" s="225" t="s">
        <v>204</v>
      </c>
      <c r="AT1218" s="225" t="s">
        <v>146</v>
      </c>
      <c r="AU1218" s="225" t="s">
        <v>82</v>
      </c>
      <c r="AY1218" s="19" t="s">
        <v>143</v>
      </c>
      <c r="BE1218" s="226">
        <f>IF(N1218="základní",J1218,0)</f>
        <v>0</v>
      </c>
      <c r="BF1218" s="226">
        <f>IF(N1218="snížená",J1218,0)</f>
        <v>0</v>
      </c>
      <c r="BG1218" s="226">
        <f>IF(N1218="zákl. přenesená",J1218,0)</f>
        <v>0</v>
      </c>
      <c r="BH1218" s="226">
        <f>IF(N1218="sníž. přenesená",J1218,0)</f>
        <v>0</v>
      </c>
      <c r="BI1218" s="226">
        <f>IF(N1218="nulová",J1218,0)</f>
        <v>0</v>
      </c>
      <c r="BJ1218" s="19" t="s">
        <v>79</v>
      </c>
      <c r="BK1218" s="226">
        <f>ROUND(I1218*H1218,2)</f>
        <v>0</v>
      </c>
      <c r="BL1218" s="19" t="s">
        <v>204</v>
      </c>
      <c r="BM1218" s="225" t="s">
        <v>1473</v>
      </c>
    </row>
    <row r="1219" s="2" customFormat="1">
      <c r="A1219" s="40"/>
      <c r="B1219" s="41"/>
      <c r="C1219" s="42"/>
      <c r="D1219" s="227" t="s">
        <v>153</v>
      </c>
      <c r="E1219" s="42"/>
      <c r="F1219" s="228" t="s">
        <v>1474</v>
      </c>
      <c r="G1219" s="42"/>
      <c r="H1219" s="42"/>
      <c r="I1219" s="229"/>
      <c r="J1219" s="42"/>
      <c r="K1219" s="42"/>
      <c r="L1219" s="46"/>
      <c r="M1219" s="230"/>
      <c r="N1219" s="231"/>
      <c r="O1219" s="86"/>
      <c r="P1219" s="86"/>
      <c r="Q1219" s="86"/>
      <c r="R1219" s="86"/>
      <c r="S1219" s="86"/>
      <c r="T1219" s="87"/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T1219" s="19" t="s">
        <v>153</v>
      </c>
      <c r="AU1219" s="19" t="s">
        <v>82</v>
      </c>
    </row>
    <row r="1220" s="13" customFormat="1">
      <c r="A1220" s="13"/>
      <c r="B1220" s="232"/>
      <c r="C1220" s="233"/>
      <c r="D1220" s="234" t="s">
        <v>155</v>
      </c>
      <c r="E1220" s="235" t="s">
        <v>19</v>
      </c>
      <c r="F1220" s="236" t="s">
        <v>537</v>
      </c>
      <c r="G1220" s="233"/>
      <c r="H1220" s="235" t="s">
        <v>19</v>
      </c>
      <c r="I1220" s="237"/>
      <c r="J1220" s="233"/>
      <c r="K1220" s="233"/>
      <c r="L1220" s="238"/>
      <c r="M1220" s="239"/>
      <c r="N1220" s="240"/>
      <c r="O1220" s="240"/>
      <c r="P1220" s="240"/>
      <c r="Q1220" s="240"/>
      <c r="R1220" s="240"/>
      <c r="S1220" s="240"/>
      <c r="T1220" s="241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2" t="s">
        <v>155</v>
      </c>
      <c r="AU1220" s="242" t="s">
        <v>82</v>
      </c>
      <c r="AV1220" s="13" t="s">
        <v>79</v>
      </c>
      <c r="AW1220" s="13" t="s">
        <v>33</v>
      </c>
      <c r="AX1220" s="13" t="s">
        <v>72</v>
      </c>
      <c r="AY1220" s="242" t="s">
        <v>143</v>
      </c>
    </row>
    <row r="1221" s="13" customFormat="1">
      <c r="A1221" s="13"/>
      <c r="B1221" s="232"/>
      <c r="C1221" s="233"/>
      <c r="D1221" s="234" t="s">
        <v>155</v>
      </c>
      <c r="E1221" s="235" t="s">
        <v>19</v>
      </c>
      <c r="F1221" s="236" t="s">
        <v>1475</v>
      </c>
      <c r="G1221" s="233"/>
      <c r="H1221" s="235" t="s">
        <v>19</v>
      </c>
      <c r="I1221" s="237"/>
      <c r="J1221" s="233"/>
      <c r="K1221" s="233"/>
      <c r="L1221" s="238"/>
      <c r="M1221" s="239"/>
      <c r="N1221" s="240"/>
      <c r="O1221" s="240"/>
      <c r="P1221" s="240"/>
      <c r="Q1221" s="240"/>
      <c r="R1221" s="240"/>
      <c r="S1221" s="240"/>
      <c r="T1221" s="241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2" t="s">
        <v>155</v>
      </c>
      <c r="AU1221" s="242" t="s">
        <v>82</v>
      </c>
      <c r="AV1221" s="13" t="s">
        <v>79</v>
      </c>
      <c r="AW1221" s="13" t="s">
        <v>33</v>
      </c>
      <c r="AX1221" s="13" t="s">
        <v>72</v>
      </c>
      <c r="AY1221" s="242" t="s">
        <v>143</v>
      </c>
    </row>
    <row r="1222" s="14" customFormat="1">
      <c r="A1222" s="14"/>
      <c r="B1222" s="243"/>
      <c r="C1222" s="244"/>
      <c r="D1222" s="234" t="s">
        <v>155</v>
      </c>
      <c r="E1222" s="245" t="s">
        <v>19</v>
      </c>
      <c r="F1222" s="246" t="s">
        <v>1476</v>
      </c>
      <c r="G1222" s="244"/>
      <c r="H1222" s="247">
        <v>16.364999999999998</v>
      </c>
      <c r="I1222" s="248"/>
      <c r="J1222" s="244"/>
      <c r="K1222" s="244"/>
      <c r="L1222" s="249"/>
      <c r="M1222" s="250"/>
      <c r="N1222" s="251"/>
      <c r="O1222" s="251"/>
      <c r="P1222" s="251"/>
      <c r="Q1222" s="251"/>
      <c r="R1222" s="251"/>
      <c r="S1222" s="251"/>
      <c r="T1222" s="252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3" t="s">
        <v>155</v>
      </c>
      <c r="AU1222" s="253" t="s">
        <v>82</v>
      </c>
      <c r="AV1222" s="14" t="s">
        <v>82</v>
      </c>
      <c r="AW1222" s="14" t="s">
        <v>33</v>
      </c>
      <c r="AX1222" s="14" t="s">
        <v>72</v>
      </c>
      <c r="AY1222" s="253" t="s">
        <v>143</v>
      </c>
    </row>
    <row r="1223" s="14" customFormat="1">
      <c r="A1223" s="14"/>
      <c r="B1223" s="243"/>
      <c r="C1223" s="244"/>
      <c r="D1223" s="234" t="s">
        <v>155</v>
      </c>
      <c r="E1223" s="245" t="s">
        <v>19</v>
      </c>
      <c r="F1223" s="246" t="s">
        <v>1477</v>
      </c>
      <c r="G1223" s="244"/>
      <c r="H1223" s="247">
        <v>14.138</v>
      </c>
      <c r="I1223" s="248"/>
      <c r="J1223" s="244"/>
      <c r="K1223" s="244"/>
      <c r="L1223" s="249"/>
      <c r="M1223" s="250"/>
      <c r="N1223" s="251"/>
      <c r="O1223" s="251"/>
      <c r="P1223" s="251"/>
      <c r="Q1223" s="251"/>
      <c r="R1223" s="251"/>
      <c r="S1223" s="251"/>
      <c r="T1223" s="252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3" t="s">
        <v>155</v>
      </c>
      <c r="AU1223" s="253" t="s">
        <v>82</v>
      </c>
      <c r="AV1223" s="14" t="s">
        <v>82</v>
      </c>
      <c r="AW1223" s="14" t="s">
        <v>33</v>
      </c>
      <c r="AX1223" s="14" t="s">
        <v>72</v>
      </c>
      <c r="AY1223" s="253" t="s">
        <v>143</v>
      </c>
    </row>
    <row r="1224" s="14" customFormat="1">
      <c r="A1224" s="14"/>
      <c r="B1224" s="243"/>
      <c r="C1224" s="244"/>
      <c r="D1224" s="234" t="s">
        <v>155</v>
      </c>
      <c r="E1224" s="245" t="s">
        <v>19</v>
      </c>
      <c r="F1224" s="246" t="s">
        <v>1478</v>
      </c>
      <c r="G1224" s="244"/>
      <c r="H1224" s="247">
        <v>38.640000000000001</v>
      </c>
      <c r="I1224" s="248"/>
      <c r="J1224" s="244"/>
      <c r="K1224" s="244"/>
      <c r="L1224" s="249"/>
      <c r="M1224" s="250"/>
      <c r="N1224" s="251"/>
      <c r="O1224" s="251"/>
      <c r="P1224" s="251"/>
      <c r="Q1224" s="251"/>
      <c r="R1224" s="251"/>
      <c r="S1224" s="251"/>
      <c r="T1224" s="252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3" t="s">
        <v>155</v>
      </c>
      <c r="AU1224" s="253" t="s">
        <v>82</v>
      </c>
      <c r="AV1224" s="14" t="s">
        <v>82</v>
      </c>
      <c r="AW1224" s="14" t="s">
        <v>33</v>
      </c>
      <c r="AX1224" s="14" t="s">
        <v>72</v>
      </c>
      <c r="AY1224" s="253" t="s">
        <v>143</v>
      </c>
    </row>
    <row r="1225" s="16" customFormat="1">
      <c r="A1225" s="16"/>
      <c r="B1225" s="265"/>
      <c r="C1225" s="266"/>
      <c r="D1225" s="234" t="s">
        <v>155</v>
      </c>
      <c r="E1225" s="267" t="s">
        <v>19</v>
      </c>
      <c r="F1225" s="268" t="s">
        <v>542</v>
      </c>
      <c r="G1225" s="266"/>
      <c r="H1225" s="269">
        <v>69.143000000000001</v>
      </c>
      <c r="I1225" s="270"/>
      <c r="J1225" s="266"/>
      <c r="K1225" s="266"/>
      <c r="L1225" s="271"/>
      <c r="M1225" s="272"/>
      <c r="N1225" s="273"/>
      <c r="O1225" s="273"/>
      <c r="P1225" s="273"/>
      <c r="Q1225" s="273"/>
      <c r="R1225" s="273"/>
      <c r="S1225" s="273"/>
      <c r="T1225" s="274"/>
      <c r="U1225" s="16"/>
      <c r="V1225" s="16"/>
      <c r="W1225" s="16"/>
      <c r="X1225" s="16"/>
      <c r="Y1225" s="16"/>
      <c r="Z1225" s="16"/>
      <c r="AA1225" s="16"/>
      <c r="AB1225" s="16"/>
      <c r="AC1225" s="16"/>
      <c r="AD1225" s="16"/>
      <c r="AE1225" s="16"/>
      <c r="AT1225" s="275" t="s">
        <v>155</v>
      </c>
      <c r="AU1225" s="275" t="s">
        <v>82</v>
      </c>
      <c r="AV1225" s="16" t="s">
        <v>166</v>
      </c>
      <c r="AW1225" s="16" t="s">
        <v>33</v>
      </c>
      <c r="AX1225" s="16" t="s">
        <v>72</v>
      </c>
      <c r="AY1225" s="275" t="s">
        <v>143</v>
      </c>
    </row>
    <row r="1226" s="13" customFormat="1">
      <c r="A1226" s="13"/>
      <c r="B1226" s="232"/>
      <c r="C1226" s="233"/>
      <c r="D1226" s="234" t="s">
        <v>155</v>
      </c>
      <c r="E1226" s="235" t="s">
        <v>19</v>
      </c>
      <c r="F1226" s="236" t="s">
        <v>548</v>
      </c>
      <c r="G1226" s="233"/>
      <c r="H1226" s="235" t="s">
        <v>19</v>
      </c>
      <c r="I1226" s="237"/>
      <c r="J1226" s="233"/>
      <c r="K1226" s="233"/>
      <c r="L1226" s="238"/>
      <c r="M1226" s="239"/>
      <c r="N1226" s="240"/>
      <c r="O1226" s="240"/>
      <c r="P1226" s="240"/>
      <c r="Q1226" s="240"/>
      <c r="R1226" s="240"/>
      <c r="S1226" s="240"/>
      <c r="T1226" s="241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2" t="s">
        <v>155</v>
      </c>
      <c r="AU1226" s="242" t="s">
        <v>82</v>
      </c>
      <c r="AV1226" s="13" t="s">
        <v>79</v>
      </c>
      <c r="AW1226" s="13" t="s">
        <v>33</v>
      </c>
      <c r="AX1226" s="13" t="s">
        <v>72</v>
      </c>
      <c r="AY1226" s="242" t="s">
        <v>143</v>
      </c>
    </row>
    <row r="1227" s="14" customFormat="1">
      <c r="A1227" s="14"/>
      <c r="B1227" s="243"/>
      <c r="C1227" s="244"/>
      <c r="D1227" s="234" t="s">
        <v>155</v>
      </c>
      <c r="E1227" s="245" t="s">
        <v>19</v>
      </c>
      <c r="F1227" s="246" t="s">
        <v>1479</v>
      </c>
      <c r="G1227" s="244"/>
      <c r="H1227" s="247">
        <v>37.942999999999998</v>
      </c>
      <c r="I1227" s="248"/>
      <c r="J1227" s="244"/>
      <c r="K1227" s="244"/>
      <c r="L1227" s="249"/>
      <c r="M1227" s="250"/>
      <c r="N1227" s="251"/>
      <c r="O1227" s="251"/>
      <c r="P1227" s="251"/>
      <c r="Q1227" s="251"/>
      <c r="R1227" s="251"/>
      <c r="S1227" s="251"/>
      <c r="T1227" s="252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3" t="s">
        <v>155</v>
      </c>
      <c r="AU1227" s="253" t="s">
        <v>82</v>
      </c>
      <c r="AV1227" s="14" t="s">
        <v>82</v>
      </c>
      <c r="AW1227" s="14" t="s">
        <v>33</v>
      </c>
      <c r="AX1227" s="14" t="s">
        <v>72</v>
      </c>
      <c r="AY1227" s="253" t="s">
        <v>143</v>
      </c>
    </row>
    <row r="1228" s="16" customFormat="1">
      <c r="A1228" s="16"/>
      <c r="B1228" s="265"/>
      <c r="C1228" s="266"/>
      <c r="D1228" s="234" t="s">
        <v>155</v>
      </c>
      <c r="E1228" s="267" t="s">
        <v>19</v>
      </c>
      <c r="F1228" s="268" t="s">
        <v>542</v>
      </c>
      <c r="G1228" s="266"/>
      <c r="H1228" s="269">
        <v>37.942999999999998</v>
      </c>
      <c r="I1228" s="270"/>
      <c r="J1228" s="266"/>
      <c r="K1228" s="266"/>
      <c r="L1228" s="271"/>
      <c r="M1228" s="272"/>
      <c r="N1228" s="273"/>
      <c r="O1228" s="273"/>
      <c r="P1228" s="273"/>
      <c r="Q1228" s="273"/>
      <c r="R1228" s="273"/>
      <c r="S1228" s="273"/>
      <c r="T1228" s="274"/>
      <c r="U1228" s="16"/>
      <c r="V1228" s="16"/>
      <c r="W1228" s="16"/>
      <c r="X1228" s="16"/>
      <c r="Y1228" s="16"/>
      <c r="Z1228" s="16"/>
      <c r="AA1228" s="16"/>
      <c r="AB1228" s="16"/>
      <c r="AC1228" s="16"/>
      <c r="AD1228" s="16"/>
      <c r="AE1228" s="16"/>
      <c r="AT1228" s="275" t="s">
        <v>155</v>
      </c>
      <c r="AU1228" s="275" t="s">
        <v>82</v>
      </c>
      <c r="AV1228" s="16" t="s">
        <v>166</v>
      </c>
      <c r="AW1228" s="16" t="s">
        <v>33</v>
      </c>
      <c r="AX1228" s="16" t="s">
        <v>72</v>
      </c>
      <c r="AY1228" s="275" t="s">
        <v>143</v>
      </c>
    </row>
    <row r="1229" s="13" customFormat="1">
      <c r="A1229" s="13"/>
      <c r="B1229" s="232"/>
      <c r="C1229" s="233"/>
      <c r="D1229" s="234" t="s">
        <v>155</v>
      </c>
      <c r="E1229" s="235" t="s">
        <v>19</v>
      </c>
      <c r="F1229" s="236" t="s">
        <v>550</v>
      </c>
      <c r="G1229" s="233"/>
      <c r="H1229" s="235" t="s">
        <v>19</v>
      </c>
      <c r="I1229" s="237"/>
      <c r="J1229" s="233"/>
      <c r="K1229" s="233"/>
      <c r="L1229" s="238"/>
      <c r="M1229" s="239"/>
      <c r="N1229" s="240"/>
      <c r="O1229" s="240"/>
      <c r="P1229" s="240"/>
      <c r="Q1229" s="240"/>
      <c r="R1229" s="240"/>
      <c r="S1229" s="240"/>
      <c r="T1229" s="241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2" t="s">
        <v>155</v>
      </c>
      <c r="AU1229" s="242" t="s">
        <v>82</v>
      </c>
      <c r="AV1229" s="13" t="s">
        <v>79</v>
      </c>
      <c r="AW1229" s="13" t="s">
        <v>33</v>
      </c>
      <c r="AX1229" s="13" t="s">
        <v>72</v>
      </c>
      <c r="AY1229" s="242" t="s">
        <v>143</v>
      </c>
    </row>
    <row r="1230" s="14" customFormat="1">
      <c r="A1230" s="14"/>
      <c r="B1230" s="243"/>
      <c r="C1230" s="244"/>
      <c r="D1230" s="234" t="s">
        <v>155</v>
      </c>
      <c r="E1230" s="245" t="s">
        <v>19</v>
      </c>
      <c r="F1230" s="246" t="s">
        <v>1480</v>
      </c>
      <c r="G1230" s="244"/>
      <c r="H1230" s="247">
        <v>222.11500000000001</v>
      </c>
      <c r="I1230" s="248"/>
      <c r="J1230" s="244"/>
      <c r="K1230" s="244"/>
      <c r="L1230" s="249"/>
      <c r="M1230" s="250"/>
      <c r="N1230" s="251"/>
      <c r="O1230" s="251"/>
      <c r="P1230" s="251"/>
      <c r="Q1230" s="251"/>
      <c r="R1230" s="251"/>
      <c r="S1230" s="251"/>
      <c r="T1230" s="252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3" t="s">
        <v>155</v>
      </c>
      <c r="AU1230" s="253" t="s">
        <v>82</v>
      </c>
      <c r="AV1230" s="14" t="s">
        <v>82</v>
      </c>
      <c r="AW1230" s="14" t="s">
        <v>33</v>
      </c>
      <c r="AX1230" s="14" t="s">
        <v>72</v>
      </c>
      <c r="AY1230" s="253" t="s">
        <v>143</v>
      </c>
    </row>
    <row r="1231" s="15" customFormat="1">
      <c r="A1231" s="15"/>
      <c r="B1231" s="254"/>
      <c r="C1231" s="255"/>
      <c r="D1231" s="234" t="s">
        <v>155</v>
      </c>
      <c r="E1231" s="256" t="s">
        <v>19</v>
      </c>
      <c r="F1231" s="257" t="s">
        <v>234</v>
      </c>
      <c r="G1231" s="255"/>
      <c r="H1231" s="258">
        <v>329.20100000000002</v>
      </c>
      <c r="I1231" s="259"/>
      <c r="J1231" s="255"/>
      <c r="K1231" s="255"/>
      <c r="L1231" s="260"/>
      <c r="M1231" s="261"/>
      <c r="N1231" s="262"/>
      <c r="O1231" s="262"/>
      <c r="P1231" s="262"/>
      <c r="Q1231" s="262"/>
      <c r="R1231" s="262"/>
      <c r="S1231" s="262"/>
      <c r="T1231" s="263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64" t="s">
        <v>155</v>
      </c>
      <c r="AU1231" s="264" t="s">
        <v>82</v>
      </c>
      <c r="AV1231" s="15" t="s">
        <v>151</v>
      </c>
      <c r="AW1231" s="15" t="s">
        <v>33</v>
      </c>
      <c r="AX1231" s="15" t="s">
        <v>79</v>
      </c>
      <c r="AY1231" s="264" t="s">
        <v>143</v>
      </c>
    </row>
    <row r="1232" s="2" customFormat="1" ht="24.15" customHeight="1">
      <c r="A1232" s="40"/>
      <c r="B1232" s="41"/>
      <c r="C1232" s="214" t="s">
        <v>1481</v>
      </c>
      <c r="D1232" s="214" t="s">
        <v>146</v>
      </c>
      <c r="E1232" s="215" t="s">
        <v>1482</v>
      </c>
      <c r="F1232" s="216" t="s">
        <v>1483</v>
      </c>
      <c r="G1232" s="217" t="s">
        <v>271</v>
      </c>
      <c r="H1232" s="218">
        <v>290</v>
      </c>
      <c r="I1232" s="219"/>
      <c r="J1232" s="220">
        <f>ROUND(I1232*H1232,2)</f>
        <v>0</v>
      </c>
      <c r="K1232" s="216" t="s">
        <v>150</v>
      </c>
      <c r="L1232" s="46"/>
      <c r="M1232" s="221" t="s">
        <v>19</v>
      </c>
      <c r="N1232" s="222" t="s">
        <v>43</v>
      </c>
      <c r="O1232" s="86"/>
      <c r="P1232" s="223">
        <f>O1232*H1232</f>
        <v>0</v>
      </c>
      <c r="Q1232" s="223">
        <v>0</v>
      </c>
      <c r="R1232" s="223">
        <f>Q1232*H1232</f>
        <v>0</v>
      </c>
      <c r="S1232" s="223">
        <v>0.0018699999999999999</v>
      </c>
      <c r="T1232" s="224">
        <f>S1232*H1232</f>
        <v>0.5423</v>
      </c>
      <c r="U1232" s="40"/>
      <c r="V1232" s="40"/>
      <c r="W1232" s="40"/>
      <c r="X1232" s="40"/>
      <c r="Y1232" s="40"/>
      <c r="Z1232" s="40"/>
      <c r="AA1232" s="40"/>
      <c r="AB1232" s="40"/>
      <c r="AC1232" s="40"/>
      <c r="AD1232" s="40"/>
      <c r="AE1232" s="40"/>
      <c r="AR1232" s="225" t="s">
        <v>204</v>
      </c>
      <c r="AT1232" s="225" t="s">
        <v>146</v>
      </c>
      <c r="AU1232" s="225" t="s">
        <v>82</v>
      </c>
      <c r="AY1232" s="19" t="s">
        <v>143</v>
      </c>
      <c r="BE1232" s="226">
        <f>IF(N1232="základní",J1232,0)</f>
        <v>0</v>
      </c>
      <c r="BF1232" s="226">
        <f>IF(N1232="snížená",J1232,0)</f>
        <v>0</v>
      </c>
      <c r="BG1232" s="226">
        <f>IF(N1232="zákl. přenesená",J1232,0)</f>
        <v>0</v>
      </c>
      <c r="BH1232" s="226">
        <f>IF(N1232="sníž. přenesená",J1232,0)</f>
        <v>0</v>
      </c>
      <c r="BI1232" s="226">
        <f>IF(N1232="nulová",J1232,0)</f>
        <v>0</v>
      </c>
      <c r="BJ1232" s="19" t="s">
        <v>79</v>
      </c>
      <c r="BK1232" s="226">
        <f>ROUND(I1232*H1232,2)</f>
        <v>0</v>
      </c>
      <c r="BL1232" s="19" t="s">
        <v>204</v>
      </c>
      <c r="BM1232" s="225" t="s">
        <v>1484</v>
      </c>
    </row>
    <row r="1233" s="2" customFormat="1">
      <c r="A1233" s="40"/>
      <c r="B1233" s="41"/>
      <c r="C1233" s="42"/>
      <c r="D1233" s="227" t="s">
        <v>153</v>
      </c>
      <c r="E1233" s="42"/>
      <c r="F1233" s="228" t="s">
        <v>1485</v>
      </c>
      <c r="G1233" s="42"/>
      <c r="H1233" s="42"/>
      <c r="I1233" s="229"/>
      <c r="J1233" s="42"/>
      <c r="K1233" s="42"/>
      <c r="L1233" s="46"/>
      <c r="M1233" s="230"/>
      <c r="N1233" s="231"/>
      <c r="O1233" s="86"/>
      <c r="P1233" s="86"/>
      <c r="Q1233" s="86"/>
      <c r="R1233" s="86"/>
      <c r="S1233" s="86"/>
      <c r="T1233" s="87"/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T1233" s="19" t="s">
        <v>153</v>
      </c>
      <c r="AU1233" s="19" t="s">
        <v>82</v>
      </c>
    </row>
    <row r="1234" s="14" customFormat="1">
      <c r="A1234" s="14"/>
      <c r="B1234" s="243"/>
      <c r="C1234" s="244"/>
      <c r="D1234" s="234" t="s">
        <v>155</v>
      </c>
      <c r="E1234" s="245" t="s">
        <v>19</v>
      </c>
      <c r="F1234" s="246" t="s">
        <v>1358</v>
      </c>
      <c r="G1234" s="244"/>
      <c r="H1234" s="247">
        <v>290</v>
      </c>
      <c r="I1234" s="248"/>
      <c r="J1234" s="244"/>
      <c r="K1234" s="244"/>
      <c r="L1234" s="249"/>
      <c r="M1234" s="250"/>
      <c r="N1234" s="251"/>
      <c r="O1234" s="251"/>
      <c r="P1234" s="251"/>
      <c r="Q1234" s="251"/>
      <c r="R1234" s="251"/>
      <c r="S1234" s="251"/>
      <c r="T1234" s="252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3" t="s">
        <v>155</v>
      </c>
      <c r="AU1234" s="253" t="s">
        <v>82</v>
      </c>
      <c r="AV1234" s="14" t="s">
        <v>82</v>
      </c>
      <c r="AW1234" s="14" t="s">
        <v>33</v>
      </c>
      <c r="AX1234" s="14" t="s">
        <v>79</v>
      </c>
      <c r="AY1234" s="253" t="s">
        <v>143</v>
      </c>
    </row>
    <row r="1235" s="2" customFormat="1" ht="21.75" customHeight="1">
      <c r="A1235" s="40"/>
      <c r="B1235" s="41"/>
      <c r="C1235" s="214" t="s">
        <v>1486</v>
      </c>
      <c r="D1235" s="214" t="s">
        <v>146</v>
      </c>
      <c r="E1235" s="215" t="s">
        <v>1487</v>
      </c>
      <c r="F1235" s="216" t="s">
        <v>1488</v>
      </c>
      <c r="G1235" s="217" t="s">
        <v>271</v>
      </c>
      <c r="H1235" s="218">
        <v>124</v>
      </c>
      <c r="I1235" s="219"/>
      <c r="J1235" s="220">
        <f>ROUND(I1235*H1235,2)</f>
        <v>0</v>
      </c>
      <c r="K1235" s="216" t="s">
        <v>150</v>
      </c>
      <c r="L1235" s="46"/>
      <c r="M1235" s="221" t="s">
        <v>19</v>
      </c>
      <c r="N1235" s="222" t="s">
        <v>43</v>
      </c>
      <c r="O1235" s="86"/>
      <c r="P1235" s="223">
        <f>O1235*H1235</f>
        <v>0</v>
      </c>
      <c r="Q1235" s="223">
        <v>0</v>
      </c>
      <c r="R1235" s="223">
        <f>Q1235*H1235</f>
        <v>0</v>
      </c>
      <c r="S1235" s="223">
        <v>0.0016999999999999999</v>
      </c>
      <c r="T1235" s="224">
        <f>S1235*H1235</f>
        <v>0.21079999999999999</v>
      </c>
      <c r="U1235" s="40"/>
      <c r="V1235" s="40"/>
      <c r="W1235" s="40"/>
      <c r="X1235" s="40"/>
      <c r="Y1235" s="40"/>
      <c r="Z1235" s="40"/>
      <c r="AA1235" s="40"/>
      <c r="AB1235" s="40"/>
      <c r="AC1235" s="40"/>
      <c r="AD1235" s="40"/>
      <c r="AE1235" s="40"/>
      <c r="AR1235" s="225" t="s">
        <v>204</v>
      </c>
      <c r="AT1235" s="225" t="s">
        <v>146</v>
      </c>
      <c r="AU1235" s="225" t="s">
        <v>82</v>
      </c>
      <c r="AY1235" s="19" t="s">
        <v>143</v>
      </c>
      <c r="BE1235" s="226">
        <f>IF(N1235="základní",J1235,0)</f>
        <v>0</v>
      </c>
      <c r="BF1235" s="226">
        <f>IF(N1235="snížená",J1235,0)</f>
        <v>0</v>
      </c>
      <c r="BG1235" s="226">
        <f>IF(N1235="zákl. přenesená",J1235,0)</f>
        <v>0</v>
      </c>
      <c r="BH1235" s="226">
        <f>IF(N1235="sníž. přenesená",J1235,0)</f>
        <v>0</v>
      </c>
      <c r="BI1235" s="226">
        <f>IF(N1235="nulová",J1235,0)</f>
        <v>0</v>
      </c>
      <c r="BJ1235" s="19" t="s">
        <v>79</v>
      </c>
      <c r="BK1235" s="226">
        <f>ROUND(I1235*H1235,2)</f>
        <v>0</v>
      </c>
      <c r="BL1235" s="19" t="s">
        <v>204</v>
      </c>
      <c r="BM1235" s="225" t="s">
        <v>1489</v>
      </c>
    </row>
    <row r="1236" s="2" customFormat="1">
      <c r="A1236" s="40"/>
      <c r="B1236" s="41"/>
      <c r="C1236" s="42"/>
      <c r="D1236" s="227" t="s">
        <v>153</v>
      </c>
      <c r="E1236" s="42"/>
      <c r="F1236" s="228" t="s">
        <v>1490</v>
      </c>
      <c r="G1236" s="42"/>
      <c r="H1236" s="42"/>
      <c r="I1236" s="229"/>
      <c r="J1236" s="42"/>
      <c r="K1236" s="42"/>
      <c r="L1236" s="46"/>
      <c r="M1236" s="230"/>
      <c r="N1236" s="231"/>
      <c r="O1236" s="86"/>
      <c r="P1236" s="86"/>
      <c r="Q1236" s="86"/>
      <c r="R1236" s="86"/>
      <c r="S1236" s="86"/>
      <c r="T1236" s="87"/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T1236" s="19" t="s">
        <v>153</v>
      </c>
      <c r="AU1236" s="19" t="s">
        <v>82</v>
      </c>
    </row>
    <row r="1237" s="14" customFormat="1">
      <c r="A1237" s="14"/>
      <c r="B1237" s="243"/>
      <c r="C1237" s="244"/>
      <c r="D1237" s="234" t="s">
        <v>155</v>
      </c>
      <c r="E1237" s="245" t="s">
        <v>19</v>
      </c>
      <c r="F1237" s="246" t="s">
        <v>1491</v>
      </c>
      <c r="G1237" s="244"/>
      <c r="H1237" s="247">
        <v>124</v>
      </c>
      <c r="I1237" s="248"/>
      <c r="J1237" s="244"/>
      <c r="K1237" s="244"/>
      <c r="L1237" s="249"/>
      <c r="M1237" s="250"/>
      <c r="N1237" s="251"/>
      <c r="O1237" s="251"/>
      <c r="P1237" s="251"/>
      <c r="Q1237" s="251"/>
      <c r="R1237" s="251"/>
      <c r="S1237" s="251"/>
      <c r="T1237" s="252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3" t="s">
        <v>155</v>
      </c>
      <c r="AU1237" s="253" t="s">
        <v>82</v>
      </c>
      <c r="AV1237" s="14" t="s">
        <v>82</v>
      </c>
      <c r="AW1237" s="14" t="s">
        <v>33</v>
      </c>
      <c r="AX1237" s="14" t="s">
        <v>79</v>
      </c>
      <c r="AY1237" s="253" t="s">
        <v>143</v>
      </c>
    </row>
    <row r="1238" s="2" customFormat="1" ht="24.15" customHeight="1">
      <c r="A1238" s="40"/>
      <c r="B1238" s="41"/>
      <c r="C1238" s="214" t="s">
        <v>1492</v>
      </c>
      <c r="D1238" s="214" t="s">
        <v>146</v>
      </c>
      <c r="E1238" s="215" t="s">
        <v>1493</v>
      </c>
      <c r="F1238" s="216" t="s">
        <v>1494</v>
      </c>
      <c r="G1238" s="217" t="s">
        <v>271</v>
      </c>
      <c r="H1238" s="218">
        <v>95</v>
      </c>
      <c r="I1238" s="219"/>
      <c r="J1238" s="220">
        <f>ROUND(I1238*H1238,2)</f>
        <v>0</v>
      </c>
      <c r="K1238" s="216" t="s">
        <v>150</v>
      </c>
      <c r="L1238" s="46"/>
      <c r="M1238" s="221" t="s">
        <v>19</v>
      </c>
      <c r="N1238" s="222" t="s">
        <v>43</v>
      </c>
      <c r="O1238" s="86"/>
      <c r="P1238" s="223">
        <f>O1238*H1238</f>
        <v>0</v>
      </c>
      <c r="Q1238" s="223">
        <v>0</v>
      </c>
      <c r="R1238" s="223">
        <f>Q1238*H1238</f>
        <v>0</v>
      </c>
      <c r="S1238" s="223">
        <v>0.00348</v>
      </c>
      <c r="T1238" s="224">
        <f>S1238*H1238</f>
        <v>0.3306</v>
      </c>
      <c r="U1238" s="40"/>
      <c r="V1238" s="40"/>
      <c r="W1238" s="40"/>
      <c r="X1238" s="40"/>
      <c r="Y1238" s="40"/>
      <c r="Z1238" s="40"/>
      <c r="AA1238" s="40"/>
      <c r="AB1238" s="40"/>
      <c r="AC1238" s="40"/>
      <c r="AD1238" s="40"/>
      <c r="AE1238" s="40"/>
      <c r="AR1238" s="225" t="s">
        <v>204</v>
      </c>
      <c r="AT1238" s="225" t="s">
        <v>146</v>
      </c>
      <c r="AU1238" s="225" t="s">
        <v>82</v>
      </c>
      <c r="AY1238" s="19" t="s">
        <v>143</v>
      </c>
      <c r="BE1238" s="226">
        <f>IF(N1238="základní",J1238,0)</f>
        <v>0</v>
      </c>
      <c r="BF1238" s="226">
        <f>IF(N1238="snížená",J1238,0)</f>
        <v>0</v>
      </c>
      <c r="BG1238" s="226">
        <f>IF(N1238="zákl. přenesená",J1238,0)</f>
        <v>0</v>
      </c>
      <c r="BH1238" s="226">
        <f>IF(N1238="sníž. přenesená",J1238,0)</f>
        <v>0</v>
      </c>
      <c r="BI1238" s="226">
        <f>IF(N1238="nulová",J1238,0)</f>
        <v>0</v>
      </c>
      <c r="BJ1238" s="19" t="s">
        <v>79</v>
      </c>
      <c r="BK1238" s="226">
        <f>ROUND(I1238*H1238,2)</f>
        <v>0</v>
      </c>
      <c r="BL1238" s="19" t="s">
        <v>204</v>
      </c>
      <c r="BM1238" s="225" t="s">
        <v>1495</v>
      </c>
    </row>
    <row r="1239" s="2" customFormat="1">
      <c r="A1239" s="40"/>
      <c r="B1239" s="41"/>
      <c r="C1239" s="42"/>
      <c r="D1239" s="227" t="s">
        <v>153</v>
      </c>
      <c r="E1239" s="42"/>
      <c r="F1239" s="228" t="s">
        <v>1496</v>
      </c>
      <c r="G1239" s="42"/>
      <c r="H1239" s="42"/>
      <c r="I1239" s="229"/>
      <c r="J1239" s="42"/>
      <c r="K1239" s="42"/>
      <c r="L1239" s="46"/>
      <c r="M1239" s="230"/>
      <c r="N1239" s="231"/>
      <c r="O1239" s="86"/>
      <c r="P1239" s="86"/>
      <c r="Q1239" s="86"/>
      <c r="R1239" s="86"/>
      <c r="S1239" s="86"/>
      <c r="T1239" s="87"/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T1239" s="19" t="s">
        <v>153</v>
      </c>
      <c r="AU1239" s="19" t="s">
        <v>82</v>
      </c>
    </row>
    <row r="1240" s="14" customFormat="1">
      <c r="A1240" s="14"/>
      <c r="B1240" s="243"/>
      <c r="C1240" s="244"/>
      <c r="D1240" s="234" t="s">
        <v>155</v>
      </c>
      <c r="E1240" s="245" t="s">
        <v>19</v>
      </c>
      <c r="F1240" s="246" t="s">
        <v>1497</v>
      </c>
      <c r="G1240" s="244"/>
      <c r="H1240" s="247">
        <v>95</v>
      </c>
      <c r="I1240" s="248"/>
      <c r="J1240" s="244"/>
      <c r="K1240" s="244"/>
      <c r="L1240" s="249"/>
      <c r="M1240" s="250"/>
      <c r="N1240" s="251"/>
      <c r="O1240" s="251"/>
      <c r="P1240" s="251"/>
      <c r="Q1240" s="251"/>
      <c r="R1240" s="251"/>
      <c r="S1240" s="251"/>
      <c r="T1240" s="252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3" t="s">
        <v>155</v>
      </c>
      <c r="AU1240" s="253" t="s">
        <v>82</v>
      </c>
      <c r="AV1240" s="14" t="s">
        <v>82</v>
      </c>
      <c r="AW1240" s="14" t="s">
        <v>33</v>
      </c>
      <c r="AX1240" s="14" t="s">
        <v>79</v>
      </c>
      <c r="AY1240" s="253" t="s">
        <v>143</v>
      </c>
    </row>
    <row r="1241" s="2" customFormat="1" ht="24.15" customHeight="1">
      <c r="A1241" s="40"/>
      <c r="B1241" s="41"/>
      <c r="C1241" s="214" t="s">
        <v>1498</v>
      </c>
      <c r="D1241" s="214" t="s">
        <v>146</v>
      </c>
      <c r="E1241" s="215" t="s">
        <v>1499</v>
      </c>
      <c r="F1241" s="216" t="s">
        <v>1500</v>
      </c>
      <c r="G1241" s="217" t="s">
        <v>325</v>
      </c>
      <c r="H1241" s="218">
        <v>9</v>
      </c>
      <c r="I1241" s="219"/>
      <c r="J1241" s="220">
        <f>ROUND(I1241*H1241,2)</f>
        <v>0</v>
      </c>
      <c r="K1241" s="216" t="s">
        <v>150</v>
      </c>
      <c r="L1241" s="46"/>
      <c r="M1241" s="221" t="s">
        <v>19</v>
      </c>
      <c r="N1241" s="222" t="s">
        <v>43</v>
      </c>
      <c r="O1241" s="86"/>
      <c r="P1241" s="223">
        <f>O1241*H1241</f>
        <v>0</v>
      </c>
      <c r="Q1241" s="223">
        <v>0</v>
      </c>
      <c r="R1241" s="223">
        <f>Q1241*H1241</f>
        <v>0</v>
      </c>
      <c r="S1241" s="223">
        <v>0.0090600000000000003</v>
      </c>
      <c r="T1241" s="224">
        <f>S1241*H1241</f>
        <v>0.081540000000000001</v>
      </c>
      <c r="U1241" s="40"/>
      <c r="V1241" s="40"/>
      <c r="W1241" s="40"/>
      <c r="X1241" s="40"/>
      <c r="Y1241" s="40"/>
      <c r="Z1241" s="40"/>
      <c r="AA1241" s="40"/>
      <c r="AB1241" s="40"/>
      <c r="AC1241" s="40"/>
      <c r="AD1241" s="40"/>
      <c r="AE1241" s="40"/>
      <c r="AR1241" s="225" t="s">
        <v>204</v>
      </c>
      <c r="AT1241" s="225" t="s">
        <v>146</v>
      </c>
      <c r="AU1241" s="225" t="s">
        <v>82</v>
      </c>
      <c r="AY1241" s="19" t="s">
        <v>143</v>
      </c>
      <c r="BE1241" s="226">
        <f>IF(N1241="základní",J1241,0)</f>
        <v>0</v>
      </c>
      <c r="BF1241" s="226">
        <f>IF(N1241="snížená",J1241,0)</f>
        <v>0</v>
      </c>
      <c r="BG1241" s="226">
        <f>IF(N1241="zákl. přenesená",J1241,0)</f>
        <v>0</v>
      </c>
      <c r="BH1241" s="226">
        <f>IF(N1241="sníž. přenesená",J1241,0)</f>
        <v>0</v>
      </c>
      <c r="BI1241" s="226">
        <f>IF(N1241="nulová",J1241,0)</f>
        <v>0</v>
      </c>
      <c r="BJ1241" s="19" t="s">
        <v>79</v>
      </c>
      <c r="BK1241" s="226">
        <f>ROUND(I1241*H1241,2)</f>
        <v>0</v>
      </c>
      <c r="BL1241" s="19" t="s">
        <v>204</v>
      </c>
      <c r="BM1241" s="225" t="s">
        <v>1501</v>
      </c>
    </row>
    <row r="1242" s="2" customFormat="1">
      <c r="A1242" s="40"/>
      <c r="B1242" s="41"/>
      <c r="C1242" s="42"/>
      <c r="D1242" s="227" t="s">
        <v>153</v>
      </c>
      <c r="E1242" s="42"/>
      <c r="F1242" s="228" t="s">
        <v>1502</v>
      </c>
      <c r="G1242" s="42"/>
      <c r="H1242" s="42"/>
      <c r="I1242" s="229"/>
      <c r="J1242" s="42"/>
      <c r="K1242" s="42"/>
      <c r="L1242" s="46"/>
      <c r="M1242" s="230"/>
      <c r="N1242" s="231"/>
      <c r="O1242" s="86"/>
      <c r="P1242" s="86"/>
      <c r="Q1242" s="86"/>
      <c r="R1242" s="86"/>
      <c r="S1242" s="86"/>
      <c r="T1242" s="87"/>
      <c r="U1242" s="40"/>
      <c r="V1242" s="40"/>
      <c r="W1242" s="40"/>
      <c r="X1242" s="40"/>
      <c r="Y1242" s="40"/>
      <c r="Z1242" s="40"/>
      <c r="AA1242" s="40"/>
      <c r="AB1242" s="40"/>
      <c r="AC1242" s="40"/>
      <c r="AD1242" s="40"/>
      <c r="AE1242" s="40"/>
      <c r="AT1242" s="19" t="s">
        <v>153</v>
      </c>
      <c r="AU1242" s="19" t="s">
        <v>82</v>
      </c>
    </row>
    <row r="1243" s="14" customFormat="1">
      <c r="A1243" s="14"/>
      <c r="B1243" s="243"/>
      <c r="C1243" s="244"/>
      <c r="D1243" s="234" t="s">
        <v>155</v>
      </c>
      <c r="E1243" s="245" t="s">
        <v>19</v>
      </c>
      <c r="F1243" s="246" t="s">
        <v>195</v>
      </c>
      <c r="G1243" s="244"/>
      <c r="H1243" s="247">
        <v>9</v>
      </c>
      <c r="I1243" s="248"/>
      <c r="J1243" s="244"/>
      <c r="K1243" s="244"/>
      <c r="L1243" s="249"/>
      <c r="M1243" s="250"/>
      <c r="N1243" s="251"/>
      <c r="O1243" s="251"/>
      <c r="P1243" s="251"/>
      <c r="Q1243" s="251"/>
      <c r="R1243" s="251"/>
      <c r="S1243" s="251"/>
      <c r="T1243" s="252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3" t="s">
        <v>155</v>
      </c>
      <c r="AU1243" s="253" t="s">
        <v>82</v>
      </c>
      <c r="AV1243" s="14" t="s">
        <v>82</v>
      </c>
      <c r="AW1243" s="14" t="s">
        <v>33</v>
      </c>
      <c r="AX1243" s="14" t="s">
        <v>79</v>
      </c>
      <c r="AY1243" s="253" t="s">
        <v>143</v>
      </c>
    </row>
    <row r="1244" s="2" customFormat="1" ht="24.15" customHeight="1">
      <c r="A1244" s="40"/>
      <c r="B1244" s="41"/>
      <c r="C1244" s="214" t="s">
        <v>1503</v>
      </c>
      <c r="D1244" s="214" t="s">
        <v>146</v>
      </c>
      <c r="E1244" s="215" t="s">
        <v>1504</v>
      </c>
      <c r="F1244" s="216" t="s">
        <v>1505</v>
      </c>
      <c r="G1244" s="217" t="s">
        <v>271</v>
      </c>
      <c r="H1244" s="218">
        <v>26</v>
      </c>
      <c r="I1244" s="219"/>
      <c r="J1244" s="220">
        <f>ROUND(I1244*H1244,2)</f>
        <v>0</v>
      </c>
      <c r="K1244" s="216" t="s">
        <v>150</v>
      </c>
      <c r="L1244" s="46"/>
      <c r="M1244" s="221" t="s">
        <v>19</v>
      </c>
      <c r="N1244" s="222" t="s">
        <v>43</v>
      </c>
      <c r="O1244" s="86"/>
      <c r="P1244" s="223">
        <f>O1244*H1244</f>
        <v>0</v>
      </c>
      <c r="Q1244" s="223">
        <v>0</v>
      </c>
      <c r="R1244" s="223">
        <f>Q1244*H1244</f>
        <v>0</v>
      </c>
      <c r="S1244" s="223">
        <v>0.00167</v>
      </c>
      <c r="T1244" s="224">
        <f>S1244*H1244</f>
        <v>0.04342</v>
      </c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R1244" s="225" t="s">
        <v>204</v>
      </c>
      <c r="AT1244" s="225" t="s">
        <v>146</v>
      </c>
      <c r="AU1244" s="225" t="s">
        <v>82</v>
      </c>
      <c r="AY1244" s="19" t="s">
        <v>143</v>
      </c>
      <c r="BE1244" s="226">
        <f>IF(N1244="základní",J1244,0)</f>
        <v>0</v>
      </c>
      <c r="BF1244" s="226">
        <f>IF(N1244="snížená",J1244,0)</f>
        <v>0</v>
      </c>
      <c r="BG1244" s="226">
        <f>IF(N1244="zákl. přenesená",J1244,0)</f>
        <v>0</v>
      </c>
      <c r="BH1244" s="226">
        <f>IF(N1244="sníž. přenesená",J1244,0)</f>
        <v>0</v>
      </c>
      <c r="BI1244" s="226">
        <f>IF(N1244="nulová",J1244,0)</f>
        <v>0</v>
      </c>
      <c r="BJ1244" s="19" t="s">
        <v>79</v>
      </c>
      <c r="BK1244" s="226">
        <f>ROUND(I1244*H1244,2)</f>
        <v>0</v>
      </c>
      <c r="BL1244" s="19" t="s">
        <v>204</v>
      </c>
      <c r="BM1244" s="225" t="s">
        <v>1506</v>
      </c>
    </row>
    <row r="1245" s="2" customFormat="1">
      <c r="A1245" s="40"/>
      <c r="B1245" s="41"/>
      <c r="C1245" s="42"/>
      <c r="D1245" s="227" t="s">
        <v>153</v>
      </c>
      <c r="E1245" s="42"/>
      <c r="F1245" s="228" t="s">
        <v>1507</v>
      </c>
      <c r="G1245" s="42"/>
      <c r="H1245" s="42"/>
      <c r="I1245" s="229"/>
      <c r="J1245" s="42"/>
      <c r="K1245" s="42"/>
      <c r="L1245" s="46"/>
      <c r="M1245" s="230"/>
      <c r="N1245" s="231"/>
      <c r="O1245" s="86"/>
      <c r="P1245" s="86"/>
      <c r="Q1245" s="86"/>
      <c r="R1245" s="86"/>
      <c r="S1245" s="86"/>
      <c r="T1245" s="87"/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T1245" s="19" t="s">
        <v>153</v>
      </c>
      <c r="AU1245" s="19" t="s">
        <v>82</v>
      </c>
    </row>
    <row r="1246" s="14" customFormat="1">
      <c r="A1246" s="14"/>
      <c r="B1246" s="243"/>
      <c r="C1246" s="244"/>
      <c r="D1246" s="234" t="s">
        <v>155</v>
      </c>
      <c r="E1246" s="245" t="s">
        <v>19</v>
      </c>
      <c r="F1246" s="246" t="s">
        <v>1508</v>
      </c>
      <c r="G1246" s="244"/>
      <c r="H1246" s="247">
        <v>26</v>
      </c>
      <c r="I1246" s="248"/>
      <c r="J1246" s="244"/>
      <c r="K1246" s="244"/>
      <c r="L1246" s="249"/>
      <c r="M1246" s="250"/>
      <c r="N1246" s="251"/>
      <c r="O1246" s="251"/>
      <c r="P1246" s="251"/>
      <c r="Q1246" s="251"/>
      <c r="R1246" s="251"/>
      <c r="S1246" s="251"/>
      <c r="T1246" s="252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3" t="s">
        <v>155</v>
      </c>
      <c r="AU1246" s="253" t="s">
        <v>82</v>
      </c>
      <c r="AV1246" s="14" t="s">
        <v>82</v>
      </c>
      <c r="AW1246" s="14" t="s">
        <v>33</v>
      </c>
      <c r="AX1246" s="14" t="s">
        <v>79</v>
      </c>
      <c r="AY1246" s="253" t="s">
        <v>143</v>
      </c>
    </row>
    <row r="1247" s="2" customFormat="1" ht="24.15" customHeight="1">
      <c r="A1247" s="40"/>
      <c r="B1247" s="41"/>
      <c r="C1247" s="214" t="s">
        <v>1509</v>
      </c>
      <c r="D1247" s="214" t="s">
        <v>146</v>
      </c>
      <c r="E1247" s="215" t="s">
        <v>1510</v>
      </c>
      <c r="F1247" s="216" t="s">
        <v>1511</v>
      </c>
      <c r="G1247" s="217" t="s">
        <v>271</v>
      </c>
      <c r="H1247" s="218">
        <v>2</v>
      </c>
      <c r="I1247" s="219"/>
      <c r="J1247" s="220">
        <f>ROUND(I1247*H1247,2)</f>
        <v>0</v>
      </c>
      <c r="K1247" s="216" t="s">
        <v>150</v>
      </c>
      <c r="L1247" s="46"/>
      <c r="M1247" s="221" t="s">
        <v>19</v>
      </c>
      <c r="N1247" s="222" t="s">
        <v>43</v>
      </c>
      <c r="O1247" s="86"/>
      <c r="P1247" s="223">
        <f>O1247*H1247</f>
        <v>0</v>
      </c>
      <c r="Q1247" s="223">
        <v>0</v>
      </c>
      <c r="R1247" s="223">
        <f>Q1247*H1247</f>
        <v>0</v>
      </c>
      <c r="S1247" s="223">
        <v>0.0022300000000000002</v>
      </c>
      <c r="T1247" s="224">
        <f>S1247*H1247</f>
        <v>0.0044600000000000004</v>
      </c>
      <c r="U1247" s="40"/>
      <c r="V1247" s="40"/>
      <c r="W1247" s="40"/>
      <c r="X1247" s="40"/>
      <c r="Y1247" s="40"/>
      <c r="Z1247" s="40"/>
      <c r="AA1247" s="40"/>
      <c r="AB1247" s="40"/>
      <c r="AC1247" s="40"/>
      <c r="AD1247" s="40"/>
      <c r="AE1247" s="40"/>
      <c r="AR1247" s="225" t="s">
        <v>204</v>
      </c>
      <c r="AT1247" s="225" t="s">
        <v>146</v>
      </c>
      <c r="AU1247" s="225" t="s">
        <v>82</v>
      </c>
      <c r="AY1247" s="19" t="s">
        <v>143</v>
      </c>
      <c r="BE1247" s="226">
        <f>IF(N1247="základní",J1247,0)</f>
        <v>0</v>
      </c>
      <c r="BF1247" s="226">
        <f>IF(N1247="snížená",J1247,0)</f>
        <v>0</v>
      </c>
      <c r="BG1247" s="226">
        <f>IF(N1247="zákl. přenesená",J1247,0)</f>
        <v>0</v>
      </c>
      <c r="BH1247" s="226">
        <f>IF(N1247="sníž. přenesená",J1247,0)</f>
        <v>0</v>
      </c>
      <c r="BI1247" s="226">
        <f>IF(N1247="nulová",J1247,0)</f>
        <v>0</v>
      </c>
      <c r="BJ1247" s="19" t="s">
        <v>79</v>
      </c>
      <c r="BK1247" s="226">
        <f>ROUND(I1247*H1247,2)</f>
        <v>0</v>
      </c>
      <c r="BL1247" s="19" t="s">
        <v>204</v>
      </c>
      <c r="BM1247" s="225" t="s">
        <v>1512</v>
      </c>
    </row>
    <row r="1248" s="2" customFormat="1">
      <c r="A1248" s="40"/>
      <c r="B1248" s="41"/>
      <c r="C1248" s="42"/>
      <c r="D1248" s="227" t="s">
        <v>153</v>
      </c>
      <c r="E1248" s="42"/>
      <c r="F1248" s="228" t="s">
        <v>1513</v>
      </c>
      <c r="G1248" s="42"/>
      <c r="H1248" s="42"/>
      <c r="I1248" s="229"/>
      <c r="J1248" s="42"/>
      <c r="K1248" s="42"/>
      <c r="L1248" s="46"/>
      <c r="M1248" s="230"/>
      <c r="N1248" s="231"/>
      <c r="O1248" s="86"/>
      <c r="P1248" s="86"/>
      <c r="Q1248" s="86"/>
      <c r="R1248" s="86"/>
      <c r="S1248" s="86"/>
      <c r="T1248" s="87"/>
      <c r="U1248" s="40"/>
      <c r="V1248" s="40"/>
      <c r="W1248" s="40"/>
      <c r="X1248" s="40"/>
      <c r="Y1248" s="40"/>
      <c r="Z1248" s="40"/>
      <c r="AA1248" s="40"/>
      <c r="AB1248" s="40"/>
      <c r="AC1248" s="40"/>
      <c r="AD1248" s="40"/>
      <c r="AE1248" s="40"/>
      <c r="AT1248" s="19" t="s">
        <v>153</v>
      </c>
      <c r="AU1248" s="19" t="s">
        <v>82</v>
      </c>
    </row>
    <row r="1249" s="14" customFormat="1">
      <c r="A1249" s="14"/>
      <c r="B1249" s="243"/>
      <c r="C1249" s="244"/>
      <c r="D1249" s="234" t="s">
        <v>155</v>
      </c>
      <c r="E1249" s="245" t="s">
        <v>19</v>
      </c>
      <c r="F1249" s="246" t="s">
        <v>82</v>
      </c>
      <c r="G1249" s="244"/>
      <c r="H1249" s="247">
        <v>2</v>
      </c>
      <c r="I1249" s="248"/>
      <c r="J1249" s="244"/>
      <c r="K1249" s="244"/>
      <c r="L1249" s="249"/>
      <c r="M1249" s="250"/>
      <c r="N1249" s="251"/>
      <c r="O1249" s="251"/>
      <c r="P1249" s="251"/>
      <c r="Q1249" s="251"/>
      <c r="R1249" s="251"/>
      <c r="S1249" s="251"/>
      <c r="T1249" s="252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3" t="s">
        <v>155</v>
      </c>
      <c r="AU1249" s="253" t="s">
        <v>82</v>
      </c>
      <c r="AV1249" s="14" t="s">
        <v>82</v>
      </c>
      <c r="AW1249" s="14" t="s">
        <v>33</v>
      </c>
      <c r="AX1249" s="14" t="s">
        <v>79</v>
      </c>
      <c r="AY1249" s="253" t="s">
        <v>143</v>
      </c>
    </row>
    <row r="1250" s="2" customFormat="1" ht="21.75" customHeight="1">
      <c r="A1250" s="40"/>
      <c r="B1250" s="41"/>
      <c r="C1250" s="214" t="s">
        <v>1514</v>
      </c>
      <c r="D1250" s="214" t="s">
        <v>146</v>
      </c>
      <c r="E1250" s="215" t="s">
        <v>1515</v>
      </c>
      <c r="F1250" s="216" t="s">
        <v>1516</v>
      </c>
      <c r="G1250" s="217" t="s">
        <v>271</v>
      </c>
      <c r="H1250" s="218">
        <v>225</v>
      </c>
      <c r="I1250" s="219"/>
      <c r="J1250" s="220">
        <f>ROUND(I1250*H1250,2)</f>
        <v>0</v>
      </c>
      <c r="K1250" s="216" t="s">
        <v>150</v>
      </c>
      <c r="L1250" s="46"/>
      <c r="M1250" s="221" t="s">
        <v>19</v>
      </c>
      <c r="N1250" s="222" t="s">
        <v>43</v>
      </c>
      <c r="O1250" s="86"/>
      <c r="P1250" s="223">
        <f>O1250*H1250</f>
        <v>0</v>
      </c>
      <c r="Q1250" s="223">
        <v>0</v>
      </c>
      <c r="R1250" s="223">
        <f>Q1250*H1250</f>
        <v>0</v>
      </c>
      <c r="S1250" s="223">
        <v>0.00175</v>
      </c>
      <c r="T1250" s="224">
        <f>S1250*H1250</f>
        <v>0.39374999999999999</v>
      </c>
      <c r="U1250" s="40"/>
      <c r="V1250" s="40"/>
      <c r="W1250" s="40"/>
      <c r="X1250" s="40"/>
      <c r="Y1250" s="40"/>
      <c r="Z1250" s="40"/>
      <c r="AA1250" s="40"/>
      <c r="AB1250" s="40"/>
      <c r="AC1250" s="40"/>
      <c r="AD1250" s="40"/>
      <c r="AE1250" s="40"/>
      <c r="AR1250" s="225" t="s">
        <v>204</v>
      </c>
      <c r="AT1250" s="225" t="s">
        <v>146</v>
      </c>
      <c r="AU1250" s="225" t="s">
        <v>82</v>
      </c>
      <c r="AY1250" s="19" t="s">
        <v>143</v>
      </c>
      <c r="BE1250" s="226">
        <f>IF(N1250="základní",J1250,0)</f>
        <v>0</v>
      </c>
      <c r="BF1250" s="226">
        <f>IF(N1250="snížená",J1250,0)</f>
        <v>0</v>
      </c>
      <c r="BG1250" s="226">
        <f>IF(N1250="zákl. přenesená",J1250,0)</f>
        <v>0</v>
      </c>
      <c r="BH1250" s="226">
        <f>IF(N1250="sníž. přenesená",J1250,0)</f>
        <v>0</v>
      </c>
      <c r="BI1250" s="226">
        <f>IF(N1250="nulová",J1250,0)</f>
        <v>0</v>
      </c>
      <c r="BJ1250" s="19" t="s">
        <v>79</v>
      </c>
      <c r="BK1250" s="226">
        <f>ROUND(I1250*H1250,2)</f>
        <v>0</v>
      </c>
      <c r="BL1250" s="19" t="s">
        <v>204</v>
      </c>
      <c r="BM1250" s="225" t="s">
        <v>1517</v>
      </c>
    </row>
    <row r="1251" s="2" customFormat="1">
      <c r="A1251" s="40"/>
      <c r="B1251" s="41"/>
      <c r="C1251" s="42"/>
      <c r="D1251" s="227" t="s">
        <v>153</v>
      </c>
      <c r="E1251" s="42"/>
      <c r="F1251" s="228" t="s">
        <v>1518</v>
      </c>
      <c r="G1251" s="42"/>
      <c r="H1251" s="42"/>
      <c r="I1251" s="229"/>
      <c r="J1251" s="42"/>
      <c r="K1251" s="42"/>
      <c r="L1251" s="46"/>
      <c r="M1251" s="230"/>
      <c r="N1251" s="231"/>
      <c r="O1251" s="86"/>
      <c r="P1251" s="86"/>
      <c r="Q1251" s="86"/>
      <c r="R1251" s="86"/>
      <c r="S1251" s="86"/>
      <c r="T1251" s="87"/>
      <c r="U1251" s="40"/>
      <c r="V1251" s="40"/>
      <c r="W1251" s="40"/>
      <c r="X1251" s="40"/>
      <c r="Y1251" s="40"/>
      <c r="Z1251" s="40"/>
      <c r="AA1251" s="40"/>
      <c r="AB1251" s="40"/>
      <c r="AC1251" s="40"/>
      <c r="AD1251" s="40"/>
      <c r="AE1251" s="40"/>
      <c r="AT1251" s="19" t="s">
        <v>153</v>
      </c>
      <c r="AU1251" s="19" t="s">
        <v>82</v>
      </c>
    </row>
    <row r="1252" s="14" customFormat="1">
      <c r="A1252" s="14"/>
      <c r="B1252" s="243"/>
      <c r="C1252" s="244"/>
      <c r="D1252" s="234" t="s">
        <v>155</v>
      </c>
      <c r="E1252" s="245" t="s">
        <v>19</v>
      </c>
      <c r="F1252" s="246" t="s">
        <v>1519</v>
      </c>
      <c r="G1252" s="244"/>
      <c r="H1252" s="247">
        <v>225</v>
      </c>
      <c r="I1252" s="248"/>
      <c r="J1252" s="244"/>
      <c r="K1252" s="244"/>
      <c r="L1252" s="249"/>
      <c r="M1252" s="250"/>
      <c r="N1252" s="251"/>
      <c r="O1252" s="251"/>
      <c r="P1252" s="251"/>
      <c r="Q1252" s="251"/>
      <c r="R1252" s="251"/>
      <c r="S1252" s="251"/>
      <c r="T1252" s="252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3" t="s">
        <v>155</v>
      </c>
      <c r="AU1252" s="253" t="s">
        <v>82</v>
      </c>
      <c r="AV1252" s="14" t="s">
        <v>82</v>
      </c>
      <c r="AW1252" s="14" t="s">
        <v>33</v>
      </c>
      <c r="AX1252" s="14" t="s">
        <v>79</v>
      </c>
      <c r="AY1252" s="253" t="s">
        <v>143</v>
      </c>
    </row>
    <row r="1253" s="2" customFormat="1" ht="37.8" customHeight="1">
      <c r="A1253" s="40"/>
      <c r="B1253" s="41"/>
      <c r="C1253" s="214" t="s">
        <v>1520</v>
      </c>
      <c r="D1253" s="214" t="s">
        <v>146</v>
      </c>
      <c r="E1253" s="215" t="s">
        <v>1521</v>
      </c>
      <c r="F1253" s="216" t="s">
        <v>1522</v>
      </c>
      <c r="G1253" s="217" t="s">
        <v>325</v>
      </c>
      <c r="H1253" s="218">
        <v>51</v>
      </c>
      <c r="I1253" s="219"/>
      <c r="J1253" s="220">
        <f>ROUND(I1253*H1253,2)</f>
        <v>0</v>
      </c>
      <c r="K1253" s="216" t="s">
        <v>150</v>
      </c>
      <c r="L1253" s="46"/>
      <c r="M1253" s="221" t="s">
        <v>19</v>
      </c>
      <c r="N1253" s="222" t="s">
        <v>43</v>
      </c>
      <c r="O1253" s="86"/>
      <c r="P1253" s="223">
        <f>O1253*H1253</f>
        <v>0</v>
      </c>
      <c r="Q1253" s="223">
        <v>0</v>
      </c>
      <c r="R1253" s="223">
        <f>Q1253*H1253</f>
        <v>0</v>
      </c>
      <c r="S1253" s="223">
        <v>0.0018799999999999999</v>
      </c>
      <c r="T1253" s="224">
        <f>S1253*H1253</f>
        <v>0.095879999999999993</v>
      </c>
      <c r="U1253" s="40"/>
      <c r="V1253" s="40"/>
      <c r="W1253" s="40"/>
      <c r="X1253" s="40"/>
      <c r="Y1253" s="40"/>
      <c r="Z1253" s="40"/>
      <c r="AA1253" s="40"/>
      <c r="AB1253" s="40"/>
      <c r="AC1253" s="40"/>
      <c r="AD1253" s="40"/>
      <c r="AE1253" s="40"/>
      <c r="AR1253" s="225" t="s">
        <v>204</v>
      </c>
      <c r="AT1253" s="225" t="s">
        <v>146</v>
      </c>
      <c r="AU1253" s="225" t="s">
        <v>82</v>
      </c>
      <c r="AY1253" s="19" t="s">
        <v>143</v>
      </c>
      <c r="BE1253" s="226">
        <f>IF(N1253="základní",J1253,0)</f>
        <v>0</v>
      </c>
      <c r="BF1253" s="226">
        <f>IF(N1253="snížená",J1253,0)</f>
        <v>0</v>
      </c>
      <c r="BG1253" s="226">
        <f>IF(N1253="zákl. přenesená",J1253,0)</f>
        <v>0</v>
      </c>
      <c r="BH1253" s="226">
        <f>IF(N1253="sníž. přenesená",J1253,0)</f>
        <v>0</v>
      </c>
      <c r="BI1253" s="226">
        <f>IF(N1253="nulová",J1253,0)</f>
        <v>0</v>
      </c>
      <c r="BJ1253" s="19" t="s">
        <v>79</v>
      </c>
      <c r="BK1253" s="226">
        <f>ROUND(I1253*H1253,2)</f>
        <v>0</v>
      </c>
      <c r="BL1253" s="19" t="s">
        <v>204</v>
      </c>
      <c r="BM1253" s="225" t="s">
        <v>1523</v>
      </c>
    </row>
    <row r="1254" s="2" customFormat="1">
      <c r="A1254" s="40"/>
      <c r="B1254" s="41"/>
      <c r="C1254" s="42"/>
      <c r="D1254" s="227" t="s">
        <v>153</v>
      </c>
      <c r="E1254" s="42"/>
      <c r="F1254" s="228" t="s">
        <v>1524</v>
      </c>
      <c r="G1254" s="42"/>
      <c r="H1254" s="42"/>
      <c r="I1254" s="229"/>
      <c r="J1254" s="42"/>
      <c r="K1254" s="42"/>
      <c r="L1254" s="46"/>
      <c r="M1254" s="230"/>
      <c r="N1254" s="231"/>
      <c r="O1254" s="86"/>
      <c r="P1254" s="86"/>
      <c r="Q1254" s="86"/>
      <c r="R1254" s="86"/>
      <c r="S1254" s="86"/>
      <c r="T1254" s="87"/>
      <c r="U1254" s="40"/>
      <c r="V1254" s="40"/>
      <c r="W1254" s="40"/>
      <c r="X1254" s="40"/>
      <c r="Y1254" s="40"/>
      <c r="Z1254" s="40"/>
      <c r="AA1254" s="40"/>
      <c r="AB1254" s="40"/>
      <c r="AC1254" s="40"/>
      <c r="AD1254" s="40"/>
      <c r="AE1254" s="40"/>
      <c r="AT1254" s="19" t="s">
        <v>153</v>
      </c>
      <c r="AU1254" s="19" t="s">
        <v>82</v>
      </c>
    </row>
    <row r="1255" s="14" customFormat="1">
      <c r="A1255" s="14"/>
      <c r="B1255" s="243"/>
      <c r="C1255" s="244"/>
      <c r="D1255" s="234" t="s">
        <v>155</v>
      </c>
      <c r="E1255" s="245" t="s">
        <v>19</v>
      </c>
      <c r="F1255" s="246" t="s">
        <v>1525</v>
      </c>
      <c r="G1255" s="244"/>
      <c r="H1255" s="247">
        <v>51</v>
      </c>
      <c r="I1255" s="248"/>
      <c r="J1255" s="244"/>
      <c r="K1255" s="244"/>
      <c r="L1255" s="249"/>
      <c r="M1255" s="250"/>
      <c r="N1255" s="251"/>
      <c r="O1255" s="251"/>
      <c r="P1255" s="251"/>
      <c r="Q1255" s="251"/>
      <c r="R1255" s="251"/>
      <c r="S1255" s="251"/>
      <c r="T1255" s="252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3" t="s">
        <v>155</v>
      </c>
      <c r="AU1255" s="253" t="s">
        <v>82</v>
      </c>
      <c r="AV1255" s="14" t="s">
        <v>82</v>
      </c>
      <c r="AW1255" s="14" t="s">
        <v>33</v>
      </c>
      <c r="AX1255" s="14" t="s">
        <v>79</v>
      </c>
      <c r="AY1255" s="253" t="s">
        <v>143</v>
      </c>
    </row>
    <row r="1256" s="2" customFormat="1" ht="16.5" customHeight="1">
      <c r="A1256" s="40"/>
      <c r="B1256" s="41"/>
      <c r="C1256" s="214" t="s">
        <v>1526</v>
      </c>
      <c r="D1256" s="214" t="s">
        <v>146</v>
      </c>
      <c r="E1256" s="215" t="s">
        <v>1527</v>
      </c>
      <c r="F1256" s="216" t="s">
        <v>1528</v>
      </c>
      <c r="G1256" s="217" t="s">
        <v>271</v>
      </c>
      <c r="H1256" s="218">
        <v>495</v>
      </c>
      <c r="I1256" s="219"/>
      <c r="J1256" s="220">
        <f>ROUND(I1256*H1256,2)</f>
        <v>0</v>
      </c>
      <c r="K1256" s="216" t="s">
        <v>150</v>
      </c>
      <c r="L1256" s="46"/>
      <c r="M1256" s="221" t="s">
        <v>19</v>
      </c>
      <c r="N1256" s="222" t="s">
        <v>43</v>
      </c>
      <c r="O1256" s="86"/>
      <c r="P1256" s="223">
        <f>O1256*H1256</f>
        <v>0</v>
      </c>
      <c r="Q1256" s="223">
        <v>0</v>
      </c>
      <c r="R1256" s="223">
        <f>Q1256*H1256</f>
        <v>0</v>
      </c>
      <c r="S1256" s="223">
        <v>0.0039399999999999999</v>
      </c>
      <c r="T1256" s="224">
        <f>S1256*H1256</f>
        <v>1.9502999999999999</v>
      </c>
      <c r="U1256" s="40"/>
      <c r="V1256" s="40"/>
      <c r="W1256" s="40"/>
      <c r="X1256" s="40"/>
      <c r="Y1256" s="40"/>
      <c r="Z1256" s="40"/>
      <c r="AA1256" s="40"/>
      <c r="AB1256" s="40"/>
      <c r="AC1256" s="40"/>
      <c r="AD1256" s="40"/>
      <c r="AE1256" s="40"/>
      <c r="AR1256" s="225" t="s">
        <v>204</v>
      </c>
      <c r="AT1256" s="225" t="s">
        <v>146</v>
      </c>
      <c r="AU1256" s="225" t="s">
        <v>82</v>
      </c>
      <c r="AY1256" s="19" t="s">
        <v>143</v>
      </c>
      <c r="BE1256" s="226">
        <f>IF(N1256="základní",J1256,0)</f>
        <v>0</v>
      </c>
      <c r="BF1256" s="226">
        <f>IF(N1256="snížená",J1256,0)</f>
        <v>0</v>
      </c>
      <c r="BG1256" s="226">
        <f>IF(N1256="zákl. přenesená",J1256,0)</f>
        <v>0</v>
      </c>
      <c r="BH1256" s="226">
        <f>IF(N1256="sníž. přenesená",J1256,0)</f>
        <v>0</v>
      </c>
      <c r="BI1256" s="226">
        <f>IF(N1256="nulová",J1256,0)</f>
        <v>0</v>
      </c>
      <c r="BJ1256" s="19" t="s">
        <v>79</v>
      </c>
      <c r="BK1256" s="226">
        <f>ROUND(I1256*H1256,2)</f>
        <v>0</v>
      </c>
      <c r="BL1256" s="19" t="s">
        <v>204</v>
      </c>
      <c r="BM1256" s="225" t="s">
        <v>1529</v>
      </c>
    </row>
    <row r="1257" s="2" customFormat="1">
      <c r="A1257" s="40"/>
      <c r="B1257" s="41"/>
      <c r="C1257" s="42"/>
      <c r="D1257" s="227" t="s">
        <v>153</v>
      </c>
      <c r="E1257" s="42"/>
      <c r="F1257" s="228" t="s">
        <v>1530</v>
      </c>
      <c r="G1257" s="42"/>
      <c r="H1257" s="42"/>
      <c r="I1257" s="229"/>
      <c r="J1257" s="42"/>
      <c r="K1257" s="42"/>
      <c r="L1257" s="46"/>
      <c r="M1257" s="230"/>
      <c r="N1257" s="231"/>
      <c r="O1257" s="86"/>
      <c r="P1257" s="86"/>
      <c r="Q1257" s="86"/>
      <c r="R1257" s="86"/>
      <c r="S1257" s="86"/>
      <c r="T1257" s="87"/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T1257" s="19" t="s">
        <v>153</v>
      </c>
      <c r="AU1257" s="19" t="s">
        <v>82</v>
      </c>
    </row>
    <row r="1258" s="14" customFormat="1">
      <c r="A1258" s="14"/>
      <c r="B1258" s="243"/>
      <c r="C1258" s="244"/>
      <c r="D1258" s="234" t="s">
        <v>155</v>
      </c>
      <c r="E1258" s="245" t="s">
        <v>19</v>
      </c>
      <c r="F1258" s="246" t="s">
        <v>1531</v>
      </c>
      <c r="G1258" s="244"/>
      <c r="H1258" s="247">
        <v>495</v>
      </c>
      <c r="I1258" s="248"/>
      <c r="J1258" s="244"/>
      <c r="K1258" s="244"/>
      <c r="L1258" s="249"/>
      <c r="M1258" s="250"/>
      <c r="N1258" s="251"/>
      <c r="O1258" s="251"/>
      <c r="P1258" s="251"/>
      <c r="Q1258" s="251"/>
      <c r="R1258" s="251"/>
      <c r="S1258" s="251"/>
      <c r="T1258" s="252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3" t="s">
        <v>155</v>
      </c>
      <c r="AU1258" s="253" t="s">
        <v>82</v>
      </c>
      <c r="AV1258" s="14" t="s">
        <v>82</v>
      </c>
      <c r="AW1258" s="14" t="s">
        <v>33</v>
      </c>
      <c r="AX1258" s="14" t="s">
        <v>79</v>
      </c>
      <c r="AY1258" s="253" t="s">
        <v>143</v>
      </c>
    </row>
    <row r="1259" s="2" customFormat="1" ht="49.05" customHeight="1">
      <c r="A1259" s="40"/>
      <c r="B1259" s="41"/>
      <c r="C1259" s="214" t="s">
        <v>1532</v>
      </c>
      <c r="D1259" s="214" t="s">
        <v>146</v>
      </c>
      <c r="E1259" s="215" t="s">
        <v>1533</v>
      </c>
      <c r="F1259" s="216" t="s">
        <v>1534</v>
      </c>
      <c r="G1259" s="217" t="s">
        <v>470</v>
      </c>
      <c r="H1259" s="218">
        <v>9.7360000000000007</v>
      </c>
      <c r="I1259" s="219"/>
      <c r="J1259" s="220">
        <f>ROUND(I1259*H1259,2)</f>
        <v>0</v>
      </c>
      <c r="K1259" s="216" t="s">
        <v>150</v>
      </c>
      <c r="L1259" s="46"/>
      <c r="M1259" s="221" t="s">
        <v>19</v>
      </c>
      <c r="N1259" s="222" t="s">
        <v>43</v>
      </c>
      <c r="O1259" s="86"/>
      <c r="P1259" s="223">
        <f>O1259*H1259</f>
        <v>0</v>
      </c>
      <c r="Q1259" s="223">
        <v>0</v>
      </c>
      <c r="R1259" s="223">
        <f>Q1259*H1259</f>
        <v>0</v>
      </c>
      <c r="S1259" s="223">
        <v>0</v>
      </c>
      <c r="T1259" s="224">
        <f>S1259*H1259</f>
        <v>0</v>
      </c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R1259" s="225" t="s">
        <v>204</v>
      </c>
      <c r="AT1259" s="225" t="s">
        <v>146</v>
      </c>
      <c r="AU1259" s="225" t="s">
        <v>82</v>
      </c>
      <c r="AY1259" s="19" t="s">
        <v>143</v>
      </c>
      <c r="BE1259" s="226">
        <f>IF(N1259="základní",J1259,0)</f>
        <v>0</v>
      </c>
      <c r="BF1259" s="226">
        <f>IF(N1259="snížená",J1259,0)</f>
        <v>0</v>
      </c>
      <c r="BG1259" s="226">
        <f>IF(N1259="zákl. přenesená",J1259,0)</f>
        <v>0</v>
      </c>
      <c r="BH1259" s="226">
        <f>IF(N1259="sníž. přenesená",J1259,0)</f>
        <v>0</v>
      </c>
      <c r="BI1259" s="226">
        <f>IF(N1259="nulová",J1259,0)</f>
        <v>0</v>
      </c>
      <c r="BJ1259" s="19" t="s">
        <v>79</v>
      </c>
      <c r="BK1259" s="226">
        <f>ROUND(I1259*H1259,2)</f>
        <v>0</v>
      </c>
      <c r="BL1259" s="19" t="s">
        <v>204</v>
      </c>
      <c r="BM1259" s="225" t="s">
        <v>1535</v>
      </c>
    </row>
    <row r="1260" s="2" customFormat="1">
      <c r="A1260" s="40"/>
      <c r="B1260" s="41"/>
      <c r="C1260" s="42"/>
      <c r="D1260" s="227" t="s">
        <v>153</v>
      </c>
      <c r="E1260" s="42"/>
      <c r="F1260" s="228" t="s">
        <v>1536</v>
      </c>
      <c r="G1260" s="42"/>
      <c r="H1260" s="42"/>
      <c r="I1260" s="229"/>
      <c r="J1260" s="42"/>
      <c r="K1260" s="42"/>
      <c r="L1260" s="46"/>
      <c r="M1260" s="230"/>
      <c r="N1260" s="231"/>
      <c r="O1260" s="86"/>
      <c r="P1260" s="86"/>
      <c r="Q1260" s="86"/>
      <c r="R1260" s="86"/>
      <c r="S1260" s="86"/>
      <c r="T1260" s="87"/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T1260" s="19" t="s">
        <v>153</v>
      </c>
      <c r="AU1260" s="19" t="s">
        <v>82</v>
      </c>
    </row>
    <row r="1261" s="2" customFormat="1" ht="55.5" customHeight="1">
      <c r="A1261" s="40"/>
      <c r="B1261" s="41"/>
      <c r="C1261" s="214" t="s">
        <v>1537</v>
      </c>
      <c r="D1261" s="214" t="s">
        <v>146</v>
      </c>
      <c r="E1261" s="215" t="s">
        <v>1538</v>
      </c>
      <c r="F1261" s="216" t="s">
        <v>1539</v>
      </c>
      <c r="G1261" s="217" t="s">
        <v>470</v>
      </c>
      <c r="H1261" s="218">
        <v>9.7360000000000007</v>
      </c>
      <c r="I1261" s="219"/>
      <c r="J1261" s="220">
        <f>ROUND(I1261*H1261,2)</f>
        <v>0</v>
      </c>
      <c r="K1261" s="216" t="s">
        <v>150</v>
      </c>
      <c r="L1261" s="46"/>
      <c r="M1261" s="221" t="s">
        <v>19</v>
      </c>
      <c r="N1261" s="222" t="s">
        <v>43</v>
      </c>
      <c r="O1261" s="86"/>
      <c r="P1261" s="223">
        <f>O1261*H1261</f>
        <v>0</v>
      </c>
      <c r="Q1261" s="223">
        <v>0</v>
      </c>
      <c r="R1261" s="223">
        <f>Q1261*H1261</f>
        <v>0</v>
      </c>
      <c r="S1261" s="223">
        <v>0</v>
      </c>
      <c r="T1261" s="224">
        <f>S1261*H1261</f>
        <v>0</v>
      </c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  <c r="AR1261" s="225" t="s">
        <v>204</v>
      </c>
      <c r="AT1261" s="225" t="s">
        <v>146</v>
      </c>
      <c r="AU1261" s="225" t="s">
        <v>82</v>
      </c>
      <c r="AY1261" s="19" t="s">
        <v>143</v>
      </c>
      <c r="BE1261" s="226">
        <f>IF(N1261="základní",J1261,0)</f>
        <v>0</v>
      </c>
      <c r="BF1261" s="226">
        <f>IF(N1261="snížená",J1261,0)</f>
        <v>0</v>
      </c>
      <c r="BG1261" s="226">
        <f>IF(N1261="zákl. přenesená",J1261,0)</f>
        <v>0</v>
      </c>
      <c r="BH1261" s="226">
        <f>IF(N1261="sníž. přenesená",J1261,0)</f>
        <v>0</v>
      </c>
      <c r="BI1261" s="226">
        <f>IF(N1261="nulová",J1261,0)</f>
        <v>0</v>
      </c>
      <c r="BJ1261" s="19" t="s">
        <v>79</v>
      </c>
      <c r="BK1261" s="226">
        <f>ROUND(I1261*H1261,2)</f>
        <v>0</v>
      </c>
      <c r="BL1261" s="19" t="s">
        <v>204</v>
      </c>
      <c r="BM1261" s="225" t="s">
        <v>1540</v>
      </c>
    </row>
    <row r="1262" s="2" customFormat="1">
      <c r="A1262" s="40"/>
      <c r="B1262" s="41"/>
      <c r="C1262" s="42"/>
      <c r="D1262" s="227" t="s">
        <v>153</v>
      </c>
      <c r="E1262" s="42"/>
      <c r="F1262" s="228" t="s">
        <v>1541</v>
      </c>
      <c r="G1262" s="42"/>
      <c r="H1262" s="42"/>
      <c r="I1262" s="229"/>
      <c r="J1262" s="42"/>
      <c r="K1262" s="42"/>
      <c r="L1262" s="46"/>
      <c r="M1262" s="230"/>
      <c r="N1262" s="231"/>
      <c r="O1262" s="86"/>
      <c r="P1262" s="86"/>
      <c r="Q1262" s="86"/>
      <c r="R1262" s="86"/>
      <c r="S1262" s="86"/>
      <c r="T1262" s="87"/>
      <c r="U1262" s="40"/>
      <c r="V1262" s="40"/>
      <c r="W1262" s="40"/>
      <c r="X1262" s="40"/>
      <c r="Y1262" s="40"/>
      <c r="Z1262" s="40"/>
      <c r="AA1262" s="40"/>
      <c r="AB1262" s="40"/>
      <c r="AC1262" s="40"/>
      <c r="AD1262" s="40"/>
      <c r="AE1262" s="40"/>
      <c r="AT1262" s="19" t="s">
        <v>153</v>
      </c>
      <c r="AU1262" s="19" t="s">
        <v>82</v>
      </c>
    </row>
    <row r="1263" s="12" customFormat="1" ht="22.8" customHeight="1">
      <c r="A1263" s="12"/>
      <c r="B1263" s="198"/>
      <c r="C1263" s="199"/>
      <c r="D1263" s="200" t="s">
        <v>71</v>
      </c>
      <c r="E1263" s="212" t="s">
        <v>1542</v>
      </c>
      <c r="F1263" s="212" t="s">
        <v>1543</v>
      </c>
      <c r="G1263" s="199"/>
      <c r="H1263" s="199"/>
      <c r="I1263" s="202"/>
      <c r="J1263" s="213">
        <f>BK1263</f>
        <v>0</v>
      </c>
      <c r="K1263" s="199"/>
      <c r="L1263" s="204"/>
      <c r="M1263" s="205"/>
      <c r="N1263" s="206"/>
      <c r="O1263" s="206"/>
      <c r="P1263" s="207">
        <f>SUM(P1264:P1390)</f>
        <v>0</v>
      </c>
      <c r="Q1263" s="206"/>
      <c r="R1263" s="207">
        <f>SUM(R1264:R1390)</f>
        <v>4.83480153</v>
      </c>
      <c r="S1263" s="206"/>
      <c r="T1263" s="208">
        <f>SUM(T1264:T1390)</f>
        <v>31.807067570000001</v>
      </c>
      <c r="U1263" s="12"/>
      <c r="V1263" s="12"/>
      <c r="W1263" s="12"/>
      <c r="X1263" s="12"/>
      <c r="Y1263" s="12"/>
      <c r="Z1263" s="12"/>
      <c r="AA1263" s="12"/>
      <c r="AB1263" s="12"/>
      <c r="AC1263" s="12"/>
      <c r="AD1263" s="12"/>
      <c r="AE1263" s="12"/>
      <c r="AR1263" s="209" t="s">
        <v>82</v>
      </c>
      <c r="AT1263" s="210" t="s">
        <v>71</v>
      </c>
      <c r="AU1263" s="210" t="s">
        <v>79</v>
      </c>
      <c r="AY1263" s="209" t="s">
        <v>143</v>
      </c>
      <c r="BK1263" s="211">
        <f>SUM(BK1264:BK1390)</f>
        <v>0</v>
      </c>
    </row>
    <row r="1264" s="2" customFormat="1" ht="24.15" customHeight="1">
      <c r="A1264" s="40"/>
      <c r="B1264" s="41"/>
      <c r="C1264" s="214" t="s">
        <v>1544</v>
      </c>
      <c r="D1264" s="214" t="s">
        <v>146</v>
      </c>
      <c r="E1264" s="215" t="s">
        <v>1545</v>
      </c>
      <c r="F1264" s="216" t="s">
        <v>1546</v>
      </c>
      <c r="G1264" s="217" t="s">
        <v>149</v>
      </c>
      <c r="H1264" s="218">
        <v>1237.0799999999999</v>
      </c>
      <c r="I1264" s="219"/>
      <c r="J1264" s="220">
        <f>ROUND(I1264*H1264,2)</f>
        <v>0</v>
      </c>
      <c r="K1264" s="216" t="s">
        <v>150</v>
      </c>
      <c r="L1264" s="46"/>
      <c r="M1264" s="221" t="s">
        <v>19</v>
      </c>
      <c r="N1264" s="222" t="s">
        <v>43</v>
      </c>
      <c r="O1264" s="86"/>
      <c r="P1264" s="223">
        <f>O1264*H1264</f>
        <v>0</v>
      </c>
      <c r="Q1264" s="223">
        <v>0.00020000000000000001</v>
      </c>
      <c r="R1264" s="223">
        <f>Q1264*H1264</f>
        <v>0.247416</v>
      </c>
      <c r="S1264" s="223">
        <v>0.017780000000000001</v>
      </c>
      <c r="T1264" s="224">
        <f>S1264*H1264</f>
        <v>21.995282400000001</v>
      </c>
      <c r="U1264" s="40"/>
      <c r="V1264" s="40"/>
      <c r="W1264" s="40"/>
      <c r="X1264" s="40"/>
      <c r="Y1264" s="40"/>
      <c r="Z1264" s="40"/>
      <c r="AA1264" s="40"/>
      <c r="AB1264" s="40"/>
      <c r="AC1264" s="40"/>
      <c r="AD1264" s="40"/>
      <c r="AE1264" s="40"/>
      <c r="AR1264" s="225" t="s">
        <v>204</v>
      </c>
      <c r="AT1264" s="225" t="s">
        <v>146</v>
      </c>
      <c r="AU1264" s="225" t="s">
        <v>82</v>
      </c>
      <c r="AY1264" s="19" t="s">
        <v>143</v>
      </c>
      <c r="BE1264" s="226">
        <f>IF(N1264="základní",J1264,0)</f>
        <v>0</v>
      </c>
      <c r="BF1264" s="226">
        <f>IF(N1264="snížená",J1264,0)</f>
        <v>0</v>
      </c>
      <c r="BG1264" s="226">
        <f>IF(N1264="zákl. přenesená",J1264,0)</f>
        <v>0</v>
      </c>
      <c r="BH1264" s="226">
        <f>IF(N1264="sníž. přenesená",J1264,0)</f>
        <v>0</v>
      </c>
      <c r="BI1264" s="226">
        <f>IF(N1264="nulová",J1264,0)</f>
        <v>0</v>
      </c>
      <c r="BJ1264" s="19" t="s">
        <v>79</v>
      </c>
      <c r="BK1264" s="226">
        <f>ROUND(I1264*H1264,2)</f>
        <v>0</v>
      </c>
      <c r="BL1264" s="19" t="s">
        <v>204</v>
      </c>
      <c r="BM1264" s="225" t="s">
        <v>1547</v>
      </c>
    </row>
    <row r="1265" s="2" customFormat="1">
      <c r="A1265" s="40"/>
      <c r="B1265" s="41"/>
      <c r="C1265" s="42"/>
      <c r="D1265" s="227" t="s">
        <v>153</v>
      </c>
      <c r="E1265" s="42"/>
      <c r="F1265" s="228" t="s">
        <v>1548</v>
      </c>
      <c r="G1265" s="42"/>
      <c r="H1265" s="42"/>
      <c r="I1265" s="229"/>
      <c r="J1265" s="42"/>
      <c r="K1265" s="42"/>
      <c r="L1265" s="46"/>
      <c r="M1265" s="230"/>
      <c r="N1265" s="231"/>
      <c r="O1265" s="86"/>
      <c r="P1265" s="86"/>
      <c r="Q1265" s="86"/>
      <c r="R1265" s="86"/>
      <c r="S1265" s="86"/>
      <c r="T1265" s="87"/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T1265" s="19" t="s">
        <v>153</v>
      </c>
      <c r="AU1265" s="19" t="s">
        <v>82</v>
      </c>
    </row>
    <row r="1266" s="13" customFormat="1">
      <c r="A1266" s="13"/>
      <c r="B1266" s="232"/>
      <c r="C1266" s="233"/>
      <c r="D1266" s="234" t="s">
        <v>155</v>
      </c>
      <c r="E1266" s="235" t="s">
        <v>19</v>
      </c>
      <c r="F1266" s="236" t="s">
        <v>557</v>
      </c>
      <c r="G1266" s="233"/>
      <c r="H1266" s="235" t="s">
        <v>19</v>
      </c>
      <c r="I1266" s="237"/>
      <c r="J1266" s="233"/>
      <c r="K1266" s="233"/>
      <c r="L1266" s="238"/>
      <c r="M1266" s="239"/>
      <c r="N1266" s="240"/>
      <c r="O1266" s="240"/>
      <c r="P1266" s="240"/>
      <c r="Q1266" s="240"/>
      <c r="R1266" s="240"/>
      <c r="S1266" s="240"/>
      <c r="T1266" s="241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2" t="s">
        <v>155</v>
      </c>
      <c r="AU1266" s="242" t="s">
        <v>82</v>
      </c>
      <c r="AV1266" s="13" t="s">
        <v>79</v>
      </c>
      <c r="AW1266" s="13" t="s">
        <v>33</v>
      </c>
      <c r="AX1266" s="13" t="s">
        <v>72</v>
      </c>
      <c r="AY1266" s="242" t="s">
        <v>143</v>
      </c>
    </row>
    <row r="1267" s="14" customFormat="1">
      <c r="A1267" s="14"/>
      <c r="B1267" s="243"/>
      <c r="C1267" s="244"/>
      <c r="D1267" s="234" t="s">
        <v>155</v>
      </c>
      <c r="E1267" s="245" t="s">
        <v>19</v>
      </c>
      <c r="F1267" s="246" t="s">
        <v>910</v>
      </c>
      <c r="G1267" s="244"/>
      <c r="H1267" s="247">
        <v>200.36000000000001</v>
      </c>
      <c r="I1267" s="248"/>
      <c r="J1267" s="244"/>
      <c r="K1267" s="244"/>
      <c r="L1267" s="249"/>
      <c r="M1267" s="250"/>
      <c r="N1267" s="251"/>
      <c r="O1267" s="251"/>
      <c r="P1267" s="251"/>
      <c r="Q1267" s="251"/>
      <c r="R1267" s="251"/>
      <c r="S1267" s="251"/>
      <c r="T1267" s="252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3" t="s">
        <v>155</v>
      </c>
      <c r="AU1267" s="253" t="s">
        <v>82</v>
      </c>
      <c r="AV1267" s="14" t="s">
        <v>82</v>
      </c>
      <c r="AW1267" s="14" t="s">
        <v>33</v>
      </c>
      <c r="AX1267" s="14" t="s">
        <v>72</v>
      </c>
      <c r="AY1267" s="253" t="s">
        <v>143</v>
      </c>
    </row>
    <row r="1268" s="14" customFormat="1">
      <c r="A1268" s="14"/>
      <c r="B1268" s="243"/>
      <c r="C1268" s="244"/>
      <c r="D1268" s="234" t="s">
        <v>155</v>
      </c>
      <c r="E1268" s="245" t="s">
        <v>19</v>
      </c>
      <c r="F1268" s="246" t="s">
        <v>911</v>
      </c>
      <c r="G1268" s="244"/>
      <c r="H1268" s="247">
        <v>83.893000000000001</v>
      </c>
      <c r="I1268" s="248"/>
      <c r="J1268" s="244"/>
      <c r="K1268" s="244"/>
      <c r="L1268" s="249"/>
      <c r="M1268" s="250"/>
      <c r="N1268" s="251"/>
      <c r="O1268" s="251"/>
      <c r="P1268" s="251"/>
      <c r="Q1268" s="251"/>
      <c r="R1268" s="251"/>
      <c r="S1268" s="251"/>
      <c r="T1268" s="252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3" t="s">
        <v>155</v>
      </c>
      <c r="AU1268" s="253" t="s">
        <v>82</v>
      </c>
      <c r="AV1268" s="14" t="s">
        <v>82</v>
      </c>
      <c r="AW1268" s="14" t="s">
        <v>33</v>
      </c>
      <c r="AX1268" s="14" t="s">
        <v>72</v>
      </c>
      <c r="AY1268" s="253" t="s">
        <v>143</v>
      </c>
    </row>
    <row r="1269" s="14" customFormat="1">
      <c r="A1269" s="14"/>
      <c r="B1269" s="243"/>
      <c r="C1269" s="244"/>
      <c r="D1269" s="234" t="s">
        <v>155</v>
      </c>
      <c r="E1269" s="245" t="s">
        <v>19</v>
      </c>
      <c r="F1269" s="246" t="s">
        <v>912</v>
      </c>
      <c r="G1269" s="244"/>
      <c r="H1269" s="247">
        <v>139.28800000000001</v>
      </c>
      <c r="I1269" s="248"/>
      <c r="J1269" s="244"/>
      <c r="K1269" s="244"/>
      <c r="L1269" s="249"/>
      <c r="M1269" s="250"/>
      <c r="N1269" s="251"/>
      <c r="O1269" s="251"/>
      <c r="P1269" s="251"/>
      <c r="Q1269" s="251"/>
      <c r="R1269" s="251"/>
      <c r="S1269" s="251"/>
      <c r="T1269" s="252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3" t="s">
        <v>155</v>
      </c>
      <c r="AU1269" s="253" t="s">
        <v>82</v>
      </c>
      <c r="AV1269" s="14" t="s">
        <v>82</v>
      </c>
      <c r="AW1269" s="14" t="s">
        <v>33</v>
      </c>
      <c r="AX1269" s="14" t="s">
        <v>72</v>
      </c>
      <c r="AY1269" s="253" t="s">
        <v>143</v>
      </c>
    </row>
    <row r="1270" s="14" customFormat="1">
      <c r="A1270" s="14"/>
      <c r="B1270" s="243"/>
      <c r="C1270" s="244"/>
      <c r="D1270" s="234" t="s">
        <v>155</v>
      </c>
      <c r="E1270" s="245" t="s">
        <v>19</v>
      </c>
      <c r="F1270" s="246" t="s">
        <v>913</v>
      </c>
      <c r="G1270" s="244"/>
      <c r="H1270" s="247">
        <v>146.19</v>
      </c>
      <c r="I1270" s="248"/>
      <c r="J1270" s="244"/>
      <c r="K1270" s="244"/>
      <c r="L1270" s="249"/>
      <c r="M1270" s="250"/>
      <c r="N1270" s="251"/>
      <c r="O1270" s="251"/>
      <c r="P1270" s="251"/>
      <c r="Q1270" s="251"/>
      <c r="R1270" s="251"/>
      <c r="S1270" s="251"/>
      <c r="T1270" s="252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3" t="s">
        <v>155</v>
      </c>
      <c r="AU1270" s="253" t="s">
        <v>82</v>
      </c>
      <c r="AV1270" s="14" t="s">
        <v>82</v>
      </c>
      <c r="AW1270" s="14" t="s">
        <v>33</v>
      </c>
      <c r="AX1270" s="14" t="s">
        <v>72</v>
      </c>
      <c r="AY1270" s="253" t="s">
        <v>143</v>
      </c>
    </row>
    <row r="1271" s="14" customFormat="1">
      <c r="A1271" s="14"/>
      <c r="B1271" s="243"/>
      <c r="C1271" s="244"/>
      <c r="D1271" s="234" t="s">
        <v>155</v>
      </c>
      <c r="E1271" s="245" t="s">
        <v>19</v>
      </c>
      <c r="F1271" s="246" t="s">
        <v>914</v>
      </c>
      <c r="G1271" s="244"/>
      <c r="H1271" s="247">
        <v>153.09299999999999</v>
      </c>
      <c r="I1271" s="248"/>
      <c r="J1271" s="244"/>
      <c r="K1271" s="244"/>
      <c r="L1271" s="249"/>
      <c r="M1271" s="250"/>
      <c r="N1271" s="251"/>
      <c r="O1271" s="251"/>
      <c r="P1271" s="251"/>
      <c r="Q1271" s="251"/>
      <c r="R1271" s="251"/>
      <c r="S1271" s="251"/>
      <c r="T1271" s="252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3" t="s">
        <v>155</v>
      </c>
      <c r="AU1271" s="253" t="s">
        <v>82</v>
      </c>
      <c r="AV1271" s="14" t="s">
        <v>82</v>
      </c>
      <c r="AW1271" s="14" t="s">
        <v>33</v>
      </c>
      <c r="AX1271" s="14" t="s">
        <v>72</v>
      </c>
      <c r="AY1271" s="253" t="s">
        <v>143</v>
      </c>
    </row>
    <row r="1272" s="14" customFormat="1">
      <c r="A1272" s="14"/>
      <c r="B1272" s="243"/>
      <c r="C1272" s="244"/>
      <c r="D1272" s="234" t="s">
        <v>155</v>
      </c>
      <c r="E1272" s="245" t="s">
        <v>19</v>
      </c>
      <c r="F1272" s="246" t="s">
        <v>915</v>
      </c>
      <c r="G1272" s="244"/>
      <c r="H1272" s="247">
        <v>149.958</v>
      </c>
      <c r="I1272" s="248"/>
      <c r="J1272" s="244"/>
      <c r="K1272" s="244"/>
      <c r="L1272" s="249"/>
      <c r="M1272" s="250"/>
      <c r="N1272" s="251"/>
      <c r="O1272" s="251"/>
      <c r="P1272" s="251"/>
      <c r="Q1272" s="251"/>
      <c r="R1272" s="251"/>
      <c r="S1272" s="251"/>
      <c r="T1272" s="252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3" t="s">
        <v>155</v>
      </c>
      <c r="AU1272" s="253" t="s">
        <v>82</v>
      </c>
      <c r="AV1272" s="14" t="s">
        <v>82</v>
      </c>
      <c r="AW1272" s="14" t="s">
        <v>33</v>
      </c>
      <c r="AX1272" s="14" t="s">
        <v>72</v>
      </c>
      <c r="AY1272" s="253" t="s">
        <v>143</v>
      </c>
    </row>
    <row r="1273" s="14" customFormat="1">
      <c r="A1273" s="14"/>
      <c r="B1273" s="243"/>
      <c r="C1273" s="244"/>
      <c r="D1273" s="234" t="s">
        <v>155</v>
      </c>
      <c r="E1273" s="245" t="s">
        <v>19</v>
      </c>
      <c r="F1273" s="246" t="s">
        <v>916</v>
      </c>
      <c r="G1273" s="244"/>
      <c r="H1273" s="247">
        <v>141.56999999999999</v>
      </c>
      <c r="I1273" s="248"/>
      <c r="J1273" s="244"/>
      <c r="K1273" s="244"/>
      <c r="L1273" s="249"/>
      <c r="M1273" s="250"/>
      <c r="N1273" s="251"/>
      <c r="O1273" s="251"/>
      <c r="P1273" s="251"/>
      <c r="Q1273" s="251"/>
      <c r="R1273" s="251"/>
      <c r="S1273" s="251"/>
      <c r="T1273" s="252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3" t="s">
        <v>155</v>
      </c>
      <c r="AU1273" s="253" t="s">
        <v>82</v>
      </c>
      <c r="AV1273" s="14" t="s">
        <v>82</v>
      </c>
      <c r="AW1273" s="14" t="s">
        <v>33</v>
      </c>
      <c r="AX1273" s="14" t="s">
        <v>72</v>
      </c>
      <c r="AY1273" s="253" t="s">
        <v>143</v>
      </c>
    </row>
    <row r="1274" s="14" customFormat="1">
      <c r="A1274" s="14"/>
      <c r="B1274" s="243"/>
      <c r="C1274" s="244"/>
      <c r="D1274" s="234" t="s">
        <v>155</v>
      </c>
      <c r="E1274" s="245" t="s">
        <v>19</v>
      </c>
      <c r="F1274" s="246" t="s">
        <v>577</v>
      </c>
      <c r="G1274" s="244"/>
      <c r="H1274" s="247">
        <v>29.239999999999998</v>
      </c>
      <c r="I1274" s="248"/>
      <c r="J1274" s="244"/>
      <c r="K1274" s="244"/>
      <c r="L1274" s="249"/>
      <c r="M1274" s="250"/>
      <c r="N1274" s="251"/>
      <c r="O1274" s="251"/>
      <c r="P1274" s="251"/>
      <c r="Q1274" s="251"/>
      <c r="R1274" s="251"/>
      <c r="S1274" s="251"/>
      <c r="T1274" s="252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3" t="s">
        <v>155</v>
      </c>
      <c r="AU1274" s="253" t="s">
        <v>82</v>
      </c>
      <c r="AV1274" s="14" t="s">
        <v>82</v>
      </c>
      <c r="AW1274" s="14" t="s">
        <v>33</v>
      </c>
      <c r="AX1274" s="14" t="s">
        <v>72</v>
      </c>
      <c r="AY1274" s="253" t="s">
        <v>143</v>
      </c>
    </row>
    <row r="1275" s="16" customFormat="1">
      <c r="A1275" s="16"/>
      <c r="B1275" s="265"/>
      <c r="C1275" s="266"/>
      <c r="D1275" s="234" t="s">
        <v>155</v>
      </c>
      <c r="E1275" s="267" t="s">
        <v>19</v>
      </c>
      <c r="F1275" s="268" t="s">
        <v>542</v>
      </c>
      <c r="G1275" s="266"/>
      <c r="H1275" s="269">
        <v>1043.5920000000001</v>
      </c>
      <c r="I1275" s="270"/>
      <c r="J1275" s="266"/>
      <c r="K1275" s="266"/>
      <c r="L1275" s="271"/>
      <c r="M1275" s="272"/>
      <c r="N1275" s="273"/>
      <c r="O1275" s="273"/>
      <c r="P1275" s="273"/>
      <c r="Q1275" s="273"/>
      <c r="R1275" s="273"/>
      <c r="S1275" s="273"/>
      <c r="T1275" s="274"/>
      <c r="U1275" s="16"/>
      <c r="V1275" s="16"/>
      <c r="W1275" s="16"/>
      <c r="X1275" s="16"/>
      <c r="Y1275" s="16"/>
      <c r="Z1275" s="16"/>
      <c r="AA1275" s="16"/>
      <c r="AB1275" s="16"/>
      <c r="AC1275" s="16"/>
      <c r="AD1275" s="16"/>
      <c r="AE1275" s="16"/>
      <c r="AT1275" s="275" t="s">
        <v>155</v>
      </c>
      <c r="AU1275" s="275" t="s">
        <v>82</v>
      </c>
      <c r="AV1275" s="16" t="s">
        <v>166</v>
      </c>
      <c r="AW1275" s="16" t="s">
        <v>33</v>
      </c>
      <c r="AX1275" s="16" t="s">
        <v>72</v>
      </c>
      <c r="AY1275" s="275" t="s">
        <v>143</v>
      </c>
    </row>
    <row r="1276" s="13" customFormat="1">
      <c r="A1276" s="13"/>
      <c r="B1276" s="232"/>
      <c r="C1276" s="233"/>
      <c r="D1276" s="234" t="s">
        <v>155</v>
      </c>
      <c r="E1276" s="235" t="s">
        <v>19</v>
      </c>
      <c r="F1276" s="236" t="s">
        <v>560</v>
      </c>
      <c r="G1276" s="233"/>
      <c r="H1276" s="235" t="s">
        <v>19</v>
      </c>
      <c r="I1276" s="237"/>
      <c r="J1276" s="233"/>
      <c r="K1276" s="233"/>
      <c r="L1276" s="238"/>
      <c r="M1276" s="239"/>
      <c r="N1276" s="240"/>
      <c r="O1276" s="240"/>
      <c r="P1276" s="240"/>
      <c r="Q1276" s="240"/>
      <c r="R1276" s="240"/>
      <c r="S1276" s="240"/>
      <c r="T1276" s="241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2" t="s">
        <v>155</v>
      </c>
      <c r="AU1276" s="242" t="s">
        <v>82</v>
      </c>
      <c r="AV1276" s="13" t="s">
        <v>79</v>
      </c>
      <c r="AW1276" s="13" t="s">
        <v>33</v>
      </c>
      <c r="AX1276" s="13" t="s">
        <v>72</v>
      </c>
      <c r="AY1276" s="242" t="s">
        <v>143</v>
      </c>
    </row>
    <row r="1277" s="14" customFormat="1">
      <c r="A1277" s="14"/>
      <c r="B1277" s="243"/>
      <c r="C1277" s="244"/>
      <c r="D1277" s="234" t="s">
        <v>155</v>
      </c>
      <c r="E1277" s="245" t="s">
        <v>19</v>
      </c>
      <c r="F1277" s="246" t="s">
        <v>924</v>
      </c>
      <c r="G1277" s="244"/>
      <c r="H1277" s="247">
        <v>112.992</v>
      </c>
      <c r="I1277" s="248"/>
      <c r="J1277" s="244"/>
      <c r="K1277" s="244"/>
      <c r="L1277" s="249"/>
      <c r="M1277" s="250"/>
      <c r="N1277" s="251"/>
      <c r="O1277" s="251"/>
      <c r="P1277" s="251"/>
      <c r="Q1277" s="251"/>
      <c r="R1277" s="251"/>
      <c r="S1277" s="251"/>
      <c r="T1277" s="252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3" t="s">
        <v>155</v>
      </c>
      <c r="AU1277" s="253" t="s">
        <v>82</v>
      </c>
      <c r="AV1277" s="14" t="s">
        <v>82</v>
      </c>
      <c r="AW1277" s="14" t="s">
        <v>33</v>
      </c>
      <c r="AX1277" s="14" t="s">
        <v>72</v>
      </c>
      <c r="AY1277" s="253" t="s">
        <v>143</v>
      </c>
    </row>
    <row r="1278" s="14" customFormat="1">
      <c r="A1278" s="14"/>
      <c r="B1278" s="243"/>
      <c r="C1278" s="244"/>
      <c r="D1278" s="234" t="s">
        <v>155</v>
      </c>
      <c r="E1278" s="245" t="s">
        <v>19</v>
      </c>
      <c r="F1278" s="246" t="s">
        <v>925</v>
      </c>
      <c r="G1278" s="244"/>
      <c r="H1278" s="247">
        <v>80.495999999999995</v>
      </c>
      <c r="I1278" s="248"/>
      <c r="J1278" s="244"/>
      <c r="K1278" s="244"/>
      <c r="L1278" s="249"/>
      <c r="M1278" s="250"/>
      <c r="N1278" s="251"/>
      <c r="O1278" s="251"/>
      <c r="P1278" s="251"/>
      <c r="Q1278" s="251"/>
      <c r="R1278" s="251"/>
      <c r="S1278" s="251"/>
      <c r="T1278" s="252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3" t="s">
        <v>155</v>
      </c>
      <c r="AU1278" s="253" t="s">
        <v>82</v>
      </c>
      <c r="AV1278" s="14" t="s">
        <v>82</v>
      </c>
      <c r="AW1278" s="14" t="s">
        <v>33</v>
      </c>
      <c r="AX1278" s="14" t="s">
        <v>72</v>
      </c>
      <c r="AY1278" s="253" t="s">
        <v>143</v>
      </c>
    </row>
    <row r="1279" s="16" customFormat="1">
      <c r="A1279" s="16"/>
      <c r="B1279" s="265"/>
      <c r="C1279" s="266"/>
      <c r="D1279" s="234" t="s">
        <v>155</v>
      </c>
      <c r="E1279" s="267" t="s">
        <v>19</v>
      </c>
      <c r="F1279" s="268" t="s">
        <v>542</v>
      </c>
      <c r="G1279" s="266"/>
      <c r="H1279" s="269">
        <v>193.488</v>
      </c>
      <c r="I1279" s="270"/>
      <c r="J1279" s="266"/>
      <c r="K1279" s="266"/>
      <c r="L1279" s="271"/>
      <c r="M1279" s="272"/>
      <c r="N1279" s="273"/>
      <c r="O1279" s="273"/>
      <c r="P1279" s="273"/>
      <c r="Q1279" s="273"/>
      <c r="R1279" s="273"/>
      <c r="S1279" s="273"/>
      <c r="T1279" s="274"/>
      <c r="U1279" s="16"/>
      <c r="V1279" s="16"/>
      <c r="W1279" s="16"/>
      <c r="X1279" s="16"/>
      <c r="Y1279" s="16"/>
      <c r="Z1279" s="16"/>
      <c r="AA1279" s="16"/>
      <c r="AB1279" s="16"/>
      <c r="AC1279" s="16"/>
      <c r="AD1279" s="16"/>
      <c r="AE1279" s="16"/>
      <c r="AT1279" s="275" t="s">
        <v>155</v>
      </c>
      <c r="AU1279" s="275" t="s">
        <v>82</v>
      </c>
      <c r="AV1279" s="16" t="s">
        <v>166</v>
      </c>
      <c r="AW1279" s="16" t="s">
        <v>33</v>
      </c>
      <c r="AX1279" s="16" t="s">
        <v>72</v>
      </c>
      <c r="AY1279" s="275" t="s">
        <v>143</v>
      </c>
    </row>
    <row r="1280" s="15" customFormat="1">
      <c r="A1280" s="15"/>
      <c r="B1280" s="254"/>
      <c r="C1280" s="255"/>
      <c r="D1280" s="234" t="s">
        <v>155</v>
      </c>
      <c r="E1280" s="256" t="s">
        <v>19</v>
      </c>
      <c r="F1280" s="257" t="s">
        <v>234</v>
      </c>
      <c r="G1280" s="255"/>
      <c r="H1280" s="258">
        <v>1237.0799999999999</v>
      </c>
      <c r="I1280" s="259"/>
      <c r="J1280" s="255"/>
      <c r="K1280" s="255"/>
      <c r="L1280" s="260"/>
      <c r="M1280" s="261"/>
      <c r="N1280" s="262"/>
      <c r="O1280" s="262"/>
      <c r="P1280" s="262"/>
      <c r="Q1280" s="262"/>
      <c r="R1280" s="262"/>
      <c r="S1280" s="262"/>
      <c r="T1280" s="263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64" t="s">
        <v>155</v>
      </c>
      <c r="AU1280" s="264" t="s">
        <v>82</v>
      </c>
      <c r="AV1280" s="15" t="s">
        <v>151</v>
      </c>
      <c r="AW1280" s="15" t="s">
        <v>33</v>
      </c>
      <c r="AX1280" s="15" t="s">
        <v>79</v>
      </c>
      <c r="AY1280" s="264" t="s">
        <v>143</v>
      </c>
    </row>
    <row r="1281" s="2" customFormat="1" ht="33" customHeight="1">
      <c r="A1281" s="40"/>
      <c r="B1281" s="41"/>
      <c r="C1281" s="214" t="s">
        <v>1549</v>
      </c>
      <c r="D1281" s="214" t="s">
        <v>146</v>
      </c>
      <c r="E1281" s="215" t="s">
        <v>1550</v>
      </c>
      <c r="F1281" s="216" t="s">
        <v>1551</v>
      </c>
      <c r="G1281" s="217" t="s">
        <v>271</v>
      </c>
      <c r="H1281" s="218">
        <v>230.16</v>
      </c>
      <c r="I1281" s="219"/>
      <c r="J1281" s="220">
        <f>ROUND(I1281*H1281,2)</f>
        <v>0</v>
      </c>
      <c r="K1281" s="216" t="s">
        <v>150</v>
      </c>
      <c r="L1281" s="46"/>
      <c r="M1281" s="221" t="s">
        <v>19</v>
      </c>
      <c r="N1281" s="222" t="s">
        <v>43</v>
      </c>
      <c r="O1281" s="86"/>
      <c r="P1281" s="223">
        <f>O1281*H1281</f>
        <v>0</v>
      </c>
      <c r="Q1281" s="223">
        <v>3.0000000000000001E-05</v>
      </c>
      <c r="R1281" s="223">
        <f>Q1281*H1281</f>
        <v>0.0069048</v>
      </c>
      <c r="S1281" s="223">
        <v>0.0046299999999999996</v>
      </c>
      <c r="T1281" s="224">
        <f>S1281*H1281</f>
        <v>1.0656407999999999</v>
      </c>
      <c r="U1281" s="40"/>
      <c r="V1281" s="40"/>
      <c r="W1281" s="40"/>
      <c r="X1281" s="40"/>
      <c r="Y1281" s="40"/>
      <c r="Z1281" s="40"/>
      <c r="AA1281" s="40"/>
      <c r="AB1281" s="40"/>
      <c r="AC1281" s="40"/>
      <c r="AD1281" s="40"/>
      <c r="AE1281" s="40"/>
      <c r="AR1281" s="225" t="s">
        <v>204</v>
      </c>
      <c r="AT1281" s="225" t="s">
        <v>146</v>
      </c>
      <c r="AU1281" s="225" t="s">
        <v>82</v>
      </c>
      <c r="AY1281" s="19" t="s">
        <v>143</v>
      </c>
      <c r="BE1281" s="226">
        <f>IF(N1281="základní",J1281,0)</f>
        <v>0</v>
      </c>
      <c r="BF1281" s="226">
        <f>IF(N1281="snížená",J1281,0)</f>
        <v>0</v>
      </c>
      <c r="BG1281" s="226">
        <f>IF(N1281="zákl. přenesená",J1281,0)</f>
        <v>0</v>
      </c>
      <c r="BH1281" s="226">
        <f>IF(N1281="sníž. přenesená",J1281,0)</f>
        <v>0</v>
      </c>
      <c r="BI1281" s="226">
        <f>IF(N1281="nulová",J1281,0)</f>
        <v>0</v>
      </c>
      <c r="BJ1281" s="19" t="s">
        <v>79</v>
      </c>
      <c r="BK1281" s="226">
        <f>ROUND(I1281*H1281,2)</f>
        <v>0</v>
      </c>
      <c r="BL1281" s="19" t="s">
        <v>204</v>
      </c>
      <c r="BM1281" s="225" t="s">
        <v>1552</v>
      </c>
    </row>
    <row r="1282" s="2" customFormat="1">
      <c r="A1282" s="40"/>
      <c r="B1282" s="41"/>
      <c r="C1282" s="42"/>
      <c r="D1282" s="227" t="s">
        <v>153</v>
      </c>
      <c r="E1282" s="42"/>
      <c r="F1282" s="228" t="s">
        <v>1553</v>
      </c>
      <c r="G1282" s="42"/>
      <c r="H1282" s="42"/>
      <c r="I1282" s="229"/>
      <c r="J1282" s="42"/>
      <c r="K1282" s="42"/>
      <c r="L1282" s="46"/>
      <c r="M1282" s="230"/>
      <c r="N1282" s="231"/>
      <c r="O1282" s="86"/>
      <c r="P1282" s="86"/>
      <c r="Q1282" s="86"/>
      <c r="R1282" s="86"/>
      <c r="S1282" s="86"/>
      <c r="T1282" s="87"/>
      <c r="U1282" s="40"/>
      <c r="V1282" s="40"/>
      <c r="W1282" s="40"/>
      <c r="X1282" s="40"/>
      <c r="Y1282" s="40"/>
      <c r="Z1282" s="40"/>
      <c r="AA1282" s="40"/>
      <c r="AB1282" s="40"/>
      <c r="AC1282" s="40"/>
      <c r="AD1282" s="40"/>
      <c r="AE1282" s="40"/>
      <c r="AT1282" s="19" t="s">
        <v>153</v>
      </c>
      <c r="AU1282" s="19" t="s">
        <v>82</v>
      </c>
    </row>
    <row r="1283" s="13" customFormat="1">
      <c r="A1283" s="13"/>
      <c r="B1283" s="232"/>
      <c r="C1283" s="233"/>
      <c r="D1283" s="234" t="s">
        <v>155</v>
      </c>
      <c r="E1283" s="235" t="s">
        <v>19</v>
      </c>
      <c r="F1283" s="236" t="s">
        <v>557</v>
      </c>
      <c r="G1283" s="233"/>
      <c r="H1283" s="235" t="s">
        <v>19</v>
      </c>
      <c r="I1283" s="237"/>
      <c r="J1283" s="233"/>
      <c r="K1283" s="233"/>
      <c r="L1283" s="238"/>
      <c r="M1283" s="239"/>
      <c r="N1283" s="240"/>
      <c r="O1283" s="240"/>
      <c r="P1283" s="240"/>
      <c r="Q1283" s="240"/>
      <c r="R1283" s="240"/>
      <c r="S1283" s="240"/>
      <c r="T1283" s="241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2" t="s">
        <v>155</v>
      </c>
      <c r="AU1283" s="242" t="s">
        <v>82</v>
      </c>
      <c r="AV1283" s="13" t="s">
        <v>79</v>
      </c>
      <c r="AW1283" s="13" t="s">
        <v>33</v>
      </c>
      <c r="AX1283" s="13" t="s">
        <v>72</v>
      </c>
      <c r="AY1283" s="242" t="s">
        <v>143</v>
      </c>
    </row>
    <row r="1284" s="14" customFormat="1">
      <c r="A1284" s="14"/>
      <c r="B1284" s="243"/>
      <c r="C1284" s="244"/>
      <c r="D1284" s="234" t="s">
        <v>155</v>
      </c>
      <c r="E1284" s="245" t="s">
        <v>19</v>
      </c>
      <c r="F1284" s="246" t="s">
        <v>1554</v>
      </c>
      <c r="G1284" s="244"/>
      <c r="H1284" s="247">
        <v>54.960000000000001</v>
      </c>
      <c r="I1284" s="248"/>
      <c r="J1284" s="244"/>
      <c r="K1284" s="244"/>
      <c r="L1284" s="249"/>
      <c r="M1284" s="250"/>
      <c r="N1284" s="251"/>
      <c r="O1284" s="251"/>
      <c r="P1284" s="251"/>
      <c r="Q1284" s="251"/>
      <c r="R1284" s="251"/>
      <c r="S1284" s="251"/>
      <c r="T1284" s="252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3" t="s">
        <v>155</v>
      </c>
      <c r="AU1284" s="253" t="s">
        <v>82</v>
      </c>
      <c r="AV1284" s="14" t="s">
        <v>82</v>
      </c>
      <c r="AW1284" s="14" t="s">
        <v>33</v>
      </c>
      <c r="AX1284" s="14" t="s">
        <v>72</v>
      </c>
      <c r="AY1284" s="253" t="s">
        <v>143</v>
      </c>
    </row>
    <row r="1285" s="14" customFormat="1">
      <c r="A1285" s="14"/>
      <c r="B1285" s="243"/>
      <c r="C1285" s="244"/>
      <c r="D1285" s="234" t="s">
        <v>155</v>
      </c>
      <c r="E1285" s="245" t="s">
        <v>19</v>
      </c>
      <c r="F1285" s="246" t="s">
        <v>1555</v>
      </c>
      <c r="G1285" s="244"/>
      <c r="H1285" s="247">
        <v>136.27000000000001</v>
      </c>
      <c r="I1285" s="248"/>
      <c r="J1285" s="244"/>
      <c r="K1285" s="244"/>
      <c r="L1285" s="249"/>
      <c r="M1285" s="250"/>
      <c r="N1285" s="251"/>
      <c r="O1285" s="251"/>
      <c r="P1285" s="251"/>
      <c r="Q1285" s="251"/>
      <c r="R1285" s="251"/>
      <c r="S1285" s="251"/>
      <c r="T1285" s="252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3" t="s">
        <v>155</v>
      </c>
      <c r="AU1285" s="253" t="s">
        <v>82</v>
      </c>
      <c r="AV1285" s="14" t="s">
        <v>82</v>
      </c>
      <c r="AW1285" s="14" t="s">
        <v>33</v>
      </c>
      <c r="AX1285" s="14" t="s">
        <v>72</v>
      </c>
      <c r="AY1285" s="253" t="s">
        <v>143</v>
      </c>
    </row>
    <row r="1286" s="16" customFormat="1">
      <c r="A1286" s="16"/>
      <c r="B1286" s="265"/>
      <c r="C1286" s="266"/>
      <c r="D1286" s="234" t="s">
        <v>155</v>
      </c>
      <c r="E1286" s="267" t="s">
        <v>19</v>
      </c>
      <c r="F1286" s="268" t="s">
        <v>542</v>
      </c>
      <c r="G1286" s="266"/>
      <c r="H1286" s="269">
        <v>191.22999999999999</v>
      </c>
      <c r="I1286" s="270"/>
      <c r="J1286" s="266"/>
      <c r="K1286" s="266"/>
      <c r="L1286" s="271"/>
      <c r="M1286" s="272"/>
      <c r="N1286" s="273"/>
      <c r="O1286" s="273"/>
      <c r="P1286" s="273"/>
      <c r="Q1286" s="273"/>
      <c r="R1286" s="273"/>
      <c r="S1286" s="273"/>
      <c r="T1286" s="274"/>
      <c r="U1286" s="16"/>
      <c r="V1286" s="16"/>
      <c r="W1286" s="16"/>
      <c r="X1286" s="16"/>
      <c r="Y1286" s="16"/>
      <c r="Z1286" s="16"/>
      <c r="AA1286" s="16"/>
      <c r="AB1286" s="16"/>
      <c r="AC1286" s="16"/>
      <c r="AD1286" s="16"/>
      <c r="AE1286" s="16"/>
      <c r="AT1286" s="275" t="s">
        <v>155</v>
      </c>
      <c r="AU1286" s="275" t="s">
        <v>82</v>
      </c>
      <c r="AV1286" s="16" t="s">
        <v>166</v>
      </c>
      <c r="AW1286" s="16" t="s">
        <v>33</v>
      </c>
      <c r="AX1286" s="16" t="s">
        <v>72</v>
      </c>
      <c r="AY1286" s="275" t="s">
        <v>143</v>
      </c>
    </row>
    <row r="1287" s="13" customFormat="1">
      <c r="A1287" s="13"/>
      <c r="B1287" s="232"/>
      <c r="C1287" s="233"/>
      <c r="D1287" s="234" t="s">
        <v>155</v>
      </c>
      <c r="E1287" s="235" t="s">
        <v>19</v>
      </c>
      <c r="F1287" s="236" t="s">
        <v>560</v>
      </c>
      <c r="G1287" s="233"/>
      <c r="H1287" s="235" t="s">
        <v>19</v>
      </c>
      <c r="I1287" s="237"/>
      <c r="J1287" s="233"/>
      <c r="K1287" s="233"/>
      <c r="L1287" s="238"/>
      <c r="M1287" s="239"/>
      <c r="N1287" s="240"/>
      <c r="O1287" s="240"/>
      <c r="P1287" s="240"/>
      <c r="Q1287" s="240"/>
      <c r="R1287" s="240"/>
      <c r="S1287" s="240"/>
      <c r="T1287" s="241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2" t="s">
        <v>155</v>
      </c>
      <c r="AU1287" s="242" t="s">
        <v>82</v>
      </c>
      <c r="AV1287" s="13" t="s">
        <v>79</v>
      </c>
      <c r="AW1287" s="13" t="s">
        <v>33</v>
      </c>
      <c r="AX1287" s="13" t="s">
        <v>72</v>
      </c>
      <c r="AY1287" s="242" t="s">
        <v>143</v>
      </c>
    </row>
    <row r="1288" s="14" customFormat="1">
      <c r="A1288" s="14"/>
      <c r="B1288" s="243"/>
      <c r="C1288" s="244"/>
      <c r="D1288" s="234" t="s">
        <v>155</v>
      </c>
      <c r="E1288" s="245" t="s">
        <v>19</v>
      </c>
      <c r="F1288" s="246" t="s">
        <v>1556</v>
      </c>
      <c r="G1288" s="244"/>
      <c r="H1288" s="247">
        <v>38.93</v>
      </c>
      <c r="I1288" s="248"/>
      <c r="J1288" s="244"/>
      <c r="K1288" s="244"/>
      <c r="L1288" s="249"/>
      <c r="M1288" s="250"/>
      <c r="N1288" s="251"/>
      <c r="O1288" s="251"/>
      <c r="P1288" s="251"/>
      <c r="Q1288" s="251"/>
      <c r="R1288" s="251"/>
      <c r="S1288" s="251"/>
      <c r="T1288" s="252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3" t="s">
        <v>155</v>
      </c>
      <c r="AU1288" s="253" t="s">
        <v>82</v>
      </c>
      <c r="AV1288" s="14" t="s">
        <v>82</v>
      </c>
      <c r="AW1288" s="14" t="s">
        <v>33</v>
      </c>
      <c r="AX1288" s="14" t="s">
        <v>72</v>
      </c>
      <c r="AY1288" s="253" t="s">
        <v>143</v>
      </c>
    </row>
    <row r="1289" s="16" customFormat="1">
      <c r="A1289" s="16"/>
      <c r="B1289" s="265"/>
      <c r="C1289" s="266"/>
      <c r="D1289" s="234" t="s">
        <v>155</v>
      </c>
      <c r="E1289" s="267" t="s">
        <v>19</v>
      </c>
      <c r="F1289" s="268" t="s">
        <v>542</v>
      </c>
      <c r="G1289" s="266"/>
      <c r="H1289" s="269">
        <v>38.93</v>
      </c>
      <c r="I1289" s="270"/>
      <c r="J1289" s="266"/>
      <c r="K1289" s="266"/>
      <c r="L1289" s="271"/>
      <c r="M1289" s="272"/>
      <c r="N1289" s="273"/>
      <c r="O1289" s="273"/>
      <c r="P1289" s="273"/>
      <c r="Q1289" s="273"/>
      <c r="R1289" s="273"/>
      <c r="S1289" s="273"/>
      <c r="T1289" s="274"/>
      <c r="U1289" s="16"/>
      <c r="V1289" s="16"/>
      <c r="W1289" s="16"/>
      <c r="X1289" s="16"/>
      <c r="Y1289" s="16"/>
      <c r="Z1289" s="16"/>
      <c r="AA1289" s="16"/>
      <c r="AB1289" s="16"/>
      <c r="AC1289" s="16"/>
      <c r="AD1289" s="16"/>
      <c r="AE1289" s="16"/>
      <c r="AT1289" s="275" t="s">
        <v>155</v>
      </c>
      <c r="AU1289" s="275" t="s">
        <v>82</v>
      </c>
      <c r="AV1289" s="16" t="s">
        <v>166</v>
      </c>
      <c r="AW1289" s="16" t="s">
        <v>33</v>
      </c>
      <c r="AX1289" s="16" t="s">
        <v>72</v>
      </c>
      <c r="AY1289" s="275" t="s">
        <v>143</v>
      </c>
    </row>
    <row r="1290" s="15" customFormat="1">
      <c r="A1290" s="15"/>
      <c r="B1290" s="254"/>
      <c r="C1290" s="255"/>
      <c r="D1290" s="234" t="s">
        <v>155</v>
      </c>
      <c r="E1290" s="256" t="s">
        <v>19</v>
      </c>
      <c r="F1290" s="257" t="s">
        <v>234</v>
      </c>
      <c r="G1290" s="255"/>
      <c r="H1290" s="258">
        <v>230.16</v>
      </c>
      <c r="I1290" s="259"/>
      <c r="J1290" s="255"/>
      <c r="K1290" s="255"/>
      <c r="L1290" s="260"/>
      <c r="M1290" s="261"/>
      <c r="N1290" s="262"/>
      <c r="O1290" s="262"/>
      <c r="P1290" s="262"/>
      <c r="Q1290" s="262"/>
      <c r="R1290" s="262"/>
      <c r="S1290" s="262"/>
      <c r="T1290" s="263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64" t="s">
        <v>155</v>
      </c>
      <c r="AU1290" s="264" t="s">
        <v>82</v>
      </c>
      <c r="AV1290" s="15" t="s">
        <v>151</v>
      </c>
      <c r="AW1290" s="15" t="s">
        <v>33</v>
      </c>
      <c r="AX1290" s="15" t="s">
        <v>79</v>
      </c>
      <c r="AY1290" s="264" t="s">
        <v>143</v>
      </c>
    </row>
    <row r="1291" s="2" customFormat="1" ht="24.15" customHeight="1">
      <c r="A1291" s="40"/>
      <c r="B1291" s="41"/>
      <c r="C1291" s="214" t="s">
        <v>1557</v>
      </c>
      <c r="D1291" s="214" t="s">
        <v>146</v>
      </c>
      <c r="E1291" s="215" t="s">
        <v>1558</v>
      </c>
      <c r="F1291" s="216" t="s">
        <v>1559</v>
      </c>
      <c r="G1291" s="217" t="s">
        <v>149</v>
      </c>
      <c r="H1291" s="218">
        <v>476.97000000000003</v>
      </c>
      <c r="I1291" s="219"/>
      <c r="J1291" s="220">
        <f>ROUND(I1291*H1291,2)</f>
        <v>0</v>
      </c>
      <c r="K1291" s="216" t="s">
        <v>150</v>
      </c>
      <c r="L1291" s="46"/>
      <c r="M1291" s="221" t="s">
        <v>19</v>
      </c>
      <c r="N1291" s="222" t="s">
        <v>43</v>
      </c>
      <c r="O1291" s="86"/>
      <c r="P1291" s="223">
        <f>O1291*H1291</f>
        <v>0</v>
      </c>
      <c r="Q1291" s="223">
        <v>0</v>
      </c>
      <c r="R1291" s="223">
        <f>Q1291*H1291</f>
        <v>0</v>
      </c>
      <c r="S1291" s="223">
        <v>0.017780000000000001</v>
      </c>
      <c r="T1291" s="224">
        <f>S1291*H1291</f>
        <v>8.480526600000001</v>
      </c>
      <c r="U1291" s="40"/>
      <c r="V1291" s="40"/>
      <c r="W1291" s="40"/>
      <c r="X1291" s="40"/>
      <c r="Y1291" s="40"/>
      <c r="Z1291" s="40"/>
      <c r="AA1291" s="40"/>
      <c r="AB1291" s="40"/>
      <c r="AC1291" s="40"/>
      <c r="AD1291" s="40"/>
      <c r="AE1291" s="40"/>
      <c r="AR1291" s="225" t="s">
        <v>204</v>
      </c>
      <c r="AT1291" s="225" t="s">
        <v>146</v>
      </c>
      <c r="AU1291" s="225" t="s">
        <v>82</v>
      </c>
      <c r="AY1291" s="19" t="s">
        <v>143</v>
      </c>
      <c r="BE1291" s="226">
        <f>IF(N1291="základní",J1291,0)</f>
        <v>0</v>
      </c>
      <c r="BF1291" s="226">
        <f>IF(N1291="snížená",J1291,0)</f>
        <v>0</v>
      </c>
      <c r="BG1291" s="226">
        <f>IF(N1291="zákl. přenesená",J1291,0)</f>
        <v>0</v>
      </c>
      <c r="BH1291" s="226">
        <f>IF(N1291="sníž. přenesená",J1291,0)</f>
        <v>0</v>
      </c>
      <c r="BI1291" s="226">
        <f>IF(N1291="nulová",J1291,0)</f>
        <v>0</v>
      </c>
      <c r="BJ1291" s="19" t="s">
        <v>79</v>
      </c>
      <c r="BK1291" s="226">
        <f>ROUND(I1291*H1291,2)</f>
        <v>0</v>
      </c>
      <c r="BL1291" s="19" t="s">
        <v>204</v>
      </c>
      <c r="BM1291" s="225" t="s">
        <v>1560</v>
      </c>
    </row>
    <row r="1292" s="2" customFormat="1">
      <c r="A1292" s="40"/>
      <c r="B1292" s="41"/>
      <c r="C1292" s="42"/>
      <c r="D1292" s="227" t="s">
        <v>153</v>
      </c>
      <c r="E1292" s="42"/>
      <c r="F1292" s="228" t="s">
        <v>1561</v>
      </c>
      <c r="G1292" s="42"/>
      <c r="H1292" s="42"/>
      <c r="I1292" s="229"/>
      <c r="J1292" s="42"/>
      <c r="K1292" s="42"/>
      <c r="L1292" s="46"/>
      <c r="M1292" s="230"/>
      <c r="N1292" s="231"/>
      <c r="O1292" s="86"/>
      <c r="P1292" s="86"/>
      <c r="Q1292" s="86"/>
      <c r="R1292" s="86"/>
      <c r="S1292" s="86"/>
      <c r="T1292" s="87"/>
      <c r="U1292" s="40"/>
      <c r="V1292" s="40"/>
      <c r="W1292" s="40"/>
      <c r="X1292" s="40"/>
      <c r="Y1292" s="40"/>
      <c r="Z1292" s="40"/>
      <c r="AA1292" s="40"/>
      <c r="AB1292" s="40"/>
      <c r="AC1292" s="40"/>
      <c r="AD1292" s="40"/>
      <c r="AE1292" s="40"/>
      <c r="AT1292" s="19" t="s">
        <v>153</v>
      </c>
      <c r="AU1292" s="19" t="s">
        <v>82</v>
      </c>
    </row>
    <row r="1293" s="13" customFormat="1">
      <c r="A1293" s="13"/>
      <c r="B1293" s="232"/>
      <c r="C1293" s="233"/>
      <c r="D1293" s="234" t="s">
        <v>155</v>
      </c>
      <c r="E1293" s="235" t="s">
        <v>19</v>
      </c>
      <c r="F1293" s="236" t="s">
        <v>1562</v>
      </c>
      <c r="G1293" s="233"/>
      <c r="H1293" s="235" t="s">
        <v>19</v>
      </c>
      <c r="I1293" s="237"/>
      <c r="J1293" s="233"/>
      <c r="K1293" s="233"/>
      <c r="L1293" s="238"/>
      <c r="M1293" s="239"/>
      <c r="N1293" s="240"/>
      <c r="O1293" s="240"/>
      <c r="P1293" s="240"/>
      <c r="Q1293" s="240"/>
      <c r="R1293" s="240"/>
      <c r="S1293" s="240"/>
      <c r="T1293" s="241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2" t="s">
        <v>155</v>
      </c>
      <c r="AU1293" s="242" t="s">
        <v>82</v>
      </c>
      <c r="AV1293" s="13" t="s">
        <v>79</v>
      </c>
      <c r="AW1293" s="13" t="s">
        <v>33</v>
      </c>
      <c r="AX1293" s="13" t="s">
        <v>72</v>
      </c>
      <c r="AY1293" s="242" t="s">
        <v>143</v>
      </c>
    </row>
    <row r="1294" s="14" customFormat="1">
      <c r="A1294" s="14"/>
      <c r="B1294" s="243"/>
      <c r="C1294" s="244"/>
      <c r="D1294" s="234" t="s">
        <v>155</v>
      </c>
      <c r="E1294" s="245" t="s">
        <v>19</v>
      </c>
      <c r="F1294" s="246" t="s">
        <v>1563</v>
      </c>
      <c r="G1294" s="244"/>
      <c r="H1294" s="247">
        <v>254.208</v>
      </c>
      <c r="I1294" s="248"/>
      <c r="J1294" s="244"/>
      <c r="K1294" s="244"/>
      <c r="L1294" s="249"/>
      <c r="M1294" s="250"/>
      <c r="N1294" s="251"/>
      <c r="O1294" s="251"/>
      <c r="P1294" s="251"/>
      <c r="Q1294" s="251"/>
      <c r="R1294" s="251"/>
      <c r="S1294" s="251"/>
      <c r="T1294" s="252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3" t="s">
        <v>155</v>
      </c>
      <c r="AU1294" s="253" t="s">
        <v>82</v>
      </c>
      <c r="AV1294" s="14" t="s">
        <v>82</v>
      </c>
      <c r="AW1294" s="14" t="s">
        <v>33</v>
      </c>
      <c r="AX1294" s="14" t="s">
        <v>72</v>
      </c>
      <c r="AY1294" s="253" t="s">
        <v>143</v>
      </c>
    </row>
    <row r="1295" s="16" customFormat="1">
      <c r="A1295" s="16"/>
      <c r="B1295" s="265"/>
      <c r="C1295" s="266"/>
      <c r="D1295" s="234" t="s">
        <v>155</v>
      </c>
      <c r="E1295" s="267" t="s">
        <v>19</v>
      </c>
      <c r="F1295" s="268" t="s">
        <v>542</v>
      </c>
      <c r="G1295" s="266"/>
      <c r="H1295" s="269">
        <v>254.208</v>
      </c>
      <c r="I1295" s="270"/>
      <c r="J1295" s="266"/>
      <c r="K1295" s="266"/>
      <c r="L1295" s="271"/>
      <c r="M1295" s="272"/>
      <c r="N1295" s="273"/>
      <c r="O1295" s="273"/>
      <c r="P1295" s="273"/>
      <c r="Q1295" s="273"/>
      <c r="R1295" s="273"/>
      <c r="S1295" s="273"/>
      <c r="T1295" s="274"/>
      <c r="U1295" s="16"/>
      <c r="V1295" s="16"/>
      <c r="W1295" s="16"/>
      <c r="X1295" s="16"/>
      <c r="Y1295" s="16"/>
      <c r="Z1295" s="16"/>
      <c r="AA1295" s="16"/>
      <c r="AB1295" s="16"/>
      <c r="AC1295" s="16"/>
      <c r="AD1295" s="16"/>
      <c r="AE1295" s="16"/>
      <c r="AT1295" s="275" t="s">
        <v>155</v>
      </c>
      <c r="AU1295" s="275" t="s">
        <v>82</v>
      </c>
      <c r="AV1295" s="16" t="s">
        <v>166</v>
      </c>
      <c r="AW1295" s="16" t="s">
        <v>33</v>
      </c>
      <c r="AX1295" s="16" t="s">
        <v>72</v>
      </c>
      <c r="AY1295" s="275" t="s">
        <v>143</v>
      </c>
    </row>
    <row r="1296" s="13" customFormat="1">
      <c r="A1296" s="13"/>
      <c r="B1296" s="232"/>
      <c r="C1296" s="233"/>
      <c r="D1296" s="234" t="s">
        <v>155</v>
      </c>
      <c r="E1296" s="235" t="s">
        <v>19</v>
      </c>
      <c r="F1296" s="236" t="s">
        <v>562</v>
      </c>
      <c r="G1296" s="233"/>
      <c r="H1296" s="235" t="s">
        <v>19</v>
      </c>
      <c r="I1296" s="237"/>
      <c r="J1296" s="233"/>
      <c r="K1296" s="233"/>
      <c r="L1296" s="238"/>
      <c r="M1296" s="239"/>
      <c r="N1296" s="240"/>
      <c r="O1296" s="240"/>
      <c r="P1296" s="240"/>
      <c r="Q1296" s="240"/>
      <c r="R1296" s="240"/>
      <c r="S1296" s="240"/>
      <c r="T1296" s="241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2" t="s">
        <v>155</v>
      </c>
      <c r="AU1296" s="242" t="s">
        <v>82</v>
      </c>
      <c r="AV1296" s="13" t="s">
        <v>79</v>
      </c>
      <c r="AW1296" s="13" t="s">
        <v>33</v>
      </c>
      <c r="AX1296" s="13" t="s">
        <v>72</v>
      </c>
      <c r="AY1296" s="242" t="s">
        <v>143</v>
      </c>
    </row>
    <row r="1297" s="14" customFormat="1">
      <c r="A1297" s="14"/>
      <c r="B1297" s="243"/>
      <c r="C1297" s="244"/>
      <c r="D1297" s="234" t="s">
        <v>155</v>
      </c>
      <c r="E1297" s="245" t="s">
        <v>19</v>
      </c>
      <c r="F1297" s="246" t="s">
        <v>918</v>
      </c>
      <c r="G1297" s="244"/>
      <c r="H1297" s="247">
        <v>139.88200000000001</v>
      </c>
      <c r="I1297" s="248"/>
      <c r="J1297" s="244"/>
      <c r="K1297" s="244"/>
      <c r="L1297" s="249"/>
      <c r="M1297" s="250"/>
      <c r="N1297" s="251"/>
      <c r="O1297" s="251"/>
      <c r="P1297" s="251"/>
      <c r="Q1297" s="251"/>
      <c r="R1297" s="251"/>
      <c r="S1297" s="251"/>
      <c r="T1297" s="252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3" t="s">
        <v>155</v>
      </c>
      <c r="AU1297" s="253" t="s">
        <v>82</v>
      </c>
      <c r="AV1297" s="14" t="s">
        <v>82</v>
      </c>
      <c r="AW1297" s="14" t="s">
        <v>33</v>
      </c>
      <c r="AX1297" s="14" t="s">
        <v>72</v>
      </c>
      <c r="AY1297" s="253" t="s">
        <v>143</v>
      </c>
    </row>
    <row r="1298" s="14" customFormat="1">
      <c r="A1298" s="14"/>
      <c r="B1298" s="243"/>
      <c r="C1298" s="244"/>
      <c r="D1298" s="234" t="s">
        <v>155</v>
      </c>
      <c r="E1298" s="245" t="s">
        <v>19</v>
      </c>
      <c r="F1298" s="246" t="s">
        <v>1564</v>
      </c>
      <c r="G1298" s="244"/>
      <c r="H1298" s="247">
        <v>82.879999999999995</v>
      </c>
      <c r="I1298" s="248"/>
      <c r="J1298" s="244"/>
      <c r="K1298" s="244"/>
      <c r="L1298" s="249"/>
      <c r="M1298" s="250"/>
      <c r="N1298" s="251"/>
      <c r="O1298" s="251"/>
      <c r="P1298" s="251"/>
      <c r="Q1298" s="251"/>
      <c r="R1298" s="251"/>
      <c r="S1298" s="251"/>
      <c r="T1298" s="252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3" t="s">
        <v>155</v>
      </c>
      <c r="AU1298" s="253" t="s">
        <v>82</v>
      </c>
      <c r="AV1298" s="14" t="s">
        <v>82</v>
      </c>
      <c r="AW1298" s="14" t="s">
        <v>33</v>
      </c>
      <c r="AX1298" s="14" t="s">
        <v>72</v>
      </c>
      <c r="AY1298" s="253" t="s">
        <v>143</v>
      </c>
    </row>
    <row r="1299" s="16" customFormat="1">
      <c r="A1299" s="16"/>
      <c r="B1299" s="265"/>
      <c r="C1299" s="266"/>
      <c r="D1299" s="234" t="s">
        <v>155</v>
      </c>
      <c r="E1299" s="267" t="s">
        <v>19</v>
      </c>
      <c r="F1299" s="268" t="s">
        <v>542</v>
      </c>
      <c r="G1299" s="266"/>
      <c r="H1299" s="269">
        <v>222.762</v>
      </c>
      <c r="I1299" s="270"/>
      <c r="J1299" s="266"/>
      <c r="K1299" s="266"/>
      <c r="L1299" s="271"/>
      <c r="M1299" s="272"/>
      <c r="N1299" s="273"/>
      <c r="O1299" s="273"/>
      <c r="P1299" s="273"/>
      <c r="Q1299" s="273"/>
      <c r="R1299" s="273"/>
      <c r="S1299" s="273"/>
      <c r="T1299" s="274"/>
      <c r="U1299" s="16"/>
      <c r="V1299" s="16"/>
      <c r="W1299" s="16"/>
      <c r="X1299" s="16"/>
      <c r="Y1299" s="16"/>
      <c r="Z1299" s="16"/>
      <c r="AA1299" s="16"/>
      <c r="AB1299" s="16"/>
      <c r="AC1299" s="16"/>
      <c r="AD1299" s="16"/>
      <c r="AE1299" s="16"/>
      <c r="AT1299" s="275" t="s">
        <v>155</v>
      </c>
      <c r="AU1299" s="275" t="s">
        <v>82</v>
      </c>
      <c r="AV1299" s="16" t="s">
        <v>166</v>
      </c>
      <c r="AW1299" s="16" t="s">
        <v>33</v>
      </c>
      <c r="AX1299" s="16" t="s">
        <v>72</v>
      </c>
      <c r="AY1299" s="275" t="s">
        <v>143</v>
      </c>
    </row>
    <row r="1300" s="15" customFormat="1">
      <c r="A1300" s="15"/>
      <c r="B1300" s="254"/>
      <c r="C1300" s="255"/>
      <c r="D1300" s="234" t="s">
        <v>155</v>
      </c>
      <c r="E1300" s="256" t="s">
        <v>19</v>
      </c>
      <c r="F1300" s="257" t="s">
        <v>234</v>
      </c>
      <c r="G1300" s="255"/>
      <c r="H1300" s="258">
        <v>476.97000000000003</v>
      </c>
      <c r="I1300" s="259"/>
      <c r="J1300" s="255"/>
      <c r="K1300" s="255"/>
      <c r="L1300" s="260"/>
      <c r="M1300" s="261"/>
      <c r="N1300" s="262"/>
      <c r="O1300" s="262"/>
      <c r="P1300" s="262"/>
      <c r="Q1300" s="262"/>
      <c r="R1300" s="262"/>
      <c r="S1300" s="262"/>
      <c r="T1300" s="263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264" t="s">
        <v>155</v>
      </c>
      <c r="AU1300" s="264" t="s">
        <v>82</v>
      </c>
      <c r="AV1300" s="15" t="s">
        <v>151</v>
      </c>
      <c r="AW1300" s="15" t="s">
        <v>33</v>
      </c>
      <c r="AX1300" s="15" t="s">
        <v>79</v>
      </c>
      <c r="AY1300" s="264" t="s">
        <v>143</v>
      </c>
    </row>
    <row r="1301" s="2" customFormat="1" ht="33" customHeight="1">
      <c r="A1301" s="40"/>
      <c r="B1301" s="41"/>
      <c r="C1301" s="214" t="s">
        <v>1565</v>
      </c>
      <c r="D1301" s="214" t="s">
        <v>146</v>
      </c>
      <c r="E1301" s="215" t="s">
        <v>1566</v>
      </c>
      <c r="F1301" s="216" t="s">
        <v>1567</v>
      </c>
      <c r="G1301" s="217" t="s">
        <v>271</v>
      </c>
      <c r="H1301" s="218">
        <v>45.280000000000001</v>
      </c>
      <c r="I1301" s="219"/>
      <c r="J1301" s="220">
        <f>ROUND(I1301*H1301,2)</f>
        <v>0</v>
      </c>
      <c r="K1301" s="216" t="s">
        <v>150</v>
      </c>
      <c r="L1301" s="46"/>
      <c r="M1301" s="221" t="s">
        <v>19</v>
      </c>
      <c r="N1301" s="222" t="s">
        <v>43</v>
      </c>
      <c r="O1301" s="86"/>
      <c r="P1301" s="223">
        <f>O1301*H1301</f>
        <v>0</v>
      </c>
      <c r="Q1301" s="223">
        <v>0</v>
      </c>
      <c r="R1301" s="223">
        <f>Q1301*H1301</f>
        <v>0</v>
      </c>
      <c r="S1301" s="223">
        <v>0.0046299999999999996</v>
      </c>
      <c r="T1301" s="224">
        <f>S1301*H1301</f>
        <v>0.20964639999999998</v>
      </c>
      <c r="U1301" s="40"/>
      <c r="V1301" s="40"/>
      <c r="W1301" s="40"/>
      <c r="X1301" s="40"/>
      <c r="Y1301" s="40"/>
      <c r="Z1301" s="40"/>
      <c r="AA1301" s="40"/>
      <c r="AB1301" s="40"/>
      <c r="AC1301" s="40"/>
      <c r="AD1301" s="40"/>
      <c r="AE1301" s="40"/>
      <c r="AR1301" s="225" t="s">
        <v>204</v>
      </c>
      <c r="AT1301" s="225" t="s">
        <v>146</v>
      </c>
      <c r="AU1301" s="225" t="s">
        <v>82</v>
      </c>
      <c r="AY1301" s="19" t="s">
        <v>143</v>
      </c>
      <c r="BE1301" s="226">
        <f>IF(N1301="základní",J1301,0)</f>
        <v>0</v>
      </c>
      <c r="BF1301" s="226">
        <f>IF(N1301="snížená",J1301,0)</f>
        <v>0</v>
      </c>
      <c r="BG1301" s="226">
        <f>IF(N1301="zákl. přenesená",J1301,0)</f>
        <v>0</v>
      </c>
      <c r="BH1301" s="226">
        <f>IF(N1301="sníž. přenesená",J1301,0)</f>
        <v>0</v>
      </c>
      <c r="BI1301" s="226">
        <f>IF(N1301="nulová",J1301,0)</f>
        <v>0</v>
      </c>
      <c r="BJ1301" s="19" t="s">
        <v>79</v>
      </c>
      <c r="BK1301" s="226">
        <f>ROUND(I1301*H1301,2)</f>
        <v>0</v>
      </c>
      <c r="BL1301" s="19" t="s">
        <v>204</v>
      </c>
      <c r="BM1301" s="225" t="s">
        <v>1568</v>
      </c>
    </row>
    <row r="1302" s="2" customFormat="1">
      <c r="A1302" s="40"/>
      <c r="B1302" s="41"/>
      <c r="C1302" s="42"/>
      <c r="D1302" s="227" t="s">
        <v>153</v>
      </c>
      <c r="E1302" s="42"/>
      <c r="F1302" s="228" t="s">
        <v>1569</v>
      </c>
      <c r="G1302" s="42"/>
      <c r="H1302" s="42"/>
      <c r="I1302" s="229"/>
      <c r="J1302" s="42"/>
      <c r="K1302" s="42"/>
      <c r="L1302" s="46"/>
      <c r="M1302" s="230"/>
      <c r="N1302" s="231"/>
      <c r="O1302" s="86"/>
      <c r="P1302" s="86"/>
      <c r="Q1302" s="86"/>
      <c r="R1302" s="86"/>
      <c r="S1302" s="86"/>
      <c r="T1302" s="87"/>
      <c r="U1302" s="40"/>
      <c r="V1302" s="40"/>
      <c r="W1302" s="40"/>
      <c r="X1302" s="40"/>
      <c r="Y1302" s="40"/>
      <c r="Z1302" s="40"/>
      <c r="AA1302" s="40"/>
      <c r="AB1302" s="40"/>
      <c r="AC1302" s="40"/>
      <c r="AD1302" s="40"/>
      <c r="AE1302" s="40"/>
      <c r="AT1302" s="19" t="s">
        <v>153</v>
      </c>
      <c r="AU1302" s="19" t="s">
        <v>82</v>
      </c>
    </row>
    <row r="1303" s="13" customFormat="1">
      <c r="A1303" s="13"/>
      <c r="B1303" s="232"/>
      <c r="C1303" s="233"/>
      <c r="D1303" s="234" t="s">
        <v>155</v>
      </c>
      <c r="E1303" s="235" t="s">
        <v>19</v>
      </c>
      <c r="F1303" s="236" t="s">
        <v>1562</v>
      </c>
      <c r="G1303" s="233"/>
      <c r="H1303" s="235" t="s">
        <v>19</v>
      </c>
      <c r="I1303" s="237"/>
      <c r="J1303" s="233"/>
      <c r="K1303" s="233"/>
      <c r="L1303" s="238"/>
      <c r="M1303" s="239"/>
      <c r="N1303" s="240"/>
      <c r="O1303" s="240"/>
      <c r="P1303" s="240"/>
      <c r="Q1303" s="240"/>
      <c r="R1303" s="240"/>
      <c r="S1303" s="240"/>
      <c r="T1303" s="241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42" t="s">
        <v>155</v>
      </c>
      <c r="AU1303" s="242" t="s">
        <v>82</v>
      </c>
      <c r="AV1303" s="13" t="s">
        <v>79</v>
      </c>
      <c r="AW1303" s="13" t="s">
        <v>33</v>
      </c>
      <c r="AX1303" s="13" t="s">
        <v>72</v>
      </c>
      <c r="AY1303" s="242" t="s">
        <v>143</v>
      </c>
    </row>
    <row r="1304" s="14" customFormat="1">
      <c r="A1304" s="14"/>
      <c r="B1304" s="243"/>
      <c r="C1304" s="244"/>
      <c r="D1304" s="234" t="s">
        <v>155</v>
      </c>
      <c r="E1304" s="245" t="s">
        <v>19</v>
      </c>
      <c r="F1304" s="246" t="s">
        <v>1570</v>
      </c>
      <c r="G1304" s="244"/>
      <c r="H1304" s="247">
        <v>14.34</v>
      </c>
      <c r="I1304" s="248"/>
      <c r="J1304" s="244"/>
      <c r="K1304" s="244"/>
      <c r="L1304" s="249"/>
      <c r="M1304" s="250"/>
      <c r="N1304" s="251"/>
      <c r="O1304" s="251"/>
      <c r="P1304" s="251"/>
      <c r="Q1304" s="251"/>
      <c r="R1304" s="251"/>
      <c r="S1304" s="251"/>
      <c r="T1304" s="252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3" t="s">
        <v>155</v>
      </c>
      <c r="AU1304" s="253" t="s">
        <v>82</v>
      </c>
      <c r="AV1304" s="14" t="s">
        <v>82</v>
      </c>
      <c r="AW1304" s="14" t="s">
        <v>33</v>
      </c>
      <c r="AX1304" s="14" t="s">
        <v>72</v>
      </c>
      <c r="AY1304" s="253" t="s">
        <v>143</v>
      </c>
    </row>
    <row r="1305" s="16" customFormat="1">
      <c r="A1305" s="16"/>
      <c r="B1305" s="265"/>
      <c r="C1305" s="266"/>
      <c r="D1305" s="234" t="s">
        <v>155</v>
      </c>
      <c r="E1305" s="267" t="s">
        <v>19</v>
      </c>
      <c r="F1305" s="268" t="s">
        <v>542</v>
      </c>
      <c r="G1305" s="266"/>
      <c r="H1305" s="269">
        <v>14.34</v>
      </c>
      <c r="I1305" s="270"/>
      <c r="J1305" s="266"/>
      <c r="K1305" s="266"/>
      <c r="L1305" s="271"/>
      <c r="M1305" s="272"/>
      <c r="N1305" s="273"/>
      <c r="O1305" s="273"/>
      <c r="P1305" s="273"/>
      <c r="Q1305" s="273"/>
      <c r="R1305" s="273"/>
      <c r="S1305" s="273"/>
      <c r="T1305" s="274"/>
      <c r="U1305" s="16"/>
      <c r="V1305" s="16"/>
      <c r="W1305" s="16"/>
      <c r="X1305" s="16"/>
      <c r="Y1305" s="16"/>
      <c r="Z1305" s="16"/>
      <c r="AA1305" s="16"/>
      <c r="AB1305" s="16"/>
      <c r="AC1305" s="16"/>
      <c r="AD1305" s="16"/>
      <c r="AE1305" s="16"/>
      <c r="AT1305" s="275" t="s">
        <v>155</v>
      </c>
      <c r="AU1305" s="275" t="s">
        <v>82</v>
      </c>
      <c r="AV1305" s="16" t="s">
        <v>166</v>
      </c>
      <c r="AW1305" s="16" t="s">
        <v>33</v>
      </c>
      <c r="AX1305" s="16" t="s">
        <v>72</v>
      </c>
      <c r="AY1305" s="275" t="s">
        <v>143</v>
      </c>
    </row>
    <row r="1306" s="13" customFormat="1">
      <c r="A1306" s="13"/>
      <c r="B1306" s="232"/>
      <c r="C1306" s="233"/>
      <c r="D1306" s="234" t="s">
        <v>155</v>
      </c>
      <c r="E1306" s="235" t="s">
        <v>19</v>
      </c>
      <c r="F1306" s="236" t="s">
        <v>562</v>
      </c>
      <c r="G1306" s="233"/>
      <c r="H1306" s="235" t="s">
        <v>19</v>
      </c>
      <c r="I1306" s="237"/>
      <c r="J1306" s="233"/>
      <c r="K1306" s="233"/>
      <c r="L1306" s="238"/>
      <c r="M1306" s="239"/>
      <c r="N1306" s="240"/>
      <c r="O1306" s="240"/>
      <c r="P1306" s="240"/>
      <c r="Q1306" s="240"/>
      <c r="R1306" s="240"/>
      <c r="S1306" s="240"/>
      <c r="T1306" s="241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42" t="s">
        <v>155</v>
      </c>
      <c r="AU1306" s="242" t="s">
        <v>82</v>
      </c>
      <c r="AV1306" s="13" t="s">
        <v>79</v>
      </c>
      <c r="AW1306" s="13" t="s">
        <v>33</v>
      </c>
      <c r="AX1306" s="13" t="s">
        <v>72</v>
      </c>
      <c r="AY1306" s="242" t="s">
        <v>143</v>
      </c>
    </row>
    <row r="1307" s="14" customFormat="1">
      <c r="A1307" s="14"/>
      <c r="B1307" s="243"/>
      <c r="C1307" s="244"/>
      <c r="D1307" s="234" t="s">
        <v>155</v>
      </c>
      <c r="E1307" s="245" t="s">
        <v>19</v>
      </c>
      <c r="F1307" s="246" t="s">
        <v>1571</v>
      </c>
      <c r="G1307" s="244"/>
      <c r="H1307" s="247">
        <v>30.940000000000001</v>
      </c>
      <c r="I1307" s="248"/>
      <c r="J1307" s="244"/>
      <c r="K1307" s="244"/>
      <c r="L1307" s="249"/>
      <c r="M1307" s="250"/>
      <c r="N1307" s="251"/>
      <c r="O1307" s="251"/>
      <c r="P1307" s="251"/>
      <c r="Q1307" s="251"/>
      <c r="R1307" s="251"/>
      <c r="S1307" s="251"/>
      <c r="T1307" s="252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3" t="s">
        <v>155</v>
      </c>
      <c r="AU1307" s="253" t="s">
        <v>82</v>
      </c>
      <c r="AV1307" s="14" t="s">
        <v>82</v>
      </c>
      <c r="AW1307" s="14" t="s">
        <v>33</v>
      </c>
      <c r="AX1307" s="14" t="s">
        <v>72</v>
      </c>
      <c r="AY1307" s="253" t="s">
        <v>143</v>
      </c>
    </row>
    <row r="1308" s="16" customFormat="1">
      <c r="A1308" s="16"/>
      <c r="B1308" s="265"/>
      <c r="C1308" s="266"/>
      <c r="D1308" s="234" t="s">
        <v>155</v>
      </c>
      <c r="E1308" s="267" t="s">
        <v>19</v>
      </c>
      <c r="F1308" s="268" t="s">
        <v>542</v>
      </c>
      <c r="G1308" s="266"/>
      <c r="H1308" s="269">
        <v>30.940000000000001</v>
      </c>
      <c r="I1308" s="270"/>
      <c r="J1308" s="266"/>
      <c r="K1308" s="266"/>
      <c r="L1308" s="271"/>
      <c r="M1308" s="272"/>
      <c r="N1308" s="273"/>
      <c r="O1308" s="273"/>
      <c r="P1308" s="273"/>
      <c r="Q1308" s="273"/>
      <c r="R1308" s="273"/>
      <c r="S1308" s="273"/>
      <c r="T1308" s="274"/>
      <c r="U1308" s="16"/>
      <c r="V1308" s="16"/>
      <c r="W1308" s="16"/>
      <c r="X1308" s="16"/>
      <c r="Y1308" s="16"/>
      <c r="Z1308" s="16"/>
      <c r="AA1308" s="16"/>
      <c r="AB1308" s="16"/>
      <c r="AC1308" s="16"/>
      <c r="AD1308" s="16"/>
      <c r="AE1308" s="16"/>
      <c r="AT1308" s="275" t="s">
        <v>155</v>
      </c>
      <c r="AU1308" s="275" t="s">
        <v>82</v>
      </c>
      <c r="AV1308" s="16" t="s">
        <v>166</v>
      </c>
      <c r="AW1308" s="16" t="s">
        <v>33</v>
      </c>
      <c r="AX1308" s="16" t="s">
        <v>72</v>
      </c>
      <c r="AY1308" s="275" t="s">
        <v>143</v>
      </c>
    </row>
    <row r="1309" s="15" customFormat="1">
      <c r="A1309" s="15"/>
      <c r="B1309" s="254"/>
      <c r="C1309" s="255"/>
      <c r="D1309" s="234" t="s">
        <v>155</v>
      </c>
      <c r="E1309" s="256" t="s">
        <v>19</v>
      </c>
      <c r="F1309" s="257" t="s">
        <v>234</v>
      </c>
      <c r="G1309" s="255"/>
      <c r="H1309" s="258">
        <v>45.280000000000001</v>
      </c>
      <c r="I1309" s="259"/>
      <c r="J1309" s="255"/>
      <c r="K1309" s="255"/>
      <c r="L1309" s="260"/>
      <c r="M1309" s="261"/>
      <c r="N1309" s="262"/>
      <c r="O1309" s="262"/>
      <c r="P1309" s="262"/>
      <c r="Q1309" s="262"/>
      <c r="R1309" s="262"/>
      <c r="S1309" s="262"/>
      <c r="T1309" s="263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64" t="s">
        <v>155</v>
      </c>
      <c r="AU1309" s="264" t="s">
        <v>82</v>
      </c>
      <c r="AV1309" s="15" t="s">
        <v>151</v>
      </c>
      <c r="AW1309" s="15" t="s">
        <v>33</v>
      </c>
      <c r="AX1309" s="15" t="s">
        <v>79</v>
      </c>
      <c r="AY1309" s="264" t="s">
        <v>143</v>
      </c>
    </row>
    <row r="1310" s="2" customFormat="1" ht="37.8" customHeight="1">
      <c r="A1310" s="40"/>
      <c r="B1310" s="41"/>
      <c r="C1310" s="214" t="s">
        <v>1572</v>
      </c>
      <c r="D1310" s="214" t="s">
        <v>146</v>
      </c>
      <c r="E1310" s="215" t="s">
        <v>1573</v>
      </c>
      <c r="F1310" s="216" t="s">
        <v>1574</v>
      </c>
      <c r="G1310" s="217" t="s">
        <v>149</v>
      </c>
      <c r="H1310" s="218">
        <v>3594.0419999999999</v>
      </c>
      <c r="I1310" s="219"/>
      <c r="J1310" s="220">
        <f>ROUND(I1310*H1310,2)</f>
        <v>0</v>
      </c>
      <c r="K1310" s="216" t="s">
        <v>150</v>
      </c>
      <c r="L1310" s="46"/>
      <c r="M1310" s="221" t="s">
        <v>19</v>
      </c>
      <c r="N1310" s="222" t="s">
        <v>43</v>
      </c>
      <c r="O1310" s="86"/>
      <c r="P1310" s="223">
        <f>O1310*H1310</f>
        <v>0</v>
      </c>
      <c r="Q1310" s="223">
        <v>0</v>
      </c>
      <c r="R1310" s="223">
        <f>Q1310*H1310</f>
        <v>0</v>
      </c>
      <c r="S1310" s="223">
        <v>0</v>
      </c>
      <c r="T1310" s="224">
        <f>S1310*H1310</f>
        <v>0</v>
      </c>
      <c r="U1310" s="40"/>
      <c r="V1310" s="40"/>
      <c r="W1310" s="40"/>
      <c r="X1310" s="40"/>
      <c r="Y1310" s="40"/>
      <c r="Z1310" s="40"/>
      <c r="AA1310" s="40"/>
      <c r="AB1310" s="40"/>
      <c r="AC1310" s="40"/>
      <c r="AD1310" s="40"/>
      <c r="AE1310" s="40"/>
      <c r="AR1310" s="225" t="s">
        <v>204</v>
      </c>
      <c r="AT1310" s="225" t="s">
        <v>146</v>
      </c>
      <c r="AU1310" s="225" t="s">
        <v>82</v>
      </c>
      <c r="AY1310" s="19" t="s">
        <v>143</v>
      </c>
      <c r="BE1310" s="226">
        <f>IF(N1310="základní",J1310,0)</f>
        <v>0</v>
      </c>
      <c r="BF1310" s="226">
        <f>IF(N1310="snížená",J1310,0)</f>
        <v>0</v>
      </c>
      <c r="BG1310" s="226">
        <f>IF(N1310="zákl. přenesená",J1310,0)</f>
        <v>0</v>
      </c>
      <c r="BH1310" s="226">
        <f>IF(N1310="sníž. přenesená",J1310,0)</f>
        <v>0</v>
      </c>
      <c r="BI1310" s="226">
        <f>IF(N1310="nulová",J1310,0)</f>
        <v>0</v>
      </c>
      <c r="BJ1310" s="19" t="s">
        <v>79</v>
      </c>
      <c r="BK1310" s="226">
        <f>ROUND(I1310*H1310,2)</f>
        <v>0</v>
      </c>
      <c r="BL1310" s="19" t="s">
        <v>204</v>
      </c>
      <c r="BM1310" s="225" t="s">
        <v>1575</v>
      </c>
    </row>
    <row r="1311" s="2" customFormat="1">
      <c r="A1311" s="40"/>
      <c r="B1311" s="41"/>
      <c r="C1311" s="42"/>
      <c r="D1311" s="227" t="s">
        <v>153</v>
      </c>
      <c r="E1311" s="42"/>
      <c r="F1311" s="228" t="s">
        <v>1576</v>
      </c>
      <c r="G1311" s="42"/>
      <c r="H1311" s="42"/>
      <c r="I1311" s="229"/>
      <c r="J1311" s="42"/>
      <c r="K1311" s="42"/>
      <c r="L1311" s="46"/>
      <c r="M1311" s="230"/>
      <c r="N1311" s="231"/>
      <c r="O1311" s="86"/>
      <c r="P1311" s="86"/>
      <c r="Q1311" s="86"/>
      <c r="R1311" s="86"/>
      <c r="S1311" s="86"/>
      <c r="T1311" s="87"/>
      <c r="U1311" s="40"/>
      <c r="V1311" s="40"/>
      <c r="W1311" s="40"/>
      <c r="X1311" s="40"/>
      <c r="Y1311" s="40"/>
      <c r="Z1311" s="40"/>
      <c r="AA1311" s="40"/>
      <c r="AB1311" s="40"/>
      <c r="AC1311" s="40"/>
      <c r="AD1311" s="40"/>
      <c r="AE1311" s="40"/>
      <c r="AT1311" s="19" t="s">
        <v>153</v>
      </c>
      <c r="AU1311" s="19" t="s">
        <v>82</v>
      </c>
    </row>
    <row r="1312" s="13" customFormat="1">
      <c r="A1312" s="13"/>
      <c r="B1312" s="232"/>
      <c r="C1312" s="233"/>
      <c r="D1312" s="234" t="s">
        <v>155</v>
      </c>
      <c r="E1312" s="235" t="s">
        <v>19</v>
      </c>
      <c r="F1312" s="236" t="s">
        <v>574</v>
      </c>
      <c r="G1312" s="233"/>
      <c r="H1312" s="235" t="s">
        <v>19</v>
      </c>
      <c r="I1312" s="237"/>
      <c r="J1312" s="233"/>
      <c r="K1312" s="233"/>
      <c r="L1312" s="238"/>
      <c r="M1312" s="239"/>
      <c r="N1312" s="240"/>
      <c r="O1312" s="240"/>
      <c r="P1312" s="240"/>
      <c r="Q1312" s="240"/>
      <c r="R1312" s="240"/>
      <c r="S1312" s="240"/>
      <c r="T1312" s="241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2" t="s">
        <v>155</v>
      </c>
      <c r="AU1312" s="242" t="s">
        <v>82</v>
      </c>
      <c r="AV1312" s="13" t="s">
        <v>79</v>
      </c>
      <c r="AW1312" s="13" t="s">
        <v>33</v>
      </c>
      <c r="AX1312" s="13" t="s">
        <v>72</v>
      </c>
      <c r="AY1312" s="242" t="s">
        <v>143</v>
      </c>
    </row>
    <row r="1313" s="13" customFormat="1">
      <c r="A1313" s="13"/>
      <c r="B1313" s="232"/>
      <c r="C1313" s="233"/>
      <c r="D1313" s="234" t="s">
        <v>155</v>
      </c>
      <c r="E1313" s="235" t="s">
        <v>19</v>
      </c>
      <c r="F1313" s="236" t="s">
        <v>908</v>
      </c>
      <c r="G1313" s="233"/>
      <c r="H1313" s="235" t="s">
        <v>19</v>
      </c>
      <c r="I1313" s="237"/>
      <c r="J1313" s="233"/>
      <c r="K1313" s="233"/>
      <c r="L1313" s="238"/>
      <c r="M1313" s="239"/>
      <c r="N1313" s="240"/>
      <c r="O1313" s="240"/>
      <c r="P1313" s="240"/>
      <c r="Q1313" s="240"/>
      <c r="R1313" s="240"/>
      <c r="S1313" s="240"/>
      <c r="T1313" s="241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2" t="s">
        <v>155</v>
      </c>
      <c r="AU1313" s="242" t="s">
        <v>82</v>
      </c>
      <c r="AV1313" s="13" t="s">
        <v>79</v>
      </c>
      <c r="AW1313" s="13" t="s">
        <v>33</v>
      </c>
      <c r="AX1313" s="13" t="s">
        <v>72</v>
      </c>
      <c r="AY1313" s="242" t="s">
        <v>143</v>
      </c>
    </row>
    <row r="1314" s="14" customFormat="1">
      <c r="A1314" s="14"/>
      <c r="B1314" s="243"/>
      <c r="C1314" s="244"/>
      <c r="D1314" s="234" t="s">
        <v>155</v>
      </c>
      <c r="E1314" s="245" t="s">
        <v>19</v>
      </c>
      <c r="F1314" s="246" t="s">
        <v>1577</v>
      </c>
      <c r="G1314" s="244"/>
      <c r="H1314" s="247">
        <v>2546.1480000000001</v>
      </c>
      <c r="I1314" s="248"/>
      <c r="J1314" s="244"/>
      <c r="K1314" s="244"/>
      <c r="L1314" s="249"/>
      <c r="M1314" s="250"/>
      <c r="N1314" s="251"/>
      <c r="O1314" s="251"/>
      <c r="P1314" s="251"/>
      <c r="Q1314" s="251"/>
      <c r="R1314" s="251"/>
      <c r="S1314" s="251"/>
      <c r="T1314" s="252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3" t="s">
        <v>155</v>
      </c>
      <c r="AU1314" s="253" t="s">
        <v>82</v>
      </c>
      <c r="AV1314" s="14" t="s">
        <v>82</v>
      </c>
      <c r="AW1314" s="14" t="s">
        <v>33</v>
      </c>
      <c r="AX1314" s="14" t="s">
        <v>72</v>
      </c>
      <c r="AY1314" s="253" t="s">
        <v>143</v>
      </c>
    </row>
    <row r="1315" s="16" customFormat="1">
      <c r="A1315" s="16"/>
      <c r="B1315" s="265"/>
      <c r="C1315" s="266"/>
      <c r="D1315" s="234" t="s">
        <v>155</v>
      </c>
      <c r="E1315" s="267" t="s">
        <v>19</v>
      </c>
      <c r="F1315" s="268" t="s">
        <v>542</v>
      </c>
      <c r="G1315" s="266"/>
      <c r="H1315" s="269">
        <v>2546.1480000000001</v>
      </c>
      <c r="I1315" s="270"/>
      <c r="J1315" s="266"/>
      <c r="K1315" s="266"/>
      <c r="L1315" s="271"/>
      <c r="M1315" s="272"/>
      <c r="N1315" s="273"/>
      <c r="O1315" s="273"/>
      <c r="P1315" s="273"/>
      <c r="Q1315" s="273"/>
      <c r="R1315" s="273"/>
      <c r="S1315" s="273"/>
      <c r="T1315" s="274"/>
      <c r="U1315" s="16"/>
      <c r="V1315" s="16"/>
      <c r="W1315" s="16"/>
      <c r="X1315" s="16"/>
      <c r="Y1315" s="16"/>
      <c r="Z1315" s="16"/>
      <c r="AA1315" s="16"/>
      <c r="AB1315" s="16"/>
      <c r="AC1315" s="16"/>
      <c r="AD1315" s="16"/>
      <c r="AE1315" s="16"/>
      <c r="AT1315" s="275" t="s">
        <v>155</v>
      </c>
      <c r="AU1315" s="275" t="s">
        <v>82</v>
      </c>
      <c r="AV1315" s="16" t="s">
        <v>166</v>
      </c>
      <c r="AW1315" s="16" t="s">
        <v>33</v>
      </c>
      <c r="AX1315" s="16" t="s">
        <v>72</v>
      </c>
      <c r="AY1315" s="275" t="s">
        <v>143</v>
      </c>
    </row>
    <row r="1316" s="13" customFormat="1">
      <c r="A1316" s="13"/>
      <c r="B1316" s="232"/>
      <c r="C1316" s="233"/>
      <c r="D1316" s="234" t="s">
        <v>155</v>
      </c>
      <c r="E1316" s="235" t="s">
        <v>19</v>
      </c>
      <c r="F1316" s="236" t="s">
        <v>920</v>
      </c>
      <c r="G1316" s="233"/>
      <c r="H1316" s="235" t="s">
        <v>19</v>
      </c>
      <c r="I1316" s="237"/>
      <c r="J1316" s="233"/>
      <c r="K1316" s="233"/>
      <c r="L1316" s="238"/>
      <c r="M1316" s="239"/>
      <c r="N1316" s="240"/>
      <c r="O1316" s="240"/>
      <c r="P1316" s="240"/>
      <c r="Q1316" s="240"/>
      <c r="R1316" s="240"/>
      <c r="S1316" s="240"/>
      <c r="T1316" s="241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2" t="s">
        <v>155</v>
      </c>
      <c r="AU1316" s="242" t="s">
        <v>82</v>
      </c>
      <c r="AV1316" s="13" t="s">
        <v>79</v>
      </c>
      <c r="AW1316" s="13" t="s">
        <v>33</v>
      </c>
      <c r="AX1316" s="13" t="s">
        <v>72</v>
      </c>
      <c r="AY1316" s="242" t="s">
        <v>143</v>
      </c>
    </row>
    <row r="1317" s="14" customFormat="1">
      <c r="A1317" s="14"/>
      <c r="B1317" s="243"/>
      <c r="C1317" s="244"/>
      <c r="D1317" s="234" t="s">
        <v>155</v>
      </c>
      <c r="E1317" s="245" t="s">
        <v>19</v>
      </c>
      <c r="F1317" s="246" t="s">
        <v>1578</v>
      </c>
      <c r="G1317" s="244"/>
      <c r="H1317" s="247">
        <v>489.74000000000001</v>
      </c>
      <c r="I1317" s="248"/>
      <c r="J1317" s="244"/>
      <c r="K1317" s="244"/>
      <c r="L1317" s="249"/>
      <c r="M1317" s="250"/>
      <c r="N1317" s="251"/>
      <c r="O1317" s="251"/>
      <c r="P1317" s="251"/>
      <c r="Q1317" s="251"/>
      <c r="R1317" s="251"/>
      <c r="S1317" s="251"/>
      <c r="T1317" s="252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3" t="s">
        <v>155</v>
      </c>
      <c r="AU1317" s="253" t="s">
        <v>82</v>
      </c>
      <c r="AV1317" s="14" t="s">
        <v>82</v>
      </c>
      <c r="AW1317" s="14" t="s">
        <v>33</v>
      </c>
      <c r="AX1317" s="14" t="s">
        <v>72</v>
      </c>
      <c r="AY1317" s="253" t="s">
        <v>143</v>
      </c>
    </row>
    <row r="1318" s="16" customFormat="1">
      <c r="A1318" s="16"/>
      <c r="B1318" s="265"/>
      <c r="C1318" s="266"/>
      <c r="D1318" s="234" t="s">
        <v>155</v>
      </c>
      <c r="E1318" s="267" t="s">
        <v>19</v>
      </c>
      <c r="F1318" s="268" t="s">
        <v>542</v>
      </c>
      <c r="G1318" s="266"/>
      <c r="H1318" s="269">
        <v>489.74000000000001</v>
      </c>
      <c r="I1318" s="270"/>
      <c r="J1318" s="266"/>
      <c r="K1318" s="266"/>
      <c r="L1318" s="271"/>
      <c r="M1318" s="272"/>
      <c r="N1318" s="273"/>
      <c r="O1318" s="273"/>
      <c r="P1318" s="273"/>
      <c r="Q1318" s="273"/>
      <c r="R1318" s="273"/>
      <c r="S1318" s="273"/>
      <c r="T1318" s="274"/>
      <c r="U1318" s="16"/>
      <c r="V1318" s="16"/>
      <c r="W1318" s="16"/>
      <c r="X1318" s="16"/>
      <c r="Y1318" s="16"/>
      <c r="Z1318" s="16"/>
      <c r="AA1318" s="16"/>
      <c r="AB1318" s="16"/>
      <c r="AC1318" s="16"/>
      <c r="AD1318" s="16"/>
      <c r="AE1318" s="16"/>
      <c r="AT1318" s="275" t="s">
        <v>155</v>
      </c>
      <c r="AU1318" s="275" t="s">
        <v>82</v>
      </c>
      <c r="AV1318" s="16" t="s">
        <v>166</v>
      </c>
      <c r="AW1318" s="16" t="s">
        <v>33</v>
      </c>
      <c r="AX1318" s="16" t="s">
        <v>72</v>
      </c>
      <c r="AY1318" s="275" t="s">
        <v>143</v>
      </c>
    </row>
    <row r="1319" s="13" customFormat="1">
      <c r="A1319" s="13"/>
      <c r="B1319" s="232"/>
      <c r="C1319" s="233"/>
      <c r="D1319" s="234" t="s">
        <v>155</v>
      </c>
      <c r="E1319" s="235" t="s">
        <v>19</v>
      </c>
      <c r="F1319" s="236" t="s">
        <v>923</v>
      </c>
      <c r="G1319" s="233"/>
      <c r="H1319" s="235" t="s">
        <v>19</v>
      </c>
      <c r="I1319" s="237"/>
      <c r="J1319" s="233"/>
      <c r="K1319" s="233"/>
      <c r="L1319" s="238"/>
      <c r="M1319" s="239"/>
      <c r="N1319" s="240"/>
      <c r="O1319" s="240"/>
      <c r="P1319" s="240"/>
      <c r="Q1319" s="240"/>
      <c r="R1319" s="240"/>
      <c r="S1319" s="240"/>
      <c r="T1319" s="241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2" t="s">
        <v>155</v>
      </c>
      <c r="AU1319" s="242" t="s">
        <v>82</v>
      </c>
      <c r="AV1319" s="13" t="s">
        <v>79</v>
      </c>
      <c r="AW1319" s="13" t="s">
        <v>33</v>
      </c>
      <c r="AX1319" s="13" t="s">
        <v>72</v>
      </c>
      <c r="AY1319" s="242" t="s">
        <v>143</v>
      </c>
    </row>
    <row r="1320" s="14" customFormat="1">
      <c r="A1320" s="14"/>
      <c r="B1320" s="243"/>
      <c r="C1320" s="244"/>
      <c r="D1320" s="234" t="s">
        <v>155</v>
      </c>
      <c r="E1320" s="245" t="s">
        <v>19</v>
      </c>
      <c r="F1320" s="246" t="s">
        <v>1579</v>
      </c>
      <c r="G1320" s="244"/>
      <c r="H1320" s="247">
        <v>193.488</v>
      </c>
      <c r="I1320" s="248"/>
      <c r="J1320" s="244"/>
      <c r="K1320" s="244"/>
      <c r="L1320" s="249"/>
      <c r="M1320" s="250"/>
      <c r="N1320" s="251"/>
      <c r="O1320" s="251"/>
      <c r="P1320" s="251"/>
      <c r="Q1320" s="251"/>
      <c r="R1320" s="251"/>
      <c r="S1320" s="251"/>
      <c r="T1320" s="252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3" t="s">
        <v>155</v>
      </c>
      <c r="AU1320" s="253" t="s">
        <v>82</v>
      </c>
      <c r="AV1320" s="14" t="s">
        <v>82</v>
      </c>
      <c r="AW1320" s="14" t="s">
        <v>33</v>
      </c>
      <c r="AX1320" s="14" t="s">
        <v>72</v>
      </c>
      <c r="AY1320" s="253" t="s">
        <v>143</v>
      </c>
    </row>
    <row r="1321" s="16" customFormat="1">
      <c r="A1321" s="16"/>
      <c r="B1321" s="265"/>
      <c r="C1321" s="266"/>
      <c r="D1321" s="234" t="s">
        <v>155</v>
      </c>
      <c r="E1321" s="267" t="s">
        <v>19</v>
      </c>
      <c r="F1321" s="268" t="s">
        <v>542</v>
      </c>
      <c r="G1321" s="266"/>
      <c r="H1321" s="269">
        <v>193.488</v>
      </c>
      <c r="I1321" s="270"/>
      <c r="J1321" s="266"/>
      <c r="K1321" s="266"/>
      <c r="L1321" s="271"/>
      <c r="M1321" s="272"/>
      <c r="N1321" s="273"/>
      <c r="O1321" s="273"/>
      <c r="P1321" s="273"/>
      <c r="Q1321" s="273"/>
      <c r="R1321" s="273"/>
      <c r="S1321" s="273"/>
      <c r="T1321" s="274"/>
      <c r="U1321" s="16"/>
      <c r="V1321" s="16"/>
      <c r="W1321" s="16"/>
      <c r="X1321" s="16"/>
      <c r="Y1321" s="16"/>
      <c r="Z1321" s="16"/>
      <c r="AA1321" s="16"/>
      <c r="AB1321" s="16"/>
      <c r="AC1321" s="16"/>
      <c r="AD1321" s="16"/>
      <c r="AE1321" s="16"/>
      <c r="AT1321" s="275" t="s">
        <v>155</v>
      </c>
      <c r="AU1321" s="275" t="s">
        <v>82</v>
      </c>
      <c r="AV1321" s="16" t="s">
        <v>166</v>
      </c>
      <c r="AW1321" s="16" t="s">
        <v>33</v>
      </c>
      <c r="AX1321" s="16" t="s">
        <v>72</v>
      </c>
      <c r="AY1321" s="275" t="s">
        <v>143</v>
      </c>
    </row>
    <row r="1322" s="13" customFormat="1">
      <c r="A1322" s="13"/>
      <c r="B1322" s="232"/>
      <c r="C1322" s="233"/>
      <c r="D1322" s="234" t="s">
        <v>155</v>
      </c>
      <c r="E1322" s="235" t="s">
        <v>19</v>
      </c>
      <c r="F1322" s="236" t="s">
        <v>211</v>
      </c>
      <c r="G1322" s="233"/>
      <c r="H1322" s="235" t="s">
        <v>19</v>
      </c>
      <c r="I1322" s="237"/>
      <c r="J1322" s="233"/>
      <c r="K1322" s="233"/>
      <c r="L1322" s="238"/>
      <c r="M1322" s="239"/>
      <c r="N1322" s="240"/>
      <c r="O1322" s="240"/>
      <c r="P1322" s="240"/>
      <c r="Q1322" s="240"/>
      <c r="R1322" s="240"/>
      <c r="S1322" s="240"/>
      <c r="T1322" s="241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2" t="s">
        <v>155</v>
      </c>
      <c r="AU1322" s="242" t="s">
        <v>82</v>
      </c>
      <c r="AV1322" s="13" t="s">
        <v>79</v>
      </c>
      <c r="AW1322" s="13" t="s">
        <v>33</v>
      </c>
      <c r="AX1322" s="13" t="s">
        <v>72</v>
      </c>
      <c r="AY1322" s="242" t="s">
        <v>143</v>
      </c>
    </row>
    <row r="1323" s="13" customFormat="1">
      <c r="A1323" s="13"/>
      <c r="B1323" s="232"/>
      <c r="C1323" s="233"/>
      <c r="D1323" s="234" t="s">
        <v>155</v>
      </c>
      <c r="E1323" s="235" t="s">
        <v>19</v>
      </c>
      <c r="F1323" s="236" t="s">
        <v>926</v>
      </c>
      <c r="G1323" s="233"/>
      <c r="H1323" s="235" t="s">
        <v>19</v>
      </c>
      <c r="I1323" s="237"/>
      <c r="J1323" s="233"/>
      <c r="K1323" s="233"/>
      <c r="L1323" s="238"/>
      <c r="M1323" s="239"/>
      <c r="N1323" s="240"/>
      <c r="O1323" s="240"/>
      <c r="P1323" s="240"/>
      <c r="Q1323" s="240"/>
      <c r="R1323" s="240"/>
      <c r="S1323" s="240"/>
      <c r="T1323" s="241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2" t="s">
        <v>155</v>
      </c>
      <c r="AU1323" s="242" t="s">
        <v>82</v>
      </c>
      <c r="AV1323" s="13" t="s">
        <v>79</v>
      </c>
      <c r="AW1323" s="13" t="s">
        <v>33</v>
      </c>
      <c r="AX1323" s="13" t="s">
        <v>72</v>
      </c>
      <c r="AY1323" s="242" t="s">
        <v>143</v>
      </c>
    </row>
    <row r="1324" s="13" customFormat="1">
      <c r="A1324" s="13"/>
      <c r="B1324" s="232"/>
      <c r="C1324" s="233"/>
      <c r="D1324" s="234" t="s">
        <v>155</v>
      </c>
      <c r="E1324" s="235" t="s">
        <v>19</v>
      </c>
      <c r="F1324" s="236" t="s">
        <v>927</v>
      </c>
      <c r="G1324" s="233"/>
      <c r="H1324" s="235" t="s">
        <v>19</v>
      </c>
      <c r="I1324" s="237"/>
      <c r="J1324" s="233"/>
      <c r="K1324" s="233"/>
      <c r="L1324" s="238"/>
      <c r="M1324" s="239"/>
      <c r="N1324" s="240"/>
      <c r="O1324" s="240"/>
      <c r="P1324" s="240"/>
      <c r="Q1324" s="240"/>
      <c r="R1324" s="240"/>
      <c r="S1324" s="240"/>
      <c r="T1324" s="241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42" t="s">
        <v>155</v>
      </c>
      <c r="AU1324" s="242" t="s">
        <v>82</v>
      </c>
      <c r="AV1324" s="13" t="s">
        <v>79</v>
      </c>
      <c r="AW1324" s="13" t="s">
        <v>33</v>
      </c>
      <c r="AX1324" s="13" t="s">
        <v>72</v>
      </c>
      <c r="AY1324" s="242" t="s">
        <v>143</v>
      </c>
    </row>
    <row r="1325" s="14" customFormat="1">
      <c r="A1325" s="14"/>
      <c r="B1325" s="243"/>
      <c r="C1325" s="244"/>
      <c r="D1325" s="234" t="s">
        <v>155</v>
      </c>
      <c r="E1325" s="245" t="s">
        <v>19</v>
      </c>
      <c r="F1325" s="246" t="s">
        <v>1580</v>
      </c>
      <c r="G1325" s="244"/>
      <c r="H1325" s="247">
        <v>150</v>
      </c>
      <c r="I1325" s="248"/>
      <c r="J1325" s="244"/>
      <c r="K1325" s="244"/>
      <c r="L1325" s="249"/>
      <c r="M1325" s="250"/>
      <c r="N1325" s="251"/>
      <c r="O1325" s="251"/>
      <c r="P1325" s="251"/>
      <c r="Q1325" s="251"/>
      <c r="R1325" s="251"/>
      <c r="S1325" s="251"/>
      <c r="T1325" s="252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3" t="s">
        <v>155</v>
      </c>
      <c r="AU1325" s="253" t="s">
        <v>82</v>
      </c>
      <c r="AV1325" s="14" t="s">
        <v>82</v>
      </c>
      <c r="AW1325" s="14" t="s">
        <v>33</v>
      </c>
      <c r="AX1325" s="14" t="s">
        <v>72</v>
      </c>
      <c r="AY1325" s="253" t="s">
        <v>143</v>
      </c>
    </row>
    <row r="1326" s="16" customFormat="1">
      <c r="A1326" s="16"/>
      <c r="B1326" s="265"/>
      <c r="C1326" s="266"/>
      <c r="D1326" s="234" t="s">
        <v>155</v>
      </c>
      <c r="E1326" s="267" t="s">
        <v>19</v>
      </c>
      <c r="F1326" s="268" t="s">
        <v>542</v>
      </c>
      <c r="G1326" s="266"/>
      <c r="H1326" s="269">
        <v>150</v>
      </c>
      <c r="I1326" s="270"/>
      <c r="J1326" s="266"/>
      <c r="K1326" s="266"/>
      <c r="L1326" s="271"/>
      <c r="M1326" s="272"/>
      <c r="N1326" s="273"/>
      <c r="O1326" s="273"/>
      <c r="P1326" s="273"/>
      <c r="Q1326" s="273"/>
      <c r="R1326" s="273"/>
      <c r="S1326" s="273"/>
      <c r="T1326" s="274"/>
      <c r="U1326" s="16"/>
      <c r="V1326" s="16"/>
      <c r="W1326" s="16"/>
      <c r="X1326" s="16"/>
      <c r="Y1326" s="16"/>
      <c r="Z1326" s="16"/>
      <c r="AA1326" s="16"/>
      <c r="AB1326" s="16"/>
      <c r="AC1326" s="16"/>
      <c r="AD1326" s="16"/>
      <c r="AE1326" s="16"/>
      <c r="AT1326" s="275" t="s">
        <v>155</v>
      </c>
      <c r="AU1326" s="275" t="s">
        <v>82</v>
      </c>
      <c r="AV1326" s="16" t="s">
        <v>166</v>
      </c>
      <c r="AW1326" s="16" t="s">
        <v>33</v>
      </c>
      <c r="AX1326" s="16" t="s">
        <v>72</v>
      </c>
      <c r="AY1326" s="275" t="s">
        <v>143</v>
      </c>
    </row>
    <row r="1327" s="13" customFormat="1">
      <c r="A1327" s="13"/>
      <c r="B1327" s="232"/>
      <c r="C1327" s="233"/>
      <c r="D1327" s="234" t="s">
        <v>155</v>
      </c>
      <c r="E1327" s="235" t="s">
        <v>19</v>
      </c>
      <c r="F1327" s="236" t="s">
        <v>1346</v>
      </c>
      <c r="G1327" s="233"/>
      <c r="H1327" s="235" t="s">
        <v>19</v>
      </c>
      <c r="I1327" s="237"/>
      <c r="J1327" s="233"/>
      <c r="K1327" s="233"/>
      <c r="L1327" s="238"/>
      <c r="M1327" s="239"/>
      <c r="N1327" s="240"/>
      <c r="O1327" s="240"/>
      <c r="P1327" s="240"/>
      <c r="Q1327" s="240"/>
      <c r="R1327" s="240"/>
      <c r="S1327" s="240"/>
      <c r="T1327" s="241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2" t="s">
        <v>155</v>
      </c>
      <c r="AU1327" s="242" t="s">
        <v>82</v>
      </c>
      <c r="AV1327" s="13" t="s">
        <v>79</v>
      </c>
      <c r="AW1327" s="13" t="s">
        <v>33</v>
      </c>
      <c r="AX1327" s="13" t="s">
        <v>72</v>
      </c>
      <c r="AY1327" s="242" t="s">
        <v>143</v>
      </c>
    </row>
    <row r="1328" s="13" customFormat="1">
      <c r="A1328" s="13"/>
      <c r="B1328" s="232"/>
      <c r="C1328" s="233"/>
      <c r="D1328" s="234" t="s">
        <v>155</v>
      </c>
      <c r="E1328" s="235" t="s">
        <v>19</v>
      </c>
      <c r="F1328" s="236" t="s">
        <v>1347</v>
      </c>
      <c r="G1328" s="233"/>
      <c r="H1328" s="235" t="s">
        <v>19</v>
      </c>
      <c r="I1328" s="237"/>
      <c r="J1328" s="233"/>
      <c r="K1328" s="233"/>
      <c r="L1328" s="238"/>
      <c r="M1328" s="239"/>
      <c r="N1328" s="240"/>
      <c r="O1328" s="240"/>
      <c r="P1328" s="240"/>
      <c r="Q1328" s="240"/>
      <c r="R1328" s="240"/>
      <c r="S1328" s="240"/>
      <c r="T1328" s="241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2" t="s">
        <v>155</v>
      </c>
      <c r="AU1328" s="242" t="s">
        <v>82</v>
      </c>
      <c r="AV1328" s="13" t="s">
        <v>79</v>
      </c>
      <c r="AW1328" s="13" t="s">
        <v>33</v>
      </c>
      <c r="AX1328" s="13" t="s">
        <v>72</v>
      </c>
      <c r="AY1328" s="242" t="s">
        <v>143</v>
      </c>
    </row>
    <row r="1329" s="14" customFormat="1">
      <c r="A1329" s="14"/>
      <c r="B1329" s="243"/>
      <c r="C1329" s="244"/>
      <c r="D1329" s="234" t="s">
        <v>155</v>
      </c>
      <c r="E1329" s="245" t="s">
        <v>19</v>
      </c>
      <c r="F1329" s="246" t="s">
        <v>402</v>
      </c>
      <c r="G1329" s="244"/>
      <c r="H1329" s="247">
        <v>36</v>
      </c>
      <c r="I1329" s="248"/>
      <c r="J1329" s="244"/>
      <c r="K1329" s="244"/>
      <c r="L1329" s="249"/>
      <c r="M1329" s="250"/>
      <c r="N1329" s="251"/>
      <c r="O1329" s="251"/>
      <c r="P1329" s="251"/>
      <c r="Q1329" s="251"/>
      <c r="R1329" s="251"/>
      <c r="S1329" s="251"/>
      <c r="T1329" s="252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3" t="s">
        <v>155</v>
      </c>
      <c r="AU1329" s="253" t="s">
        <v>82</v>
      </c>
      <c r="AV1329" s="14" t="s">
        <v>82</v>
      </c>
      <c r="AW1329" s="14" t="s">
        <v>33</v>
      </c>
      <c r="AX1329" s="14" t="s">
        <v>72</v>
      </c>
      <c r="AY1329" s="253" t="s">
        <v>143</v>
      </c>
    </row>
    <row r="1330" s="16" customFormat="1">
      <c r="A1330" s="16"/>
      <c r="B1330" s="265"/>
      <c r="C1330" s="266"/>
      <c r="D1330" s="234" t="s">
        <v>155</v>
      </c>
      <c r="E1330" s="267" t="s">
        <v>19</v>
      </c>
      <c r="F1330" s="268" t="s">
        <v>542</v>
      </c>
      <c r="G1330" s="266"/>
      <c r="H1330" s="269">
        <v>36</v>
      </c>
      <c r="I1330" s="270"/>
      <c r="J1330" s="266"/>
      <c r="K1330" s="266"/>
      <c r="L1330" s="271"/>
      <c r="M1330" s="272"/>
      <c r="N1330" s="273"/>
      <c r="O1330" s="273"/>
      <c r="P1330" s="273"/>
      <c r="Q1330" s="273"/>
      <c r="R1330" s="273"/>
      <c r="S1330" s="273"/>
      <c r="T1330" s="274"/>
      <c r="U1330" s="16"/>
      <c r="V1330" s="16"/>
      <c r="W1330" s="16"/>
      <c r="X1330" s="16"/>
      <c r="Y1330" s="16"/>
      <c r="Z1330" s="16"/>
      <c r="AA1330" s="16"/>
      <c r="AB1330" s="16"/>
      <c r="AC1330" s="16"/>
      <c r="AD1330" s="16"/>
      <c r="AE1330" s="16"/>
      <c r="AT1330" s="275" t="s">
        <v>155</v>
      </c>
      <c r="AU1330" s="275" t="s">
        <v>82</v>
      </c>
      <c r="AV1330" s="16" t="s">
        <v>166</v>
      </c>
      <c r="AW1330" s="16" t="s">
        <v>33</v>
      </c>
      <c r="AX1330" s="16" t="s">
        <v>72</v>
      </c>
      <c r="AY1330" s="275" t="s">
        <v>143</v>
      </c>
    </row>
    <row r="1331" s="13" customFormat="1">
      <c r="A1331" s="13"/>
      <c r="B1331" s="232"/>
      <c r="C1331" s="233"/>
      <c r="D1331" s="234" t="s">
        <v>155</v>
      </c>
      <c r="E1331" s="235" t="s">
        <v>19</v>
      </c>
      <c r="F1331" s="236" t="s">
        <v>580</v>
      </c>
      <c r="G1331" s="233"/>
      <c r="H1331" s="235" t="s">
        <v>19</v>
      </c>
      <c r="I1331" s="237"/>
      <c r="J1331" s="233"/>
      <c r="K1331" s="233"/>
      <c r="L1331" s="238"/>
      <c r="M1331" s="239"/>
      <c r="N1331" s="240"/>
      <c r="O1331" s="240"/>
      <c r="P1331" s="240"/>
      <c r="Q1331" s="240"/>
      <c r="R1331" s="240"/>
      <c r="S1331" s="240"/>
      <c r="T1331" s="241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2" t="s">
        <v>155</v>
      </c>
      <c r="AU1331" s="242" t="s">
        <v>82</v>
      </c>
      <c r="AV1331" s="13" t="s">
        <v>79</v>
      </c>
      <c r="AW1331" s="13" t="s">
        <v>33</v>
      </c>
      <c r="AX1331" s="13" t="s">
        <v>72</v>
      </c>
      <c r="AY1331" s="242" t="s">
        <v>143</v>
      </c>
    </row>
    <row r="1332" s="14" customFormat="1">
      <c r="A1332" s="14"/>
      <c r="B1332" s="243"/>
      <c r="C1332" s="244"/>
      <c r="D1332" s="234" t="s">
        <v>155</v>
      </c>
      <c r="E1332" s="245" t="s">
        <v>19</v>
      </c>
      <c r="F1332" s="246" t="s">
        <v>1581</v>
      </c>
      <c r="G1332" s="244"/>
      <c r="H1332" s="247">
        <v>178.666</v>
      </c>
      <c r="I1332" s="248"/>
      <c r="J1332" s="244"/>
      <c r="K1332" s="244"/>
      <c r="L1332" s="249"/>
      <c r="M1332" s="250"/>
      <c r="N1332" s="251"/>
      <c r="O1332" s="251"/>
      <c r="P1332" s="251"/>
      <c r="Q1332" s="251"/>
      <c r="R1332" s="251"/>
      <c r="S1332" s="251"/>
      <c r="T1332" s="252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3" t="s">
        <v>155</v>
      </c>
      <c r="AU1332" s="253" t="s">
        <v>82</v>
      </c>
      <c r="AV1332" s="14" t="s">
        <v>82</v>
      </c>
      <c r="AW1332" s="14" t="s">
        <v>33</v>
      </c>
      <c r="AX1332" s="14" t="s">
        <v>72</v>
      </c>
      <c r="AY1332" s="253" t="s">
        <v>143</v>
      </c>
    </row>
    <row r="1333" s="16" customFormat="1">
      <c r="A1333" s="16"/>
      <c r="B1333" s="265"/>
      <c r="C1333" s="266"/>
      <c r="D1333" s="234" t="s">
        <v>155</v>
      </c>
      <c r="E1333" s="267" t="s">
        <v>19</v>
      </c>
      <c r="F1333" s="268" t="s">
        <v>542</v>
      </c>
      <c r="G1333" s="266"/>
      <c r="H1333" s="269">
        <v>178.666</v>
      </c>
      <c r="I1333" s="270"/>
      <c r="J1333" s="266"/>
      <c r="K1333" s="266"/>
      <c r="L1333" s="271"/>
      <c r="M1333" s="272"/>
      <c r="N1333" s="273"/>
      <c r="O1333" s="273"/>
      <c r="P1333" s="273"/>
      <c r="Q1333" s="273"/>
      <c r="R1333" s="273"/>
      <c r="S1333" s="273"/>
      <c r="T1333" s="274"/>
      <c r="U1333" s="16"/>
      <c r="V1333" s="16"/>
      <c r="W1333" s="16"/>
      <c r="X1333" s="16"/>
      <c r="Y1333" s="16"/>
      <c r="Z1333" s="16"/>
      <c r="AA1333" s="16"/>
      <c r="AB1333" s="16"/>
      <c r="AC1333" s="16"/>
      <c r="AD1333" s="16"/>
      <c r="AE1333" s="16"/>
      <c r="AT1333" s="275" t="s">
        <v>155</v>
      </c>
      <c r="AU1333" s="275" t="s">
        <v>82</v>
      </c>
      <c r="AV1333" s="16" t="s">
        <v>166</v>
      </c>
      <c r="AW1333" s="16" t="s">
        <v>33</v>
      </c>
      <c r="AX1333" s="16" t="s">
        <v>72</v>
      </c>
      <c r="AY1333" s="275" t="s">
        <v>143</v>
      </c>
    </row>
    <row r="1334" s="15" customFormat="1">
      <c r="A1334" s="15"/>
      <c r="B1334" s="254"/>
      <c r="C1334" s="255"/>
      <c r="D1334" s="234" t="s">
        <v>155</v>
      </c>
      <c r="E1334" s="256" t="s">
        <v>19</v>
      </c>
      <c r="F1334" s="257" t="s">
        <v>234</v>
      </c>
      <c r="G1334" s="255"/>
      <c r="H1334" s="258">
        <v>3594.0419999999999</v>
      </c>
      <c r="I1334" s="259"/>
      <c r="J1334" s="255"/>
      <c r="K1334" s="255"/>
      <c r="L1334" s="260"/>
      <c r="M1334" s="261"/>
      <c r="N1334" s="262"/>
      <c r="O1334" s="262"/>
      <c r="P1334" s="262"/>
      <c r="Q1334" s="262"/>
      <c r="R1334" s="262"/>
      <c r="S1334" s="262"/>
      <c r="T1334" s="263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64" t="s">
        <v>155</v>
      </c>
      <c r="AU1334" s="264" t="s">
        <v>82</v>
      </c>
      <c r="AV1334" s="15" t="s">
        <v>151</v>
      </c>
      <c r="AW1334" s="15" t="s">
        <v>33</v>
      </c>
      <c r="AX1334" s="15" t="s">
        <v>79</v>
      </c>
      <c r="AY1334" s="264" t="s">
        <v>143</v>
      </c>
    </row>
    <row r="1335" s="2" customFormat="1" ht="37.8" customHeight="1">
      <c r="A1335" s="40"/>
      <c r="B1335" s="41"/>
      <c r="C1335" s="276" t="s">
        <v>1582</v>
      </c>
      <c r="D1335" s="276" t="s">
        <v>588</v>
      </c>
      <c r="E1335" s="277" t="s">
        <v>1583</v>
      </c>
      <c r="F1335" s="278" t="s">
        <v>1584</v>
      </c>
      <c r="G1335" s="279" t="s">
        <v>149</v>
      </c>
      <c r="H1335" s="280">
        <v>1882.5750000000001</v>
      </c>
      <c r="I1335" s="281"/>
      <c r="J1335" s="282">
        <f>ROUND(I1335*H1335,2)</f>
        <v>0</v>
      </c>
      <c r="K1335" s="278" t="s">
        <v>19</v>
      </c>
      <c r="L1335" s="283"/>
      <c r="M1335" s="284" t="s">
        <v>19</v>
      </c>
      <c r="N1335" s="285" t="s">
        <v>43</v>
      </c>
      <c r="O1335" s="86"/>
      <c r="P1335" s="223">
        <f>O1335*H1335</f>
        <v>0</v>
      </c>
      <c r="Q1335" s="223">
        <v>0.0014</v>
      </c>
      <c r="R1335" s="223">
        <f>Q1335*H1335</f>
        <v>2.635605</v>
      </c>
      <c r="S1335" s="223">
        <v>0</v>
      </c>
      <c r="T1335" s="224">
        <f>S1335*H1335</f>
        <v>0</v>
      </c>
      <c r="U1335" s="40"/>
      <c r="V1335" s="40"/>
      <c r="W1335" s="40"/>
      <c r="X1335" s="40"/>
      <c r="Y1335" s="40"/>
      <c r="Z1335" s="40"/>
      <c r="AA1335" s="40"/>
      <c r="AB1335" s="40"/>
      <c r="AC1335" s="40"/>
      <c r="AD1335" s="40"/>
      <c r="AE1335" s="40"/>
      <c r="AR1335" s="225" t="s">
        <v>369</v>
      </c>
      <c r="AT1335" s="225" t="s">
        <v>588</v>
      </c>
      <c r="AU1335" s="225" t="s">
        <v>82</v>
      </c>
      <c r="AY1335" s="19" t="s">
        <v>143</v>
      </c>
      <c r="BE1335" s="226">
        <f>IF(N1335="základní",J1335,0)</f>
        <v>0</v>
      </c>
      <c r="BF1335" s="226">
        <f>IF(N1335="snížená",J1335,0)</f>
        <v>0</v>
      </c>
      <c r="BG1335" s="226">
        <f>IF(N1335="zákl. přenesená",J1335,0)</f>
        <v>0</v>
      </c>
      <c r="BH1335" s="226">
        <f>IF(N1335="sníž. přenesená",J1335,0)</f>
        <v>0</v>
      </c>
      <c r="BI1335" s="226">
        <f>IF(N1335="nulová",J1335,0)</f>
        <v>0</v>
      </c>
      <c r="BJ1335" s="19" t="s">
        <v>79</v>
      </c>
      <c r="BK1335" s="226">
        <f>ROUND(I1335*H1335,2)</f>
        <v>0</v>
      </c>
      <c r="BL1335" s="19" t="s">
        <v>204</v>
      </c>
      <c r="BM1335" s="225" t="s">
        <v>1585</v>
      </c>
    </row>
    <row r="1336" s="13" customFormat="1">
      <c r="A1336" s="13"/>
      <c r="B1336" s="232"/>
      <c r="C1336" s="233"/>
      <c r="D1336" s="234" t="s">
        <v>155</v>
      </c>
      <c r="E1336" s="235" t="s">
        <v>19</v>
      </c>
      <c r="F1336" s="236" t="s">
        <v>574</v>
      </c>
      <c r="G1336" s="233"/>
      <c r="H1336" s="235" t="s">
        <v>19</v>
      </c>
      <c r="I1336" s="237"/>
      <c r="J1336" s="233"/>
      <c r="K1336" s="233"/>
      <c r="L1336" s="238"/>
      <c r="M1336" s="239"/>
      <c r="N1336" s="240"/>
      <c r="O1336" s="240"/>
      <c r="P1336" s="240"/>
      <c r="Q1336" s="240"/>
      <c r="R1336" s="240"/>
      <c r="S1336" s="240"/>
      <c r="T1336" s="241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2" t="s">
        <v>155</v>
      </c>
      <c r="AU1336" s="242" t="s">
        <v>82</v>
      </c>
      <c r="AV1336" s="13" t="s">
        <v>79</v>
      </c>
      <c r="AW1336" s="13" t="s">
        <v>33</v>
      </c>
      <c r="AX1336" s="13" t="s">
        <v>72</v>
      </c>
      <c r="AY1336" s="242" t="s">
        <v>143</v>
      </c>
    </row>
    <row r="1337" s="13" customFormat="1">
      <c r="A1337" s="13"/>
      <c r="B1337" s="232"/>
      <c r="C1337" s="233"/>
      <c r="D1337" s="234" t="s">
        <v>155</v>
      </c>
      <c r="E1337" s="235" t="s">
        <v>19</v>
      </c>
      <c r="F1337" s="236" t="s">
        <v>908</v>
      </c>
      <c r="G1337" s="233"/>
      <c r="H1337" s="235" t="s">
        <v>19</v>
      </c>
      <c r="I1337" s="237"/>
      <c r="J1337" s="233"/>
      <c r="K1337" s="233"/>
      <c r="L1337" s="238"/>
      <c r="M1337" s="239"/>
      <c r="N1337" s="240"/>
      <c r="O1337" s="240"/>
      <c r="P1337" s="240"/>
      <c r="Q1337" s="240"/>
      <c r="R1337" s="240"/>
      <c r="S1337" s="240"/>
      <c r="T1337" s="241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2" t="s">
        <v>155</v>
      </c>
      <c r="AU1337" s="242" t="s">
        <v>82</v>
      </c>
      <c r="AV1337" s="13" t="s">
        <v>79</v>
      </c>
      <c r="AW1337" s="13" t="s">
        <v>33</v>
      </c>
      <c r="AX1337" s="13" t="s">
        <v>72</v>
      </c>
      <c r="AY1337" s="242" t="s">
        <v>143</v>
      </c>
    </row>
    <row r="1338" s="14" customFormat="1">
      <c r="A1338" s="14"/>
      <c r="B1338" s="243"/>
      <c r="C1338" s="244"/>
      <c r="D1338" s="234" t="s">
        <v>155</v>
      </c>
      <c r="E1338" s="245" t="s">
        <v>19</v>
      </c>
      <c r="F1338" s="246" t="s">
        <v>1586</v>
      </c>
      <c r="G1338" s="244"/>
      <c r="H1338" s="247">
        <v>1273.0740000000001</v>
      </c>
      <c r="I1338" s="248"/>
      <c r="J1338" s="244"/>
      <c r="K1338" s="244"/>
      <c r="L1338" s="249"/>
      <c r="M1338" s="250"/>
      <c r="N1338" s="251"/>
      <c r="O1338" s="251"/>
      <c r="P1338" s="251"/>
      <c r="Q1338" s="251"/>
      <c r="R1338" s="251"/>
      <c r="S1338" s="251"/>
      <c r="T1338" s="252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3" t="s">
        <v>155</v>
      </c>
      <c r="AU1338" s="253" t="s">
        <v>82</v>
      </c>
      <c r="AV1338" s="14" t="s">
        <v>82</v>
      </c>
      <c r="AW1338" s="14" t="s">
        <v>33</v>
      </c>
      <c r="AX1338" s="14" t="s">
        <v>72</v>
      </c>
      <c r="AY1338" s="253" t="s">
        <v>143</v>
      </c>
    </row>
    <row r="1339" s="13" customFormat="1">
      <c r="A1339" s="13"/>
      <c r="B1339" s="232"/>
      <c r="C1339" s="233"/>
      <c r="D1339" s="234" t="s">
        <v>155</v>
      </c>
      <c r="E1339" s="235" t="s">
        <v>19</v>
      </c>
      <c r="F1339" s="236" t="s">
        <v>920</v>
      </c>
      <c r="G1339" s="233"/>
      <c r="H1339" s="235" t="s">
        <v>19</v>
      </c>
      <c r="I1339" s="237"/>
      <c r="J1339" s="233"/>
      <c r="K1339" s="233"/>
      <c r="L1339" s="238"/>
      <c r="M1339" s="239"/>
      <c r="N1339" s="240"/>
      <c r="O1339" s="240"/>
      <c r="P1339" s="240"/>
      <c r="Q1339" s="240"/>
      <c r="R1339" s="240"/>
      <c r="S1339" s="240"/>
      <c r="T1339" s="241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42" t="s">
        <v>155</v>
      </c>
      <c r="AU1339" s="242" t="s">
        <v>82</v>
      </c>
      <c r="AV1339" s="13" t="s">
        <v>79</v>
      </c>
      <c r="AW1339" s="13" t="s">
        <v>33</v>
      </c>
      <c r="AX1339" s="13" t="s">
        <v>72</v>
      </c>
      <c r="AY1339" s="242" t="s">
        <v>143</v>
      </c>
    </row>
    <row r="1340" s="14" customFormat="1">
      <c r="A1340" s="14"/>
      <c r="B1340" s="243"/>
      <c r="C1340" s="244"/>
      <c r="D1340" s="234" t="s">
        <v>155</v>
      </c>
      <c r="E1340" s="245" t="s">
        <v>19</v>
      </c>
      <c r="F1340" s="246" t="s">
        <v>1587</v>
      </c>
      <c r="G1340" s="244"/>
      <c r="H1340" s="247">
        <v>244.87000000000001</v>
      </c>
      <c r="I1340" s="248"/>
      <c r="J1340" s="244"/>
      <c r="K1340" s="244"/>
      <c r="L1340" s="249"/>
      <c r="M1340" s="250"/>
      <c r="N1340" s="251"/>
      <c r="O1340" s="251"/>
      <c r="P1340" s="251"/>
      <c r="Q1340" s="251"/>
      <c r="R1340" s="251"/>
      <c r="S1340" s="251"/>
      <c r="T1340" s="252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3" t="s">
        <v>155</v>
      </c>
      <c r="AU1340" s="253" t="s">
        <v>82</v>
      </c>
      <c r="AV1340" s="14" t="s">
        <v>82</v>
      </c>
      <c r="AW1340" s="14" t="s">
        <v>33</v>
      </c>
      <c r="AX1340" s="14" t="s">
        <v>72</v>
      </c>
      <c r="AY1340" s="253" t="s">
        <v>143</v>
      </c>
    </row>
    <row r="1341" s="13" customFormat="1">
      <c r="A1341" s="13"/>
      <c r="B1341" s="232"/>
      <c r="C1341" s="233"/>
      <c r="D1341" s="234" t="s">
        <v>155</v>
      </c>
      <c r="E1341" s="235" t="s">
        <v>19</v>
      </c>
      <c r="F1341" s="236" t="s">
        <v>923</v>
      </c>
      <c r="G1341" s="233"/>
      <c r="H1341" s="235" t="s">
        <v>19</v>
      </c>
      <c r="I1341" s="237"/>
      <c r="J1341" s="233"/>
      <c r="K1341" s="233"/>
      <c r="L1341" s="238"/>
      <c r="M1341" s="239"/>
      <c r="N1341" s="240"/>
      <c r="O1341" s="240"/>
      <c r="P1341" s="240"/>
      <c r="Q1341" s="240"/>
      <c r="R1341" s="240"/>
      <c r="S1341" s="240"/>
      <c r="T1341" s="241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2" t="s">
        <v>155</v>
      </c>
      <c r="AU1341" s="242" t="s">
        <v>82</v>
      </c>
      <c r="AV1341" s="13" t="s">
        <v>79</v>
      </c>
      <c r="AW1341" s="13" t="s">
        <v>33</v>
      </c>
      <c r="AX1341" s="13" t="s">
        <v>72</v>
      </c>
      <c r="AY1341" s="242" t="s">
        <v>143</v>
      </c>
    </row>
    <row r="1342" s="14" customFormat="1">
      <c r="A1342" s="14"/>
      <c r="B1342" s="243"/>
      <c r="C1342" s="244"/>
      <c r="D1342" s="234" t="s">
        <v>155</v>
      </c>
      <c r="E1342" s="245" t="s">
        <v>19</v>
      </c>
      <c r="F1342" s="246" t="s">
        <v>1579</v>
      </c>
      <c r="G1342" s="244"/>
      <c r="H1342" s="247">
        <v>193.488</v>
      </c>
      <c r="I1342" s="248"/>
      <c r="J1342" s="244"/>
      <c r="K1342" s="244"/>
      <c r="L1342" s="249"/>
      <c r="M1342" s="250"/>
      <c r="N1342" s="251"/>
      <c r="O1342" s="251"/>
      <c r="P1342" s="251"/>
      <c r="Q1342" s="251"/>
      <c r="R1342" s="251"/>
      <c r="S1342" s="251"/>
      <c r="T1342" s="252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3" t="s">
        <v>155</v>
      </c>
      <c r="AU1342" s="253" t="s">
        <v>82</v>
      </c>
      <c r="AV1342" s="14" t="s">
        <v>82</v>
      </c>
      <c r="AW1342" s="14" t="s">
        <v>33</v>
      </c>
      <c r="AX1342" s="14" t="s">
        <v>72</v>
      </c>
      <c r="AY1342" s="253" t="s">
        <v>143</v>
      </c>
    </row>
    <row r="1343" s="15" customFormat="1">
      <c r="A1343" s="15"/>
      <c r="B1343" s="254"/>
      <c r="C1343" s="255"/>
      <c r="D1343" s="234" t="s">
        <v>155</v>
      </c>
      <c r="E1343" s="256" t="s">
        <v>19</v>
      </c>
      <c r="F1343" s="257" t="s">
        <v>234</v>
      </c>
      <c r="G1343" s="255"/>
      <c r="H1343" s="258">
        <v>1711.432</v>
      </c>
      <c r="I1343" s="259"/>
      <c r="J1343" s="255"/>
      <c r="K1343" s="255"/>
      <c r="L1343" s="260"/>
      <c r="M1343" s="261"/>
      <c r="N1343" s="262"/>
      <c r="O1343" s="262"/>
      <c r="P1343" s="262"/>
      <c r="Q1343" s="262"/>
      <c r="R1343" s="262"/>
      <c r="S1343" s="262"/>
      <c r="T1343" s="263"/>
      <c r="U1343" s="15"/>
      <c r="V1343" s="15"/>
      <c r="W1343" s="15"/>
      <c r="X1343" s="15"/>
      <c r="Y1343" s="15"/>
      <c r="Z1343" s="15"/>
      <c r="AA1343" s="15"/>
      <c r="AB1343" s="15"/>
      <c r="AC1343" s="15"/>
      <c r="AD1343" s="15"/>
      <c r="AE1343" s="15"/>
      <c r="AT1343" s="264" t="s">
        <v>155</v>
      </c>
      <c r="AU1343" s="264" t="s">
        <v>82</v>
      </c>
      <c r="AV1343" s="15" t="s">
        <v>151</v>
      </c>
      <c r="AW1343" s="15" t="s">
        <v>33</v>
      </c>
      <c r="AX1343" s="15" t="s">
        <v>79</v>
      </c>
      <c r="AY1343" s="264" t="s">
        <v>143</v>
      </c>
    </row>
    <row r="1344" s="14" customFormat="1">
      <c r="A1344" s="14"/>
      <c r="B1344" s="243"/>
      <c r="C1344" s="244"/>
      <c r="D1344" s="234" t="s">
        <v>155</v>
      </c>
      <c r="E1344" s="244"/>
      <c r="F1344" s="246" t="s">
        <v>1588</v>
      </c>
      <c r="G1344" s="244"/>
      <c r="H1344" s="247">
        <v>1882.5750000000001</v>
      </c>
      <c r="I1344" s="248"/>
      <c r="J1344" s="244"/>
      <c r="K1344" s="244"/>
      <c r="L1344" s="249"/>
      <c r="M1344" s="250"/>
      <c r="N1344" s="251"/>
      <c r="O1344" s="251"/>
      <c r="P1344" s="251"/>
      <c r="Q1344" s="251"/>
      <c r="R1344" s="251"/>
      <c r="S1344" s="251"/>
      <c r="T1344" s="252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3" t="s">
        <v>155</v>
      </c>
      <c r="AU1344" s="253" t="s">
        <v>82</v>
      </c>
      <c r="AV1344" s="14" t="s">
        <v>82</v>
      </c>
      <c r="AW1344" s="14" t="s">
        <v>4</v>
      </c>
      <c r="AX1344" s="14" t="s">
        <v>79</v>
      </c>
      <c r="AY1344" s="253" t="s">
        <v>143</v>
      </c>
    </row>
    <row r="1345" s="2" customFormat="1" ht="24.15" customHeight="1">
      <c r="A1345" s="40"/>
      <c r="B1345" s="41"/>
      <c r="C1345" s="276" t="s">
        <v>1589</v>
      </c>
      <c r="D1345" s="276" t="s">
        <v>588</v>
      </c>
      <c r="E1345" s="277" t="s">
        <v>1590</v>
      </c>
      <c r="F1345" s="278" t="s">
        <v>1591</v>
      </c>
      <c r="G1345" s="279" t="s">
        <v>149</v>
      </c>
      <c r="H1345" s="280">
        <v>1866.271</v>
      </c>
      <c r="I1345" s="281"/>
      <c r="J1345" s="282">
        <f>ROUND(I1345*H1345,2)</f>
        <v>0</v>
      </c>
      <c r="K1345" s="278" t="s">
        <v>19</v>
      </c>
      <c r="L1345" s="283"/>
      <c r="M1345" s="284" t="s">
        <v>19</v>
      </c>
      <c r="N1345" s="285" t="s">
        <v>43</v>
      </c>
      <c r="O1345" s="86"/>
      <c r="P1345" s="223">
        <f>O1345*H1345</f>
        <v>0</v>
      </c>
      <c r="Q1345" s="223">
        <v>0.00063000000000000003</v>
      </c>
      <c r="R1345" s="223">
        <f>Q1345*H1345</f>
        <v>1.1757507300000001</v>
      </c>
      <c r="S1345" s="223">
        <v>0</v>
      </c>
      <c r="T1345" s="224">
        <f>S1345*H1345</f>
        <v>0</v>
      </c>
      <c r="U1345" s="40"/>
      <c r="V1345" s="40"/>
      <c r="W1345" s="40"/>
      <c r="X1345" s="40"/>
      <c r="Y1345" s="40"/>
      <c r="Z1345" s="40"/>
      <c r="AA1345" s="40"/>
      <c r="AB1345" s="40"/>
      <c r="AC1345" s="40"/>
      <c r="AD1345" s="40"/>
      <c r="AE1345" s="40"/>
      <c r="AR1345" s="225" t="s">
        <v>369</v>
      </c>
      <c r="AT1345" s="225" t="s">
        <v>588</v>
      </c>
      <c r="AU1345" s="225" t="s">
        <v>82</v>
      </c>
      <c r="AY1345" s="19" t="s">
        <v>143</v>
      </c>
      <c r="BE1345" s="226">
        <f>IF(N1345="základní",J1345,0)</f>
        <v>0</v>
      </c>
      <c r="BF1345" s="226">
        <f>IF(N1345="snížená",J1345,0)</f>
        <v>0</v>
      </c>
      <c r="BG1345" s="226">
        <f>IF(N1345="zákl. přenesená",J1345,0)</f>
        <v>0</v>
      </c>
      <c r="BH1345" s="226">
        <f>IF(N1345="sníž. přenesená",J1345,0)</f>
        <v>0</v>
      </c>
      <c r="BI1345" s="226">
        <f>IF(N1345="nulová",J1345,0)</f>
        <v>0</v>
      </c>
      <c r="BJ1345" s="19" t="s">
        <v>79</v>
      </c>
      <c r="BK1345" s="226">
        <f>ROUND(I1345*H1345,2)</f>
        <v>0</v>
      </c>
      <c r="BL1345" s="19" t="s">
        <v>204</v>
      </c>
      <c r="BM1345" s="225" t="s">
        <v>1592</v>
      </c>
    </row>
    <row r="1346" s="13" customFormat="1">
      <c r="A1346" s="13"/>
      <c r="B1346" s="232"/>
      <c r="C1346" s="233"/>
      <c r="D1346" s="234" t="s">
        <v>155</v>
      </c>
      <c r="E1346" s="235" t="s">
        <v>19</v>
      </c>
      <c r="F1346" s="236" t="s">
        <v>574</v>
      </c>
      <c r="G1346" s="233"/>
      <c r="H1346" s="235" t="s">
        <v>19</v>
      </c>
      <c r="I1346" s="237"/>
      <c r="J1346" s="233"/>
      <c r="K1346" s="233"/>
      <c r="L1346" s="238"/>
      <c r="M1346" s="239"/>
      <c r="N1346" s="240"/>
      <c r="O1346" s="240"/>
      <c r="P1346" s="240"/>
      <c r="Q1346" s="240"/>
      <c r="R1346" s="240"/>
      <c r="S1346" s="240"/>
      <c r="T1346" s="241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2" t="s">
        <v>155</v>
      </c>
      <c r="AU1346" s="242" t="s">
        <v>82</v>
      </c>
      <c r="AV1346" s="13" t="s">
        <v>79</v>
      </c>
      <c r="AW1346" s="13" t="s">
        <v>33</v>
      </c>
      <c r="AX1346" s="13" t="s">
        <v>72</v>
      </c>
      <c r="AY1346" s="242" t="s">
        <v>143</v>
      </c>
    </row>
    <row r="1347" s="13" customFormat="1">
      <c r="A1347" s="13"/>
      <c r="B1347" s="232"/>
      <c r="C1347" s="233"/>
      <c r="D1347" s="234" t="s">
        <v>155</v>
      </c>
      <c r="E1347" s="235" t="s">
        <v>19</v>
      </c>
      <c r="F1347" s="236" t="s">
        <v>908</v>
      </c>
      <c r="G1347" s="233"/>
      <c r="H1347" s="235" t="s">
        <v>19</v>
      </c>
      <c r="I1347" s="237"/>
      <c r="J1347" s="233"/>
      <c r="K1347" s="233"/>
      <c r="L1347" s="238"/>
      <c r="M1347" s="239"/>
      <c r="N1347" s="240"/>
      <c r="O1347" s="240"/>
      <c r="P1347" s="240"/>
      <c r="Q1347" s="240"/>
      <c r="R1347" s="240"/>
      <c r="S1347" s="240"/>
      <c r="T1347" s="241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2" t="s">
        <v>155</v>
      </c>
      <c r="AU1347" s="242" t="s">
        <v>82</v>
      </c>
      <c r="AV1347" s="13" t="s">
        <v>79</v>
      </c>
      <c r="AW1347" s="13" t="s">
        <v>33</v>
      </c>
      <c r="AX1347" s="13" t="s">
        <v>72</v>
      </c>
      <c r="AY1347" s="242" t="s">
        <v>143</v>
      </c>
    </row>
    <row r="1348" s="14" customFormat="1">
      <c r="A1348" s="14"/>
      <c r="B1348" s="243"/>
      <c r="C1348" s="244"/>
      <c r="D1348" s="234" t="s">
        <v>155</v>
      </c>
      <c r="E1348" s="245" t="s">
        <v>19</v>
      </c>
      <c r="F1348" s="246" t="s">
        <v>1586</v>
      </c>
      <c r="G1348" s="244"/>
      <c r="H1348" s="247">
        <v>1273.0740000000001</v>
      </c>
      <c r="I1348" s="248"/>
      <c r="J1348" s="244"/>
      <c r="K1348" s="244"/>
      <c r="L1348" s="249"/>
      <c r="M1348" s="250"/>
      <c r="N1348" s="251"/>
      <c r="O1348" s="251"/>
      <c r="P1348" s="251"/>
      <c r="Q1348" s="251"/>
      <c r="R1348" s="251"/>
      <c r="S1348" s="251"/>
      <c r="T1348" s="252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3" t="s">
        <v>155</v>
      </c>
      <c r="AU1348" s="253" t="s">
        <v>82</v>
      </c>
      <c r="AV1348" s="14" t="s">
        <v>82</v>
      </c>
      <c r="AW1348" s="14" t="s">
        <v>33</v>
      </c>
      <c r="AX1348" s="14" t="s">
        <v>72</v>
      </c>
      <c r="AY1348" s="253" t="s">
        <v>143</v>
      </c>
    </row>
    <row r="1349" s="13" customFormat="1">
      <c r="A1349" s="13"/>
      <c r="B1349" s="232"/>
      <c r="C1349" s="233"/>
      <c r="D1349" s="234" t="s">
        <v>155</v>
      </c>
      <c r="E1349" s="235" t="s">
        <v>19</v>
      </c>
      <c r="F1349" s="236" t="s">
        <v>920</v>
      </c>
      <c r="G1349" s="233"/>
      <c r="H1349" s="235" t="s">
        <v>19</v>
      </c>
      <c r="I1349" s="237"/>
      <c r="J1349" s="233"/>
      <c r="K1349" s="233"/>
      <c r="L1349" s="238"/>
      <c r="M1349" s="239"/>
      <c r="N1349" s="240"/>
      <c r="O1349" s="240"/>
      <c r="P1349" s="240"/>
      <c r="Q1349" s="240"/>
      <c r="R1349" s="240"/>
      <c r="S1349" s="240"/>
      <c r="T1349" s="241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2" t="s">
        <v>155</v>
      </c>
      <c r="AU1349" s="242" t="s">
        <v>82</v>
      </c>
      <c r="AV1349" s="13" t="s">
        <v>79</v>
      </c>
      <c r="AW1349" s="13" t="s">
        <v>33</v>
      </c>
      <c r="AX1349" s="13" t="s">
        <v>72</v>
      </c>
      <c r="AY1349" s="242" t="s">
        <v>143</v>
      </c>
    </row>
    <row r="1350" s="14" customFormat="1">
      <c r="A1350" s="14"/>
      <c r="B1350" s="243"/>
      <c r="C1350" s="244"/>
      <c r="D1350" s="234" t="s">
        <v>155</v>
      </c>
      <c r="E1350" s="245" t="s">
        <v>19</v>
      </c>
      <c r="F1350" s="246" t="s">
        <v>1587</v>
      </c>
      <c r="G1350" s="244"/>
      <c r="H1350" s="247">
        <v>244.87000000000001</v>
      </c>
      <c r="I1350" s="248"/>
      <c r="J1350" s="244"/>
      <c r="K1350" s="244"/>
      <c r="L1350" s="249"/>
      <c r="M1350" s="250"/>
      <c r="N1350" s="251"/>
      <c r="O1350" s="251"/>
      <c r="P1350" s="251"/>
      <c r="Q1350" s="251"/>
      <c r="R1350" s="251"/>
      <c r="S1350" s="251"/>
      <c r="T1350" s="252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3" t="s">
        <v>155</v>
      </c>
      <c r="AU1350" s="253" t="s">
        <v>82</v>
      </c>
      <c r="AV1350" s="14" t="s">
        <v>82</v>
      </c>
      <c r="AW1350" s="14" t="s">
        <v>33</v>
      </c>
      <c r="AX1350" s="14" t="s">
        <v>72</v>
      </c>
      <c r="AY1350" s="253" t="s">
        <v>143</v>
      </c>
    </row>
    <row r="1351" s="13" customFormat="1">
      <c r="A1351" s="13"/>
      <c r="B1351" s="232"/>
      <c r="C1351" s="233"/>
      <c r="D1351" s="234" t="s">
        <v>155</v>
      </c>
      <c r="E1351" s="235" t="s">
        <v>19</v>
      </c>
      <c r="F1351" s="236" t="s">
        <v>580</v>
      </c>
      <c r="G1351" s="233"/>
      <c r="H1351" s="235" t="s">
        <v>19</v>
      </c>
      <c r="I1351" s="237"/>
      <c r="J1351" s="233"/>
      <c r="K1351" s="233"/>
      <c r="L1351" s="238"/>
      <c r="M1351" s="239"/>
      <c r="N1351" s="240"/>
      <c r="O1351" s="240"/>
      <c r="P1351" s="240"/>
      <c r="Q1351" s="240"/>
      <c r="R1351" s="240"/>
      <c r="S1351" s="240"/>
      <c r="T1351" s="241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2" t="s">
        <v>155</v>
      </c>
      <c r="AU1351" s="242" t="s">
        <v>82</v>
      </c>
      <c r="AV1351" s="13" t="s">
        <v>79</v>
      </c>
      <c r="AW1351" s="13" t="s">
        <v>33</v>
      </c>
      <c r="AX1351" s="13" t="s">
        <v>72</v>
      </c>
      <c r="AY1351" s="242" t="s">
        <v>143</v>
      </c>
    </row>
    <row r="1352" s="14" customFormat="1">
      <c r="A1352" s="14"/>
      <c r="B1352" s="243"/>
      <c r="C1352" s="244"/>
      <c r="D1352" s="234" t="s">
        <v>155</v>
      </c>
      <c r="E1352" s="245" t="s">
        <v>19</v>
      </c>
      <c r="F1352" s="246" t="s">
        <v>1581</v>
      </c>
      <c r="G1352" s="244"/>
      <c r="H1352" s="247">
        <v>178.666</v>
      </c>
      <c r="I1352" s="248"/>
      <c r="J1352" s="244"/>
      <c r="K1352" s="244"/>
      <c r="L1352" s="249"/>
      <c r="M1352" s="250"/>
      <c r="N1352" s="251"/>
      <c r="O1352" s="251"/>
      <c r="P1352" s="251"/>
      <c r="Q1352" s="251"/>
      <c r="R1352" s="251"/>
      <c r="S1352" s="251"/>
      <c r="T1352" s="252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3" t="s">
        <v>155</v>
      </c>
      <c r="AU1352" s="253" t="s">
        <v>82</v>
      </c>
      <c r="AV1352" s="14" t="s">
        <v>82</v>
      </c>
      <c r="AW1352" s="14" t="s">
        <v>33</v>
      </c>
      <c r="AX1352" s="14" t="s">
        <v>72</v>
      </c>
      <c r="AY1352" s="253" t="s">
        <v>143</v>
      </c>
    </row>
    <row r="1353" s="15" customFormat="1">
      <c r="A1353" s="15"/>
      <c r="B1353" s="254"/>
      <c r="C1353" s="255"/>
      <c r="D1353" s="234" t="s">
        <v>155</v>
      </c>
      <c r="E1353" s="256" t="s">
        <v>19</v>
      </c>
      <c r="F1353" s="257" t="s">
        <v>234</v>
      </c>
      <c r="G1353" s="255"/>
      <c r="H1353" s="258">
        <v>1696.6099999999999</v>
      </c>
      <c r="I1353" s="259"/>
      <c r="J1353" s="255"/>
      <c r="K1353" s="255"/>
      <c r="L1353" s="260"/>
      <c r="M1353" s="261"/>
      <c r="N1353" s="262"/>
      <c r="O1353" s="262"/>
      <c r="P1353" s="262"/>
      <c r="Q1353" s="262"/>
      <c r="R1353" s="262"/>
      <c r="S1353" s="262"/>
      <c r="T1353" s="263"/>
      <c r="U1353" s="15"/>
      <c r="V1353" s="15"/>
      <c r="W1353" s="15"/>
      <c r="X1353" s="15"/>
      <c r="Y1353" s="15"/>
      <c r="Z1353" s="15"/>
      <c r="AA1353" s="15"/>
      <c r="AB1353" s="15"/>
      <c r="AC1353" s="15"/>
      <c r="AD1353" s="15"/>
      <c r="AE1353" s="15"/>
      <c r="AT1353" s="264" t="s">
        <v>155</v>
      </c>
      <c r="AU1353" s="264" t="s">
        <v>82</v>
      </c>
      <c r="AV1353" s="15" t="s">
        <v>151</v>
      </c>
      <c r="AW1353" s="15" t="s">
        <v>33</v>
      </c>
      <c r="AX1353" s="15" t="s">
        <v>79</v>
      </c>
      <c r="AY1353" s="264" t="s">
        <v>143</v>
      </c>
    </row>
    <row r="1354" s="14" customFormat="1">
      <c r="A1354" s="14"/>
      <c r="B1354" s="243"/>
      <c r="C1354" s="244"/>
      <c r="D1354" s="234" t="s">
        <v>155</v>
      </c>
      <c r="E1354" s="244"/>
      <c r="F1354" s="246" t="s">
        <v>1593</v>
      </c>
      <c r="G1354" s="244"/>
      <c r="H1354" s="247">
        <v>1866.271</v>
      </c>
      <c r="I1354" s="248"/>
      <c r="J1354" s="244"/>
      <c r="K1354" s="244"/>
      <c r="L1354" s="249"/>
      <c r="M1354" s="250"/>
      <c r="N1354" s="251"/>
      <c r="O1354" s="251"/>
      <c r="P1354" s="251"/>
      <c r="Q1354" s="251"/>
      <c r="R1354" s="251"/>
      <c r="S1354" s="251"/>
      <c r="T1354" s="252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3" t="s">
        <v>155</v>
      </c>
      <c r="AU1354" s="253" t="s">
        <v>82</v>
      </c>
      <c r="AV1354" s="14" t="s">
        <v>82</v>
      </c>
      <c r="AW1354" s="14" t="s">
        <v>4</v>
      </c>
      <c r="AX1354" s="14" t="s">
        <v>79</v>
      </c>
      <c r="AY1354" s="253" t="s">
        <v>143</v>
      </c>
    </row>
    <row r="1355" s="2" customFormat="1" ht="37.8" customHeight="1">
      <c r="A1355" s="40"/>
      <c r="B1355" s="41"/>
      <c r="C1355" s="276" t="s">
        <v>1594</v>
      </c>
      <c r="D1355" s="276" t="s">
        <v>588</v>
      </c>
      <c r="E1355" s="277" t="s">
        <v>1595</v>
      </c>
      <c r="F1355" s="278" t="s">
        <v>1596</v>
      </c>
      <c r="G1355" s="279" t="s">
        <v>149</v>
      </c>
      <c r="H1355" s="280">
        <v>122.09999999999999</v>
      </c>
      <c r="I1355" s="281"/>
      <c r="J1355" s="282">
        <f>ROUND(I1355*H1355,2)</f>
        <v>0</v>
      </c>
      <c r="K1355" s="278" t="s">
        <v>19</v>
      </c>
      <c r="L1355" s="283"/>
      <c r="M1355" s="284" t="s">
        <v>19</v>
      </c>
      <c r="N1355" s="285" t="s">
        <v>43</v>
      </c>
      <c r="O1355" s="86"/>
      <c r="P1355" s="223">
        <f>O1355*H1355</f>
        <v>0</v>
      </c>
      <c r="Q1355" s="223">
        <v>0.0030000000000000001</v>
      </c>
      <c r="R1355" s="223">
        <f>Q1355*H1355</f>
        <v>0.36630000000000001</v>
      </c>
      <c r="S1355" s="223">
        <v>0</v>
      </c>
      <c r="T1355" s="224">
        <f>S1355*H1355</f>
        <v>0</v>
      </c>
      <c r="U1355" s="40"/>
      <c r="V1355" s="40"/>
      <c r="W1355" s="40"/>
      <c r="X1355" s="40"/>
      <c r="Y1355" s="40"/>
      <c r="Z1355" s="40"/>
      <c r="AA1355" s="40"/>
      <c r="AB1355" s="40"/>
      <c r="AC1355" s="40"/>
      <c r="AD1355" s="40"/>
      <c r="AE1355" s="40"/>
      <c r="AR1355" s="225" t="s">
        <v>369</v>
      </c>
      <c r="AT1355" s="225" t="s">
        <v>588</v>
      </c>
      <c r="AU1355" s="225" t="s">
        <v>82</v>
      </c>
      <c r="AY1355" s="19" t="s">
        <v>143</v>
      </c>
      <c r="BE1355" s="226">
        <f>IF(N1355="základní",J1355,0)</f>
        <v>0</v>
      </c>
      <c r="BF1355" s="226">
        <f>IF(N1355="snížená",J1355,0)</f>
        <v>0</v>
      </c>
      <c r="BG1355" s="226">
        <f>IF(N1355="zákl. přenesená",J1355,0)</f>
        <v>0</v>
      </c>
      <c r="BH1355" s="226">
        <f>IF(N1355="sníž. přenesená",J1355,0)</f>
        <v>0</v>
      </c>
      <c r="BI1355" s="226">
        <f>IF(N1355="nulová",J1355,0)</f>
        <v>0</v>
      </c>
      <c r="BJ1355" s="19" t="s">
        <v>79</v>
      </c>
      <c r="BK1355" s="226">
        <f>ROUND(I1355*H1355,2)</f>
        <v>0</v>
      </c>
      <c r="BL1355" s="19" t="s">
        <v>204</v>
      </c>
      <c r="BM1355" s="225" t="s">
        <v>1597</v>
      </c>
    </row>
    <row r="1356" s="13" customFormat="1">
      <c r="A1356" s="13"/>
      <c r="B1356" s="232"/>
      <c r="C1356" s="233"/>
      <c r="D1356" s="234" t="s">
        <v>155</v>
      </c>
      <c r="E1356" s="235" t="s">
        <v>19</v>
      </c>
      <c r="F1356" s="236" t="s">
        <v>211</v>
      </c>
      <c r="G1356" s="233"/>
      <c r="H1356" s="235" t="s">
        <v>19</v>
      </c>
      <c r="I1356" s="237"/>
      <c r="J1356" s="233"/>
      <c r="K1356" s="233"/>
      <c r="L1356" s="238"/>
      <c r="M1356" s="239"/>
      <c r="N1356" s="240"/>
      <c r="O1356" s="240"/>
      <c r="P1356" s="240"/>
      <c r="Q1356" s="240"/>
      <c r="R1356" s="240"/>
      <c r="S1356" s="240"/>
      <c r="T1356" s="241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2" t="s">
        <v>155</v>
      </c>
      <c r="AU1356" s="242" t="s">
        <v>82</v>
      </c>
      <c r="AV1356" s="13" t="s">
        <v>79</v>
      </c>
      <c r="AW1356" s="13" t="s">
        <v>33</v>
      </c>
      <c r="AX1356" s="13" t="s">
        <v>72</v>
      </c>
      <c r="AY1356" s="242" t="s">
        <v>143</v>
      </c>
    </row>
    <row r="1357" s="13" customFormat="1">
      <c r="A1357" s="13"/>
      <c r="B1357" s="232"/>
      <c r="C1357" s="233"/>
      <c r="D1357" s="234" t="s">
        <v>155</v>
      </c>
      <c r="E1357" s="235" t="s">
        <v>19</v>
      </c>
      <c r="F1357" s="236" t="s">
        <v>926</v>
      </c>
      <c r="G1357" s="233"/>
      <c r="H1357" s="235" t="s">
        <v>19</v>
      </c>
      <c r="I1357" s="237"/>
      <c r="J1357" s="233"/>
      <c r="K1357" s="233"/>
      <c r="L1357" s="238"/>
      <c r="M1357" s="239"/>
      <c r="N1357" s="240"/>
      <c r="O1357" s="240"/>
      <c r="P1357" s="240"/>
      <c r="Q1357" s="240"/>
      <c r="R1357" s="240"/>
      <c r="S1357" s="240"/>
      <c r="T1357" s="241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2" t="s">
        <v>155</v>
      </c>
      <c r="AU1357" s="242" t="s">
        <v>82</v>
      </c>
      <c r="AV1357" s="13" t="s">
        <v>79</v>
      </c>
      <c r="AW1357" s="13" t="s">
        <v>33</v>
      </c>
      <c r="AX1357" s="13" t="s">
        <v>72</v>
      </c>
      <c r="AY1357" s="242" t="s">
        <v>143</v>
      </c>
    </row>
    <row r="1358" s="13" customFormat="1">
      <c r="A1358" s="13"/>
      <c r="B1358" s="232"/>
      <c r="C1358" s="233"/>
      <c r="D1358" s="234" t="s">
        <v>155</v>
      </c>
      <c r="E1358" s="235" t="s">
        <v>19</v>
      </c>
      <c r="F1358" s="236" t="s">
        <v>927</v>
      </c>
      <c r="G1358" s="233"/>
      <c r="H1358" s="235" t="s">
        <v>19</v>
      </c>
      <c r="I1358" s="237"/>
      <c r="J1358" s="233"/>
      <c r="K1358" s="233"/>
      <c r="L1358" s="238"/>
      <c r="M1358" s="239"/>
      <c r="N1358" s="240"/>
      <c r="O1358" s="240"/>
      <c r="P1358" s="240"/>
      <c r="Q1358" s="240"/>
      <c r="R1358" s="240"/>
      <c r="S1358" s="240"/>
      <c r="T1358" s="241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42" t="s">
        <v>155</v>
      </c>
      <c r="AU1358" s="242" t="s">
        <v>82</v>
      </c>
      <c r="AV1358" s="13" t="s">
        <v>79</v>
      </c>
      <c r="AW1358" s="13" t="s">
        <v>33</v>
      </c>
      <c r="AX1358" s="13" t="s">
        <v>72</v>
      </c>
      <c r="AY1358" s="242" t="s">
        <v>143</v>
      </c>
    </row>
    <row r="1359" s="14" customFormat="1">
      <c r="A1359" s="14"/>
      <c r="B1359" s="243"/>
      <c r="C1359" s="244"/>
      <c r="D1359" s="234" t="s">
        <v>155</v>
      </c>
      <c r="E1359" s="245" t="s">
        <v>19</v>
      </c>
      <c r="F1359" s="246" t="s">
        <v>689</v>
      </c>
      <c r="G1359" s="244"/>
      <c r="H1359" s="247">
        <v>75</v>
      </c>
      <c r="I1359" s="248"/>
      <c r="J1359" s="244"/>
      <c r="K1359" s="244"/>
      <c r="L1359" s="249"/>
      <c r="M1359" s="250"/>
      <c r="N1359" s="251"/>
      <c r="O1359" s="251"/>
      <c r="P1359" s="251"/>
      <c r="Q1359" s="251"/>
      <c r="R1359" s="251"/>
      <c r="S1359" s="251"/>
      <c r="T1359" s="252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3" t="s">
        <v>155</v>
      </c>
      <c r="AU1359" s="253" t="s">
        <v>82</v>
      </c>
      <c r="AV1359" s="14" t="s">
        <v>82</v>
      </c>
      <c r="AW1359" s="14" t="s">
        <v>33</v>
      </c>
      <c r="AX1359" s="14" t="s">
        <v>72</v>
      </c>
      <c r="AY1359" s="253" t="s">
        <v>143</v>
      </c>
    </row>
    <row r="1360" s="13" customFormat="1">
      <c r="A1360" s="13"/>
      <c r="B1360" s="232"/>
      <c r="C1360" s="233"/>
      <c r="D1360" s="234" t="s">
        <v>155</v>
      </c>
      <c r="E1360" s="235" t="s">
        <v>19</v>
      </c>
      <c r="F1360" s="236" t="s">
        <v>1346</v>
      </c>
      <c r="G1360" s="233"/>
      <c r="H1360" s="235" t="s">
        <v>19</v>
      </c>
      <c r="I1360" s="237"/>
      <c r="J1360" s="233"/>
      <c r="K1360" s="233"/>
      <c r="L1360" s="238"/>
      <c r="M1360" s="239"/>
      <c r="N1360" s="240"/>
      <c r="O1360" s="240"/>
      <c r="P1360" s="240"/>
      <c r="Q1360" s="240"/>
      <c r="R1360" s="240"/>
      <c r="S1360" s="240"/>
      <c r="T1360" s="241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42" t="s">
        <v>155</v>
      </c>
      <c r="AU1360" s="242" t="s">
        <v>82</v>
      </c>
      <c r="AV1360" s="13" t="s">
        <v>79</v>
      </c>
      <c r="AW1360" s="13" t="s">
        <v>33</v>
      </c>
      <c r="AX1360" s="13" t="s">
        <v>72</v>
      </c>
      <c r="AY1360" s="242" t="s">
        <v>143</v>
      </c>
    </row>
    <row r="1361" s="13" customFormat="1">
      <c r="A1361" s="13"/>
      <c r="B1361" s="232"/>
      <c r="C1361" s="233"/>
      <c r="D1361" s="234" t="s">
        <v>155</v>
      </c>
      <c r="E1361" s="235" t="s">
        <v>19</v>
      </c>
      <c r="F1361" s="236" t="s">
        <v>1347</v>
      </c>
      <c r="G1361" s="233"/>
      <c r="H1361" s="235" t="s">
        <v>19</v>
      </c>
      <c r="I1361" s="237"/>
      <c r="J1361" s="233"/>
      <c r="K1361" s="233"/>
      <c r="L1361" s="238"/>
      <c r="M1361" s="239"/>
      <c r="N1361" s="240"/>
      <c r="O1361" s="240"/>
      <c r="P1361" s="240"/>
      <c r="Q1361" s="240"/>
      <c r="R1361" s="240"/>
      <c r="S1361" s="240"/>
      <c r="T1361" s="241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2" t="s">
        <v>155</v>
      </c>
      <c r="AU1361" s="242" t="s">
        <v>82</v>
      </c>
      <c r="AV1361" s="13" t="s">
        <v>79</v>
      </c>
      <c r="AW1361" s="13" t="s">
        <v>33</v>
      </c>
      <c r="AX1361" s="13" t="s">
        <v>72</v>
      </c>
      <c r="AY1361" s="242" t="s">
        <v>143</v>
      </c>
    </row>
    <row r="1362" s="14" customFormat="1">
      <c r="A1362" s="14"/>
      <c r="B1362" s="243"/>
      <c r="C1362" s="244"/>
      <c r="D1362" s="234" t="s">
        <v>155</v>
      </c>
      <c r="E1362" s="245" t="s">
        <v>19</v>
      </c>
      <c r="F1362" s="246" t="s">
        <v>402</v>
      </c>
      <c r="G1362" s="244"/>
      <c r="H1362" s="247">
        <v>36</v>
      </c>
      <c r="I1362" s="248"/>
      <c r="J1362" s="244"/>
      <c r="K1362" s="244"/>
      <c r="L1362" s="249"/>
      <c r="M1362" s="250"/>
      <c r="N1362" s="251"/>
      <c r="O1362" s="251"/>
      <c r="P1362" s="251"/>
      <c r="Q1362" s="251"/>
      <c r="R1362" s="251"/>
      <c r="S1362" s="251"/>
      <c r="T1362" s="252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3" t="s">
        <v>155</v>
      </c>
      <c r="AU1362" s="253" t="s">
        <v>82</v>
      </c>
      <c r="AV1362" s="14" t="s">
        <v>82</v>
      </c>
      <c r="AW1362" s="14" t="s">
        <v>33</v>
      </c>
      <c r="AX1362" s="14" t="s">
        <v>72</v>
      </c>
      <c r="AY1362" s="253" t="s">
        <v>143</v>
      </c>
    </row>
    <row r="1363" s="15" customFormat="1">
      <c r="A1363" s="15"/>
      <c r="B1363" s="254"/>
      <c r="C1363" s="255"/>
      <c r="D1363" s="234" t="s">
        <v>155</v>
      </c>
      <c r="E1363" s="256" t="s">
        <v>19</v>
      </c>
      <c r="F1363" s="257" t="s">
        <v>234</v>
      </c>
      <c r="G1363" s="255"/>
      <c r="H1363" s="258">
        <v>111</v>
      </c>
      <c r="I1363" s="259"/>
      <c r="J1363" s="255"/>
      <c r="K1363" s="255"/>
      <c r="L1363" s="260"/>
      <c r="M1363" s="261"/>
      <c r="N1363" s="262"/>
      <c r="O1363" s="262"/>
      <c r="P1363" s="262"/>
      <c r="Q1363" s="262"/>
      <c r="R1363" s="262"/>
      <c r="S1363" s="262"/>
      <c r="T1363" s="263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64" t="s">
        <v>155</v>
      </c>
      <c r="AU1363" s="264" t="s">
        <v>82</v>
      </c>
      <c r="AV1363" s="15" t="s">
        <v>151</v>
      </c>
      <c r="AW1363" s="15" t="s">
        <v>33</v>
      </c>
      <c r="AX1363" s="15" t="s">
        <v>79</v>
      </c>
      <c r="AY1363" s="264" t="s">
        <v>143</v>
      </c>
    </row>
    <row r="1364" s="14" customFormat="1">
      <c r="A1364" s="14"/>
      <c r="B1364" s="243"/>
      <c r="C1364" s="244"/>
      <c r="D1364" s="234" t="s">
        <v>155</v>
      </c>
      <c r="E1364" s="244"/>
      <c r="F1364" s="246" t="s">
        <v>1598</v>
      </c>
      <c r="G1364" s="244"/>
      <c r="H1364" s="247">
        <v>122.09999999999999</v>
      </c>
      <c r="I1364" s="248"/>
      <c r="J1364" s="244"/>
      <c r="K1364" s="244"/>
      <c r="L1364" s="249"/>
      <c r="M1364" s="250"/>
      <c r="N1364" s="251"/>
      <c r="O1364" s="251"/>
      <c r="P1364" s="251"/>
      <c r="Q1364" s="251"/>
      <c r="R1364" s="251"/>
      <c r="S1364" s="251"/>
      <c r="T1364" s="252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3" t="s">
        <v>155</v>
      </c>
      <c r="AU1364" s="253" t="s">
        <v>82</v>
      </c>
      <c r="AV1364" s="14" t="s">
        <v>82</v>
      </c>
      <c r="AW1364" s="14" t="s">
        <v>4</v>
      </c>
      <c r="AX1364" s="14" t="s">
        <v>79</v>
      </c>
      <c r="AY1364" s="253" t="s">
        <v>143</v>
      </c>
    </row>
    <row r="1365" s="2" customFormat="1" ht="33" customHeight="1">
      <c r="A1365" s="40"/>
      <c r="B1365" s="41"/>
      <c r="C1365" s="276" t="s">
        <v>1599</v>
      </c>
      <c r="D1365" s="276" t="s">
        <v>588</v>
      </c>
      <c r="E1365" s="277" t="s">
        <v>1600</v>
      </c>
      <c r="F1365" s="278" t="s">
        <v>1601</v>
      </c>
      <c r="G1365" s="279" t="s">
        <v>149</v>
      </c>
      <c r="H1365" s="280">
        <v>82.5</v>
      </c>
      <c r="I1365" s="281"/>
      <c r="J1365" s="282">
        <f>ROUND(I1365*H1365,2)</f>
        <v>0</v>
      </c>
      <c r="K1365" s="278" t="s">
        <v>19</v>
      </c>
      <c r="L1365" s="283"/>
      <c r="M1365" s="284" t="s">
        <v>19</v>
      </c>
      <c r="N1365" s="285" t="s">
        <v>43</v>
      </c>
      <c r="O1365" s="86"/>
      <c r="P1365" s="223">
        <f>O1365*H1365</f>
        <v>0</v>
      </c>
      <c r="Q1365" s="223">
        <v>0.00025000000000000001</v>
      </c>
      <c r="R1365" s="223">
        <f>Q1365*H1365</f>
        <v>0.020625000000000001</v>
      </c>
      <c r="S1365" s="223">
        <v>0</v>
      </c>
      <c r="T1365" s="224">
        <f>S1365*H1365</f>
        <v>0</v>
      </c>
      <c r="U1365" s="40"/>
      <c r="V1365" s="40"/>
      <c r="W1365" s="40"/>
      <c r="X1365" s="40"/>
      <c r="Y1365" s="40"/>
      <c r="Z1365" s="40"/>
      <c r="AA1365" s="40"/>
      <c r="AB1365" s="40"/>
      <c r="AC1365" s="40"/>
      <c r="AD1365" s="40"/>
      <c r="AE1365" s="40"/>
      <c r="AR1365" s="225" t="s">
        <v>369</v>
      </c>
      <c r="AT1365" s="225" t="s">
        <v>588</v>
      </c>
      <c r="AU1365" s="225" t="s">
        <v>82</v>
      </c>
      <c r="AY1365" s="19" t="s">
        <v>143</v>
      </c>
      <c r="BE1365" s="226">
        <f>IF(N1365="základní",J1365,0)</f>
        <v>0</v>
      </c>
      <c r="BF1365" s="226">
        <f>IF(N1365="snížená",J1365,0)</f>
        <v>0</v>
      </c>
      <c r="BG1365" s="226">
        <f>IF(N1365="zákl. přenesená",J1365,0)</f>
        <v>0</v>
      </c>
      <c r="BH1365" s="226">
        <f>IF(N1365="sníž. přenesená",J1365,0)</f>
        <v>0</v>
      </c>
      <c r="BI1365" s="226">
        <f>IF(N1365="nulová",J1365,0)</f>
        <v>0</v>
      </c>
      <c r="BJ1365" s="19" t="s">
        <v>79</v>
      </c>
      <c r="BK1365" s="226">
        <f>ROUND(I1365*H1365,2)</f>
        <v>0</v>
      </c>
      <c r="BL1365" s="19" t="s">
        <v>204</v>
      </c>
      <c r="BM1365" s="225" t="s">
        <v>1602</v>
      </c>
    </row>
    <row r="1366" s="13" customFormat="1">
      <c r="A1366" s="13"/>
      <c r="B1366" s="232"/>
      <c r="C1366" s="233"/>
      <c r="D1366" s="234" t="s">
        <v>155</v>
      </c>
      <c r="E1366" s="235" t="s">
        <v>19</v>
      </c>
      <c r="F1366" s="236" t="s">
        <v>211</v>
      </c>
      <c r="G1366" s="233"/>
      <c r="H1366" s="235" t="s">
        <v>19</v>
      </c>
      <c r="I1366" s="237"/>
      <c r="J1366" s="233"/>
      <c r="K1366" s="233"/>
      <c r="L1366" s="238"/>
      <c r="M1366" s="239"/>
      <c r="N1366" s="240"/>
      <c r="O1366" s="240"/>
      <c r="P1366" s="240"/>
      <c r="Q1366" s="240"/>
      <c r="R1366" s="240"/>
      <c r="S1366" s="240"/>
      <c r="T1366" s="241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2" t="s">
        <v>155</v>
      </c>
      <c r="AU1366" s="242" t="s">
        <v>82</v>
      </c>
      <c r="AV1366" s="13" t="s">
        <v>79</v>
      </c>
      <c r="AW1366" s="13" t="s">
        <v>33</v>
      </c>
      <c r="AX1366" s="13" t="s">
        <v>72</v>
      </c>
      <c r="AY1366" s="242" t="s">
        <v>143</v>
      </c>
    </row>
    <row r="1367" s="13" customFormat="1">
      <c r="A1367" s="13"/>
      <c r="B1367" s="232"/>
      <c r="C1367" s="233"/>
      <c r="D1367" s="234" t="s">
        <v>155</v>
      </c>
      <c r="E1367" s="235" t="s">
        <v>19</v>
      </c>
      <c r="F1367" s="236" t="s">
        <v>926</v>
      </c>
      <c r="G1367" s="233"/>
      <c r="H1367" s="235" t="s">
        <v>19</v>
      </c>
      <c r="I1367" s="237"/>
      <c r="J1367" s="233"/>
      <c r="K1367" s="233"/>
      <c r="L1367" s="238"/>
      <c r="M1367" s="239"/>
      <c r="N1367" s="240"/>
      <c r="O1367" s="240"/>
      <c r="P1367" s="240"/>
      <c r="Q1367" s="240"/>
      <c r="R1367" s="240"/>
      <c r="S1367" s="240"/>
      <c r="T1367" s="241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2" t="s">
        <v>155</v>
      </c>
      <c r="AU1367" s="242" t="s">
        <v>82</v>
      </c>
      <c r="AV1367" s="13" t="s">
        <v>79</v>
      </c>
      <c r="AW1367" s="13" t="s">
        <v>33</v>
      </c>
      <c r="AX1367" s="13" t="s">
        <v>72</v>
      </c>
      <c r="AY1367" s="242" t="s">
        <v>143</v>
      </c>
    </row>
    <row r="1368" s="13" customFormat="1">
      <c r="A1368" s="13"/>
      <c r="B1368" s="232"/>
      <c r="C1368" s="233"/>
      <c r="D1368" s="234" t="s">
        <v>155</v>
      </c>
      <c r="E1368" s="235" t="s">
        <v>19</v>
      </c>
      <c r="F1368" s="236" t="s">
        <v>927</v>
      </c>
      <c r="G1368" s="233"/>
      <c r="H1368" s="235" t="s">
        <v>19</v>
      </c>
      <c r="I1368" s="237"/>
      <c r="J1368" s="233"/>
      <c r="K1368" s="233"/>
      <c r="L1368" s="238"/>
      <c r="M1368" s="239"/>
      <c r="N1368" s="240"/>
      <c r="O1368" s="240"/>
      <c r="P1368" s="240"/>
      <c r="Q1368" s="240"/>
      <c r="R1368" s="240"/>
      <c r="S1368" s="240"/>
      <c r="T1368" s="241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2" t="s">
        <v>155</v>
      </c>
      <c r="AU1368" s="242" t="s">
        <v>82</v>
      </c>
      <c r="AV1368" s="13" t="s">
        <v>79</v>
      </c>
      <c r="AW1368" s="13" t="s">
        <v>33</v>
      </c>
      <c r="AX1368" s="13" t="s">
        <v>72</v>
      </c>
      <c r="AY1368" s="242" t="s">
        <v>143</v>
      </c>
    </row>
    <row r="1369" s="14" customFormat="1">
      <c r="A1369" s="14"/>
      <c r="B1369" s="243"/>
      <c r="C1369" s="244"/>
      <c r="D1369" s="234" t="s">
        <v>155</v>
      </c>
      <c r="E1369" s="245" t="s">
        <v>19</v>
      </c>
      <c r="F1369" s="246" t="s">
        <v>689</v>
      </c>
      <c r="G1369" s="244"/>
      <c r="H1369" s="247">
        <v>75</v>
      </c>
      <c r="I1369" s="248"/>
      <c r="J1369" s="244"/>
      <c r="K1369" s="244"/>
      <c r="L1369" s="249"/>
      <c r="M1369" s="250"/>
      <c r="N1369" s="251"/>
      <c r="O1369" s="251"/>
      <c r="P1369" s="251"/>
      <c r="Q1369" s="251"/>
      <c r="R1369" s="251"/>
      <c r="S1369" s="251"/>
      <c r="T1369" s="252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3" t="s">
        <v>155</v>
      </c>
      <c r="AU1369" s="253" t="s">
        <v>82</v>
      </c>
      <c r="AV1369" s="14" t="s">
        <v>82</v>
      </c>
      <c r="AW1369" s="14" t="s">
        <v>33</v>
      </c>
      <c r="AX1369" s="14" t="s">
        <v>79</v>
      </c>
      <c r="AY1369" s="253" t="s">
        <v>143</v>
      </c>
    </row>
    <row r="1370" s="14" customFormat="1">
      <c r="A1370" s="14"/>
      <c r="B1370" s="243"/>
      <c r="C1370" s="244"/>
      <c r="D1370" s="234" t="s">
        <v>155</v>
      </c>
      <c r="E1370" s="244"/>
      <c r="F1370" s="246" t="s">
        <v>1603</v>
      </c>
      <c r="G1370" s="244"/>
      <c r="H1370" s="247">
        <v>82.5</v>
      </c>
      <c r="I1370" s="248"/>
      <c r="J1370" s="244"/>
      <c r="K1370" s="244"/>
      <c r="L1370" s="249"/>
      <c r="M1370" s="250"/>
      <c r="N1370" s="251"/>
      <c r="O1370" s="251"/>
      <c r="P1370" s="251"/>
      <c r="Q1370" s="251"/>
      <c r="R1370" s="251"/>
      <c r="S1370" s="251"/>
      <c r="T1370" s="252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3" t="s">
        <v>155</v>
      </c>
      <c r="AU1370" s="253" t="s">
        <v>82</v>
      </c>
      <c r="AV1370" s="14" t="s">
        <v>82</v>
      </c>
      <c r="AW1370" s="14" t="s">
        <v>4</v>
      </c>
      <c r="AX1370" s="14" t="s">
        <v>79</v>
      </c>
      <c r="AY1370" s="253" t="s">
        <v>143</v>
      </c>
    </row>
    <row r="1371" s="2" customFormat="1" ht="24.15" customHeight="1">
      <c r="A1371" s="40"/>
      <c r="B1371" s="41"/>
      <c r="C1371" s="214" t="s">
        <v>1604</v>
      </c>
      <c r="D1371" s="214" t="s">
        <v>146</v>
      </c>
      <c r="E1371" s="215" t="s">
        <v>1605</v>
      </c>
      <c r="F1371" s="216" t="s">
        <v>1606</v>
      </c>
      <c r="G1371" s="217" t="s">
        <v>149</v>
      </c>
      <c r="H1371" s="218">
        <v>430.54899999999998</v>
      </c>
      <c r="I1371" s="219"/>
      <c r="J1371" s="220">
        <f>ROUND(I1371*H1371,2)</f>
        <v>0</v>
      </c>
      <c r="K1371" s="216" t="s">
        <v>150</v>
      </c>
      <c r="L1371" s="46"/>
      <c r="M1371" s="221" t="s">
        <v>19</v>
      </c>
      <c r="N1371" s="222" t="s">
        <v>43</v>
      </c>
      <c r="O1371" s="86"/>
      <c r="P1371" s="223">
        <f>O1371*H1371</f>
        <v>0</v>
      </c>
      <c r="Q1371" s="223">
        <v>0</v>
      </c>
      <c r="R1371" s="223">
        <f>Q1371*H1371</f>
        <v>0</v>
      </c>
      <c r="S1371" s="223">
        <v>0.00012999999999999999</v>
      </c>
      <c r="T1371" s="224">
        <f>S1371*H1371</f>
        <v>0.055971369999999993</v>
      </c>
      <c r="U1371" s="40"/>
      <c r="V1371" s="40"/>
      <c r="W1371" s="40"/>
      <c r="X1371" s="40"/>
      <c r="Y1371" s="40"/>
      <c r="Z1371" s="40"/>
      <c r="AA1371" s="40"/>
      <c r="AB1371" s="40"/>
      <c r="AC1371" s="40"/>
      <c r="AD1371" s="40"/>
      <c r="AE1371" s="40"/>
      <c r="AR1371" s="225" t="s">
        <v>204</v>
      </c>
      <c r="AT1371" s="225" t="s">
        <v>146</v>
      </c>
      <c r="AU1371" s="225" t="s">
        <v>82</v>
      </c>
      <c r="AY1371" s="19" t="s">
        <v>143</v>
      </c>
      <c r="BE1371" s="226">
        <f>IF(N1371="základní",J1371,0)</f>
        <v>0</v>
      </c>
      <c r="BF1371" s="226">
        <f>IF(N1371="snížená",J1371,0)</f>
        <v>0</v>
      </c>
      <c r="BG1371" s="226">
        <f>IF(N1371="zákl. přenesená",J1371,0)</f>
        <v>0</v>
      </c>
      <c r="BH1371" s="226">
        <f>IF(N1371="sníž. přenesená",J1371,0)</f>
        <v>0</v>
      </c>
      <c r="BI1371" s="226">
        <f>IF(N1371="nulová",J1371,0)</f>
        <v>0</v>
      </c>
      <c r="BJ1371" s="19" t="s">
        <v>79</v>
      </c>
      <c r="BK1371" s="226">
        <f>ROUND(I1371*H1371,2)</f>
        <v>0</v>
      </c>
      <c r="BL1371" s="19" t="s">
        <v>204</v>
      </c>
      <c r="BM1371" s="225" t="s">
        <v>1607</v>
      </c>
    </row>
    <row r="1372" s="2" customFormat="1">
      <c r="A1372" s="40"/>
      <c r="B1372" s="41"/>
      <c r="C1372" s="42"/>
      <c r="D1372" s="227" t="s">
        <v>153</v>
      </c>
      <c r="E1372" s="42"/>
      <c r="F1372" s="228" t="s">
        <v>1608</v>
      </c>
      <c r="G1372" s="42"/>
      <c r="H1372" s="42"/>
      <c r="I1372" s="229"/>
      <c r="J1372" s="42"/>
      <c r="K1372" s="42"/>
      <c r="L1372" s="46"/>
      <c r="M1372" s="230"/>
      <c r="N1372" s="231"/>
      <c r="O1372" s="86"/>
      <c r="P1372" s="86"/>
      <c r="Q1372" s="86"/>
      <c r="R1372" s="86"/>
      <c r="S1372" s="86"/>
      <c r="T1372" s="87"/>
      <c r="U1372" s="40"/>
      <c r="V1372" s="40"/>
      <c r="W1372" s="40"/>
      <c r="X1372" s="40"/>
      <c r="Y1372" s="40"/>
      <c r="Z1372" s="40"/>
      <c r="AA1372" s="40"/>
      <c r="AB1372" s="40"/>
      <c r="AC1372" s="40"/>
      <c r="AD1372" s="40"/>
      <c r="AE1372" s="40"/>
      <c r="AT1372" s="19" t="s">
        <v>153</v>
      </c>
      <c r="AU1372" s="19" t="s">
        <v>82</v>
      </c>
    </row>
    <row r="1373" s="13" customFormat="1">
      <c r="A1373" s="13"/>
      <c r="B1373" s="232"/>
      <c r="C1373" s="233"/>
      <c r="D1373" s="234" t="s">
        <v>155</v>
      </c>
      <c r="E1373" s="235" t="s">
        <v>19</v>
      </c>
      <c r="F1373" s="236" t="s">
        <v>1562</v>
      </c>
      <c r="G1373" s="233"/>
      <c r="H1373" s="235" t="s">
        <v>19</v>
      </c>
      <c r="I1373" s="237"/>
      <c r="J1373" s="233"/>
      <c r="K1373" s="233"/>
      <c r="L1373" s="238"/>
      <c r="M1373" s="239"/>
      <c r="N1373" s="240"/>
      <c r="O1373" s="240"/>
      <c r="P1373" s="240"/>
      <c r="Q1373" s="240"/>
      <c r="R1373" s="240"/>
      <c r="S1373" s="240"/>
      <c r="T1373" s="241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2" t="s">
        <v>155</v>
      </c>
      <c r="AU1373" s="242" t="s">
        <v>82</v>
      </c>
      <c r="AV1373" s="13" t="s">
        <v>79</v>
      </c>
      <c r="AW1373" s="13" t="s">
        <v>33</v>
      </c>
      <c r="AX1373" s="13" t="s">
        <v>72</v>
      </c>
      <c r="AY1373" s="242" t="s">
        <v>143</v>
      </c>
    </row>
    <row r="1374" s="13" customFormat="1">
      <c r="A1374" s="13"/>
      <c r="B1374" s="232"/>
      <c r="C1374" s="233"/>
      <c r="D1374" s="234" t="s">
        <v>155</v>
      </c>
      <c r="E1374" s="235" t="s">
        <v>19</v>
      </c>
      <c r="F1374" s="236" t="s">
        <v>1609</v>
      </c>
      <c r="G1374" s="233"/>
      <c r="H1374" s="235" t="s">
        <v>19</v>
      </c>
      <c r="I1374" s="237"/>
      <c r="J1374" s="233"/>
      <c r="K1374" s="233"/>
      <c r="L1374" s="238"/>
      <c r="M1374" s="239"/>
      <c r="N1374" s="240"/>
      <c r="O1374" s="240"/>
      <c r="P1374" s="240"/>
      <c r="Q1374" s="240"/>
      <c r="R1374" s="240"/>
      <c r="S1374" s="240"/>
      <c r="T1374" s="241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2" t="s">
        <v>155</v>
      </c>
      <c r="AU1374" s="242" t="s">
        <v>82</v>
      </c>
      <c r="AV1374" s="13" t="s">
        <v>79</v>
      </c>
      <c r="AW1374" s="13" t="s">
        <v>33</v>
      </c>
      <c r="AX1374" s="13" t="s">
        <v>72</v>
      </c>
      <c r="AY1374" s="242" t="s">
        <v>143</v>
      </c>
    </row>
    <row r="1375" s="14" customFormat="1">
      <c r="A1375" s="14"/>
      <c r="B1375" s="243"/>
      <c r="C1375" s="244"/>
      <c r="D1375" s="234" t="s">
        <v>155</v>
      </c>
      <c r="E1375" s="245" t="s">
        <v>19</v>
      </c>
      <c r="F1375" s="246" t="s">
        <v>896</v>
      </c>
      <c r="G1375" s="244"/>
      <c r="H1375" s="247">
        <v>254.208</v>
      </c>
      <c r="I1375" s="248"/>
      <c r="J1375" s="244"/>
      <c r="K1375" s="244"/>
      <c r="L1375" s="249"/>
      <c r="M1375" s="250"/>
      <c r="N1375" s="251"/>
      <c r="O1375" s="251"/>
      <c r="P1375" s="251"/>
      <c r="Q1375" s="251"/>
      <c r="R1375" s="251"/>
      <c r="S1375" s="251"/>
      <c r="T1375" s="252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3" t="s">
        <v>155</v>
      </c>
      <c r="AU1375" s="253" t="s">
        <v>82</v>
      </c>
      <c r="AV1375" s="14" t="s">
        <v>82</v>
      </c>
      <c r="AW1375" s="14" t="s">
        <v>33</v>
      </c>
      <c r="AX1375" s="14" t="s">
        <v>72</v>
      </c>
      <c r="AY1375" s="253" t="s">
        <v>143</v>
      </c>
    </row>
    <row r="1376" s="13" customFormat="1">
      <c r="A1376" s="13"/>
      <c r="B1376" s="232"/>
      <c r="C1376" s="233"/>
      <c r="D1376" s="234" t="s">
        <v>155</v>
      </c>
      <c r="E1376" s="235" t="s">
        <v>19</v>
      </c>
      <c r="F1376" s="236" t="s">
        <v>537</v>
      </c>
      <c r="G1376" s="233"/>
      <c r="H1376" s="235" t="s">
        <v>19</v>
      </c>
      <c r="I1376" s="237"/>
      <c r="J1376" s="233"/>
      <c r="K1376" s="233"/>
      <c r="L1376" s="238"/>
      <c r="M1376" s="239"/>
      <c r="N1376" s="240"/>
      <c r="O1376" s="240"/>
      <c r="P1376" s="240"/>
      <c r="Q1376" s="240"/>
      <c r="R1376" s="240"/>
      <c r="S1376" s="240"/>
      <c r="T1376" s="241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42" t="s">
        <v>155</v>
      </c>
      <c r="AU1376" s="242" t="s">
        <v>82</v>
      </c>
      <c r="AV1376" s="13" t="s">
        <v>79</v>
      </c>
      <c r="AW1376" s="13" t="s">
        <v>33</v>
      </c>
      <c r="AX1376" s="13" t="s">
        <v>72</v>
      </c>
      <c r="AY1376" s="242" t="s">
        <v>143</v>
      </c>
    </row>
    <row r="1377" s="13" customFormat="1">
      <c r="A1377" s="13"/>
      <c r="B1377" s="232"/>
      <c r="C1377" s="233"/>
      <c r="D1377" s="234" t="s">
        <v>155</v>
      </c>
      <c r="E1377" s="235" t="s">
        <v>19</v>
      </c>
      <c r="F1377" s="236" t="s">
        <v>1610</v>
      </c>
      <c r="G1377" s="233"/>
      <c r="H1377" s="235" t="s">
        <v>19</v>
      </c>
      <c r="I1377" s="237"/>
      <c r="J1377" s="233"/>
      <c r="K1377" s="233"/>
      <c r="L1377" s="238"/>
      <c r="M1377" s="239"/>
      <c r="N1377" s="240"/>
      <c r="O1377" s="240"/>
      <c r="P1377" s="240"/>
      <c r="Q1377" s="240"/>
      <c r="R1377" s="240"/>
      <c r="S1377" s="240"/>
      <c r="T1377" s="241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2" t="s">
        <v>155</v>
      </c>
      <c r="AU1377" s="242" t="s">
        <v>82</v>
      </c>
      <c r="AV1377" s="13" t="s">
        <v>79</v>
      </c>
      <c r="AW1377" s="13" t="s">
        <v>33</v>
      </c>
      <c r="AX1377" s="13" t="s">
        <v>72</v>
      </c>
      <c r="AY1377" s="242" t="s">
        <v>143</v>
      </c>
    </row>
    <row r="1378" s="14" customFormat="1">
      <c r="A1378" s="14"/>
      <c r="B1378" s="243"/>
      <c r="C1378" s="244"/>
      <c r="D1378" s="234" t="s">
        <v>155</v>
      </c>
      <c r="E1378" s="245" t="s">
        <v>19</v>
      </c>
      <c r="F1378" s="246" t="s">
        <v>885</v>
      </c>
      <c r="G1378" s="244"/>
      <c r="H1378" s="247">
        <v>176.34100000000001</v>
      </c>
      <c r="I1378" s="248"/>
      <c r="J1378" s="244"/>
      <c r="K1378" s="244"/>
      <c r="L1378" s="249"/>
      <c r="M1378" s="250"/>
      <c r="N1378" s="251"/>
      <c r="O1378" s="251"/>
      <c r="P1378" s="251"/>
      <c r="Q1378" s="251"/>
      <c r="R1378" s="251"/>
      <c r="S1378" s="251"/>
      <c r="T1378" s="252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3" t="s">
        <v>155</v>
      </c>
      <c r="AU1378" s="253" t="s">
        <v>82</v>
      </c>
      <c r="AV1378" s="14" t="s">
        <v>82</v>
      </c>
      <c r="AW1378" s="14" t="s">
        <v>33</v>
      </c>
      <c r="AX1378" s="14" t="s">
        <v>72</v>
      </c>
      <c r="AY1378" s="253" t="s">
        <v>143</v>
      </c>
    </row>
    <row r="1379" s="15" customFormat="1">
      <c r="A1379" s="15"/>
      <c r="B1379" s="254"/>
      <c r="C1379" s="255"/>
      <c r="D1379" s="234" t="s">
        <v>155</v>
      </c>
      <c r="E1379" s="256" t="s">
        <v>19</v>
      </c>
      <c r="F1379" s="257" t="s">
        <v>234</v>
      </c>
      <c r="G1379" s="255"/>
      <c r="H1379" s="258">
        <v>430.54899999999998</v>
      </c>
      <c r="I1379" s="259"/>
      <c r="J1379" s="255"/>
      <c r="K1379" s="255"/>
      <c r="L1379" s="260"/>
      <c r="M1379" s="261"/>
      <c r="N1379" s="262"/>
      <c r="O1379" s="262"/>
      <c r="P1379" s="262"/>
      <c r="Q1379" s="262"/>
      <c r="R1379" s="262"/>
      <c r="S1379" s="262"/>
      <c r="T1379" s="263"/>
      <c r="U1379" s="15"/>
      <c r="V1379" s="15"/>
      <c r="W1379" s="15"/>
      <c r="X1379" s="15"/>
      <c r="Y1379" s="15"/>
      <c r="Z1379" s="15"/>
      <c r="AA1379" s="15"/>
      <c r="AB1379" s="15"/>
      <c r="AC1379" s="15"/>
      <c r="AD1379" s="15"/>
      <c r="AE1379" s="15"/>
      <c r="AT1379" s="264" t="s">
        <v>155</v>
      </c>
      <c r="AU1379" s="264" t="s">
        <v>82</v>
      </c>
      <c r="AV1379" s="15" t="s">
        <v>151</v>
      </c>
      <c r="AW1379" s="15" t="s">
        <v>33</v>
      </c>
      <c r="AX1379" s="15" t="s">
        <v>79</v>
      </c>
      <c r="AY1379" s="264" t="s">
        <v>143</v>
      </c>
    </row>
    <row r="1380" s="2" customFormat="1" ht="16.5" customHeight="1">
      <c r="A1380" s="40"/>
      <c r="B1380" s="41"/>
      <c r="C1380" s="214" t="s">
        <v>1611</v>
      </c>
      <c r="D1380" s="214" t="s">
        <v>146</v>
      </c>
      <c r="E1380" s="215" t="s">
        <v>1612</v>
      </c>
      <c r="F1380" s="216" t="s">
        <v>1613</v>
      </c>
      <c r="G1380" s="217" t="s">
        <v>149</v>
      </c>
      <c r="H1380" s="218">
        <v>2730</v>
      </c>
      <c r="I1380" s="219"/>
      <c r="J1380" s="220">
        <f>ROUND(I1380*H1380,2)</f>
        <v>0</v>
      </c>
      <c r="K1380" s="216" t="s">
        <v>150</v>
      </c>
      <c r="L1380" s="46"/>
      <c r="M1380" s="221" t="s">
        <v>19</v>
      </c>
      <c r="N1380" s="222" t="s">
        <v>43</v>
      </c>
      <c r="O1380" s="86"/>
      <c r="P1380" s="223">
        <f>O1380*H1380</f>
        <v>0</v>
      </c>
      <c r="Q1380" s="223">
        <v>0.00013999999999999999</v>
      </c>
      <c r="R1380" s="223">
        <f>Q1380*H1380</f>
        <v>0.38219999999999998</v>
      </c>
      <c r="S1380" s="223">
        <v>0</v>
      </c>
      <c r="T1380" s="224">
        <f>S1380*H1380</f>
        <v>0</v>
      </c>
      <c r="U1380" s="40"/>
      <c r="V1380" s="40"/>
      <c r="W1380" s="40"/>
      <c r="X1380" s="40"/>
      <c r="Y1380" s="40"/>
      <c r="Z1380" s="40"/>
      <c r="AA1380" s="40"/>
      <c r="AB1380" s="40"/>
      <c r="AC1380" s="40"/>
      <c r="AD1380" s="40"/>
      <c r="AE1380" s="40"/>
      <c r="AR1380" s="225" t="s">
        <v>204</v>
      </c>
      <c r="AT1380" s="225" t="s">
        <v>146</v>
      </c>
      <c r="AU1380" s="225" t="s">
        <v>82</v>
      </c>
      <c r="AY1380" s="19" t="s">
        <v>143</v>
      </c>
      <c r="BE1380" s="226">
        <f>IF(N1380="základní",J1380,0)</f>
        <v>0</v>
      </c>
      <c r="BF1380" s="226">
        <f>IF(N1380="snížená",J1380,0)</f>
        <v>0</v>
      </c>
      <c r="BG1380" s="226">
        <f>IF(N1380="zákl. přenesená",J1380,0)</f>
        <v>0</v>
      </c>
      <c r="BH1380" s="226">
        <f>IF(N1380="sníž. přenesená",J1380,0)</f>
        <v>0</v>
      </c>
      <c r="BI1380" s="226">
        <f>IF(N1380="nulová",J1380,0)</f>
        <v>0</v>
      </c>
      <c r="BJ1380" s="19" t="s">
        <v>79</v>
      </c>
      <c r="BK1380" s="226">
        <f>ROUND(I1380*H1380,2)</f>
        <v>0</v>
      </c>
      <c r="BL1380" s="19" t="s">
        <v>204</v>
      </c>
      <c r="BM1380" s="225" t="s">
        <v>1614</v>
      </c>
    </row>
    <row r="1381" s="2" customFormat="1">
      <c r="A1381" s="40"/>
      <c r="B1381" s="41"/>
      <c r="C1381" s="42"/>
      <c r="D1381" s="227" t="s">
        <v>153</v>
      </c>
      <c r="E1381" s="42"/>
      <c r="F1381" s="228" t="s">
        <v>1615</v>
      </c>
      <c r="G1381" s="42"/>
      <c r="H1381" s="42"/>
      <c r="I1381" s="229"/>
      <c r="J1381" s="42"/>
      <c r="K1381" s="42"/>
      <c r="L1381" s="46"/>
      <c r="M1381" s="230"/>
      <c r="N1381" s="231"/>
      <c r="O1381" s="86"/>
      <c r="P1381" s="86"/>
      <c r="Q1381" s="86"/>
      <c r="R1381" s="86"/>
      <c r="S1381" s="86"/>
      <c r="T1381" s="87"/>
      <c r="U1381" s="40"/>
      <c r="V1381" s="40"/>
      <c r="W1381" s="40"/>
      <c r="X1381" s="40"/>
      <c r="Y1381" s="40"/>
      <c r="Z1381" s="40"/>
      <c r="AA1381" s="40"/>
      <c r="AB1381" s="40"/>
      <c r="AC1381" s="40"/>
      <c r="AD1381" s="40"/>
      <c r="AE1381" s="40"/>
      <c r="AT1381" s="19" t="s">
        <v>153</v>
      </c>
      <c r="AU1381" s="19" t="s">
        <v>82</v>
      </c>
    </row>
    <row r="1382" s="13" customFormat="1">
      <c r="A1382" s="13"/>
      <c r="B1382" s="232"/>
      <c r="C1382" s="233"/>
      <c r="D1382" s="234" t="s">
        <v>155</v>
      </c>
      <c r="E1382" s="235" t="s">
        <v>19</v>
      </c>
      <c r="F1382" s="236" t="s">
        <v>1616</v>
      </c>
      <c r="G1382" s="233"/>
      <c r="H1382" s="235" t="s">
        <v>19</v>
      </c>
      <c r="I1382" s="237"/>
      <c r="J1382" s="233"/>
      <c r="K1382" s="233"/>
      <c r="L1382" s="238"/>
      <c r="M1382" s="239"/>
      <c r="N1382" s="240"/>
      <c r="O1382" s="240"/>
      <c r="P1382" s="240"/>
      <c r="Q1382" s="240"/>
      <c r="R1382" s="240"/>
      <c r="S1382" s="240"/>
      <c r="T1382" s="241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2" t="s">
        <v>155</v>
      </c>
      <c r="AU1382" s="242" t="s">
        <v>82</v>
      </c>
      <c r="AV1382" s="13" t="s">
        <v>79</v>
      </c>
      <c r="AW1382" s="13" t="s">
        <v>33</v>
      </c>
      <c r="AX1382" s="13" t="s">
        <v>72</v>
      </c>
      <c r="AY1382" s="242" t="s">
        <v>143</v>
      </c>
    </row>
    <row r="1383" s="14" customFormat="1">
      <c r="A1383" s="14"/>
      <c r="B1383" s="243"/>
      <c r="C1383" s="244"/>
      <c r="D1383" s="234" t="s">
        <v>155</v>
      </c>
      <c r="E1383" s="245" t="s">
        <v>19</v>
      </c>
      <c r="F1383" s="246" t="s">
        <v>1617</v>
      </c>
      <c r="G1383" s="244"/>
      <c r="H1383" s="247">
        <v>2434</v>
      </c>
      <c r="I1383" s="248"/>
      <c r="J1383" s="244"/>
      <c r="K1383" s="244"/>
      <c r="L1383" s="249"/>
      <c r="M1383" s="250"/>
      <c r="N1383" s="251"/>
      <c r="O1383" s="251"/>
      <c r="P1383" s="251"/>
      <c r="Q1383" s="251"/>
      <c r="R1383" s="251"/>
      <c r="S1383" s="251"/>
      <c r="T1383" s="252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3" t="s">
        <v>155</v>
      </c>
      <c r="AU1383" s="253" t="s">
        <v>82</v>
      </c>
      <c r="AV1383" s="14" t="s">
        <v>82</v>
      </c>
      <c r="AW1383" s="14" t="s">
        <v>33</v>
      </c>
      <c r="AX1383" s="14" t="s">
        <v>72</v>
      </c>
      <c r="AY1383" s="253" t="s">
        <v>143</v>
      </c>
    </row>
    <row r="1384" s="13" customFormat="1">
      <c r="A1384" s="13"/>
      <c r="B1384" s="232"/>
      <c r="C1384" s="233"/>
      <c r="D1384" s="234" t="s">
        <v>155</v>
      </c>
      <c r="E1384" s="235" t="s">
        <v>19</v>
      </c>
      <c r="F1384" s="236" t="s">
        <v>1618</v>
      </c>
      <c r="G1384" s="233"/>
      <c r="H1384" s="235" t="s">
        <v>19</v>
      </c>
      <c r="I1384" s="237"/>
      <c r="J1384" s="233"/>
      <c r="K1384" s="233"/>
      <c r="L1384" s="238"/>
      <c r="M1384" s="239"/>
      <c r="N1384" s="240"/>
      <c r="O1384" s="240"/>
      <c r="P1384" s="240"/>
      <c r="Q1384" s="240"/>
      <c r="R1384" s="240"/>
      <c r="S1384" s="240"/>
      <c r="T1384" s="241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2" t="s">
        <v>155</v>
      </c>
      <c r="AU1384" s="242" t="s">
        <v>82</v>
      </c>
      <c r="AV1384" s="13" t="s">
        <v>79</v>
      </c>
      <c r="AW1384" s="13" t="s">
        <v>33</v>
      </c>
      <c r="AX1384" s="13" t="s">
        <v>72</v>
      </c>
      <c r="AY1384" s="242" t="s">
        <v>143</v>
      </c>
    </row>
    <row r="1385" s="14" customFormat="1">
      <c r="A1385" s="14"/>
      <c r="B1385" s="243"/>
      <c r="C1385" s="244"/>
      <c r="D1385" s="234" t="s">
        <v>155</v>
      </c>
      <c r="E1385" s="245" t="s">
        <v>19</v>
      </c>
      <c r="F1385" s="246" t="s">
        <v>163</v>
      </c>
      <c r="G1385" s="244"/>
      <c r="H1385" s="247">
        <v>296</v>
      </c>
      <c r="I1385" s="248"/>
      <c r="J1385" s="244"/>
      <c r="K1385" s="244"/>
      <c r="L1385" s="249"/>
      <c r="M1385" s="250"/>
      <c r="N1385" s="251"/>
      <c r="O1385" s="251"/>
      <c r="P1385" s="251"/>
      <c r="Q1385" s="251"/>
      <c r="R1385" s="251"/>
      <c r="S1385" s="251"/>
      <c r="T1385" s="252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3" t="s">
        <v>155</v>
      </c>
      <c r="AU1385" s="253" t="s">
        <v>82</v>
      </c>
      <c r="AV1385" s="14" t="s">
        <v>82</v>
      </c>
      <c r="AW1385" s="14" t="s">
        <v>33</v>
      </c>
      <c r="AX1385" s="14" t="s">
        <v>72</v>
      </c>
      <c r="AY1385" s="253" t="s">
        <v>143</v>
      </c>
    </row>
    <row r="1386" s="15" customFormat="1">
      <c r="A1386" s="15"/>
      <c r="B1386" s="254"/>
      <c r="C1386" s="255"/>
      <c r="D1386" s="234" t="s">
        <v>155</v>
      </c>
      <c r="E1386" s="256" t="s">
        <v>19</v>
      </c>
      <c r="F1386" s="257" t="s">
        <v>234</v>
      </c>
      <c r="G1386" s="255"/>
      <c r="H1386" s="258">
        <v>2730</v>
      </c>
      <c r="I1386" s="259"/>
      <c r="J1386" s="255"/>
      <c r="K1386" s="255"/>
      <c r="L1386" s="260"/>
      <c r="M1386" s="261"/>
      <c r="N1386" s="262"/>
      <c r="O1386" s="262"/>
      <c r="P1386" s="262"/>
      <c r="Q1386" s="262"/>
      <c r="R1386" s="262"/>
      <c r="S1386" s="262"/>
      <c r="T1386" s="263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15"/>
      <c r="AT1386" s="264" t="s">
        <v>155</v>
      </c>
      <c r="AU1386" s="264" t="s">
        <v>82</v>
      </c>
      <c r="AV1386" s="15" t="s">
        <v>151</v>
      </c>
      <c r="AW1386" s="15" t="s">
        <v>33</v>
      </c>
      <c r="AX1386" s="15" t="s">
        <v>79</v>
      </c>
      <c r="AY1386" s="264" t="s">
        <v>143</v>
      </c>
    </row>
    <row r="1387" s="2" customFormat="1" ht="49.05" customHeight="1">
      <c r="A1387" s="40"/>
      <c r="B1387" s="41"/>
      <c r="C1387" s="214" t="s">
        <v>1619</v>
      </c>
      <c r="D1387" s="214" t="s">
        <v>146</v>
      </c>
      <c r="E1387" s="215" t="s">
        <v>1620</v>
      </c>
      <c r="F1387" s="216" t="s">
        <v>1621</v>
      </c>
      <c r="G1387" s="217" t="s">
        <v>470</v>
      </c>
      <c r="H1387" s="218">
        <v>4.835</v>
      </c>
      <c r="I1387" s="219"/>
      <c r="J1387" s="220">
        <f>ROUND(I1387*H1387,2)</f>
        <v>0</v>
      </c>
      <c r="K1387" s="216" t="s">
        <v>150</v>
      </c>
      <c r="L1387" s="46"/>
      <c r="M1387" s="221" t="s">
        <v>19</v>
      </c>
      <c r="N1387" s="222" t="s">
        <v>43</v>
      </c>
      <c r="O1387" s="86"/>
      <c r="P1387" s="223">
        <f>O1387*H1387</f>
        <v>0</v>
      </c>
      <c r="Q1387" s="223">
        <v>0</v>
      </c>
      <c r="R1387" s="223">
        <f>Q1387*H1387</f>
        <v>0</v>
      </c>
      <c r="S1387" s="223">
        <v>0</v>
      </c>
      <c r="T1387" s="224">
        <f>S1387*H1387</f>
        <v>0</v>
      </c>
      <c r="U1387" s="40"/>
      <c r="V1387" s="40"/>
      <c r="W1387" s="40"/>
      <c r="X1387" s="40"/>
      <c r="Y1387" s="40"/>
      <c r="Z1387" s="40"/>
      <c r="AA1387" s="40"/>
      <c r="AB1387" s="40"/>
      <c r="AC1387" s="40"/>
      <c r="AD1387" s="40"/>
      <c r="AE1387" s="40"/>
      <c r="AR1387" s="225" t="s">
        <v>204</v>
      </c>
      <c r="AT1387" s="225" t="s">
        <v>146</v>
      </c>
      <c r="AU1387" s="225" t="s">
        <v>82</v>
      </c>
      <c r="AY1387" s="19" t="s">
        <v>143</v>
      </c>
      <c r="BE1387" s="226">
        <f>IF(N1387="základní",J1387,0)</f>
        <v>0</v>
      </c>
      <c r="BF1387" s="226">
        <f>IF(N1387="snížená",J1387,0)</f>
        <v>0</v>
      </c>
      <c r="BG1387" s="226">
        <f>IF(N1387="zákl. přenesená",J1387,0)</f>
        <v>0</v>
      </c>
      <c r="BH1387" s="226">
        <f>IF(N1387="sníž. přenesená",J1387,0)</f>
        <v>0</v>
      </c>
      <c r="BI1387" s="226">
        <f>IF(N1387="nulová",J1387,0)</f>
        <v>0</v>
      </c>
      <c r="BJ1387" s="19" t="s">
        <v>79</v>
      </c>
      <c r="BK1387" s="226">
        <f>ROUND(I1387*H1387,2)</f>
        <v>0</v>
      </c>
      <c r="BL1387" s="19" t="s">
        <v>204</v>
      </c>
      <c r="BM1387" s="225" t="s">
        <v>1622</v>
      </c>
    </row>
    <row r="1388" s="2" customFormat="1">
      <c r="A1388" s="40"/>
      <c r="B1388" s="41"/>
      <c r="C1388" s="42"/>
      <c r="D1388" s="227" t="s">
        <v>153</v>
      </c>
      <c r="E1388" s="42"/>
      <c r="F1388" s="228" t="s">
        <v>1623</v>
      </c>
      <c r="G1388" s="42"/>
      <c r="H1388" s="42"/>
      <c r="I1388" s="229"/>
      <c r="J1388" s="42"/>
      <c r="K1388" s="42"/>
      <c r="L1388" s="46"/>
      <c r="M1388" s="230"/>
      <c r="N1388" s="231"/>
      <c r="O1388" s="86"/>
      <c r="P1388" s="86"/>
      <c r="Q1388" s="86"/>
      <c r="R1388" s="86"/>
      <c r="S1388" s="86"/>
      <c r="T1388" s="87"/>
      <c r="U1388" s="40"/>
      <c r="V1388" s="40"/>
      <c r="W1388" s="40"/>
      <c r="X1388" s="40"/>
      <c r="Y1388" s="40"/>
      <c r="Z1388" s="40"/>
      <c r="AA1388" s="40"/>
      <c r="AB1388" s="40"/>
      <c r="AC1388" s="40"/>
      <c r="AD1388" s="40"/>
      <c r="AE1388" s="40"/>
      <c r="AT1388" s="19" t="s">
        <v>153</v>
      </c>
      <c r="AU1388" s="19" t="s">
        <v>82</v>
      </c>
    </row>
    <row r="1389" s="2" customFormat="1" ht="49.05" customHeight="1">
      <c r="A1389" s="40"/>
      <c r="B1389" s="41"/>
      <c r="C1389" s="214" t="s">
        <v>1624</v>
      </c>
      <c r="D1389" s="214" t="s">
        <v>146</v>
      </c>
      <c r="E1389" s="215" t="s">
        <v>1625</v>
      </c>
      <c r="F1389" s="216" t="s">
        <v>1626</v>
      </c>
      <c r="G1389" s="217" t="s">
        <v>470</v>
      </c>
      <c r="H1389" s="218">
        <v>4.835</v>
      </c>
      <c r="I1389" s="219"/>
      <c r="J1389" s="220">
        <f>ROUND(I1389*H1389,2)</f>
        <v>0</v>
      </c>
      <c r="K1389" s="216" t="s">
        <v>150</v>
      </c>
      <c r="L1389" s="46"/>
      <c r="M1389" s="221" t="s">
        <v>19</v>
      </c>
      <c r="N1389" s="222" t="s">
        <v>43</v>
      </c>
      <c r="O1389" s="86"/>
      <c r="P1389" s="223">
        <f>O1389*H1389</f>
        <v>0</v>
      </c>
      <c r="Q1389" s="223">
        <v>0</v>
      </c>
      <c r="R1389" s="223">
        <f>Q1389*H1389</f>
        <v>0</v>
      </c>
      <c r="S1389" s="223">
        <v>0</v>
      </c>
      <c r="T1389" s="224">
        <f>S1389*H1389</f>
        <v>0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25" t="s">
        <v>204</v>
      </c>
      <c r="AT1389" s="225" t="s">
        <v>146</v>
      </c>
      <c r="AU1389" s="225" t="s">
        <v>82</v>
      </c>
      <c r="AY1389" s="19" t="s">
        <v>143</v>
      </c>
      <c r="BE1389" s="226">
        <f>IF(N1389="základní",J1389,0)</f>
        <v>0</v>
      </c>
      <c r="BF1389" s="226">
        <f>IF(N1389="snížená",J1389,0)</f>
        <v>0</v>
      </c>
      <c r="BG1389" s="226">
        <f>IF(N1389="zákl. přenesená",J1389,0)</f>
        <v>0</v>
      </c>
      <c r="BH1389" s="226">
        <f>IF(N1389="sníž. přenesená",J1389,0)</f>
        <v>0</v>
      </c>
      <c r="BI1389" s="226">
        <f>IF(N1389="nulová",J1389,0)</f>
        <v>0</v>
      </c>
      <c r="BJ1389" s="19" t="s">
        <v>79</v>
      </c>
      <c r="BK1389" s="226">
        <f>ROUND(I1389*H1389,2)</f>
        <v>0</v>
      </c>
      <c r="BL1389" s="19" t="s">
        <v>204</v>
      </c>
      <c r="BM1389" s="225" t="s">
        <v>1627</v>
      </c>
    </row>
    <row r="1390" s="2" customFormat="1">
      <c r="A1390" s="40"/>
      <c r="B1390" s="41"/>
      <c r="C1390" s="42"/>
      <c r="D1390" s="227" t="s">
        <v>153</v>
      </c>
      <c r="E1390" s="42"/>
      <c r="F1390" s="228" t="s">
        <v>1628</v>
      </c>
      <c r="G1390" s="42"/>
      <c r="H1390" s="42"/>
      <c r="I1390" s="229"/>
      <c r="J1390" s="42"/>
      <c r="K1390" s="42"/>
      <c r="L1390" s="46"/>
      <c r="M1390" s="230"/>
      <c r="N1390" s="231"/>
      <c r="O1390" s="86"/>
      <c r="P1390" s="86"/>
      <c r="Q1390" s="86"/>
      <c r="R1390" s="86"/>
      <c r="S1390" s="86"/>
      <c r="T1390" s="87"/>
      <c r="U1390" s="40"/>
      <c r="V1390" s="40"/>
      <c r="W1390" s="40"/>
      <c r="X1390" s="40"/>
      <c r="Y1390" s="40"/>
      <c r="Z1390" s="40"/>
      <c r="AA1390" s="40"/>
      <c r="AB1390" s="40"/>
      <c r="AC1390" s="40"/>
      <c r="AD1390" s="40"/>
      <c r="AE1390" s="40"/>
      <c r="AT1390" s="19" t="s">
        <v>153</v>
      </c>
      <c r="AU1390" s="19" t="s">
        <v>82</v>
      </c>
    </row>
    <row r="1391" s="12" customFormat="1" ht="22.8" customHeight="1">
      <c r="A1391" s="12"/>
      <c r="B1391" s="198"/>
      <c r="C1391" s="199"/>
      <c r="D1391" s="200" t="s">
        <v>71</v>
      </c>
      <c r="E1391" s="212" t="s">
        <v>1629</v>
      </c>
      <c r="F1391" s="212" t="s">
        <v>1630</v>
      </c>
      <c r="G1391" s="199"/>
      <c r="H1391" s="199"/>
      <c r="I1391" s="202"/>
      <c r="J1391" s="213">
        <f>BK1391</f>
        <v>0</v>
      </c>
      <c r="K1391" s="199"/>
      <c r="L1391" s="204"/>
      <c r="M1391" s="205"/>
      <c r="N1391" s="206"/>
      <c r="O1391" s="206"/>
      <c r="P1391" s="207">
        <f>SUM(P1392:P1415)</f>
        <v>0</v>
      </c>
      <c r="Q1391" s="206"/>
      <c r="R1391" s="207">
        <f>SUM(R1392:R1415)</f>
        <v>0</v>
      </c>
      <c r="S1391" s="206"/>
      <c r="T1391" s="208">
        <f>SUM(T1392:T1415)</f>
        <v>0</v>
      </c>
      <c r="U1391" s="12"/>
      <c r="V1391" s="12"/>
      <c r="W1391" s="12"/>
      <c r="X1391" s="12"/>
      <c r="Y1391" s="12"/>
      <c r="Z1391" s="12"/>
      <c r="AA1391" s="12"/>
      <c r="AB1391" s="12"/>
      <c r="AC1391" s="12"/>
      <c r="AD1391" s="12"/>
      <c r="AE1391" s="12"/>
      <c r="AR1391" s="209" t="s">
        <v>82</v>
      </c>
      <c r="AT1391" s="210" t="s">
        <v>71</v>
      </c>
      <c r="AU1391" s="210" t="s">
        <v>79</v>
      </c>
      <c r="AY1391" s="209" t="s">
        <v>143</v>
      </c>
      <c r="BK1391" s="211">
        <f>SUM(BK1392:BK1415)</f>
        <v>0</v>
      </c>
    </row>
    <row r="1392" s="2" customFormat="1" ht="33" customHeight="1">
      <c r="A1392" s="40"/>
      <c r="B1392" s="41"/>
      <c r="C1392" s="214" t="s">
        <v>1631</v>
      </c>
      <c r="D1392" s="214" t="s">
        <v>146</v>
      </c>
      <c r="E1392" s="215" t="s">
        <v>1632</v>
      </c>
      <c r="F1392" s="216" t="s">
        <v>1633</v>
      </c>
      <c r="G1392" s="217" t="s">
        <v>420</v>
      </c>
      <c r="H1392" s="218">
        <v>1</v>
      </c>
      <c r="I1392" s="219"/>
      <c r="J1392" s="220">
        <f>ROUND(I1392*H1392,2)</f>
        <v>0</v>
      </c>
      <c r="K1392" s="216" t="s">
        <v>19</v>
      </c>
      <c r="L1392" s="46"/>
      <c r="M1392" s="221" t="s">
        <v>19</v>
      </c>
      <c r="N1392" s="222" t="s">
        <v>43</v>
      </c>
      <c r="O1392" s="86"/>
      <c r="P1392" s="223">
        <f>O1392*H1392</f>
        <v>0</v>
      </c>
      <c r="Q1392" s="223">
        <v>0</v>
      </c>
      <c r="R1392" s="223">
        <f>Q1392*H1392</f>
        <v>0</v>
      </c>
      <c r="S1392" s="223">
        <v>0</v>
      </c>
      <c r="T1392" s="224">
        <f>S1392*H1392</f>
        <v>0</v>
      </c>
      <c r="U1392" s="40"/>
      <c r="V1392" s="40"/>
      <c r="W1392" s="40"/>
      <c r="X1392" s="40"/>
      <c r="Y1392" s="40"/>
      <c r="Z1392" s="40"/>
      <c r="AA1392" s="40"/>
      <c r="AB1392" s="40"/>
      <c r="AC1392" s="40"/>
      <c r="AD1392" s="40"/>
      <c r="AE1392" s="40"/>
      <c r="AR1392" s="225" t="s">
        <v>204</v>
      </c>
      <c r="AT1392" s="225" t="s">
        <v>146</v>
      </c>
      <c r="AU1392" s="225" t="s">
        <v>82</v>
      </c>
      <c r="AY1392" s="19" t="s">
        <v>143</v>
      </c>
      <c r="BE1392" s="226">
        <f>IF(N1392="základní",J1392,0)</f>
        <v>0</v>
      </c>
      <c r="BF1392" s="226">
        <f>IF(N1392="snížená",J1392,0)</f>
        <v>0</v>
      </c>
      <c r="BG1392" s="226">
        <f>IF(N1392="zákl. přenesená",J1392,0)</f>
        <v>0</v>
      </c>
      <c r="BH1392" s="226">
        <f>IF(N1392="sníž. přenesená",J1392,0)</f>
        <v>0</v>
      </c>
      <c r="BI1392" s="226">
        <f>IF(N1392="nulová",J1392,0)</f>
        <v>0</v>
      </c>
      <c r="BJ1392" s="19" t="s">
        <v>79</v>
      </c>
      <c r="BK1392" s="226">
        <f>ROUND(I1392*H1392,2)</f>
        <v>0</v>
      </c>
      <c r="BL1392" s="19" t="s">
        <v>204</v>
      </c>
      <c r="BM1392" s="225" t="s">
        <v>1634</v>
      </c>
    </row>
    <row r="1393" s="2" customFormat="1" ht="21.75" customHeight="1">
      <c r="A1393" s="40"/>
      <c r="B1393" s="41"/>
      <c r="C1393" s="214" t="s">
        <v>980</v>
      </c>
      <c r="D1393" s="214" t="s">
        <v>146</v>
      </c>
      <c r="E1393" s="215" t="s">
        <v>1635</v>
      </c>
      <c r="F1393" s="216" t="s">
        <v>1636</v>
      </c>
      <c r="G1393" s="217" t="s">
        <v>420</v>
      </c>
      <c r="H1393" s="218">
        <v>1</v>
      </c>
      <c r="I1393" s="219"/>
      <c r="J1393" s="220">
        <f>ROUND(I1393*H1393,2)</f>
        <v>0</v>
      </c>
      <c r="K1393" s="216" t="s">
        <v>19</v>
      </c>
      <c r="L1393" s="46"/>
      <c r="M1393" s="221" t="s">
        <v>19</v>
      </c>
      <c r="N1393" s="222" t="s">
        <v>43</v>
      </c>
      <c r="O1393" s="86"/>
      <c r="P1393" s="223">
        <f>O1393*H1393</f>
        <v>0</v>
      </c>
      <c r="Q1393" s="223">
        <v>0</v>
      </c>
      <c r="R1393" s="223">
        <f>Q1393*H1393</f>
        <v>0</v>
      </c>
      <c r="S1393" s="223">
        <v>0</v>
      </c>
      <c r="T1393" s="224">
        <f>S1393*H1393</f>
        <v>0</v>
      </c>
      <c r="U1393" s="40"/>
      <c r="V1393" s="40"/>
      <c r="W1393" s="40"/>
      <c r="X1393" s="40"/>
      <c r="Y1393" s="40"/>
      <c r="Z1393" s="40"/>
      <c r="AA1393" s="40"/>
      <c r="AB1393" s="40"/>
      <c r="AC1393" s="40"/>
      <c r="AD1393" s="40"/>
      <c r="AE1393" s="40"/>
      <c r="AR1393" s="225" t="s">
        <v>204</v>
      </c>
      <c r="AT1393" s="225" t="s">
        <v>146</v>
      </c>
      <c r="AU1393" s="225" t="s">
        <v>82</v>
      </c>
      <c r="AY1393" s="19" t="s">
        <v>143</v>
      </c>
      <c r="BE1393" s="226">
        <f>IF(N1393="základní",J1393,0)</f>
        <v>0</v>
      </c>
      <c r="BF1393" s="226">
        <f>IF(N1393="snížená",J1393,0)</f>
        <v>0</v>
      </c>
      <c r="BG1393" s="226">
        <f>IF(N1393="zákl. přenesená",J1393,0)</f>
        <v>0</v>
      </c>
      <c r="BH1393" s="226">
        <f>IF(N1393="sníž. přenesená",J1393,0)</f>
        <v>0</v>
      </c>
      <c r="BI1393" s="226">
        <f>IF(N1393="nulová",J1393,0)</f>
        <v>0</v>
      </c>
      <c r="BJ1393" s="19" t="s">
        <v>79</v>
      </c>
      <c r="BK1393" s="226">
        <f>ROUND(I1393*H1393,2)</f>
        <v>0</v>
      </c>
      <c r="BL1393" s="19" t="s">
        <v>204</v>
      </c>
      <c r="BM1393" s="225" t="s">
        <v>1637</v>
      </c>
    </row>
    <row r="1394" s="2" customFormat="1" ht="24.15" customHeight="1">
      <c r="A1394" s="40"/>
      <c r="B1394" s="41"/>
      <c r="C1394" s="214" t="s">
        <v>1638</v>
      </c>
      <c r="D1394" s="214" t="s">
        <v>146</v>
      </c>
      <c r="E1394" s="215" t="s">
        <v>1639</v>
      </c>
      <c r="F1394" s="216" t="s">
        <v>1640</v>
      </c>
      <c r="G1394" s="217" t="s">
        <v>201</v>
      </c>
      <c r="H1394" s="218">
        <v>2</v>
      </c>
      <c r="I1394" s="219"/>
      <c r="J1394" s="220">
        <f>ROUND(I1394*H1394,2)</f>
        <v>0</v>
      </c>
      <c r="K1394" s="216" t="s">
        <v>19</v>
      </c>
      <c r="L1394" s="46"/>
      <c r="M1394" s="221" t="s">
        <v>19</v>
      </c>
      <c r="N1394" s="222" t="s">
        <v>43</v>
      </c>
      <c r="O1394" s="86"/>
      <c r="P1394" s="223">
        <f>O1394*H1394</f>
        <v>0</v>
      </c>
      <c r="Q1394" s="223">
        <v>0</v>
      </c>
      <c r="R1394" s="223">
        <f>Q1394*H1394</f>
        <v>0</v>
      </c>
      <c r="S1394" s="223">
        <v>0</v>
      </c>
      <c r="T1394" s="224">
        <f>S1394*H1394</f>
        <v>0</v>
      </c>
      <c r="U1394" s="40"/>
      <c r="V1394" s="40"/>
      <c r="W1394" s="40"/>
      <c r="X1394" s="40"/>
      <c r="Y1394" s="40"/>
      <c r="Z1394" s="40"/>
      <c r="AA1394" s="40"/>
      <c r="AB1394" s="40"/>
      <c r="AC1394" s="40"/>
      <c r="AD1394" s="40"/>
      <c r="AE1394" s="40"/>
      <c r="AR1394" s="225" t="s">
        <v>204</v>
      </c>
      <c r="AT1394" s="225" t="s">
        <v>146</v>
      </c>
      <c r="AU1394" s="225" t="s">
        <v>82</v>
      </c>
      <c r="AY1394" s="19" t="s">
        <v>143</v>
      </c>
      <c r="BE1394" s="226">
        <f>IF(N1394="základní",J1394,0)</f>
        <v>0</v>
      </c>
      <c r="BF1394" s="226">
        <f>IF(N1394="snížená",J1394,0)</f>
        <v>0</v>
      </c>
      <c r="BG1394" s="226">
        <f>IF(N1394="zákl. přenesená",J1394,0)</f>
        <v>0</v>
      </c>
      <c r="BH1394" s="226">
        <f>IF(N1394="sníž. přenesená",J1394,0)</f>
        <v>0</v>
      </c>
      <c r="BI1394" s="226">
        <f>IF(N1394="nulová",J1394,0)</f>
        <v>0</v>
      </c>
      <c r="BJ1394" s="19" t="s">
        <v>79</v>
      </c>
      <c r="BK1394" s="226">
        <f>ROUND(I1394*H1394,2)</f>
        <v>0</v>
      </c>
      <c r="BL1394" s="19" t="s">
        <v>204</v>
      </c>
      <c r="BM1394" s="225" t="s">
        <v>1641</v>
      </c>
    </row>
    <row r="1395" s="2" customFormat="1" ht="16.5" customHeight="1">
      <c r="A1395" s="40"/>
      <c r="B1395" s="41"/>
      <c r="C1395" s="214" t="s">
        <v>1642</v>
      </c>
      <c r="D1395" s="214" t="s">
        <v>146</v>
      </c>
      <c r="E1395" s="215" t="s">
        <v>1643</v>
      </c>
      <c r="F1395" s="216" t="s">
        <v>1644</v>
      </c>
      <c r="G1395" s="217" t="s">
        <v>201</v>
      </c>
      <c r="H1395" s="218">
        <v>1</v>
      </c>
      <c r="I1395" s="219"/>
      <c r="J1395" s="220">
        <f>ROUND(I1395*H1395,2)</f>
        <v>0</v>
      </c>
      <c r="K1395" s="216" t="s">
        <v>19</v>
      </c>
      <c r="L1395" s="46"/>
      <c r="M1395" s="221" t="s">
        <v>19</v>
      </c>
      <c r="N1395" s="222" t="s">
        <v>43</v>
      </c>
      <c r="O1395" s="86"/>
      <c r="P1395" s="223">
        <f>O1395*H1395</f>
        <v>0</v>
      </c>
      <c r="Q1395" s="223">
        <v>0</v>
      </c>
      <c r="R1395" s="223">
        <f>Q1395*H1395</f>
        <v>0</v>
      </c>
      <c r="S1395" s="223">
        <v>0</v>
      </c>
      <c r="T1395" s="224">
        <f>S1395*H1395</f>
        <v>0</v>
      </c>
      <c r="U1395" s="40"/>
      <c r="V1395" s="40"/>
      <c r="W1395" s="40"/>
      <c r="X1395" s="40"/>
      <c r="Y1395" s="40"/>
      <c r="Z1395" s="40"/>
      <c r="AA1395" s="40"/>
      <c r="AB1395" s="40"/>
      <c r="AC1395" s="40"/>
      <c r="AD1395" s="40"/>
      <c r="AE1395" s="40"/>
      <c r="AR1395" s="225" t="s">
        <v>204</v>
      </c>
      <c r="AT1395" s="225" t="s">
        <v>146</v>
      </c>
      <c r="AU1395" s="225" t="s">
        <v>82</v>
      </c>
      <c r="AY1395" s="19" t="s">
        <v>143</v>
      </c>
      <c r="BE1395" s="226">
        <f>IF(N1395="základní",J1395,0)</f>
        <v>0</v>
      </c>
      <c r="BF1395" s="226">
        <f>IF(N1395="snížená",J1395,0)</f>
        <v>0</v>
      </c>
      <c r="BG1395" s="226">
        <f>IF(N1395="zákl. přenesená",J1395,0)</f>
        <v>0</v>
      </c>
      <c r="BH1395" s="226">
        <f>IF(N1395="sníž. přenesená",J1395,0)</f>
        <v>0</v>
      </c>
      <c r="BI1395" s="226">
        <f>IF(N1395="nulová",J1395,0)</f>
        <v>0</v>
      </c>
      <c r="BJ1395" s="19" t="s">
        <v>79</v>
      </c>
      <c r="BK1395" s="226">
        <f>ROUND(I1395*H1395,2)</f>
        <v>0</v>
      </c>
      <c r="BL1395" s="19" t="s">
        <v>204</v>
      </c>
      <c r="BM1395" s="225" t="s">
        <v>1645</v>
      </c>
    </row>
    <row r="1396" s="2" customFormat="1" ht="16.5" customHeight="1">
      <c r="A1396" s="40"/>
      <c r="B1396" s="41"/>
      <c r="C1396" s="214" t="s">
        <v>1646</v>
      </c>
      <c r="D1396" s="214" t="s">
        <v>146</v>
      </c>
      <c r="E1396" s="215" t="s">
        <v>1647</v>
      </c>
      <c r="F1396" s="216" t="s">
        <v>1648</v>
      </c>
      <c r="G1396" s="217" t="s">
        <v>420</v>
      </c>
      <c r="H1396" s="218">
        <v>1</v>
      </c>
      <c r="I1396" s="219"/>
      <c r="J1396" s="220">
        <f>ROUND(I1396*H1396,2)</f>
        <v>0</v>
      </c>
      <c r="K1396" s="216" t="s">
        <v>19</v>
      </c>
      <c r="L1396" s="46"/>
      <c r="M1396" s="221" t="s">
        <v>19</v>
      </c>
      <c r="N1396" s="222" t="s">
        <v>43</v>
      </c>
      <c r="O1396" s="86"/>
      <c r="P1396" s="223">
        <f>O1396*H1396</f>
        <v>0</v>
      </c>
      <c r="Q1396" s="223">
        <v>0</v>
      </c>
      <c r="R1396" s="223">
        <f>Q1396*H1396</f>
        <v>0</v>
      </c>
      <c r="S1396" s="223">
        <v>0</v>
      </c>
      <c r="T1396" s="224">
        <f>S1396*H1396</f>
        <v>0</v>
      </c>
      <c r="U1396" s="40"/>
      <c r="V1396" s="40"/>
      <c r="W1396" s="40"/>
      <c r="X1396" s="40"/>
      <c r="Y1396" s="40"/>
      <c r="Z1396" s="40"/>
      <c r="AA1396" s="40"/>
      <c r="AB1396" s="40"/>
      <c r="AC1396" s="40"/>
      <c r="AD1396" s="40"/>
      <c r="AE1396" s="40"/>
      <c r="AR1396" s="225" t="s">
        <v>204</v>
      </c>
      <c r="AT1396" s="225" t="s">
        <v>146</v>
      </c>
      <c r="AU1396" s="225" t="s">
        <v>82</v>
      </c>
      <c r="AY1396" s="19" t="s">
        <v>143</v>
      </c>
      <c r="BE1396" s="226">
        <f>IF(N1396="základní",J1396,0)</f>
        <v>0</v>
      </c>
      <c r="BF1396" s="226">
        <f>IF(N1396="snížená",J1396,0)</f>
        <v>0</v>
      </c>
      <c r="BG1396" s="226">
        <f>IF(N1396="zákl. přenesená",J1396,0)</f>
        <v>0</v>
      </c>
      <c r="BH1396" s="226">
        <f>IF(N1396="sníž. přenesená",J1396,0)</f>
        <v>0</v>
      </c>
      <c r="BI1396" s="226">
        <f>IF(N1396="nulová",J1396,0)</f>
        <v>0</v>
      </c>
      <c r="BJ1396" s="19" t="s">
        <v>79</v>
      </c>
      <c r="BK1396" s="226">
        <f>ROUND(I1396*H1396,2)</f>
        <v>0</v>
      </c>
      <c r="BL1396" s="19" t="s">
        <v>204</v>
      </c>
      <c r="BM1396" s="225" t="s">
        <v>1649</v>
      </c>
    </row>
    <row r="1397" s="2" customFormat="1" ht="21.75" customHeight="1">
      <c r="A1397" s="40"/>
      <c r="B1397" s="41"/>
      <c r="C1397" s="214" t="s">
        <v>1650</v>
      </c>
      <c r="D1397" s="214" t="s">
        <v>146</v>
      </c>
      <c r="E1397" s="215" t="s">
        <v>1651</v>
      </c>
      <c r="F1397" s="216" t="s">
        <v>1652</v>
      </c>
      <c r="G1397" s="217" t="s">
        <v>201</v>
      </c>
      <c r="H1397" s="218">
        <v>1</v>
      </c>
      <c r="I1397" s="219"/>
      <c r="J1397" s="220">
        <f>ROUND(I1397*H1397,2)</f>
        <v>0</v>
      </c>
      <c r="K1397" s="216" t="s">
        <v>19</v>
      </c>
      <c r="L1397" s="46"/>
      <c r="M1397" s="221" t="s">
        <v>19</v>
      </c>
      <c r="N1397" s="222" t="s">
        <v>43</v>
      </c>
      <c r="O1397" s="86"/>
      <c r="P1397" s="223">
        <f>O1397*H1397</f>
        <v>0</v>
      </c>
      <c r="Q1397" s="223">
        <v>0</v>
      </c>
      <c r="R1397" s="223">
        <f>Q1397*H1397</f>
        <v>0</v>
      </c>
      <c r="S1397" s="223">
        <v>0</v>
      </c>
      <c r="T1397" s="224">
        <f>S1397*H1397</f>
        <v>0</v>
      </c>
      <c r="U1397" s="40"/>
      <c r="V1397" s="40"/>
      <c r="W1397" s="40"/>
      <c r="X1397" s="40"/>
      <c r="Y1397" s="40"/>
      <c r="Z1397" s="40"/>
      <c r="AA1397" s="40"/>
      <c r="AB1397" s="40"/>
      <c r="AC1397" s="40"/>
      <c r="AD1397" s="40"/>
      <c r="AE1397" s="40"/>
      <c r="AR1397" s="225" t="s">
        <v>204</v>
      </c>
      <c r="AT1397" s="225" t="s">
        <v>146</v>
      </c>
      <c r="AU1397" s="225" t="s">
        <v>82</v>
      </c>
      <c r="AY1397" s="19" t="s">
        <v>143</v>
      </c>
      <c r="BE1397" s="226">
        <f>IF(N1397="základní",J1397,0)</f>
        <v>0</v>
      </c>
      <c r="BF1397" s="226">
        <f>IF(N1397="snížená",J1397,0)</f>
        <v>0</v>
      </c>
      <c r="BG1397" s="226">
        <f>IF(N1397="zákl. přenesená",J1397,0)</f>
        <v>0</v>
      </c>
      <c r="BH1397" s="226">
        <f>IF(N1397="sníž. přenesená",J1397,0)</f>
        <v>0</v>
      </c>
      <c r="BI1397" s="226">
        <f>IF(N1397="nulová",J1397,0)</f>
        <v>0</v>
      </c>
      <c r="BJ1397" s="19" t="s">
        <v>79</v>
      </c>
      <c r="BK1397" s="226">
        <f>ROUND(I1397*H1397,2)</f>
        <v>0</v>
      </c>
      <c r="BL1397" s="19" t="s">
        <v>204</v>
      </c>
      <c r="BM1397" s="225" t="s">
        <v>1653</v>
      </c>
    </row>
    <row r="1398" s="2" customFormat="1" ht="16.5" customHeight="1">
      <c r="A1398" s="40"/>
      <c r="B1398" s="41"/>
      <c r="C1398" s="214" t="s">
        <v>1654</v>
      </c>
      <c r="D1398" s="214" t="s">
        <v>146</v>
      </c>
      <c r="E1398" s="215" t="s">
        <v>1655</v>
      </c>
      <c r="F1398" s="216" t="s">
        <v>1656</v>
      </c>
      <c r="G1398" s="217" t="s">
        <v>201</v>
      </c>
      <c r="H1398" s="218">
        <v>1</v>
      </c>
      <c r="I1398" s="219"/>
      <c r="J1398" s="220">
        <f>ROUND(I1398*H1398,2)</f>
        <v>0</v>
      </c>
      <c r="K1398" s="216" t="s">
        <v>19</v>
      </c>
      <c r="L1398" s="46"/>
      <c r="M1398" s="221" t="s">
        <v>19</v>
      </c>
      <c r="N1398" s="222" t="s">
        <v>43</v>
      </c>
      <c r="O1398" s="86"/>
      <c r="P1398" s="223">
        <f>O1398*H1398</f>
        <v>0</v>
      </c>
      <c r="Q1398" s="223">
        <v>0</v>
      </c>
      <c r="R1398" s="223">
        <f>Q1398*H1398</f>
        <v>0</v>
      </c>
      <c r="S1398" s="223">
        <v>0</v>
      </c>
      <c r="T1398" s="224">
        <f>S1398*H1398</f>
        <v>0</v>
      </c>
      <c r="U1398" s="40"/>
      <c r="V1398" s="40"/>
      <c r="W1398" s="40"/>
      <c r="X1398" s="40"/>
      <c r="Y1398" s="40"/>
      <c r="Z1398" s="40"/>
      <c r="AA1398" s="40"/>
      <c r="AB1398" s="40"/>
      <c r="AC1398" s="40"/>
      <c r="AD1398" s="40"/>
      <c r="AE1398" s="40"/>
      <c r="AR1398" s="225" t="s">
        <v>204</v>
      </c>
      <c r="AT1398" s="225" t="s">
        <v>146</v>
      </c>
      <c r="AU1398" s="225" t="s">
        <v>82</v>
      </c>
      <c r="AY1398" s="19" t="s">
        <v>143</v>
      </c>
      <c r="BE1398" s="226">
        <f>IF(N1398="základní",J1398,0)</f>
        <v>0</v>
      </c>
      <c r="BF1398" s="226">
        <f>IF(N1398="snížená",J1398,0)</f>
        <v>0</v>
      </c>
      <c r="BG1398" s="226">
        <f>IF(N1398="zákl. přenesená",J1398,0)</f>
        <v>0</v>
      </c>
      <c r="BH1398" s="226">
        <f>IF(N1398="sníž. přenesená",J1398,0)</f>
        <v>0</v>
      </c>
      <c r="BI1398" s="226">
        <f>IF(N1398="nulová",J1398,0)</f>
        <v>0</v>
      </c>
      <c r="BJ1398" s="19" t="s">
        <v>79</v>
      </c>
      <c r="BK1398" s="226">
        <f>ROUND(I1398*H1398,2)</f>
        <v>0</v>
      </c>
      <c r="BL1398" s="19" t="s">
        <v>204</v>
      </c>
      <c r="BM1398" s="225" t="s">
        <v>1657</v>
      </c>
    </row>
    <row r="1399" s="2" customFormat="1" ht="16.5" customHeight="1">
      <c r="A1399" s="40"/>
      <c r="B1399" s="41"/>
      <c r="C1399" s="214" t="s">
        <v>1658</v>
      </c>
      <c r="D1399" s="214" t="s">
        <v>146</v>
      </c>
      <c r="E1399" s="215" t="s">
        <v>1659</v>
      </c>
      <c r="F1399" s="216" t="s">
        <v>1660</v>
      </c>
      <c r="G1399" s="217" t="s">
        <v>470</v>
      </c>
      <c r="H1399" s="218">
        <v>23.061</v>
      </c>
      <c r="I1399" s="219"/>
      <c r="J1399" s="220">
        <f>ROUND(I1399*H1399,2)</f>
        <v>0</v>
      </c>
      <c r="K1399" s="216" t="s">
        <v>19</v>
      </c>
      <c r="L1399" s="46"/>
      <c r="M1399" s="221" t="s">
        <v>19</v>
      </c>
      <c r="N1399" s="222" t="s">
        <v>43</v>
      </c>
      <c r="O1399" s="86"/>
      <c r="P1399" s="223">
        <f>O1399*H1399</f>
        <v>0</v>
      </c>
      <c r="Q1399" s="223">
        <v>0</v>
      </c>
      <c r="R1399" s="223">
        <f>Q1399*H1399</f>
        <v>0</v>
      </c>
      <c r="S1399" s="223">
        <v>0</v>
      </c>
      <c r="T1399" s="224">
        <f>S1399*H1399</f>
        <v>0</v>
      </c>
      <c r="U1399" s="40"/>
      <c r="V1399" s="40"/>
      <c r="W1399" s="40"/>
      <c r="X1399" s="40"/>
      <c r="Y1399" s="40"/>
      <c r="Z1399" s="40"/>
      <c r="AA1399" s="40"/>
      <c r="AB1399" s="40"/>
      <c r="AC1399" s="40"/>
      <c r="AD1399" s="40"/>
      <c r="AE1399" s="40"/>
      <c r="AR1399" s="225" t="s">
        <v>204</v>
      </c>
      <c r="AT1399" s="225" t="s">
        <v>146</v>
      </c>
      <c r="AU1399" s="225" t="s">
        <v>82</v>
      </c>
      <c r="AY1399" s="19" t="s">
        <v>143</v>
      </c>
      <c r="BE1399" s="226">
        <f>IF(N1399="základní",J1399,0)</f>
        <v>0</v>
      </c>
      <c r="BF1399" s="226">
        <f>IF(N1399="snížená",J1399,0)</f>
        <v>0</v>
      </c>
      <c r="BG1399" s="226">
        <f>IF(N1399="zákl. přenesená",J1399,0)</f>
        <v>0</v>
      </c>
      <c r="BH1399" s="226">
        <f>IF(N1399="sníž. přenesená",J1399,0)</f>
        <v>0</v>
      </c>
      <c r="BI1399" s="226">
        <f>IF(N1399="nulová",J1399,0)</f>
        <v>0</v>
      </c>
      <c r="BJ1399" s="19" t="s">
        <v>79</v>
      </c>
      <c r="BK1399" s="226">
        <f>ROUND(I1399*H1399,2)</f>
        <v>0</v>
      </c>
      <c r="BL1399" s="19" t="s">
        <v>204</v>
      </c>
      <c r="BM1399" s="225" t="s">
        <v>1661</v>
      </c>
    </row>
    <row r="1400" s="13" customFormat="1">
      <c r="A1400" s="13"/>
      <c r="B1400" s="232"/>
      <c r="C1400" s="233"/>
      <c r="D1400" s="234" t="s">
        <v>155</v>
      </c>
      <c r="E1400" s="235" t="s">
        <v>19</v>
      </c>
      <c r="F1400" s="236" t="s">
        <v>1662</v>
      </c>
      <c r="G1400" s="233"/>
      <c r="H1400" s="235" t="s">
        <v>19</v>
      </c>
      <c r="I1400" s="237"/>
      <c r="J1400" s="233"/>
      <c r="K1400" s="233"/>
      <c r="L1400" s="238"/>
      <c r="M1400" s="239"/>
      <c r="N1400" s="240"/>
      <c r="O1400" s="240"/>
      <c r="P1400" s="240"/>
      <c r="Q1400" s="240"/>
      <c r="R1400" s="240"/>
      <c r="S1400" s="240"/>
      <c r="T1400" s="241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42" t="s">
        <v>155</v>
      </c>
      <c r="AU1400" s="242" t="s">
        <v>82</v>
      </c>
      <c r="AV1400" s="13" t="s">
        <v>79</v>
      </c>
      <c r="AW1400" s="13" t="s">
        <v>33</v>
      </c>
      <c r="AX1400" s="13" t="s">
        <v>72</v>
      </c>
      <c r="AY1400" s="242" t="s">
        <v>143</v>
      </c>
    </row>
    <row r="1401" s="14" customFormat="1">
      <c r="A1401" s="14"/>
      <c r="B1401" s="243"/>
      <c r="C1401" s="244"/>
      <c r="D1401" s="234" t="s">
        <v>155</v>
      </c>
      <c r="E1401" s="245" t="s">
        <v>19</v>
      </c>
      <c r="F1401" s="246" t="s">
        <v>516</v>
      </c>
      <c r="G1401" s="244"/>
      <c r="H1401" s="247">
        <v>23.061</v>
      </c>
      <c r="I1401" s="248"/>
      <c r="J1401" s="244"/>
      <c r="K1401" s="244"/>
      <c r="L1401" s="249"/>
      <c r="M1401" s="250"/>
      <c r="N1401" s="251"/>
      <c r="O1401" s="251"/>
      <c r="P1401" s="251"/>
      <c r="Q1401" s="251"/>
      <c r="R1401" s="251"/>
      <c r="S1401" s="251"/>
      <c r="T1401" s="252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3" t="s">
        <v>155</v>
      </c>
      <c r="AU1401" s="253" t="s">
        <v>82</v>
      </c>
      <c r="AV1401" s="14" t="s">
        <v>82</v>
      </c>
      <c r="AW1401" s="14" t="s">
        <v>33</v>
      </c>
      <c r="AX1401" s="14" t="s">
        <v>79</v>
      </c>
      <c r="AY1401" s="253" t="s">
        <v>143</v>
      </c>
    </row>
    <row r="1402" s="2" customFormat="1" ht="24.15" customHeight="1">
      <c r="A1402" s="40"/>
      <c r="B1402" s="41"/>
      <c r="C1402" s="214" t="s">
        <v>1663</v>
      </c>
      <c r="D1402" s="214" t="s">
        <v>146</v>
      </c>
      <c r="E1402" s="215" t="s">
        <v>1664</v>
      </c>
      <c r="F1402" s="216" t="s">
        <v>1665</v>
      </c>
      <c r="G1402" s="217" t="s">
        <v>149</v>
      </c>
      <c r="H1402" s="218">
        <v>1306.1279999999999</v>
      </c>
      <c r="I1402" s="219"/>
      <c r="J1402" s="220">
        <f>ROUND(I1402*H1402,2)</f>
        <v>0</v>
      </c>
      <c r="K1402" s="216" t="s">
        <v>19</v>
      </c>
      <c r="L1402" s="46"/>
      <c r="M1402" s="221" t="s">
        <v>19</v>
      </c>
      <c r="N1402" s="222" t="s">
        <v>43</v>
      </c>
      <c r="O1402" s="86"/>
      <c r="P1402" s="223">
        <f>O1402*H1402</f>
        <v>0</v>
      </c>
      <c r="Q1402" s="223">
        <v>0</v>
      </c>
      <c r="R1402" s="223">
        <f>Q1402*H1402</f>
        <v>0</v>
      </c>
      <c r="S1402" s="223">
        <v>0</v>
      </c>
      <c r="T1402" s="224">
        <f>S1402*H1402</f>
        <v>0</v>
      </c>
      <c r="U1402" s="40"/>
      <c r="V1402" s="40"/>
      <c r="W1402" s="40"/>
      <c r="X1402" s="40"/>
      <c r="Y1402" s="40"/>
      <c r="Z1402" s="40"/>
      <c r="AA1402" s="40"/>
      <c r="AB1402" s="40"/>
      <c r="AC1402" s="40"/>
      <c r="AD1402" s="40"/>
      <c r="AE1402" s="40"/>
      <c r="AR1402" s="225" t="s">
        <v>204</v>
      </c>
      <c r="AT1402" s="225" t="s">
        <v>146</v>
      </c>
      <c r="AU1402" s="225" t="s">
        <v>82</v>
      </c>
      <c r="AY1402" s="19" t="s">
        <v>143</v>
      </c>
      <c r="BE1402" s="226">
        <f>IF(N1402="základní",J1402,0)</f>
        <v>0</v>
      </c>
      <c r="BF1402" s="226">
        <f>IF(N1402="snížená",J1402,0)</f>
        <v>0</v>
      </c>
      <c r="BG1402" s="226">
        <f>IF(N1402="zákl. přenesená",J1402,0)</f>
        <v>0</v>
      </c>
      <c r="BH1402" s="226">
        <f>IF(N1402="sníž. přenesená",J1402,0)</f>
        <v>0</v>
      </c>
      <c r="BI1402" s="226">
        <f>IF(N1402="nulová",J1402,0)</f>
        <v>0</v>
      </c>
      <c r="BJ1402" s="19" t="s">
        <v>79</v>
      </c>
      <c r="BK1402" s="226">
        <f>ROUND(I1402*H1402,2)</f>
        <v>0</v>
      </c>
      <c r="BL1402" s="19" t="s">
        <v>204</v>
      </c>
      <c r="BM1402" s="225" t="s">
        <v>1666</v>
      </c>
    </row>
    <row r="1403" s="13" customFormat="1">
      <c r="A1403" s="13"/>
      <c r="B1403" s="232"/>
      <c r="C1403" s="233"/>
      <c r="D1403" s="234" t="s">
        <v>155</v>
      </c>
      <c r="E1403" s="235" t="s">
        <v>19</v>
      </c>
      <c r="F1403" s="236" t="s">
        <v>1667</v>
      </c>
      <c r="G1403" s="233"/>
      <c r="H1403" s="235" t="s">
        <v>19</v>
      </c>
      <c r="I1403" s="237"/>
      <c r="J1403" s="233"/>
      <c r="K1403" s="233"/>
      <c r="L1403" s="238"/>
      <c r="M1403" s="239"/>
      <c r="N1403" s="240"/>
      <c r="O1403" s="240"/>
      <c r="P1403" s="240"/>
      <c r="Q1403" s="240"/>
      <c r="R1403" s="240"/>
      <c r="S1403" s="240"/>
      <c r="T1403" s="241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2" t="s">
        <v>155</v>
      </c>
      <c r="AU1403" s="242" t="s">
        <v>82</v>
      </c>
      <c r="AV1403" s="13" t="s">
        <v>79</v>
      </c>
      <c r="AW1403" s="13" t="s">
        <v>33</v>
      </c>
      <c r="AX1403" s="13" t="s">
        <v>72</v>
      </c>
      <c r="AY1403" s="242" t="s">
        <v>143</v>
      </c>
    </row>
    <row r="1404" s="14" customFormat="1">
      <c r="A1404" s="14"/>
      <c r="B1404" s="243"/>
      <c r="C1404" s="244"/>
      <c r="D1404" s="234" t="s">
        <v>155</v>
      </c>
      <c r="E1404" s="245" t="s">
        <v>19</v>
      </c>
      <c r="F1404" s="246" t="s">
        <v>1668</v>
      </c>
      <c r="G1404" s="244"/>
      <c r="H1404" s="247">
        <v>1306.1279999999999</v>
      </c>
      <c r="I1404" s="248"/>
      <c r="J1404" s="244"/>
      <c r="K1404" s="244"/>
      <c r="L1404" s="249"/>
      <c r="M1404" s="250"/>
      <c r="N1404" s="251"/>
      <c r="O1404" s="251"/>
      <c r="P1404" s="251"/>
      <c r="Q1404" s="251"/>
      <c r="R1404" s="251"/>
      <c r="S1404" s="251"/>
      <c r="T1404" s="252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3" t="s">
        <v>155</v>
      </c>
      <c r="AU1404" s="253" t="s">
        <v>82</v>
      </c>
      <c r="AV1404" s="14" t="s">
        <v>82</v>
      </c>
      <c r="AW1404" s="14" t="s">
        <v>33</v>
      </c>
      <c r="AX1404" s="14" t="s">
        <v>72</v>
      </c>
      <c r="AY1404" s="253" t="s">
        <v>143</v>
      </c>
    </row>
    <row r="1405" s="15" customFormat="1">
      <c r="A1405" s="15"/>
      <c r="B1405" s="254"/>
      <c r="C1405" s="255"/>
      <c r="D1405" s="234" t="s">
        <v>155</v>
      </c>
      <c r="E1405" s="256" t="s">
        <v>19</v>
      </c>
      <c r="F1405" s="257" t="s">
        <v>234</v>
      </c>
      <c r="G1405" s="255"/>
      <c r="H1405" s="258">
        <v>1306.1279999999999</v>
      </c>
      <c r="I1405" s="259"/>
      <c r="J1405" s="255"/>
      <c r="K1405" s="255"/>
      <c r="L1405" s="260"/>
      <c r="M1405" s="261"/>
      <c r="N1405" s="262"/>
      <c r="O1405" s="262"/>
      <c r="P1405" s="262"/>
      <c r="Q1405" s="262"/>
      <c r="R1405" s="262"/>
      <c r="S1405" s="262"/>
      <c r="T1405" s="263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15"/>
      <c r="AT1405" s="264" t="s">
        <v>155</v>
      </c>
      <c r="AU1405" s="264" t="s">
        <v>82</v>
      </c>
      <c r="AV1405" s="15" t="s">
        <v>151</v>
      </c>
      <c r="AW1405" s="15" t="s">
        <v>33</v>
      </c>
      <c r="AX1405" s="15" t="s">
        <v>79</v>
      </c>
      <c r="AY1405" s="264" t="s">
        <v>143</v>
      </c>
    </row>
    <row r="1406" s="2" customFormat="1" ht="16.5" customHeight="1">
      <c r="A1406" s="40"/>
      <c r="B1406" s="41"/>
      <c r="C1406" s="214" t="s">
        <v>1669</v>
      </c>
      <c r="D1406" s="214" t="s">
        <v>146</v>
      </c>
      <c r="E1406" s="215" t="s">
        <v>1670</v>
      </c>
      <c r="F1406" s="216" t="s">
        <v>1671</v>
      </c>
      <c r="G1406" s="217" t="s">
        <v>420</v>
      </c>
      <c r="H1406" s="218">
        <v>1</v>
      </c>
      <c r="I1406" s="219"/>
      <c r="J1406" s="220">
        <f>ROUND(I1406*H1406,2)</f>
        <v>0</v>
      </c>
      <c r="K1406" s="216" t="s">
        <v>19</v>
      </c>
      <c r="L1406" s="46"/>
      <c r="M1406" s="221" t="s">
        <v>19</v>
      </c>
      <c r="N1406" s="222" t="s">
        <v>43</v>
      </c>
      <c r="O1406" s="86"/>
      <c r="P1406" s="223">
        <f>O1406*H1406</f>
        <v>0</v>
      </c>
      <c r="Q1406" s="223">
        <v>0</v>
      </c>
      <c r="R1406" s="223">
        <f>Q1406*H1406</f>
        <v>0</v>
      </c>
      <c r="S1406" s="223">
        <v>0</v>
      </c>
      <c r="T1406" s="224">
        <f>S1406*H1406</f>
        <v>0</v>
      </c>
      <c r="U1406" s="40"/>
      <c r="V1406" s="40"/>
      <c r="W1406" s="40"/>
      <c r="X1406" s="40"/>
      <c r="Y1406" s="40"/>
      <c r="Z1406" s="40"/>
      <c r="AA1406" s="40"/>
      <c r="AB1406" s="40"/>
      <c r="AC1406" s="40"/>
      <c r="AD1406" s="40"/>
      <c r="AE1406" s="40"/>
      <c r="AR1406" s="225" t="s">
        <v>204</v>
      </c>
      <c r="AT1406" s="225" t="s">
        <v>146</v>
      </c>
      <c r="AU1406" s="225" t="s">
        <v>82</v>
      </c>
      <c r="AY1406" s="19" t="s">
        <v>143</v>
      </c>
      <c r="BE1406" s="226">
        <f>IF(N1406="základní",J1406,0)</f>
        <v>0</v>
      </c>
      <c r="BF1406" s="226">
        <f>IF(N1406="snížená",J1406,0)</f>
        <v>0</v>
      </c>
      <c r="BG1406" s="226">
        <f>IF(N1406="zákl. přenesená",J1406,0)</f>
        <v>0</v>
      </c>
      <c r="BH1406" s="226">
        <f>IF(N1406="sníž. přenesená",J1406,0)</f>
        <v>0</v>
      </c>
      <c r="BI1406" s="226">
        <f>IF(N1406="nulová",J1406,0)</f>
        <v>0</v>
      </c>
      <c r="BJ1406" s="19" t="s">
        <v>79</v>
      </c>
      <c r="BK1406" s="226">
        <f>ROUND(I1406*H1406,2)</f>
        <v>0</v>
      </c>
      <c r="BL1406" s="19" t="s">
        <v>204</v>
      </c>
      <c r="BM1406" s="225" t="s">
        <v>1672</v>
      </c>
    </row>
    <row r="1407" s="2" customFormat="1" ht="16.5" customHeight="1">
      <c r="A1407" s="40"/>
      <c r="B1407" s="41"/>
      <c r="C1407" s="214" t="s">
        <v>1673</v>
      </c>
      <c r="D1407" s="214" t="s">
        <v>146</v>
      </c>
      <c r="E1407" s="215" t="s">
        <v>1674</v>
      </c>
      <c r="F1407" s="216" t="s">
        <v>1675</v>
      </c>
      <c r="G1407" s="217" t="s">
        <v>420</v>
      </c>
      <c r="H1407" s="218">
        <v>1</v>
      </c>
      <c r="I1407" s="219"/>
      <c r="J1407" s="220">
        <f>ROUND(I1407*H1407,2)</f>
        <v>0</v>
      </c>
      <c r="K1407" s="216" t="s">
        <v>19</v>
      </c>
      <c r="L1407" s="46"/>
      <c r="M1407" s="221" t="s">
        <v>19</v>
      </c>
      <c r="N1407" s="222" t="s">
        <v>43</v>
      </c>
      <c r="O1407" s="86"/>
      <c r="P1407" s="223">
        <f>O1407*H1407</f>
        <v>0</v>
      </c>
      <c r="Q1407" s="223">
        <v>0</v>
      </c>
      <c r="R1407" s="223">
        <f>Q1407*H1407</f>
        <v>0</v>
      </c>
      <c r="S1407" s="223">
        <v>0</v>
      </c>
      <c r="T1407" s="224">
        <f>S1407*H1407</f>
        <v>0</v>
      </c>
      <c r="U1407" s="40"/>
      <c r="V1407" s="40"/>
      <c r="W1407" s="40"/>
      <c r="X1407" s="40"/>
      <c r="Y1407" s="40"/>
      <c r="Z1407" s="40"/>
      <c r="AA1407" s="40"/>
      <c r="AB1407" s="40"/>
      <c r="AC1407" s="40"/>
      <c r="AD1407" s="40"/>
      <c r="AE1407" s="40"/>
      <c r="AR1407" s="225" t="s">
        <v>204</v>
      </c>
      <c r="AT1407" s="225" t="s">
        <v>146</v>
      </c>
      <c r="AU1407" s="225" t="s">
        <v>82</v>
      </c>
      <c r="AY1407" s="19" t="s">
        <v>143</v>
      </c>
      <c r="BE1407" s="226">
        <f>IF(N1407="základní",J1407,0)</f>
        <v>0</v>
      </c>
      <c r="BF1407" s="226">
        <f>IF(N1407="snížená",J1407,0)</f>
        <v>0</v>
      </c>
      <c r="BG1407" s="226">
        <f>IF(N1407="zákl. přenesená",J1407,0)</f>
        <v>0</v>
      </c>
      <c r="BH1407" s="226">
        <f>IF(N1407="sníž. přenesená",J1407,0)</f>
        <v>0</v>
      </c>
      <c r="BI1407" s="226">
        <f>IF(N1407="nulová",J1407,0)</f>
        <v>0</v>
      </c>
      <c r="BJ1407" s="19" t="s">
        <v>79</v>
      </c>
      <c r="BK1407" s="226">
        <f>ROUND(I1407*H1407,2)</f>
        <v>0</v>
      </c>
      <c r="BL1407" s="19" t="s">
        <v>204</v>
      </c>
      <c r="BM1407" s="225" t="s">
        <v>1676</v>
      </c>
    </row>
    <row r="1408" s="2" customFormat="1" ht="24.15" customHeight="1">
      <c r="A1408" s="40"/>
      <c r="B1408" s="41"/>
      <c r="C1408" s="214" t="s">
        <v>1677</v>
      </c>
      <c r="D1408" s="214" t="s">
        <v>146</v>
      </c>
      <c r="E1408" s="215" t="s">
        <v>1678</v>
      </c>
      <c r="F1408" s="216" t="s">
        <v>1679</v>
      </c>
      <c r="G1408" s="217" t="s">
        <v>201</v>
      </c>
      <c r="H1408" s="218">
        <v>1</v>
      </c>
      <c r="I1408" s="219"/>
      <c r="J1408" s="220">
        <f>ROUND(I1408*H1408,2)</f>
        <v>0</v>
      </c>
      <c r="K1408" s="216" t="s">
        <v>19</v>
      </c>
      <c r="L1408" s="46"/>
      <c r="M1408" s="221" t="s">
        <v>19</v>
      </c>
      <c r="N1408" s="222" t="s">
        <v>43</v>
      </c>
      <c r="O1408" s="86"/>
      <c r="P1408" s="223">
        <f>O1408*H1408</f>
        <v>0</v>
      </c>
      <c r="Q1408" s="223">
        <v>0</v>
      </c>
      <c r="R1408" s="223">
        <f>Q1408*H1408</f>
        <v>0</v>
      </c>
      <c r="S1408" s="223">
        <v>0</v>
      </c>
      <c r="T1408" s="224">
        <f>S1408*H1408</f>
        <v>0</v>
      </c>
      <c r="U1408" s="40"/>
      <c r="V1408" s="40"/>
      <c r="W1408" s="40"/>
      <c r="X1408" s="40"/>
      <c r="Y1408" s="40"/>
      <c r="Z1408" s="40"/>
      <c r="AA1408" s="40"/>
      <c r="AB1408" s="40"/>
      <c r="AC1408" s="40"/>
      <c r="AD1408" s="40"/>
      <c r="AE1408" s="40"/>
      <c r="AR1408" s="225" t="s">
        <v>204</v>
      </c>
      <c r="AT1408" s="225" t="s">
        <v>146</v>
      </c>
      <c r="AU1408" s="225" t="s">
        <v>82</v>
      </c>
      <c r="AY1408" s="19" t="s">
        <v>143</v>
      </c>
      <c r="BE1408" s="226">
        <f>IF(N1408="základní",J1408,0)</f>
        <v>0</v>
      </c>
      <c r="BF1408" s="226">
        <f>IF(N1408="snížená",J1408,0)</f>
        <v>0</v>
      </c>
      <c r="BG1408" s="226">
        <f>IF(N1408="zákl. přenesená",J1408,0)</f>
        <v>0</v>
      </c>
      <c r="BH1408" s="226">
        <f>IF(N1408="sníž. přenesená",J1408,0)</f>
        <v>0</v>
      </c>
      <c r="BI1408" s="226">
        <f>IF(N1408="nulová",J1408,0)</f>
        <v>0</v>
      </c>
      <c r="BJ1408" s="19" t="s">
        <v>79</v>
      </c>
      <c r="BK1408" s="226">
        <f>ROUND(I1408*H1408,2)</f>
        <v>0</v>
      </c>
      <c r="BL1408" s="19" t="s">
        <v>204</v>
      </c>
      <c r="BM1408" s="225" t="s">
        <v>1680</v>
      </c>
    </row>
    <row r="1409" s="2" customFormat="1" ht="21.75" customHeight="1">
      <c r="A1409" s="40"/>
      <c r="B1409" s="41"/>
      <c r="C1409" s="214" t="s">
        <v>1681</v>
      </c>
      <c r="D1409" s="214" t="s">
        <v>146</v>
      </c>
      <c r="E1409" s="215" t="s">
        <v>1682</v>
      </c>
      <c r="F1409" s="216" t="s">
        <v>1683</v>
      </c>
      <c r="G1409" s="217" t="s">
        <v>420</v>
      </c>
      <c r="H1409" s="218">
        <v>1</v>
      </c>
      <c r="I1409" s="219"/>
      <c r="J1409" s="220">
        <f>ROUND(I1409*H1409,2)</f>
        <v>0</v>
      </c>
      <c r="K1409" s="216" t="s">
        <v>19</v>
      </c>
      <c r="L1409" s="46"/>
      <c r="M1409" s="221" t="s">
        <v>19</v>
      </c>
      <c r="N1409" s="222" t="s">
        <v>43</v>
      </c>
      <c r="O1409" s="86"/>
      <c r="P1409" s="223">
        <f>O1409*H1409</f>
        <v>0</v>
      </c>
      <c r="Q1409" s="223">
        <v>0</v>
      </c>
      <c r="R1409" s="223">
        <f>Q1409*H1409</f>
        <v>0</v>
      </c>
      <c r="S1409" s="223">
        <v>0</v>
      </c>
      <c r="T1409" s="224">
        <f>S1409*H1409</f>
        <v>0</v>
      </c>
      <c r="U1409" s="40"/>
      <c r="V1409" s="40"/>
      <c r="W1409" s="40"/>
      <c r="X1409" s="40"/>
      <c r="Y1409" s="40"/>
      <c r="Z1409" s="40"/>
      <c r="AA1409" s="40"/>
      <c r="AB1409" s="40"/>
      <c r="AC1409" s="40"/>
      <c r="AD1409" s="40"/>
      <c r="AE1409" s="40"/>
      <c r="AR1409" s="225" t="s">
        <v>204</v>
      </c>
      <c r="AT1409" s="225" t="s">
        <v>146</v>
      </c>
      <c r="AU1409" s="225" t="s">
        <v>82</v>
      </c>
      <c r="AY1409" s="19" t="s">
        <v>143</v>
      </c>
      <c r="BE1409" s="226">
        <f>IF(N1409="základní",J1409,0)</f>
        <v>0</v>
      </c>
      <c r="BF1409" s="226">
        <f>IF(N1409="snížená",J1409,0)</f>
        <v>0</v>
      </c>
      <c r="BG1409" s="226">
        <f>IF(N1409="zákl. přenesená",J1409,0)</f>
        <v>0</v>
      </c>
      <c r="BH1409" s="226">
        <f>IF(N1409="sníž. přenesená",J1409,0)</f>
        <v>0</v>
      </c>
      <c r="BI1409" s="226">
        <f>IF(N1409="nulová",J1409,0)</f>
        <v>0</v>
      </c>
      <c r="BJ1409" s="19" t="s">
        <v>79</v>
      </c>
      <c r="BK1409" s="226">
        <f>ROUND(I1409*H1409,2)</f>
        <v>0</v>
      </c>
      <c r="BL1409" s="19" t="s">
        <v>204</v>
      </c>
      <c r="BM1409" s="225" t="s">
        <v>1684</v>
      </c>
    </row>
    <row r="1410" s="2" customFormat="1" ht="24.15" customHeight="1">
      <c r="A1410" s="40"/>
      <c r="B1410" s="41"/>
      <c r="C1410" s="214" t="s">
        <v>1685</v>
      </c>
      <c r="D1410" s="214" t="s">
        <v>146</v>
      </c>
      <c r="E1410" s="215" t="s">
        <v>1686</v>
      </c>
      <c r="F1410" s="216" t="s">
        <v>1687</v>
      </c>
      <c r="G1410" s="217" t="s">
        <v>470</v>
      </c>
      <c r="H1410" s="218">
        <v>23.061</v>
      </c>
      <c r="I1410" s="219"/>
      <c r="J1410" s="220">
        <f>ROUND(I1410*H1410,2)</f>
        <v>0</v>
      </c>
      <c r="K1410" s="216" t="s">
        <v>19</v>
      </c>
      <c r="L1410" s="46"/>
      <c r="M1410" s="221" t="s">
        <v>19</v>
      </c>
      <c r="N1410" s="222" t="s">
        <v>43</v>
      </c>
      <c r="O1410" s="86"/>
      <c r="P1410" s="223">
        <f>O1410*H1410</f>
        <v>0</v>
      </c>
      <c r="Q1410" s="223">
        <v>0</v>
      </c>
      <c r="R1410" s="223">
        <f>Q1410*H1410</f>
        <v>0</v>
      </c>
      <c r="S1410" s="223">
        <v>0</v>
      </c>
      <c r="T1410" s="224">
        <f>S1410*H1410</f>
        <v>0</v>
      </c>
      <c r="U1410" s="40"/>
      <c r="V1410" s="40"/>
      <c r="W1410" s="40"/>
      <c r="X1410" s="40"/>
      <c r="Y1410" s="40"/>
      <c r="Z1410" s="40"/>
      <c r="AA1410" s="40"/>
      <c r="AB1410" s="40"/>
      <c r="AC1410" s="40"/>
      <c r="AD1410" s="40"/>
      <c r="AE1410" s="40"/>
      <c r="AR1410" s="225" t="s">
        <v>204</v>
      </c>
      <c r="AT1410" s="225" t="s">
        <v>146</v>
      </c>
      <c r="AU1410" s="225" t="s">
        <v>82</v>
      </c>
      <c r="AY1410" s="19" t="s">
        <v>143</v>
      </c>
      <c r="BE1410" s="226">
        <f>IF(N1410="základní",J1410,0)</f>
        <v>0</v>
      </c>
      <c r="BF1410" s="226">
        <f>IF(N1410="snížená",J1410,0)</f>
        <v>0</v>
      </c>
      <c r="BG1410" s="226">
        <f>IF(N1410="zákl. přenesená",J1410,0)</f>
        <v>0</v>
      </c>
      <c r="BH1410" s="226">
        <f>IF(N1410="sníž. přenesená",J1410,0)</f>
        <v>0</v>
      </c>
      <c r="BI1410" s="226">
        <f>IF(N1410="nulová",J1410,0)</f>
        <v>0</v>
      </c>
      <c r="BJ1410" s="19" t="s">
        <v>79</v>
      </c>
      <c r="BK1410" s="226">
        <f>ROUND(I1410*H1410,2)</f>
        <v>0</v>
      </c>
      <c r="BL1410" s="19" t="s">
        <v>204</v>
      </c>
      <c r="BM1410" s="225" t="s">
        <v>1688</v>
      </c>
    </row>
    <row r="1411" s="13" customFormat="1">
      <c r="A1411" s="13"/>
      <c r="B1411" s="232"/>
      <c r="C1411" s="233"/>
      <c r="D1411" s="234" t="s">
        <v>155</v>
      </c>
      <c r="E1411" s="235" t="s">
        <v>19</v>
      </c>
      <c r="F1411" s="236" t="s">
        <v>1662</v>
      </c>
      <c r="G1411" s="233"/>
      <c r="H1411" s="235" t="s">
        <v>19</v>
      </c>
      <c r="I1411" s="237"/>
      <c r="J1411" s="233"/>
      <c r="K1411" s="233"/>
      <c r="L1411" s="238"/>
      <c r="M1411" s="239"/>
      <c r="N1411" s="240"/>
      <c r="O1411" s="240"/>
      <c r="P1411" s="240"/>
      <c r="Q1411" s="240"/>
      <c r="R1411" s="240"/>
      <c r="S1411" s="240"/>
      <c r="T1411" s="241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2" t="s">
        <v>155</v>
      </c>
      <c r="AU1411" s="242" t="s">
        <v>82</v>
      </c>
      <c r="AV1411" s="13" t="s">
        <v>79</v>
      </c>
      <c r="AW1411" s="13" t="s">
        <v>33</v>
      </c>
      <c r="AX1411" s="13" t="s">
        <v>72</v>
      </c>
      <c r="AY1411" s="242" t="s">
        <v>143</v>
      </c>
    </row>
    <row r="1412" s="14" customFormat="1">
      <c r="A1412" s="14"/>
      <c r="B1412" s="243"/>
      <c r="C1412" s="244"/>
      <c r="D1412" s="234" t="s">
        <v>155</v>
      </c>
      <c r="E1412" s="245" t="s">
        <v>19</v>
      </c>
      <c r="F1412" s="246" t="s">
        <v>516</v>
      </c>
      <c r="G1412" s="244"/>
      <c r="H1412" s="247">
        <v>23.061</v>
      </c>
      <c r="I1412" s="248"/>
      <c r="J1412" s="244"/>
      <c r="K1412" s="244"/>
      <c r="L1412" s="249"/>
      <c r="M1412" s="250"/>
      <c r="N1412" s="251"/>
      <c r="O1412" s="251"/>
      <c r="P1412" s="251"/>
      <c r="Q1412" s="251"/>
      <c r="R1412" s="251"/>
      <c r="S1412" s="251"/>
      <c r="T1412" s="252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3" t="s">
        <v>155</v>
      </c>
      <c r="AU1412" s="253" t="s">
        <v>82</v>
      </c>
      <c r="AV1412" s="14" t="s">
        <v>82</v>
      </c>
      <c r="AW1412" s="14" t="s">
        <v>33</v>
      </c>
      <c r="AX1412" s="14" t="s">
        <v>79</v>
      </c>
      <c r="AY1412" s="253" t="s">
        <v>143</v>
      </c>
    </row>
    <row r="1413" s="2" customFormat="1" ht="16.5" customHeight="1">
      <c r="A1413" s="40"/>
      <c r="B1413" s="41"/>
      <c r="C1413" s="214" t="s">
        <v>1689</v>
      </c>
      <c r="D1413" s="214" t="s">
        <v>146</v>
      </c>
      <c r="E1413" s="215" t="s">
        <v>1690</v>
      </c>
      <c r="F1413" s="216" t="s">
        <v>1691</v>
      </c>
      <c r="G1413" s="217" t="s">
        <v>420</v>
      </c>
      <c r="H1413" s="218">
        <v>1</v>
      </c>
      <c r="I1413" s="219"/>
      <c r="J1413" s="220">
        <f>ROUND(I1413*H1413,2)</f>
        <v>0</v>
      </c>
      <c r="K1413" s="216" t="s">
        <v>19</v>
      </c>
      <c r="L1413" s="46"/>
      <c r="M1413" s="221" t="s">
        <v>19</v>
      </c>
      <c r="N1413" s="222" t="s">
        <v>43</v>
      </c>
      <c r="O1413" s="86"/>
      <c r="P1413" s="223">
        <f>O1413*H1413</f>
        <v>0</v>
      </c>
      <c r="Q1413" s="223">
        <v>0</v>
      </c>
      <c r="R1413" s="223">
        <f>Q1413*H1413</f>
        <v>0</v>
      </c>
      <c r="S1413" s="223">
        <v>0</v>
      </c>
      <c r="T1413" s="224">
        <f>S1413*H1413</f>
        <v>0</v>
      </c>
      <c r="U1413" s="40"/>
      <c r="V1413" s="40"/>
      <c r="W1413" s="40"/>
      <c r="X1413" s="40"/>
      <c r="Y1413" s="40"/>
      <c r="Z1413" s="40"/>
      <c r="AA1413" s="40"/>
      <c r="AB1413" s="40"/>
      <c r="AC1413" s="40"/>
      <c r="AD1413" s="40"/>
      <c r="AE1413" s="40"/>
      <c r="AR1413" s="225" t="s">
        <v>204</v>
      </c>
      <c r="AT1413" s="225" t="s">
        <v>146</v>
      </c>
      <c r="AU1413" s="225" t="s">
        <v>82</v>
      </c>
      <c r="AY1413" s="19" t="s">
        <v>143</v>
      </c>
      <c r="BE1413" s="226">
        <f>IF(N1413="základní",J1413,0)</f>
        <v>0</v>
      </c>
      <c r="BF1413" s="226">
        <f>IF(N1413="snížená",J1413,0)</f>
        <v>0</v>
      </c>
      <c r="BG1413" s="226">
        <f>IF(N1413="zákl. přenesená",J1413,0)</f>
        <v>0</v>
      </c>
      <c r="BH1413" s="226">
        <f>IF(N1413="sníž. přenesená",J1413,0)</f>
        <v>0</v>
      </c>
      <c r="BI1413" s="226">
        <f>IF(N1413="nulová",J1413,0)</f>
        <v>0</v>
      </c>
      <c r="BJ1413" s="19" t="s">
        <v>79</v>
      </c>
      <c r="BK1413" s="226">
        <f>ROUND(I1413*H1413,2)</f>
        <v>0</v>
      </c>
      <c r="BL1413" s="19" t="s">
        <v>204</v>
      </c>
      <c r="BM1413" s="225" t="s">
        <v>1692</v>
      </c>
    </row>
    <row r="1414" s="2" customFormat="1" ht="16.5" customHeight="1">
      <c r="A1414" s="40"/>
      <c r="B1414" s="41"/>
      <c r="C1414" s="214" t="s">
        <v>1693</v>
      </c>
      <c r="D1414" s="214" t="s">
        <v>146</v>
      </c>
      <c r="E1414" s="215" t="s">
        <v>1694</v>
      </c>
      <c r="F1414" s="216" t="s">
        <v>1695</v>
      </c>
      <c r="G1414" s="217" t="s">
        <v>420</v>
      </c>
      <c r="H1414" s="218">
        <v>1</v>
      </c>
      <c r="I1414" s="219"/>
      <c r="J1414" s="220">
        <f>ROUND(I1414*H1414,2)</f>
        <v>0</v>
      </c>
      <c r="K1414" s="216" t="s">
        <v>19</v>
      </c>
      <c r="L1414" s="46"/>
      <c r="M1414" s="221" t="s">
        <v>19</v>
      </c>
      <c r="N1414" s="222" t="s">
        <v>43</v>
      </c>
      <c r="O1414" s="86"/>
      <c r="P1414" s="223">
        <f>O1414*H1414</f>
        <v>0</v>
      </c>
      <c r="Q1414" s="223">
        <v>0</v>
      </c>
      <c r="R1414" s="223">
        <f>Q1414*H1414</f>
        <v>0</v>
      </c>
      <c r="S1414" s="223">
        <v>0</v>
      </c>
      <c r="T1414" s="224">
        <f>S1414*H1414</f>
        <v>0</v>
      </c>
      <c r="U1414" s="40"/>
      <c r="V1414" s="40"/>
      <c r="W1414" s="40"/>
      <c r="X1414" s="40"/>
      <c r="Y1414" s="40"/>
      <c r="Z1414" s="40"/>
      <c r="AA1414" s="40"/>
      <c r="AB1414" s="40"/>
      <c r="AC1414" s="40"/>
      <c r="AD1414" s="40"/>
      <c r="AE1414" s="40"/>
      <c r="AR1414" s="225" t="s">
        <v>204</v>
      </c>
      <c r="AT1414" s="225" t="s">
        <v>146</v>
      </c>
      <c r="AU1414" s="225" t="s">
        <v>82</v>
      </c>
      <c r="AY1414" s="19" t="s">
        <v>143</v>
      </c>
      <c r="BE1414" s="226">
        <f>IF(N1414="základní",J1414,0)</f>
        <v>0</v>
      </c>
      <c r="BF1414" s="226">
        <f>IF(N1414="snížená",J1414,0)</f>
        <v>0</v>
      </c>
      <c r="BG1414" s="226">
        <f>IF(N1414="zákl. přenesená",J1414,0)</f>
        <v>0</v>
      </c>
      <c r="BH1414" s="226">
        <f>IF(N1414="sníž. přenesená",J1414,0)</f>
        <v>0</v>
      </c>
      <c r="BI1414" s="226">
        <f>IF(N1414="nulová",J1414,0)</f>
        <v>0</v>
      </c>
      <c r="BJ1414" s="19" t="s">
        <v>79</v>
      </c>
      <c r="BK1414" s="226">
        <f>ROUND(I1414*H1414,2)</f>
        <v>0</v>
      </c>
      <c r="BL1414" s="19" t="s">
        <v>204</v>
      </c>
      <c r="BM1414" s="225" t="s">
        <v>1696</v>
      </c>
    </row>
    <row r="1415" s="2" customFormat="1" ht="16.5" customHeight="1">
      <c r="A1415" s="40"/>
      <c r="B1415" s="41"/>
      <c r="C1415" s="214" t="s">
        <v>1697</v>
      </c>
      <c r="D1415" s="214" t="s">
        <v>146</v>
      </c>
      <c r="E1415" s="215" t="s">
        <v>1698</v>
      </c>
      <c r="F1415" s="216" t="s">
        <v>1699</v>
      </c>
      <c r="G1415" s="217" t="s">
        <v>201</v>
      </c>
      <c r="H1415" s="218">
        <v>1</v>
      </c>
      <c r="I1415" s="219"/>
      <c r="J1415" s="220">
        <f>ROUND(I1415*H1415,2)</f>
        <v>0</v>
      </c>
      <c r="K1415" s="216" t="s">
        <v>19</v>
      </c>
      <c r="L1415" s="46"/>
      <c r="M1415" s="221" t="s">
        <v>19</v>
      </c>
      <c r="N1415" s="222" t="s">
        <v>43</v>
      </c>
      <c r="O1415" s="86"/>
      <c r="P1415" s="223">
        <f>O1415*H1415</f>
        <v>0</v>
      </c>
      <c r="Q1415" s="223">
        <v>0</v>
      </c>
      <c r="R1415" s="223">
        <f>Q1415*H1415</f>
        <v>0</v>
      </c>
      <c r="S1415" s="223">
        <v>0</v>
      </c>
      <c r="T1415" s="224">
        <f>S1415*H1415</f>
        <v>0</v>
      </c>
      <c r="U1415" s="40"/>
      <c r="V1415" s="40"/>
      <c r="W1415" s="40"/>
      <c r="X1415" s="40"/>
      <c r="Y1415" s="40"/>
      <c r="Z1415" s="40"/>
      <c r="AA1415" s="40"/>
      <c r="AB1415" s="40"/>
      <c r="AC1415" s="40"/>
      <c r="AD1415" s="40"/>
      <c r="AE1415" s="40"/>
      <c r="AR1415" s="225" t="s">
        <v>204</v>
      </c>
      <c r="AT1415" s="225" t="s">
        <v>146</v>
      </c>
      <c r="AU1415" s="225" t="s">
        <v>82</v>
      </c>
      <c r="AY1415" s="19" t="s">
        <v>143</v>
      </c>
      <c r="BE1415" s="226">
        <f>IF(N1415="základní",J1415,0)</f>
        <v>0</v>
      </c>
      <c r="BF1415" s="226">
        <f>IF(N1415="snížená",J1415,0)</f>
        <v>0</v>
      </c>
      <c r="BG1415" s="226">
        <f>IF(N1415="zákl. přenesená",J1415,0)</f>
        <v>0</v>
      </c>
      <c r="BH1415" s="226">
        <f>IF(N1415="sníž. přenesená",J1415,0)</f>
        <v>0</v>
      </c>
      <c r="BI1415" s="226">
        <f>IF(N1415="nulová",J1415,0)</f>
        <v>0</v>
      </c>
      <c r="BJ1415" s="19" t="s">
        <v>79</v>
      </c>
      <c r="BK1415" s="226">
        <f>ROUND(I1415*H1415,2)</f>
        <v>0</v>
      </c>
      <c r="BL1415" s="19" t="s">
        <v>204</v>
      </c>
      <c r="BM1415" s="225" t="s">
        <v>1700</v>
      </c>
    </row>
    <row r="1416" s="12" customFormat="1" ht="22.8" customHeight="1">
      <c r="A1416" s="12"/>
      <c r="B1416" s="198"/>
      <c r="C1416" s="199"/>
      <c r="D1416" s="200" t="s">
        <v>71</v>
      </c>
      <c r="E1416" s="212" t="s">
        <v>1701</v>
      </c>
      <c r="F1416" s="212" t="s">
        <v>1702</v>
      </c>
      <c r="G1416" s="199"/>
      <c r="H1416" s="199"/>
      <c r="I1416" s="202"/>
      <c r="J1416" s="213">
        <f>BK1416</f>
        <v>0</v>
      </c>
      <c r="K1416" s="199"/>
      <c r="L1416" s="204"/>
      <c r="M1416" s="205"/>
      <c r="N1416" s="206"/>
      <c r="O1416" s="206"/>
      <c r="P1416" s="207">
        <f>SUM(P1417:P1445)</f>
        <v>0</v>
      </c>
      <c r="Q1416" s="206"/>
      <c r="R1416" s="207">
        <f>SUM(R1417:R1445)</f>
        <v>0.33485000000000004</v>
      </c>
      <c r="S1416" s="206"/>
      <c r="T1416" s="208">
        <f>SUM(T1417:T1445)</f>
        <v>0</v>
      </c>
      <c r="U1416" s="12"/>
      <c r="V1416" s="12"/>
      <c r="W1416" s="12"/>
      <c r="X1416" s="12"/>
      <c r="Y1416" s="12"/>
      <c r="Z1416" s="12"/>
      <c r="AA1416" s="12"/>
      <c r="AB1416" s="12"/>
      <c r="AC1416" s="12"/>
      <c r="AD1416" s="12"/>
      <c r="AE1416" s="12"/>
      <c r="AR1416" s="209" t="s">
        <v>82</v>
      </c>
      <c r="AT1416" s="210" t="s">
        <v>71</v>
      </c>
      <c r="AU1416" s="210" t="s">
        <v>79</v>
      </c>
      <c r="AY1416" s="209" t="s">
        <v>143</v>
      </c>
      <c r="BK1416" s="211">
        <f>SUM(BK1417:BK1445)</f>
        <v>0</v>
      </c>
    </row>
    <row r="1417" s="2" customFormat="1" ht="24.15" customHeight="1">
      <c r="A1417" s="40"/>
      <c r="B1417" s="41"/>
      <c r="C1417" s="214" t="s">
        <v>1703</v>
      </c>
      <c r="D1417" s="214" t="s">
        <v>146</v>
      </c>
      <c r="E1417" s="215" t="s">
        <v>1704</v>
      </c>
      <c r="F1417" s="216" t="s">
        <v>1705</v>
      </c>
      <c r="G1417" s="217" t="s">
        <v>325</v>
      </c>
      <c r="H1417" s="218">
        <v>9</v>
      </c>
      <c r="I1417" s="219"/>
      <c r="J1417" s="220">
        <f>ROUND(I1417*H1417,2)</f>
        <v>0</v>
      </c>
      <c r="K1417" s="216" t="s">
        <v>150</v>
      </c>
      <c r="L1417" s="46"/>
      <c r="M1417" s="221" t="s">
        <v>19</v>
      </c>
      <c r="N1417" s="222" t="s">
        <v>43</v>
      </c>
      <c r="O1417" s="86"/>
      <c r="P1417" s="223">
        <f>O1417*H1417</f>
        <v>0</v>
      </c>
      <c r="Q1417" s="223">
        <v>0.00025999999999999998</v>
      </c>
      <c r="R1417" s="223">
        <f>Q1417*H1417</f>
        <v>0.0023399999999999996</v>
      </c>
      <c r="S1417" s="223">
        <v>0</v>
      </c>
      <c r="T1417" s="224">
        <f>S1417*H1417</f>
        <v>0</v>
      </c>
      <c r="U1417" s="40"/>
      <c r="V1417" s="40"/>
      <c r="W1417" s="40"/>
      <c r="X1417" s="40"/>
      <c r="Y1417" s="40"/>
      <c r="Z1417" s="40"/>
      <c r="AA1417" s="40"/>
      <c r="AB1417" s="40"/>
      <c r="AC1417" s="40"/>
      <c r="AD1417" s="40"/>
      <c r="AE1417" s="40"/>
      <c r="AR1417" s="225" t="s">
        <v>204</v>
      </c>
      <c r="AT1417" s="225" t="s">
        <v>146</v>
      </c>
      <c r="AU1417" s="225" t="s">
        <v>82</v>
      </c>
      <c r="AY1417" s="19" t="s">
        <v>143</v>
      </c>
      <c r="BE1417" s="226">
        <f>IF(N1417="základní",J1417,0)</f>
        <v>0</v>
      </c>
      <c r="BF1417" s="226">
        <f>IF(N1417="snížená",J1417,0)</f>
        <v>0</v>
      </c>
      <c r="BG1417" s="226">
        <f>IF(N1417="zákl. přenesená",J1417,0)</f>
        <v>0</v>
      </c>
      <c r="BH1417" s="226">
        <f>IF(N1417="sníž. přenesená",J1417,0)</f>
        <v>0</v>
      </c>
      <c r="BI1417" s="226">
        <f>IF(N1417="nulová",J1417,0)</f>
        <v>0</v>
      </c>
      <c r="BJ1417" s="19" t="s">
        <v>79</v>
      </c>
      <c r="BK1417" s="226">
        <f>ROUND(I1417*H1417,2)</f>
        <v>0</v>
      </c>
      <c r="BL1417" s="19" t="s">
        <v>204</v>
      </c>
      <c r="BM1417" s="225" t="s">
        <v>1706</v>
      </c>
    </row>
    <row r="1418" s="2" customFormat="1">
      <c r="A1418" s="40"/>
      <c r="B1418" s="41"/>
      <c r="C1418" s="42"/>
      <c r="D1418" s="227" t="s">
        <v>153</v>
      </c>
      <c r="E1418" s="42"/>
      <c r="F1418" s="228" t="s">
        <v>1707</v>
      </c>
      <c r="G1418" s="42"/>
      <c r="H1418" s="42"/>
      <c r="I1418" s="229"/>
      <c r="J1418" s="42"/>
      <c r="K1418" s="42"/>
      <c r="L1418" s="46"/>
      <c r="M1418" s="230"/>
      <c r="N1418" s="231"/>
      <c r="O1418" s="86"/>
      <c r="P1418" s="86"/>
      <c r="Q1418" s="86"/>
      <c r="R1418" s="86"/>
      <c r="S1418" s="86"/>
      <c r="T1418" s="87"/>
      <c r="U1418" s="40"/>
      <c r="V1418" s="40"/>
      <c r="W1418" s="40"/>
      <c r="X1418" s="40"/>
      <c r="Y1418" s="40"/>
      <c r="Z1418" s="40"/>
      <c r="AA1418" s="40"/>
      <c r="AB1418" s="40"/>
      <c r="AC1418" s="40"/>
      <c r="AD1418" s="40"/>
      <c r="AE1418" s="40"/>
      <c r="AT1418" s="19" t="s">
        <v>153</v>
      </c>
      <c r="AU1418" s="19" t="s">
        <v>82</v>
      </c>
    </row>
    <row r="1419" s="13" customFormat="1">
      <c r="A1419" s="13"/>
      <c r="B1419" s="232"/>
      <c r="C1419" s="233"/>
      <c r="D1419" s="234" t="s">
        <v>155</v>
      </c>
      <c r="E1419" s="235" t="s">
        <v>19</v>
      </c>
      <c r="F1419" s="236" t="s">
        <v>446</v>
      </c>
      <c r="G1419" s="233"/>
      <c r="H1419" s="235" t="s">
        <v>19</v>
      </c>
      <c r="I1419" s="237"/>
      <c r="J1419" s="233"/>
      <c r="K1419" s="233"/>
      <c r="L1419" s="238"/>
      <c r="M1419" s="239"/>
      <c r="N1419" s="240"/>
      <c r="O1419" s="240"/>
      <c r="P1419" s="240"/>
      <c r="Q1419" s="240"/>
      <c r="R1419" s="240"/>
      <c r="S1419" s="240"/>
      <c r="T1419" s="241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2" t="s">
        <v>155</v>
      </c>
      <c r="AU1419" s="242" t="s">
        <v>82</v>
      </c>
      <c r="AV1419" s="13" t="s">
        <v>79</v>
      </c>
      <c r="AW1419" s="13" t="s">
        <v>33</v>
      </c>
      <c r="AX1419" s="13" t="s">
        <v>72</v>
      </c>
      <c r="AY1419" s="242" t="s">
        <v>143</v>
      </c>
    </row>
    <row r="1420" s="13" customFormat="1">
      <c r="A1420" s="13"/>
      <c r="B1420" s="232"/>
      <c r="C1420" s="233"/>
      <c r="D1420" s="234" t="s">
        <v>155</v>
      </c>
      <c r="E1420" s="235" t="s">
        <v>19</v>
      </c>
      <c r="F1420" s="236" t="s">
        <v>447</v>
      </c>
      <c r="G1420" s="233"/>
      <c r="H1420" s="235" t="s">
        <v>19</v>
      </c>
      <c r="I1420" s="237"/>
      <c r="J1420" s="233"/>
      <c r="K1420" s="233"/>
      <c r="L1420" s="238"/>
      <c r="M1420" s="239"/>
      <c r="N1420" s="240"/>
      <c r="O1420" s="240"/>
      <c r="P1420" s="240"/>
      <c r="Q1420" s="240"/>
      <c r="R1420" s="240"/>
      <c r="S1420" s="240"/>
      <c r="T1420" s="241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2" t="s">
        <v>155</v>
      </c>
      <c r="AU1420" s="242" t="s">
        <v>82</v>
      </c>
      <c r="AV1420" s="13" t="s">
        <v>79</v>
      </c>
      <c r="AW1420" s="13" t="s">
        <v>33</v>
      </c>
      <c r="AX1420" s="13" t="s">
        <v>72</v>
      </c>
      <c r="AY1420" s="242" t="s">
        <v>143</v>
      </c>
    </row>
    <row r="1421" s="14" customFormat="1">
      <c r="A1421" s="14"/>
      <c r="B1421" s="243"/>
      <c r="C1421" s="244"/>
      <c r="D1421" s="234" t="s">
        <v>155</v>
      </c>
      <c r="E1421" s="245" t="s">
        <v>19</v>
      </c>
      <c r="F1421" s="246" t="s">
        <v>182</v>
      </c>
      <c r="G1421" s="244"/>
      <c r="H1421" s="247">
        <v>6</v>
      </c>
      <c r="I1421" s="248"/>
      <c r="J1421" s="244"/>
      <c r="K1421" s="244"/>
      <c r="L1421" s="249"/>
      <c r="M1421" s="250"/>
      <c r="N1421" s="251"/>
      <c r="O1421" s="251"/>
      <c r="P1421" s="251"/>
      <c r="Q1421" s="251"/>
      <c r="R1421" s="251"/>
      <c r="S1421" s="251"/>
      <c r="T1421" s="252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3" t="s">
        <v>155</v>
      </c>
      <c r="AU1421" s="253" t="s">
        <v>82</v>
      </c>
      <c r="AV1421" s="14" t="s">
        <v>82</v>
      </c>
      <c r="AW1421" s="14" t="s">
        <v>33</v>
      </c>
      <c r="AX1421" s="14" t="s">
        <v>72</v>
      </c>
      <c r="AY1421" s="253" t="s">
        <v>143</v>
      </c>
    </row>
    <row r="1422" s="13" customFormat="1">
      <c r="A1422" s="13"/>
      <c r="B1422" s="232"/>
      <c r="C1422" s="233"/>
      <c r="D1422" s="234" t="s">
        <v>155</v>
      </c>
      <c r="E1422" s="235" t="s">
        <v>19</v>
      </c>
      <c r="F1422" s="236" t="s">
        <v>449</v>
      </c>
      <c r="G1422" s="233"/>
      <c r="H1422" s="235" t="s">
        <v>19</v>
      </c>
      <c r="I1422" s="237"/>
      <c r="J1422" s="233"/>
      <c r="K1422" s="233"/>
      <c r="L1422" s="238"/>
      <c r="M1422" s="239"/>
      <c r="N1422" s="240"/>
      <c r="O1422" s="240"/>
      <c r="P1422" s="240"/>
      <c r="Q1422" s="240"/>
      <c r="R1422" s="240"/>
      <c r="S1422" s="240"/>
      <c r="T1422" s="241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2" t="s">
        <v>155</v>
      </c>
      <c r="AU1422" s="242" t="s">
        <v>82</v>
      </c>
      <c r="AV1422" s="13" t="s">
        <v>79</v>
      </c>
      <c r="AW1422" s="13" t="s">
        <v>33</v>
      </c>
      <c r="AX1422" s="13" t="s">
        <v>72</v>
      </c>
      <c r="AY1422" s="242" t="s">
        <v>143</v>
      </c>
    </row>
    <row r="1423" s="14" customFormat="1">
      <c r="A1423" s="14"/>
      <c r="B1423" s="243"/>
      <c r="C1423" s="244"/>
      <c r="D1423" s="234" t="s">
        <v>155</v>
      </c>
      <c r="E1423" s="245" t="s">
        <v>19</v>
      </c>
      <c r="F1423" s="246" t="s">
        <v>166</v>
      </c>
      <c r="G1423" s="244"/>
      <c r="H1423" s="247">
        <v>3</v>
      </c>
      <c r="I1423" s="248"/>
      <c r="J1423" s="244"/>
      <c r="K1423" s="244"/>
      <c r="L1423" s="249"/>
      <c r="M1423" s="250"/>
      <c r="N1423" s="251"/>
      <c r="O1423" s="251"/>
      <c r="P1423" s="251"/>
      <c r="Q1423" s="251"/>
      <c r="R1423" s="251"/>
      <c r="S1423" s="251"/>
      <c r="T1423" s="252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3" t="s">
        <v>155</v>
      </c>
      <c r="AU1423" s="253" t="s">
        <v>82</v>
      </c>
      <c r="AV1423" s="14" t="s">
        <v>82</v>
      </c>
      <c r="AW1423" s="14" t="s">
        <v>33</v>
      </c>
      <c r="AX1423" s="14" t="s">
        <v>72</v>
      </c>
      <c r="AY1423" s="253" t="s">
        <v>143</v>
      </c>
    </row>
    <row r="1424" s="15" customFormat="1">
      <c r="A1424" s="15"/>
      <c r="B1424" s="254"/>
      <c r="C1424" s="255"/>
      <c r="D1424" s="234" t="s">
        <v>155</v>
      </c>
      <c r="E1424" s="256" t="s">
        <v>19</v>
      </c>
      <c r="F1424" s="257" t="s">
        <v>234</v>
      </c>
      <c r="G1424" s="255"/>
      <c r="H1424" s="258">
        <v>9</v>
      </c>
      <c r="I1424" s="259"/>
      <c r="J1424" s="255"/>
      <c r="K1424" s="255"/>
      <c r="L1424" s="260"/>
      <c r="M1424" s="261"/>
      <c r="N1424" s="262"/>
      <c r="O1424" s="262"/>
      <c r="P1424" s="262"/>
      <c r="Q1424" s="262"/>
      <c r="R1424" s="262"/>
      <c r="S1424" s="262"/>
      <c r="T1424" s="263"/>
      <c r="U1424" s="15"/>
      <c r="V1424" s="15"/>
      <c r="W1424" s="15"/>
      <c r="X1424" s="15"/>
      <c r="Y1424" s="15"/>
      <c r="Z1424" s="15"/>
      <c r="AA1424" s="15"/>
      <c r="AB1424" s="15"/>
      <c r="AC1424" s="15"/>
      <c r="AD1424" s="15"/>
      <c r="AE1424" s="15"/>
      <c r="AT1424" s="264" t="s">
        <v>155</v>
      </c>
      <c r="AU1424" s="264" t="s">
        <v>82</v>
      </c>
      <c r="AV1424" s="15" t="s">
        <v>151</v>
      </c>
      <c r="AW1424" s="15" t="s">
        <v>33</v>
      </c>
      <c r="AX1424" s="15" t="s">
        <v>79</v>
      </c>
      <c r="AY1424" s="264" t="s">
        <v>143</v>
      </c>
    </row>
    <row r="1425" s="2" customFormat="1" ht="24.15" customHeight="1">
      <c r="A1425" s="40"/>
      <c r="B1425" s="41"/>
      <c r="C1425" s="276" t="s">
        <v>1708</v>
      </c>
      <c r="D1425" s="276" t="s">
        <v>588</v>
      </c>
      <c r="E1425" s="277" t="s">
        <v>1709</v>
      </c>
      <c r="F1425" s="278" t="s">
        <v>1710</v>
      </c>
      <c r="G1425" s="279" t="s">
        <v>149</v>
      </c>
      <c r="H1425" s="280">
        <v>6</v>
      </c>
      <c r="I1425" s="281"/>
      <c r="J1425" s="282">
        <f>ROUND(I1425*H1425,2)</f>
        <v>0</v>
      </c>
      <c r="K1425" s="278" t="s">
        <v>19</v>
      </c>
      <c r="L1425" s="283"/>
      <c r="M1425" s="284" t="s">
        <v>19</v>
      </c>
      <c r="N1425" s="285" t="s">
        <v>43</v>
      </c>
      <c r="O1425" s="86"/>
      <c r="P1425" s="223">
        <f>O1425*H1425</f>
        <v>0</v>
      </c>
      <c r="Q1425" s="223">
        <v>0.029170000000000001</v>
      </c>
      <c r="R1425" s="223">
        <f>Q1425*H1425</f>
        <v>0.17502000000000001</v>
      </c>
      <c r="S1425" s="223">
        <v>0</v>
      </c>
      <c r="T1425" s="224">
        <f>S1425*H1425</f>
        <v>0</v>
      </c>
      <c r="U1425" s="40"/>
      <c r="V1425" s="40"/>
      <c r="W1425" s="40"/>
      <c r="X1425" s="40"/>
      <c r="Y1425" s="40"/>
      <c r="Z1425" s="40"/>
      <c r="AA1425" s="40"/>
      <c r="AB1425" s="40"/>
      <c r="AC1425" s="40"/>
      <c r="AD1425" s="40"/>
      <c r="AE1425" s="40"/>
      <c r="AR1425" s="225" t="s">
        <v>369</v>
      </c>
      <c r="AT1425" s="225" t="s">
        <v>588</v>
      </c>
      <c r="AU1425" s="225" t="s">
        <v>82</v>
      </c>
      <c r="AY1425" s="19" t="s">
        <v>143</v>
      </c>
      <c r="BE1425" s="226">
        <f>IF(N1425="základní",J1425,0)</f>
        <v>0</v>
      </c>
      <c r="BF1425" s="226">
        <f>IF(N1425="snížená",J1425,0)</f>
        <v>0</v>
      </c>
      <c r="BG1425" s="226">
        <f>IF(N1425="zákl. přenesená",J1425,0)</f>
        <v>0</v>
      </c>
      <c r="BH1425" s="226">
        <f>IF(N1425="sníž. přenesená",J1425,0)</f>
        <v>0</v>
      </c>
      <c r="BI1425" s="226">
        <f>IF(N1425="nulová",J1425,0)</f>
        <v>0</v>
      </c>
      <c r="BJ1425" s="19" t="s">
        <v>79</v>
      </c>
      <c r="BK1425" s="226">
        <f>ROUND(I1425*H1425,2)</f>
        <v>0</v>
      </c>
      <c r="BL1425" s="19" t="s">
        <v>204</v>
      </c>
      <c r="BM1425" s="225" t="s">
        <v>1711</v>
      </c>
    </row>
    <row r="1426" s="13" customFormat="1">
      <c r="A1426" s="13"/>
      <c r="B1426" s="232"/>
      <c r="C1426" s="233"/>
      <c r="D1426" s="234" t="s">
        <v>155</v>
      </c>
      <c r="E1426" s="235" t="s">
        <v>19</v>
      </c>
      <c r="F1426" s="236" t="s">
        <v>446</v>
      </c>
      <c r="G1426" s="233"/>
      <c r="H1426" s="235" t="s">
        <v>19</v>
      </c>
      <c r="I1426" s="237"/>
      <c r="J1426" s="233"/>
      <c r="K1426" s="233"/>
      <c r="L1426" s="238"/>
      <c r="M1426" s="239"/>
      <c r="N1426" s="240"/>
      <c r="O1426" s="240"/>
      <c r="P1426" s="240"/>
      <c r="Q1426" s="240"/>
      <c r="R1426" s="240"/>
      <c r="S1426" s="240"/>
      <c r="T1426" s="241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42" t="s">
        <v>155</v>
      </c>
      <c r="AU1426" s="242" t="s">
        <v>82</v>
      </c>
      <c r="AV1426" s="13" t="s">
        <v>79</v>
      </c>
      <c r="AW1426" s="13" t="s">
        <v>33</v>
      </c>
      <c r="AX1426" s="13" t="s">
        <v>72</v>
      </c>
      <c r="AY1426" s="242" t="s">
        <v>143</v>
      </c>
    </row>
    <row r="1427" s="13" customFormat="1">
      <c r="A1427" s="13"/>
      <c r="B1427" s="232"/>
      <c r="C1427" s="233"/>
      <c r="D1427" s="234" t="s">
        <v>155</v>
      </c>
      <c r="E1427" s="235" t="s">
        <v>19</v>
      </c>
      <c r="F1427" s="236" t="s">
        <v>447</v>
      </c>
      <c r="G1427" s="233"/>
      <c r="H1427" s="235" t="s">
        <v>19</v>
      </c>
      <c r="I1427" s="237"/>
      <c r="J1427" s="233"/>
      <c r="K1427" s="233"/>
      <c r="L1427" s="238"/>
      <c r="M1427" s="239"/>
      <c r="N1427" s="240"/>
      <c r="O1427" s="240"/>
      <c r="P1427" s="240"/>
      <c r="Q1427" s="240"/>
      <c r="R1427" s="240"/>
      <c r="S1427" s="240"/>
      <c r="T1427" s="241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42" t="s">
        <v>155</v>
      </c>
      <c r="AU1427" s="242" t="s">
        <v>82</v>
      </c>
      <c r="AV1427" s="13" t="s">
        <v>79</v>
      </c>
      <c r="AW1427" s="13" t="s">
        <v>33</v>
      </c>
      <c r="AX1427" s="13" t="s">
        <v>72</v>
      </c>
      <c r="AY1427" s="242" t="s">
        <v>143</v>
      </c>
    </row>
    <row r="1428" s="14" customFormat="1">
      <c r="A1428" s="14"/>
      <c r="B1428" s="243"/>
      <c r="C1428" s="244"/>
      <c r="D1428" s="234" t="s">
        <v>155</v>
      </c>
      <c r="E1428" s="245" t="s">
        <v>19</v>
      </c>
      <c r="F1428" s="246" t="s">
        <v>182</v>
      </c>
      <c r="G1428" s="244"/>
      <c r="H1428" s="247">
        <v>6</v>
      </c>
      <c r="I1428" s="248"/>
      <c r="J1428" s="244"/>
      <c r="K1428" s="244"/>
      <c r="L1428" s="249"/>
      <c r="M1428" s="250"/>
      <c r="N1428" s="251"/>
      <c r="O1428" s="251"/>
      <c r="P1428" s="251"/>
      <c r="Q1428" s="251"/>
      <c r="R1428" s="251"/>
      <c r="S1428" s="251"/>
      <c r="T1428" s="252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3" t="s">
        <v>155</v>
      </c>
      <c r="AU1428" s="253" t="s">
        <v>82</v>
      </c>
      <c r="AV1428" s="14" t="s">
        <v>82</v>
      </c>
      <c r="AW1428" s="14" t="s">
        <v>33</v>
      </c>
      <c r="AX1428" s="14" t="s">
        <v>79</v>
      </c>
      <c r="AY1428" s="253" t="s">
        <v>143</v>
      </c>
    </row>
    <row r="1429" s="2" customFormat="1" ht="24.15" customHeight="1">
      <c r="A1429" s="40"/>
      <c r="B1429" s="41"/>
      <c r="C1429" s="276" t="s">
        <v>1712</v>
      </c>
      <c r="D1429" s="276" t="s">
        <v>588</v>
      </c>
      <c r="E1429" s="277" t="s">
        <v>1713</v>
      </c>
      <c r="F1429" s="278" t="s">
        <v>1714</v>
      </c>
      <c r="G1429" s="279" t="s">
        <v>149</v>
      </c>
      <c r="H1429" s="280">
        <v>3</v>
      </c>
      <c r="I1429" s="281"/>
      <c r="J1429" s="282">
        <f>ROUND(I1429*H1429,2)</f>
        <v>0</v>
      </c>
      <c r="K1429" s="278" t="s">
        <v>19</v>
      </c>
      <c r="L1429" s="283"/>
      <c r="M1429" s="284" t="s">
        <v>19</v>
      </c>
      <c r="N1429" s="285" t="s">
        <v>43</v>
      </c>
      <c r="O1429" s="86"/>
      <c r="P1429" s="223">
        <f>O1429*H1429</f>
        <v>0</v>
      </c>
      <c r="Q1429" s="223">
        <v>0.029170000000000001</v>
      </c>
      <c r="R1429" s="223">
        <f>Q1429*H1429</f>
        <v>0.087510000000000004</v>
      </c>
      <c r="S1429" s="223">
        <v>0</v>
      </c>
      <c r="T1429" s="224">
        <f>S1429*H1429</f>
        <v>0</v>
      </c>
      <c r="U1429" s="40"/>
      <c r="V1429" s="40"/>
      <c r="W1429" s="40"/>
      <c r="X1429" s="40"/>
      <c r="Y1429" s="40"/>
      <c r="Z1429" s="40"/>
      <c r="AA1429" s="40"/>
      <c r="AB1429" s="40"/>
      <c r="AC1429" s="40"/>
      <c r="AD1429" s="40"/>
      <c r="AE1429" s="40"/>
      <c r="AR1429" s="225" t="s">
        <v>369</v>
      </c>
      <c r="AT1429" s="225" t="s">
        <v>588</v>
      </c>
      <c r="AU1429" s="225" t="s">
        <v>82</v>
      </c>
      <c r="AY1429" s="19" t="s">
        <v>143</v>
      </c>
      <c r="BE1429" s="226">
        <f>IF(N1429="základní",J1429,0)</f>
        <v>0</v>
      </c>
      <c r="BF1429" s="226">
        <f>IF(N1429="snížená",J1429,0)</f>
        <v>0</v>
      </c>
      <c r="BG1429" s="226">
        <f>IF(N1429="zákl. přenesená",J1429,0)</f>
        <v>0</v>
      </c>
      <c r="BH1429" s="226">
        <f>IF(N1429="sníž. přenesená",J1429,0)</f>
        <v>0</v>
      </c>
      <c r="BI1429" s="226">
        <f>IF(N1429="nulová",J1429,0)</f>
        <v>0</v>
      </c>
      <c r="BJ1429" s="19" t="s">
        <v>79</v>
      </c>
      <c r="BK1429" s="226">
        <f>ROUND(I1429*H1429,2)</f>
        <v>0</v>
      </c>
      <c r="BL1429" s="19" t="s">
        <v>204</v>
      </c>
      <c r="BM1429" s="225" t="s">
        <v>1715</v>
      </c>
    </row>
    <row r="1430" s="13" customFormat="1">
      <c r="A1430" s="13"/>
      <c r="B1430" s="232"/>
      <c r="C1430" s="233"/>
      <c r="D1430" s="234" t="s">
        <v>155</v>
      </c>
      <c r="E1430" s="235" t="s">
        <v>19</v>
      </c>
      <c r="F1430" s="236" t="s">
        <v>446</v>
      </c>
      <c r="G1430" s="233"/>
      <c r="H1430" s="235" t="s">
        <v>19</v>
      </c>
      <c r="I1430" s="237"/>
      <c r="J1430" s="233"/>
      <c r="K1430" s="233"/>
      <c r="L1430" s="238"/>
      <c r="M1430" s="239"/>
      <c r="N1430" s="240"/>
      <c r="O1430" s="240"/>
      <c r="P1430" s="240"/>
      <c r="Q1430" s="240"/>
      <c r="R1430" s="240"/>
      <c r="S1430" s="240"/>
      <c r="T1430" s="241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42" t="s">
        <v>155</v>
      </c>
      <c r="AU1430" s="242" t="s">
        <v>82</v>
      </c>
      <c r="AV1430" s="13" t="s">
        <v>79</v>
      </c>
      <c r="AW1430" s="13" t="s">
        <v>33</v>
      </c>
      <c r="AX1430" s="13" t="s">
        <v>72</v>
      </c>
      <c r="AY1430" s="242" t="s">
        <v>143</v>
      </c>
    </row>
    <row r="1431" s="13" customFormat="1">
      <c r="A1431" s="13"/>
      <c r="B1431" s="232"/>
      <c r="C1431" s="233"/>
      <c r="D1431" s="234" t="s">
        <v>155</v>
      </c>
      <c r="E1431" s="235" t="s">
        <v>19</v>
      </c>
      <c r="F1431" s="236" t="s">
        <v>449</v>
      </c>
      <c r="G1431" s="233"/>
      <c r="H1431" s="235" t="s">
        <v>19</v>
      </c>
      <c r="I1431" s="237"/>
      <c r="J1431" s="233"/>
      <c r="K1431" s="233"/>
      <c r="L1431" s="238"/>
      <c r="M1431" s="239"/>
      <c r="N1431" s="240"/>
      <c r="O1431" s="240"/>
      <c r="P1431" s="240"/>
      <c r="Q1431" s="240"/>
      <c r="R1431" s="240"/>
      <c r="S1431" s="240"/>
      <c r="T1431" s="241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2" t="s">
        <v>155</v>
      </c>
      <c r="AU1431" s="242" t="s">
        <v>82</v>
      </c>
      <c r="AV1431" s="13" t="s">
        <v>79</v>
      </c>
      <c r="AW1431" s="13" t="s">
        <v>33</v>
      </c>
      <c r="AX1431" s="13" t="s">
        <v>72</v>
      </c>
      <c r="AY1431" s="242" t="s">
        <v>143</v>
      </c>
    </row>
    <row r="1432" s="14" customFormat="1">
      <c r="A1432" s="14"/>
      <c r="B1432" s="243"/>
      <c r="C1432" s="244"/>
      <c r="D1432" s="234" t="s">
        <v>155</v>
      </c>
      <c r="E1432" s="245" t="s">
        <v>19</v>
      </c>
      <c r="F1432" s="246" t="s">
        <v>166</v>
      </c>
      <c r="G1432" s="244"/>
      <c r="H1432" s="247">
        <v>3</v>
      </c>
      <c r="I1432" s="248"/>
      <c r="J1432" s="244"/>
      <c r="K1432" s="244"/>
      <c r="L1432" s="249"/>
      <c r="M1432" s="250"/>
      <c r="N1432" s="251"/>
      <c r="O1432" s="251"/>
      <c r="P1432" s="251"/>
      <c r="Q1432" s="251"/>
      <c r="R1432" s="251"/>
      <c r="S1432" s="251"/>
      <c r="T1432" s="252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3" t="s">
        <v>155</v>
      </c>
      <c r="AU1432" s="253" t="s">
        <v>82</v>
      </c>
      <c r="AV1432" s="14" t="s">
        <v>82</v>
      </c>
      <c r="AW1432" s="14" t="s">
        <v>33</v>
      </c>
      <c r="AX1432" s="14" t="s">
        <v>79</v>
      </c>
      <c r="AY1432" s="253" t="s">
        <v>143</v>
      </c>
    </row>
    <row r="1433" s="2" customFormat="1" ht="24.15" customHeight="1">
      <c r="A1433" s="40"/>
      <c r="B1433" s="41"/>
      <c r="C1433" s="214" t="s">
        <v>1716</v>
      </c>
      <c r="D1433" s="214" t="s">
        <v>146</v>
      </c>
      <c r="E1433" s="215" t="s">
        <v>1717</v>
      </c>
      <c r="F1433" s="216" t="s">
        <v>1718</v>
      </c>
      <c r="G1433" s="217" t="s">
        <v>325</v>
      </c>
      <c r="H1433" s="218">
        <v>2</v>
      </c>
      <c r="I1433" s="219"/>
      <c r="J1433" s="220">
        <f>ROUND(I1433*H1433,2)</f>
        <v>0</v>
      </c>
      <c r="K1433" s="216" t="s">
        <v>150</v>
      </c>
      <c r="L1433" s="46"/>
      <c r="M1433" s="221" t="s">
        <v>19</v>
      </c>
      <c r="N1433" s="222" t="s">
        <v>43</v>
      </c>
      <c r="O1433" s="86"/>
      <c r="P1433" s="223">
        <f>O1433*H1433</f>
        <v>0</v>
      </c>
      <c r="Q1433" s="223">
        <v>0.00027</v>
      </c>
      <c r="R1433" s="223">
        <f>Q1433*H1433</f>
        <v>0.00054000000000000001</v>
      </c>
      <c r="S1433" s="223">
        <v>0</v>
      </c>
      <c r="T1433" s="224">
        <f>S1433*H1433</f>
        <v>0</v>
      </c>
      <c r="U1433" s="40"/>
      <c r="V1433" s="40"/>
      <c r="W1433" s="40"/>
      <c r="X1433" s="40"/>
      <c r="Y1433" s="40"/>
      <c r="Z1433" s="40"/>
      <c r="AA1433" s="40"/>
      <c r="AB1433" s="40"/>
      <c r="AC1433" s="40"/>
      <c r="AD1433" s="40"/>
      <c r="AE1433" s="40"/>
      <c r="AR1433" s="225" t="s">
        <v>204</v>
      </c>
      <c r="AT1433" s="225" t="s">
        <v>146</v>
      </c>
      <c r="AU1433" s="225" t="s">
        <v>82</v>
      </c>
      <c r="AY1433" s="19" t="s">
        <v>143</v>
      </c>
      <c r="BE1433" s="226">
        <f>IF(N1433="základní",J1433,0)</f>
        <v>0</v>
      </c>
      <c r="BF1433" s="226">
        <f>IF(N1433="snížená",J1433,0)</f>
        <v>0</v>
      </c>
      <c r="BG1433" s="226">
        <f>IF(N1433="zákl. přenesená",J1433,0)</f>
        <v>0</v>
      </c>
      <c r="BH1433" s="226">
        <f>IF(N1433="sníž. přenesená",J1433,0)</f>
        <v>0</v>
      </c>
      <c r="BI1433" s="226">
        <f>IF(N1433="nulová",J1433,0)</f>
        <v>0</v>
      </c>
      <c r="BJ1433" s="19" t="s">
        <v>79</v>
      </c>
      <c r="BK1433" s="226">
        <f>ROUND(I1433*H1433,2)</f>
        <v>0</v>
      </c>
      <c r="BL1433" s="19" t="s">
        <v>204</v>
      </c>
      <c r="BM1433" s="225" t="s">
        <v>1719</v>
      </c>
    </row>
    <row r="1434" s="2" customFormat="1">
      <c r="A1434" s="40"/>
      <c r="B1434" s="41"/>
      <c r="C1434" s="42"/>
      <c r="D1434" s="227" t="s">
        <v>153</v>
      </c>
      <c r="E1434" s="42"/>
      <c r="F1434" s="228" t="s">
        <v>1720</v>
      </c>
      <c r="G1434" s="42"/>
      <c r="H1434" s="42"/>
      <c r="I1434" s="229"/>
      <c r="J1434" s="42"/>
      <c r="K1434" s="42"/>
      <c r="L1434" s="46"/>
      <c r="M1434" s="230"/>
      <c r="N1434" s="231"/>
      <c r="O1434" s="86"/>
      <c r="P1434" s="86"/>
      <c r="Q1434" s="86"/>
      <c r="R1434" s="86"/>
      <c r="S1434" s="86"/>
      <c r="T1434" s="87"/>
      <c r="U1434" s="40"/>
      <c r="V1434" s="40"/>
      <c r="W1434" s="40"/>
      <c r="X1434" s="40"/>
      <c r="Y1434" s="40"/>
      <c r="Z1434" s="40"/>
      <c r="AA1434" s="40"/>
      <c r="AB1434" s="40"/>
      <c r="AC1434" s="40"/>
      <c r="AD1434" s="40"/>
      <c r="AE1434" s="40"/>
      <c r="AT1434" s="19" t="s">
        <v>153</v>
      </c>
      <c r="AU1434" s="19" t="s">
        <v>82</v>
      </c>
    </row>
    <row r="1435" s="13" customFormat="1">
      <c r="A1435" s="13"/>
      <c r="B1435" s="232"/>
      <c r="C1435" s="233"/>
      <c r="D1435" s="234" t="s">
        <v>155</v>
      </c>
      <c r="E1435" s="235" t="s">
        <v>19</v>
      </c>
      <c r="F1435" s="236" t="s">
        <v>446</v>
      </c>
      <c r="G1435" s="233"/>
      <c r="H1435" s="235" t="s">
        <v>19</v>
      </c>
      <c r="I1435" s="237"/>
      <c r="J1435" s="233"/>
      <c r="K1435" s="233"/>
      <c r="L1435" s="238"/>
      <c r="M1435" s="239"/>
      <c r="N1435" s="240"/>
      <c r="O1435" s="240"/>
      <c r="P1435" s="240"/>
      <c r="Q1435" s="240"/>
      <c r="R1435" s="240"/>
      <c r="S1435" s="240"/>
      <c r="T1435" s="241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2" t="s">
        <v>155</v>
      </c>
      <c r="AU1435" s="242" t="s">
        <v>82</v>
      </c>
      <c r="AV1435" s="13" t="s">
        <v>79</v>
      </c>
      <c r="AW1435" s="13" t="s">
        <v>33</v>
      </c>
      <c r="AX1435" s="13" t="s">
        <v>72</v>
      </c>
      <c r="AY1435" s="242" t="s">
        <v>143</v>
      </c>
    </row>
    <row r="1436" s="13" customFormat="1">
      <c r="A1436" s="13"/>
      <c r="B1436" s="232"/>
      <c r="C1436" s="233"/>
      <c r="D1436" s="234" t="s">
        <v>155</v>
      </c>
      <c r="E1436" s="235" t="s">
        <v>19</v>
      </c>
      <c r="F1436" s="236" t="s">
        <v>456</v>
      </c>
      <c r="G1436" s="233"/>
      <c r="H1436" s="235" t="s">
        <v>19</v>
      </c>
      <c r="I1436" s="237"/>
      <c r="J1436" s="233"/>
      <c r="K1436" s="233"/>
      <c r="L1436" s="238"/>
      <c r="M1436" s="239"/>
      <c r="N1436" s="240"/>
      <c r="O1436" s="240"/>
      <c r="P1436" s="240"/>
      <c r="Q1436" s="240"/>
      <c r="R1436" s="240"/>
      <c r="S1436" s="240"/>
      <c r="T1436" s="241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2" t="s">
        <v>155</v>
      </c>
      <c r="AU1436" s="242" t="s">
        <v>82</v>
      </c>
      <c r="AV1436" s="13" t="s">
        <v>79</v>
      </c>
      <c r="AW1436" s="13" t="s">
        <v>33</v>
      </c>
      <c r="AX1436" s="13" t="s">
        <v>72</v>
      </c>
      <c r="AY1436" s="242" t="s">
        <v>143</v>
      </c>
    </row>
    <row r="1437" s="14" customFormat="1">
      <c r="A1437" s="14"/>
      <c r="B1437" s="243"/>
      <c r="C1437" s="244"/>
      <c r="D1437" s="234" t="s">
        <v>155</v>
      </c>
      <c r="E1437" s="245" t="s">
        <v>19</v>
      </c>
      <c r="F1437" s="246" t="s">
        <v>82</v>
      </c>
      <c r="G1437" s="244"/>
      <c r="H1437" s="247">
        <v>2</v>
      </c>
      <c r="I1437" s="248"/>
      <c r="J1437" s="244"/>
      <c r="K1437" s="244"/>
      <c r="L1437" s="249"/>
      <c r="M1437" s="250"/>
      <c r="N1437" s="251"/>
      <c r="O1437" s="251"/>
      <c r="P1437" s="251"/>
      <c r="Q1437" s="251"/>
      <c r="R1437" s="251"/>
      <c r="S1437" s="251"/>
      <c r="T1437" s="252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3" t="s">
        <v>155</v>
      </c>
      <c r="AU1437" s="253" t="s">
        <v>82</v>
      </c>
      <c r="AV1437" s="14" t="s">
        <v>82</v>
      </c>
      <c r="AW1437" s="14" t="s">
        <v>33</v>
      </c>
      <c r="AX1437" s="14" t="s">
        <v>79</v>
      </c>
      <c r="AY1437" s="253" t="s">
        <v>143</v>
      </c>
    </row>
    <row r="1438" s="2" customFormat="1" ht="24.15" customHeight="1">
      <c r="A1438" s="40"/>
      <c r="B1438" s="41"/>
      <c r="C1438" s="276" t="s">
        <v>1721</v>
      </c>
      <c r="D1438" s="276" t="s">
        <v>588</v>
      </c>
      <c r="E1438" s="277" t="s">
        <v>1722</v>
      </c>
      <c r="F1438" s="278" t="s">
        <v>1723</v>
      </c>
      <c r="G1438" s="279" t="s">
        <v>149</v>
      </c>
      <c r="H1438" s="280">
        <v>2</v>
      </c>
      <c r="I1438" s="281"/>
      <c r="J1438" s="282">
        <f>ROUND(I1438*H1438,2)</f>
        <v>0</v>
      </c>
      <c r="K1438" s="278" t="s">
        <v>19</v>
      </c>
      <c r="L1438" s="283"/>
      <c r="M1438" s="284" t="s">
        <v>19</v>
      </c>
      <c r="N1438" s="285" t="s">
        <v>43</v>
      </c>
      <c r="O1438" s="86"/>
      <c r="P1438" s="223">
        <f>O1438*H1438</f>
        <v>0</v>
      </c>
      <c r="Q1438" s="223">
        <v>0.034720000000000001</v>
      </c>
      <c r="R1438" s="223">
        <f>Q1438*H1438</f>
        <v>0.069440000000000002</v>
      </c>
      <c r="S1438" s="223">
        <v>0</v>
      </c>
      <c r="T1438" s="224">
        <f>S1438*H1438</f>
        <v>0</v>
      </c>
      <c r="U1438" s="40"/>
      <c r="V1438" s="40"/>
      <c r="W1438" s="40"/>
      <c r="X1438" s="40"/>
      <c r="Y1438" s="40"/>
      <c r="Z1438" s="40"/>
      <c r="AA1438" s="40"/>
      <c r="AB1438" s="40"/>
      <c r="AC1438" s="40"/>
      <c r="AD1438" s="40"/>
      <c r="AE1438" s="40"/>
      <c r="AR1438" s="225" t="s">
        <v>369</v>
      </c>
      <c r="AT1438" s="225" t="s">
        <v>588</v>
      </c>
      <c r="AU1438" s="225" t="s">
        <v>82</v>
      </c>
      <c r="AY1438" s="19" t="s">
        <v>143</v>
      </c>
      <c r="BE1438" s="226">
        <f>IF(N1438="základní",J1438,0)</f>
        <v>0</v>
      </c>
      <c r="BF1438" s="226">
        <f>IF(N1438="snížená",J1438,0)</f>
        <v>0</v>
      </c>
      <c r="BG1438" s="226">
        <f>IF(N1438="zákl. přenesená",J1438,0)</f>
        <v>0</v>
      </c>
      <c r="BH1438" s="226">
        <f>IF(N1438="sníž. přenesená",J1438,0)</f>
        <v>0</v>
      </c>
      <c r="BI1438" s="226">
        <f>IF(N1438="nulová",J1438,0)</f>
        <v>0</v>
      </c>
      <c r="BJ1438" s="19" t="s">
        <v>79</v>
      </c>
      <c r="BK1438" s="226">
        <f>ROUND(I1438*H1438,2)</f>
        <v>0</v>
      </c>
      <c r="BL1438" s="19" t="s">
        <v>204</v>
      </c>
      <c r="BM1438" s="225" t="s">
        <v>1724</v>
      </c>
    </row>
    <row r="1439" s="13" customFormat="1">
      <c r="A1439" s="13"/>
      <c r="B1439" s="232"/>
      <c r="C1439" s="233"/>
      <c r="D1439" s="234" t="s">
        <v>155</v>
      </c>
      <c r="E1439" s="235" t="s">
        <v>19</v>
      </c>
      <c r="F1439" s="236" t="s">
        <v>446</v>
      </c>
      <c r="G1439" s="233"/>
      <c r="H1439" s="235" t="s">
        <v>19</v>
      </c>
      <c r="I1439" s="237"/>
      <c r="J1439" s="233"/>
      <c r="K1439" s="233"/>
      <c r="L1439" s="238"/>
      <c r="M1439" s="239"/>
      <c r="N1439" s="240"/>
      <c r="O1439" s="240"/>
      <c r="P1439" s="240"/>
      <c r="Q1439" s="240"/>
      <c r="R1439" s="240"/>
      <c r="S1439" s="240"/>
      <c r="T1439" s="241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2" t="s">
        <v>155</v>
      </c>
      <c r="AU1439" s="242" t="s">
        <v>82</v>
      </c>
      <c r="AV1439" s="13" t="s">
        <v>79</v>
      </c>
      <c r="AW1439" s="13" t="s">
        <v>33</v>
      </c>
      <c r="AX1439" s="13" t="s">
        <v>72</v>
      </c>
      <c r="AY1439" s="242" t="s">
        <v>143</v>
      </c>
    </row>
    <row r="1440" s="13" customFormat="1">
      <c r="A1440" s="13"/>
      <c r="B1440" s="232"/>
      <c r="C1440" s="233"/>
      <c r="D1440" s="234" t="s">
        <v>155</v>
      </c>
      <c r="E1440" s="235" t="s">
        <v>19</v>
      </c>
      <c r="F1440" s="236" t="s">
        <v>456</v>
      </c>
      <c r="G1440" s="233"/>
      <c r="H1440" s="235" t="s">
        <v>19</v>
      </c>
      <c r="I1440" s="237"/>
      <c r="J1440" s="233"/>
      <c r="K1440" s="233"/>
      <c r="L1440" s="238"/>
      <c r="M1440" s="239"/>
      <c r="N1440" s="240"/>
      <c r="O1440" s="240"/>
      <c r="P1440" s="240"/>
      <c r="Q1440" s="240"/>
      <c r="R1440" s="240"/>
      <c r="S1440" s="240"/>
      <c r="T1440" s="241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2" t="s">
        <v>155</v>
      </c>
      <c r="AU1440" s="242" t="s">
        <v>82</v>
      </c>
      <c r="AV1440" s="13" t="s">
        <v>79</v>
      </c>
      <c r="AW1440" s="13" t="s">
        <v>33</v>
      </c>
      <c r="AX1440" s="13" t="s">
        <v>72</v>
      </c>
      <c r="AY1440" s="242" t="s">
        <v>143</v>
      </c>
    </row>
    <row r="1441" s="14" customFormat="1">
      <c r="A1441" s="14"/>
      <c r="B1441" s="243"/>
      <c r="C1441" s="244"/>
      <c r="D1441" s="234" t="s">
        <v>155</v>
      </c>
      <c r="E1441" s="245" t="s">
        <v>19</v>
      </c>
      <c r="F1441" s="246" t="s">
        <v>82</v>
      </c>
      <c r="G1441" s="244"/>
      <c r="H1441" s="247">
        <v>2</v>
      </c>
      <c r="I1441" s="248"/>
      <c r="J1441" s="244"/>
      <c r="K1441" s="244"/>
      <c r="L1441" s="249"/>
      <c r="M1441" s="250"/>
      <c r="N1441" s="251"/>
      <c r="O1441" s="251"/>
      <c r="P1441" s="251"/>
      <c r="Q1441" s="251"/>
      <c r="R1441" s="251"/>
      <c r="S1441" s="251"/>
      <c r="T1441" s="252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3" t="s">
        <v>155</v>
      </c>
      <c r="AU1441" s="253" t="s">
        <v>82</v>
      </c>
      <c r="AV1441" s="14" t="s">
        <v>82</v>
      </c>
      <c r="AW1441" s="14" t="s">
        <v>33</v>
      </c>
      <c r="AX1441" s="14" t="s">
        <v>79</v>
      </c>
      <c r="AY1441" s="253" t="s">
        <v>143</v>
      </c>
    </row>
    <row r="1442" s="2" customFormat="1" ht="49.05" customHeight="1">
      <c r="A1442" s="40"/>
      <c r="B1442" s="41"/>
      <c r="C1442" s="214" t="s">
        <v>1725</v>
      </c>
      <c r="D1442" s="214" t="s">
        <v>146</v>
      </c>
      <c r="E1442" s="215" t="s">
        <v>1726</v>
      </c>
      <c r="F1442" s="216" t="s">
        <v>1727</v>
      </c>
      <c r="G1442" s="217" t="s">
        <v>470</v>
      </c>
      <c r="H1442" s="218">
        <v>0.33500000000000002</v>
      </c>
      <c r="I1442" s="219"/>
      <c r="J1442" s="220">
        <f>ROUND(I1442*H1442,2)</f>
        <v>0</v>
      </c>
      <c r="K1442" s="216" t="s">
        <v>150</v>
      </c>
      <c r="L1442" s="46"/>
      <c r="M1442" s="221" t="s">
        <v>19</v>
      </c>
      <c r="N1442" s="222" t="s">
        <v>43</v>
      </c>
      <c r="O1442" s="86"/>
      <c r="P1442" s="223">
        <f>O1442*H1442</f>
        <v>0</v>
      </c>
      <c r="Q1442" s="223">
        <v>0</v>
      </c>
      <c r="R1442" s="223">
        <f>Q1442*H1442</f>
        <v>0</v>
      </c>
      <c r="S1442" s="223">
        <v>0</v>
      </c>
      <c r="T1442" s="224">
        <f>S1442*H1442</f>
        <v>0</v>
      </c>
      <c r="U1442" s="40"/>
      <c r="V1442" s="40"/>
      <c r="W1442" s="40"/>
      <c r="X1442" s="40"/>
      <c r="Y1442" s="40"/>
      <c r="Z1442" s="40"/>
      <c r="AA1442" s="40"/>
      <c r="AB1442" s="40"/>
      <c r="AC1442" s="40"/>
      <c r="AD1442" s="40"/>
      <c r="AE1442" s="40"/>
      <c r="AR1442" s="225" t="s">
        <v>204</v>
      </c>
      <c r="AT1442" s="225" t="s">
        <v>146</v>
      </c>
      <c r="AU1442" s="225" t="s">
        <v>82</v>
      </c>
      <c r="AY1442" s="19" t="s">
        <v>143</v>
      </c>
      <c r="BE1442" s="226">
        <f>IF(N1442="základní",J1442,0)</f>
        <v>0</v>
      </c>
      <c r="BF1442" s="226">
        <f>IF(N1442="snížená",J1442,0)</f>
        <v>0</v>
      </c>
      <c r="BG1442" s="226">
        <f>IF(N1442="zákl. přenesená",J1442,0)</f>
        <v>0</v>
      </c>
      <c r="BH1442" s="226">
        <f>IF(N1442="sníž. přenesená",J1442,0)</f>
        <v>0</v>
      </c>
      <c r="BI1442" s="226">
        <f>IF(N1442="nulová",J1442,0)</f>
        <v>0</v>
      </c>
      <c r="BJ1442" s="19" t="s">
        <v>79</v>
      </c>
      <c r="BK1442" s="226">
        <f>ROUND(I1442*H1442,2)</f>
        <v>0</v>
      </c>
      <c r="BL1442" s="19" t="s">
        <v>204</v>
      </c>
      <c r="BM1442" s="225" t="s">
        <v>1728</v>
      </c>
    </row>
    <row r="1443" s="2" customFormat="1">
      <c r="A1443" s="40"/>
      <c r="B1443" s="41"/>
      <c r="C1443" s="42"/>
      <c r="D1443" s="227" t="s">
        <v>153</v>
      </c>
      <c r="E1443" s="42"/>
      <c r="F1443" s="228" t="s">
        <v>1729</v>
      </c>
      <c r="G1443" s="42"/>
      <c r="H1443" s="42"/>
      <c r="I1443" s="229"/>
      <c r="J1443" s="42"/>
      <c r="K1443" s="42"/>
      <c r="L1443" s="46"/>
      <c r="M1443" s="230"/>
      <c r="N1443" s="231"/>
      <c r="O1443" s="86"/>
      <c r="P1443" s="86"/>
      <c r="Q1443" s="86"/>
      <c r="R1443" s="86"/>
      <c r="S1443" s="86"/>
      <c r="T1443" s="87"/>
      <c r="U1443" s="40"/>
      <c r="V1443" s="40"/>
      <c r="W1443" s="40"/>
      <c r="X1443" s="40"/>
      <c r="Y1443" s="40"/>
      <c r="Z1443" s="40"/>
      <c r="AA1443" s="40"/>
      <c r="AB1443" s="40"/>
      <c r="AC1443" s="40"/>
      <c r="AD1443" s="40"/>
      <c r="AE1443" s="40"/>
      <c r="AT1443" s="19" t="s">
        <v>153</v>
      </c>
      <c r="AU1443" s="19" t="s">
        <v>82</v>
      </c>
    </row>
    <row r="1444" s="2" customFormat="1" ht="49.05" customHeight="1">
      <c r="A1444" s="40"/>
      <c r="B1444" s="41"/>
      <c r="C1444" s="214" t="s">
        <v>1730</v>
      </c>
      <c r="D1444" s="214" t="s">
        <v>146</v>
      </c>
      <c r="E1444" s="215" t="s">
        <v>1731</v>
      </c>
      <c r="F1444" s="216" t="s">
        <v>1732</v>
      </c>
      <c r="G1444" s="217" t="s">
        <v>470</v>
      </c>
      <c r="H1444" s="218">
        <v>0.33500000000000002</v>
      </c>
      <c r="I1444" s="219"/>
      <c r="J1444" s="220">
        <f>ROUND(I1444*H1444,2)</f>
        <v>0</v>
      </c>
      <c r="K1444" s="216" t="s">
        <v>150</v>
      </c>
      <c r="L1444" s="46"/>
      <c r="M1444" s="221" t="s">
        <v>19</v>
      </c>
      <c r="N1444" s="222" t="s">
        <v>43</v>
      </c>
      <c r="O1444" s="86"/>
      <c r="P1444" s="223">
        <f>O1444*H1444</f>
        <v>0</v>
      </c>
      <c r="Q1444" s="223">
        <v>0</v>
      </c>
      <c r="R1444" s="223">
        <f>Q1444*H1444</f>
        <v>0</v>
      </c>
      <c r="S1444" s="223">
        <v>0</v>
      </c>
      <c r="T1444" s="224">
        <f>S1444*H1444</f>
        <v>0</v>
      </c>
      <c r="U1444" s="40"/>
      <c r="V1444" s="40"/>
      <c r="W1444" s="40"/>
      <c r="X1444" s="40"/>
      <c r="Y1444" s="40"/>
      <c r="Z1444" s="40"/>
      <c r="AA1444" s="40"/>
      <c r="AB1444" s="40"/>
      <c r="AC1444" s="40"/>
      <c r="AD1444" s="40"/>
      <c r="AE1444" s="40"/>
      <c r="AR1444" s="225" t="s">
        <v>204</v>
      </c>
      <c r="AT1444" s="225" t="s">
        <v>146</v>
      </c>
      <c r="AU1444" s="225" t="s">
        <v>82</v>
      </c>
      <c r="AY1444" s="19" t="s">
        <v>143</v>
      </c>
      <c r="BE1444" s="226">
        <f>IF(N1444="základní",J1444,0)</f>
        <v>0</v>
      </c>
      <c r="BF1444" s="226">
        <f>IF(N1444="snížená",J1444,0)</f>
        <v>0</v>
      </c>
      <c r="BG1444" s="226">
        <f>IF(N1444="zákl. přenesená",J1444,0)</f>
        <v>0</v>
      </c>
      <c r="BH1444" s="226">
        <f>IF(N1444="sníž. přenesená",J1444,0)</f>
        <v>0</v>
      </c>
      <c r="BI1444" s="226">
        <f>IF(N1444="nulová",J1444,0)</f>
        <v>0</v>
      </c>
      <c r="BJ1444" s="19" t="s">
        <v>79</v>
      </c>
      <c r="BK1444" s="226">
        <f>ROUND(I1444*H1444,2)</f>
        <v>0</v>
      </c>
      <c r="BL1444" s="19" t="s">
        <v>204</v>
      </c>
      <c r="BM1444" s="225" t="s">
        <v>1733</v>
      </c>
    </row>
    <row r="1445" s="2" customFormat="1">
      <c r="A1445" s="40"/>
      <c r="B1445" s="41"/>
      <c r="C1445" s="42"/>
      <c r="D1445" s="227" t="s">
        <v>153</v>
      </c>
      <c r="E1445" s="42"/>
      <c r="F1445" s="228" t="s">
        <v>1734</v>
      </c>
      <c r="G1445" s="42"/>
      <c r="H1445" s="42"/>
      <c r="I1445" s="229"/>
      <c r="J1445" s="42"/>
      <c r="K1445" s="42"/>
      <c r="L1445" s="46"/>
      <c r="M1445" s="230"/>
      <c r="N1445" s="231"/>
      <c r="O1445" s="86"/>
      <c r="P1445" s="86"/>
      <c r="Q1445" s="86"/>
      <c r="R1445" s="86"/>
      <c r="S1445" s="86"/>
      <c r="T1445" s="87"/>
      <c r="U1445" s="40"/>
      <c r="V1445" s="40"/>
      <c r="W1445" s="40"/>
      <c r="X1445" s="40"/>
      <c r="Y1445" s="40"/>
      <c r="Z1445" s="40"/>
      <c r="AA1445" s="40"/>
      <c r="AB1445" s="40"/>
      <c r="AC1445" s="40"/>
      <c r="AD1445" s="40"/>
      <c r="AE1445" s="40"/>
      <c r="AT1445" s="19" t="s">
        <v>153</v>
      </c>
      <c r="AU1445" s="19" t="s">
        <v>82</v>
      </c>
    </row>
    <row r="1446" s="12" customFormat="1" ht="22.8" customHeight="1">
      <c r="A1446" s="12"/>
      <c r="B1446" s="198"/>
      <c r="C1446" s="199"/>
      <c r="D1446" s="200" t="s">
        <v>71</v>
      </c>
      <c r="E1446" s="212" t="s">
        <v>1735</v>
      </c>
      <c r="F1446" s="212" t="s">
        <v>1736</v>
      </c>
      <c r="G1446" s="199"/>
      <c r="H1446" s="199"/>
      <c r="I1446" s="202"/>
      <c r="J1446" s="213">
        <f>BK1446</f>
        <v>0</v>
      </c>
      <c r="K1446" s="199"/>
      <c r="L1446" s="204"/>
      <c r="M1446" s="205"/>
      <c r="N1446" s="206"/>
      <c r="O1446" s="206"/>
      <c r="P1446" s="207">
        <f>SUM(P1447:P1521)</f>
        <v>0</v>
      </c>
      <c r="Q1446" s="206"/>
      <c r="R1446" s="207">
        <f>SUM(R1447:R1521)</f>
        <v>0.1159</v>
      </c>
      <c r="S1446" s="206"/>
      <c r="T1446" s="208">
        <f>SUM(T1447:T1521)</f>
        <v>0.032000000000000001</v>
      </c>
      <c r="U1446" s="12"/>
      <c r="V1446" s="12"/>
      <c r="W1446" s="12"/>
      <c r="X1446" s="12"/>
      <c r="Y1446" s="12"/>
      <c r="Z1446" s="12"/>
      <c r="AA1446" s="12"/>
      <c r="AB1446" s="12"/>
      <c r="AC1446" s="12"/>
      <c r="AD1446" s="12"/>
      <c r="AE1446" s="12"/>
      <c r="AR1446" s="209" t="s">
        <v>82</v>
      </c>
      <c r="AT1446" s="210" t="s">
        <v>71</v>
      </c>
      <c r="AU1446" s="210" t="s">
        <v>79</v>
      </c>
      <c r="AY1446" s="209" t="s">
        <v>143</v>
      </c>
      <c r="BK1446" s="211">
        <f>SUM(BK1447:BK1521)</f>
        <v>0</v>
      </c>
    </row>
    <row r="1447" s="2" customFormat="1" ht="49.05" customHeight="1">
      <c r="A1447" s="40"/>
      <c r="B1447" s="41"/>
      <c r="C1447" s="214" t="s">
        <v>1737</v>
      </c>
      <c r="D1447" s="214" t="s">
        <v>146</v>
      </c>
      <c r="E1447" s="215" t="s">
        <v>1738</v>
      </c>
      <c r="F1447" s="216" t="s">
        <v>1739</v>
      </c>
      <c r="G1447" s="217" t="s">
        <v>325</v>
      </c>
      <c r="H1447" s="218">
        <v>90</v>
      </c>
      <c r="I1447" s="219"/>
      <c r="J1447" s="220">
        <f>ROUND(I1447*H1447,2)</f>
        <v>0</v>
      </c>
      <c r="K1447" s="216" t="s">
        <v>150</v>
      </c>
      <c r="L1447" s="46"/>
      <c r="M1447" s="221" t="s">
        <v>19</v>
      </c>
      <c r="N1447" s="222" t="s">
        <v>43</v>
      </c>
      <c r="O1447" s="86"/>
      <c r="P1447" s="223">
        <f>O1447*H1447</f>
        <v>0</v>
      </c>
      <c r="Q1447" s="223">
        <v>0</v>
      </c>
      <c r="R1447" s="223">
        <f>Q1447*H1447</f>
        <v>0</v>
      </c>
      <c r="S1447" s="223">
        <v>0</v>
      </c>
      <c r="T1447" s="224">
        <f>S1447*H1447</f>
        <v>0</v>
      </c>
      <c r="U1447" s="40"/>
      <c r="V1447" s="40"/>
      <c r="W1447" s="40"/>
      <c r="X1447" s="40"/>
      <c r="Y1447" s="40"/>
      <c r="Z1447" s="40"/>
      <c r="AA1447" s="40"/>
      <c r="AB1447" s="40"/>
      <c r="AC1447" s="40"/>
      <c r="AD1447" s="40"/>
      <c r="AE1447" s="40"/>
      <c r="AR1447" s="225" t="s">
        <v>204</v>
      </c>
      <c r="AT1447" s="225" t="s">
        <v>146</v>
      </c>
      <c r="AU1447" s="225" t="s">
        <v>82</v>
      </c>
      <c r="AY1447" s="19" t="s">
        <v>143</v>
      </c>
      <c r="BE1447" s="226">
        <f>IF(N1447="základní",J1447,0)</f>
        <v>0</v>
      </c>
      <c r="BF1447" s="226">
        <f>IF(N1447="snížená",J1447,0)</f>
        <v>0</v>
      </c>
      <c r="BG1447" s="226">
        <f>IF(N1447="zákl. přenesená",J1447,0)</f>
        <v>0</v>
      </c>
      <c r="BH1447" s="226">
        <f>IF(N1447="sníž. přenesená",J1447,0)</f>
        <v>0</v>
      </c>
      <c r="BI1447" s="226">
        <f>IF(N1447="nulová",J1447,0)</f>
        <v>0</v>
      </c>
      <c r="BJ1447" s="19" t="s">
        <v>79</v>
      </c>
      <c r="BK1447" s="226">
        <f>ROUND(I1447*H1447,2)</f>
        <v>0</v>
      </c>
      <c r="BL1447" s="19" t="s">
        <v>204</v>
      </c>
      <c r="BM1447" s="225" t="s">
        <v>1740</v>
      </c>
    </row>
    <row r="1448" s="2" customFormat="1">
      <c r="A1448" s="40"/>
      <c r="B1448" s="41"/>
      <c r="C1448" s="42"/>
      <c r="D1448" s="227" t="s">
        <v>153</v>
      </c>
      <c r="E1448" s="42"/>
      <c r="F1448" s="228" t="s">
        <v>1741</v>
      </c>
      <c r="G1448" s="42"/>
      <c r="H1448" s="42"/>
      <c r="I1448" s="229"/>
      <c r="J1448" s="42"/>
      <c r="K1448" s="42"/>
      <c r="L1448" s="46"/>
      <c r="M1448" s="230"/>
      <c r="N1448" s="231"/>
      <c r="O1448" s="86"/>
      <c r="P1448" s="86"/>
      <c r="Q1448" s="86"/>
      <c r="R1448" s="86"/>
      <c r="S1448" s="86"/>
      <c r="T1448" s="87"/>
      <c r="U1448" s="40"/>
      <c r="V1448" s="40"/>
      <c r="W1448" s="40"/>
      <c r="X1448" s="40"/>
      <c r="Y1448" s="40"/>
      <c r="Z1448" s="40"/>
      <c r="AA1448" s="40"/>
      <c r="AB1448" s="40"/>
      <c r="AC1448" s="40"/>
      <c r="AD1448" s="40"/>
      <c r="AE1448" s="40"/>
      <c r="AT1448" s="19" t="s">
        <v>153</v>
      </c>
      <c r="AU1448" s="19" t="s">
        <v>82</v>
      </c>
    </row>
    <row r="1449" s="13" customFormat="1">
      <c r="A1449" s="13"/>
      <c r="B1449" s="232"/>
      <c r="C1449" s="233"/>
      <c r="D1449" s="234" t="s">
        <v>155</v>
      </c>
      <c r="E1449" s="235" t="s">
        <v>19</v>
      </c>
      <c r="F1449" s="236" t="s">
        <v>1742</v>
      </c>
      <c r="G1449" s="233"/>
      <c r="H1449" s="235" t="s">
        <v>19</v>
      </c>
      <c r="I1449" s="237"/>
      <c r="J1449" s="233"/>
      <c r="K1449" s="233"/>
      <c r="L1449" s="238"/>
      <c r="M1449" s="239"/>
      <c r="N1449" s="240"/>
      <c r="O1449" s="240"/>
      <c r="P1449" s="240"/>
      <c r="Q1449" s="240"/>
      <c r="R1449" s="240"/>
      <c r="S1449" s="240"/>
      <c r="T1449" s="241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2" t="s">
        <v>155</v>
      </c>
      <c r="AU1449" s="242" t="s">
        <v>82</v>
      </c>
      <c r="AV1449" s="13" t="s">
        <v>79</v>
      </c>
      <c r="AW1449" s="13" t="s">
        <v>33</v>
      </c>
      <c r="AX1449" s="13" t="s">
        <v>72</v>
      </c>
      <c r="AY1449" s="242" t="s">
        <v>143</v>
      </c>
    </row>
    <row r="1450" s="14" customFormat="1">
      <c r="A1450" s="14"/>
      <c r="B1450" s="243"/>
      <c r="C1450" s="244"/>
      <c r="D1450" s="234" t="s">
        <v>155</v>
      </c>
      <c r="E1450" s="245" t="s">
        <v>19</v>
      </c>
      <c r="F1450" s="246" t="s">
        <v>1743</v>
      </c>
      <c r="G1450" s="244"/>
      <c r="H1450" s="247">
        <v>90</v>
      </c>
      <c r="I1450" s="248"/>
      <c r="J1450" s="244"/>
      <c r="K1450" s="244"/>
      <c r="L1450" s="249"/>
      <c r="M1450" s="250"/>
      <c r="N1450" s="251"/>
      <c r="O1450" s="251"/>
      <c r="P1450" s="251"/>
      <c r="Q1450" s="251"/>
      <c r="R1450" s="251"/>
      <c r="S1450" s="251"/>
      <c r="T1450" s="252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3" t="s">
        <v>155</v>
      </c>
      <c r="AU1450" s="253" t="s">
        <v>82</v>
      </c>
      <c r="AV1450" s="14" t="s">
        <v>82</v>
      </c>
      <c r="AW1450" s="14" t="s">
        <v>33</v>
      </c>
      <c r="AX1450" s="14" t="s">
        <v>79</v>
      </c>
      <c r="AY1450" s="253" t="s">
        <v>143</v>
      </c>
    </row>
    <row r="1451" s="2" customFormat="1" ht="24.15" customHeight="1">
      <c r="A1451" s="40"/>
      <c r="B1451" s="41"/>
      <c r="C1451" s="276" t="s">
        <v>1744</v>
      </c>
      <c r="D1451" s="276" t="s">
        <v>588</v>
      </c>
      <c r="E1451" s="277" t="s">
        <v>1745</v>
      </c>
      <c r="F1451" s="278" t="s">
        <v>1746</v>
      </c>
      <c r="G1451" s="279" t="s">
        <v>325</v>
      </c>
      <c r="H1451" s="280">
        <v>23</v>
      </c>
      <c r="I1451" s="281"/>
      <c r="J1451" s="282">
        <f>ROUND(I1451*H1451,2)</f>
        <v>0</v>
      </c>
      <c r="K1451" s="278" t="s">
        <v>150</v>
      </c>
      <c r="L1451" s="283"/>
      <c r="M1451" s="284" t="s">
        <v>19</v>
      </c>
      <c r="N1451" s="285" t="s">
        <v>43</v>
      </c>
      <c r="O1451" s="86"/>
      <c r="P1451" s="223">
        <f>O1451*H1451</f>
        <v>0</v>
      </c>
      <c r="Q1451" s="223">
        <v>0.0025400000000000002</v>
      </c>
      <c r="R1451" s="223">
        <f>Q1451*H1451</f>
        <v>0.058420000000000007</v>
      </c>
      <c r="S1451" s="223">
        <v>0</v>
      </c>
      <c r="T1451" s="224">
        <f>S1451*H1451</f>
        <v>0</v>
      </c>
      <c r="U1451" s="40"/>
      <c r="V1451" s="40"/>
      <c r="W1451" s="40"/>
      <c r="X1451" s="40"/>
      <c r="Y1451" s="40"/>
      <c r="Z1451" s="40"/>
      <c r="AA1451" s="40"/>
      <c r="AB1451" s="40"/>
      <c r="AC1451" s="40"/>
      <c r="AD1451" s="40"/>
      <c r="AE1451" s="40"/>
      <c r="AR1451" s="225" t="s">
        <v>369</v>
      </c>
      <c r="AT1451" s="225" t="s">
        <v>588</v>
      </c>
      <c r="AU1451" s="225" t="s">
        <v>82</v>
      </c>
      <c r="AY1451" s="19" t="s">
        <v>143</v>
      </c>
      <c r="BE1451" s="226">
        <f>IF(N1451="základní",J1451,0)</f>
        <v>0</v>
      </c>
      <c r="BF1451" s="226">
        <f>IF(N1451="snížená",J1451,0)</f>
        <v>0</v>
      </c>
      <c r="BG1451" s="226">
        <f>IF(N1451="zákl. přenesená",J1451,0)</f>
        <v>0</v>
      </c>
      <c r="BH1451" s="226">
        <f>IF(N1451="sníž. přenesená",J1451,0)</f>
        <v>0</v>
      </c>
      <c r="BI1451" s="226">
        <f>IF(N1451="nulová",J1451,0)</f>
        <v>0</v>
      </c>
      <c r="BJ1451" s="19" t="s">
        <v>79</v>
      </c>
      <c r="BK1451" s="226">
        <f>ROUND(I1451*H1451,2)</f>
        <v>0</v>
      </c>
      <c r="BL1451" s="19" t="s">
        <v>204</v>
      </c>
      <c r="BM1451" s="225" t="s">
        <v>1747</v>
      </c>
    </row>
    <row r="1452" s="2" customFormat="1">
      <c r="A1452" s="40"/>
      <c r="B1452" s="41"/>
      <c r="C1452" s="42"/>
      <c r="D1452" s="227" t="s">
        <v>153</v>
      </c>
      <c r="E1452" s="42"/>
      <c r="F1452" s="228" t="s">
        <v>1748</v>
      </c>
      <c r="G1452" s="42"/>
      <c r="H1452" s="42"/>
      <c r="I1452" s="229"/>
      <c r="J1452" s="42"/>
      <c r="K1452" s="42"/>
      <c r="L1452" s="46"/>
      <c r="M1452" s="230"/>
      <c r="N1452" s="231"/>
      <c r="O1452" s="86"/>
      <c r="P1452" s="86"/>
      <c r="Q1452" s="86"/>
      <c r="R1452" s="86"/>
      <c r="S1452" s="86"/>
      <c r="T1452" s="87"/>
      <c r="U1452" s="40"/>
      <c r="V1452" s="40"/>
      <c r="W1452" s="40"/>
      <c r="X1452" s="40"/>
      <c r="Y1452" s="40"/>
      <c r="Z1452" s="40"/>
      <c r="AA1452" s="40"/>
      <c r="AB1452" s="40"/>
      <c r="AC1452" s="40"/>
      <c r="AD1452" s="40"/>
      <c r="AE1452" s="40"/>
      <c r="AT1452" s="19" t="s">
        <v>153</v>
      </c>
      <c r="AU1452" s="19" t="s">
        <v>82</v>
      </c>
    </row>
    <row r="1453" s="13" customFormat="1">
      <c r="A1453" s="13"/>
      <c r="B1453" s="232"/>
      <c r="C1453" s="233"/>
      <c r="D1453" s="234" t="s">
        <v>155</v>
      </c>
      <c r="E1453" s="235" t="s">
        <v>19</v>
      </c>
      <c r="F1453" s="236" t="s">
        <v>1749</v>
      </c>
      <c r="G1453" s="233"/>
      <c r="H1453" s="235" t="s">
        <v>19</v>
      </c>
      <c r="I1453" s="237"/>
      <c r="J1453" s="233"/>
      <c r="K1453" s="233"/>
      <c r="L1453" s="238"/>
      <c r="M1453" s="239"/>
      <c r="N1453" s="240"/>
      <c r="O1453" s="240"/>
      <c r="P1453" s="240"/>
      <c r="Q1453" s="240"/>
      <c r="R1453" s="240"/>
      <c r="S1453" s="240"/>
      <c r="T1453" s="241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42" t="s">
        <v>155</v>
      </c>
      <c r="AU1453" s="242" t="s">
        <v>82</v>
      </c>
      <c r="AV1453" s="13" t="s">
        <v>79</v>
      </c>
      <c r="AW1453" s="13" t="s">
        <v>33</v>
      </c>
      <c r="AX1453" s="13" t="s">
        <v>72</v>
      </c>
      <c r="AY1453" s="242" t="s">
        <v>143</v>
      </c>
    </row>
    <row r="1454" s="14" customFormat="1">
      <c r="A1454" s="14"/>
      <c r="B1454" s="243"/>
      <c r="C1454" s="244"/>
      <c r="D1454" s="234" t="s">
        <v>155</v>
      </c>
      <c r="E1454" s="245" t="s">
        <v>19</v>
      </c>
      <c r="F1454" s="246" t="s">
        <v>303</v>
      </c>
      <c r="G1454" s="244"/>
      <c r="H1454" s="247">
        <v>23</v>
      </c>
      <c r="I1454" s="248"/>
      <c r="J1454" s="244"/>
      <c r="K1454" s="244"/>
      <c r="L1454" s="249"/>
      <c r="M1454" s="250"/>
      <c r="N1454" s="251"/>
      <c r="O1454" s="251"/>
      <c r="P1454" s="251"/>
      <c r="Q1454" s="251"/>
      <c r="R1454" s="251"/>
      <c r="S1454" s="251"/>
      <c r="T1454" s="252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3" t="s">
        <v>155</v>
      </c>
      <c r="AU1454" s="253" t="s">
        <v>82</v>
      </c>
      <c r="AV1454" s="14" t="s">
        <v>82</v>
      </c>
      <c r="AW1454" s="14" t="s">
        <v>33</v>
      </c>
      <c r="AX1454" s="14" t="s">
        <v>79</v>
      </c>
      <c r="AY1454" s="253" t="s">
        <v>143</v>
      </c>
    </row>
    <row r="1455" s="2" customFormat="1" ht="33" customHeight="1">
      <c r="A1455" s="40"/>
      <c r="B1455" s="41"/>
      <c r="C1455" s="276" t="s">
        <v>1750</v>
      </c>
      <c r="D1455" s="276" t="s">
        <v>588</v>
      </c>
      <c r="E1455" s="277" t="s">
        <v>1751</v>
      </c>
      <c r="F1455" s="278" t="s">
        <v>1752</v>
      </c>
      <c r="G1455" s="279" t="s">
        <v>271</v>
      </c>
      <c r="H1455" s="280">
        <v>23</v>
      </c>
      <c r="I1455" s="281"/>
      <c r="J1455" s="282">
        <f>ROUND(I1455*H1455,2)</f>
        <v>0</v>
      </c>
      <c r="K1455" s="278" t="s">
        <v>150</v>
      </c>
      <c r="L1455" s="283"/>
      <c r="M1455" s="284" t="s">
        <v>19</v>
      </c>
      <c r="N1455" s="285" t="s">
        <v>43</v>
      </c>
      <c r="O1455" s="86"/>
      <c r="P1455" s="223">
        <f>O1455*H1455</f>
        <v>0</v>
      </c>
      <c r="Q1455" s="223">
        <v>0.00014999999999999999</v>
      </c>
      <c r="R1455" s="223">
        <f>Q1455*H1455</f>
        <v>0.0034499999999999995</v>
      </c>
      <c r="S1455" s="223">
        <v>0</v>
      </c>
      <c r="T1455" s="224">
        <f>S1455*H1455</f>
        <v>0</v>
      </c>
      <c r="U1455" s="40"/>
      <c r="V1455" s="40"/>
      <c r="W1455" s="40"/>
      <c r="X1455" s="40"/>
      <c r="Y1455" s="40"/>
      <c r="Z1455" s="40"/>
      <c r="AA1455" s="40"/>
      <c r="AB1455" s="40"/>
      <c r="AC1455" s="40"/>
      <c r="AD1455" s="40"/>
      <c r="AE1455" s="40"/>
      <c r="AR1455" s="225" t="s">
        <v>369</v>
      </c>
      <c r="AT1455" s="225" t="s">
        <v>588</v>
      </c>
      <c r="AU1455" s="225" t="s">
        <v>82</v>
      </c>
      <c r="AY1455" s="19" t="s">
        <v>143</v>
      </c>
      <c r="BE1455" s="226">
        <f>IF(N1455="základní",J1455,0)</f>
        <v>0</v>
      </c>
      <c r="BF1455" s="226">
        <f>IF(N1455="snížená",J1455,0)</f>
        <v>0</v>
      </c>
      <c r="BG1455" s="226">
        <f>IF(N1455="zákl. přenesená",J1455,0)</f>
        <v>0</v>
      </c>
      <c r="BH1455" s="226">
        <f>IF(N1455="sníž. přenesená",J1455,0)</f>
        <v>0</v>
      </c>
      <c r="BI1455" s="226">
        <f>IF(N1455="nulová",J1455,0)</f>
        <v>0</v>
      </c>
      <c r="BJ1455" s="19" t="s">
        <v>79</v>
      </c>
      <c r="BK1455" s="226">
        <f>ROUND(I1455*H1455,2)</f>
        <v>0</v>
      </c>
      <c r="BL1455" s="19" t="s">
        <v>204</v>
      </c>
      <c r="BM1455" s="225" t="s">
        <v>1753</v>
      </c>
    </row>
    <row r="1456" s="2" customFormat="1">
      <c r="A1456" s="40"/>
      <c r="B1456" s="41"/>
      <c r="C1456" s="42"/>
      <c r="D1456" s="227" t="s">
        <v>153</v>
      </c>
      <c r="E1456" s="42"/>
      <c r="F1456" s="228" t="s">
        <v>1754</v>
      </c>
      <c r="G1456" s="42"/>
      <c r="H1456" s="42"/>
      <c r="I1456" s="229"/>
      <c r="J1456" s="42"/>
      <c r="K1456" s="42"/>
      <c r="L1456" s="46"/>
      <c r="M1456" s="230"/>
      <c r="N1456" s="231"/>
      <c r="O1456" s="86"/>
      <c r="P1456" s="86"/>
      <c r="Q1456" s="86"/>
      <c r="R1456" s="86"/>
      <c r="S1456" s="86"/>
      <c r="T1456" s="87"/>
      <c r="U1456" s="40"/>
      <c r="V1456" s="40"/>
      <c r="W1456" s="40"/>
      <c r="X1456" s="40"/>
      <c r="Y1456" s="40"/>
      <c r="Z1456" s="40"/>
      <c r="AA1456" s="40"/>
      <c r="AB1456" s="40"/>
      <c r="AC1456" s="40"/>
      <c r="AD1456" s="40"/>
      <c r="AE1456" s="40"/>
      <c r="AT1456" s="19" t="s">
        <v>153</v>
      </c>
      <c r="AU1456" s="19" t="s">
        <v>82</v>
      </c>
    </row>
    <row r="1457" s="13" customFormat="1">
      <c r="A1457" s="13"/>
      <c r="B1457" s="232"/>
      <c r="C1457" s="233"/>
      <c r="D1457" s="234" t="s">
        <v>155</v>
      </c>
      <c r="E1457" s="235" t="s">
        <v>19</v>
      </c>
      <c r="F1457" s="236" t="s">
        <v>1749</v>
      </c>
      <c r="G1457" s="233"/>
      <c r="H1457" s="235" t="s">
        <v>19</v>
      </c>
      <c r="I1457" s="237"/>
      <c r="J1457" s="233"/>
      <c r="K1457" s="233"/>
      <c r="L1457" s="238"/>
      <c r="M1457" s="239"/>
      <c r="N1457" s="240"/>
      <c r="O1457" s="240"/>
      <c r="P1457" s="240"/>
      <c r="Q1457" s="240"/>
      <c r="R1457" s="240"/>
      <c r="S1457" s="240"/>
      <c r="T1457" s="241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42" t="s">
        <v>155</v>
      </c>
      <c r="AU1457" s="242" t="s">
        <v>82</v>
      </c>
      <c r="AV1457" s="13" t="s">
        <v>79</v>
      </c>
      <c r="AW1457" s="13" t="s">
        <v>33</v>
      </c>
      <c r="AX1457" s="13" t="s">
        <v>72</v>
      </c>
      <c r="AY1457" s="242" t="s">
        <v>143</v>
      </c>
    </row>
    <row r="1458" s="14" customFormat="1">
      <c r="A1458" s="14"/>
      <c r="B1458" s="243"/>
      <c r="C1458" s="244"/>
      <c r="D1458" s="234" t="s">
        <v>155</v>
      </c>
      <c r="E1458" s="245" t="s">
        <v>19</v>
      </c>
      <c r="F1458" s="246" t="s">
        <v>303</v>
      </c>
      <c r="G1458" s="244"/>
      <c r="H1458" s="247">
        <v>23</v>
      </c>
      <c r="I1458" s="248"/>
      <c r="J1458" s="244"/>
      <c r="K1458" s="244"/>
      <c r="L1458" s="249"/>
      <c r="M1458" s="250"/>
      <c r="N1458" s="251"/>
      <c r="O1458" s="251"/>
      <c r="P1458" s="251"/>
      <c r="Q1458" s="251"/>
      <c r="R1458" s="251"/>
      <c r="S1458" s="251"/>
      <c r="T1458" s="252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3" t="s">
        <v>155</v>
      </c>
      <c r="AU1458" s="253" t="s">
        <v>82</v>
      </c>
      <c r="AV1458" s="14" t="s">
        <v>82</v>
      </c>
      <c r="AW1458" s="14" t="s">
        <v>33</v>
      </c>
      <c r="AX1458" s="14" t="s">
        <v>79</v>
      </c>
      <c r="AY1458" s="253" t="s">
        <v>143</v>
      </c>
    </row>
    <row r="1459" s="2" customFormat="1" ht="37.8" customHeight="1">
      <c r="A1459" s="40"/>
      <c r="B1459" s="41"/>
      <c r="C1459" s="276" t="s">
        <v>1755</v>
      </c>
      <c r="D1459" s="276" t="s">
        <v>588</v>
      </c>
      <c r="E1459" s="277" t="s">
        <v>1756</v>
      </c>
      <c r="F1459" s="278" t="s">
        <v>1757</v>
      </c>
      <c r="G1459" s="279" t="s">
        <v>325</v>
      </c>
      <c r="H1459" s="280">
        <v>2</v>
      </c>
      <c r="I1459" s="281"/>
      <c r="J1459" s="282">
        <f>ROUND(I1459*H1459,2)</f>
        <v>0</v>
      </c>
      <c r="K1459" s="278" t="s">
        <v>150</v>
      </c>
      <c r="L1459" s="283"/>
      <c r="M1459" s="284" t="s">
        <v>19</v>
      </c>
      <c r="N1459" s="285" t="s">
        <v>43</v>
      </c>
      <c r="O1459" s="86"/>
      <c r="P1459" s="223">
        <f>O1459*H1459</f>
        <v>0</v>
      </c>
      <c r="Q1459" s="223">
        <v>0.00038999999999999999</v>
      </c>
      <c r="R1459" s="223">
        <f>Q1459*H1459</f>
        <v>0.00077999999999999999</v>
      </c>
      <c r="S1459" s="223">
        <v>0</v>
      </c>
      <c r="T1459" s="224">
        <f>S1459*H1459</f>
        <v>0</v>
      </c>
      <c r="U1459" s="40"/>
      <c r="V1459" s="40"/>
      <c r="W1459" s="40"/>
      <c r="X1459" s="40"/>
      <c r="Y1459" s="40"/>
      <c r="Z1459" s="40"/>
      <c r="AA1459" s="40"/>
      <c r="AB1459" s="40"/>
      <c r="AC1459" s="40"/>
      <c r="AD1459" s="40"/>
      <c r="AE1459" s="40"/>
      <c r="AR1459" s="225" t="s">
        <v>369</v>
      </c>
      <c r="AT1459" s="225" t="s">
        <v>588</v>
      </c>
      <c r="AU1459" s="225" t="s">
        <v>82</v>
      </c>
      <c r="AY1459" s="19" t="s">
        <v>143</v>
      </c>
      <c r="BE1459" s="226">
        <f>IF(N1459="základní",J1459,0)</f>
        <v>0</v>
      </c>
      <c r="BF1459" s="226">
        <f>IF(N1459="snížená",J1459,0)</f>
        <v>0</v>
      </c>
      <c r="BG1459" s="226">
        <f>IF(N1459="zákl. přenesená",J1459,0)</f>
        <v>0</v>
      </c>
      <c r="BH1459" s="226">
        <f>IF(N1459="sníž. přenesená",J1459,0)</f>
        <v>0</v>
      </c>
      <c r="BI1459" s="226">
        <f>IF(N1459="nulová",J1459,0)</f>
        <v>0</v>
      </c>
      <c r="BJ1459" s="19" t="s">
        <v>79</v>
      </c>
      <c r="BK1459" s="226">
        <f>ROUND(I1459*H1459,2)</f>
        <v>0</v>
      </c>
      <c r="BL1459" s="19" t="s">
        <v>204</v>
      </c>
      <c r="BM1459" s="225" t="s">
        <v>1758</v>
      </c>
    </row>
    <row r="1460" s="2" customFormat="1">
      <c r="A1460" s="40"/>
      <c r="B1460" s="41"/>
      <c r="C1460" s="42"/>
      <c r="D1460" s="227" t="s">
        <v>153</v>
      </c>
      <c r="E1460" s="42"/>
      <c r="F1460" s="228" t="s">
        <v>1759</v>
      </c>
      <c r="G1460" s="42"/>
      <c r="H1460" s="42"/>
      <c r="I1460" s="229"/>
      <c r="J1460" s="42"/>
      <c r="K1460" s="42"/>
      <c r="L1460" s="46"/>
      <c r="M1460" s="230"/>
      <c r="N1460" s="231"/>
      <c r="O1460" s="86"/>
      <c r="P1460" s="86"/>
      <c r="Q1460" s="86"/>
      <c r="R1460" s="86"/>
      <c r="S1460" s="86"/>
      <c r="T1460" s="87"/>
      <c r="U1460" s="40"/>
      <c r="V1460" s="40"/>
      <c r="W1460" s="40"/>
      <c r="X1460" s="40"/>
      <c r="Y1460" s="40"/>
      <c r="Z1460" s="40"/>
      <c r="AA1460" s="40"/>
      <c r="AB1460" s="40"/>
      <c r="AC1460" s="40"/>
      <c r="AD1460" s="40"/>
      <c r="AE1460" s="40"/>
      <c r="AT1460" s="19" t="s">
        <v>153</v>
      </c>
      <c r="AU1460" s="19" t="s">
        <v>82</v>
      </c>
    </row>
    <row r="1461" s="13" customFormat="1">
      <c r="A1461" s="13"/>
      <c r="B1461" s="232"/>
      <c r="C1461" s="233"/>
      <c r="D1461" s="234" t="s">
        <v>155</v>
      </c>
      <c r="E1461" s="235" t="s">
        <v>19</v>
      </c>
      <c r="F1461" s="236" t="s">
        <v>1749</v>
      </c>
      <c r="G1461" s="233"/>
      <c r="H1461" s="235" t="s">
        <v>19</v>
      </c>
      <c r="I1461" s="237"/>
      <c r="J1461" s="233"/>
      <c r="K1461" s="233"/>
      <c r="L1461" s="238"/>
      <c r="M1461" s="239"/>
      <c r="N1461" s="240"/>
      <c r="O1461" s="240"/>
      <c r="P1461" s="240"/>
      <c r="Q1461" s="240"/>
      <c r="R1461" s="240"/>
      <c r="S1461" s="240"/>
      <c r="T1461" s="241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42" t="s">
        <v>155</v>
      </c>
      <c r="AU1461" s="242" t="s">
        <v>82</v>
      </c>
      <c r="AV1461" s="13" t="s">
        <v>79</v>
      </c>
      <c r="AW1461" s="13" t="s">
        <v>33</v>
      </c>
      <c r="AX1461" s="13" t="s">
        <v>72</v>
      </c>
      <c r="AY1461" s="242" t="s">
        <v>143</v>
      </c>
    </row>
    <row r="1462" s="14" customFormat="1">
      <c r="A1462" s="14"/>
      <c r="B1462" s="243"/>
      <c r="C1462" s="244"/>
      <c r="D1462" s="234" t="s">
        <v>155</v>
      </c>
      <c r="E1462" s="245" t="s">
        <v>19</v>
      </c>
      <c r="F1462" s="246" t="s">
        <v>82</v>
      </c>
      <c r="G1462" s="244"/>
      <c r="H1462" s="247">
        <v>2</v>
      </c>
      <c r="I1462" s="248"/>
      <c r="J1462" s="244"/>
      <c r="K1462" s="244"/>
      <c r="L1462" s="249"/>
      <c r="M1462" s="250"/>
      <c r="N1462" s="251"/>
      <c r="O1462" s="251"/>
      <c r="P1462" s="251"/>
      <c r="Q1462" s="251"/>
      <c r="R1462" s="251"/>
      <c r="S1462" s="251"/>
      <c r="T1462" s="252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3" t="s">
        <v>155</v>
      </c>
      <c r="AU1462" s="253" t="s">
        <v>82</v>
      </c>
      <c r="AV1462" s="14" t="s">
        <v>82</v>
      </c>
      <c r="AW1462" s="14" t="s">
        <v>33</v>
      </c>
      <c r="AX1462" s="14" t="s">
        <v>79</v>
      </c>
      <c r="AY1462" s="253" t="s">
        <v>143</v>
      </c>
    </row>
    <row r="1463" s="2" customFormat="1" ht="33" customHeight="1">
      <c r="A1463" s="40"/>
      <c r="B1463" s="41"/>
      <c r="C1463" s="276" t="s">
        <v>1760</v>
      </c>
      <c r="D1463" s="276" t="s">
        <v>588</v>
      </c>
      <c r="E1463" s="277" t="s">
        <v>1761</v>
      </c>
      <c r="F1463" s="278" t="s">
        <v>1762</v>
      </c>
      <c r="G1463" s="279" t="s">
        <v>325</v>
      </c>
      <c r="H1463" s="280">
        <v>67</v>
      </c>
      <c r="I1463" s="281"/>
      <c r="J1463" s="282">
        <f>ROUND(I1463*H1463,2)</f>
        <v>0</v>
      </c>
      <c r="K1463" s="278" t="s">
        <v>150</v>
      </c>
      <c r="L1463" s="283"/>
      <c r="M1463" s="284" t="s">
        <v>19</v>
      </c>
      <c r="N1463" s="285" t="s">
        <v>43</v>
      </c>
      <c r="O1463" s="86"/>
      <c r="P1463" s="223">
        <f>O1463*H1463</f>
        <v>0</v>
      </c>
      <c r="Q1463" s="223">
        <v>0.00076999999999999996</v>
      </c>
      <c r="R1463" s="223">
        <f>Q1463*H1463</f>
        <v>0.051589999999999997</v>
      </c>
      <c r="S1463" s="223">
        <v>0</v>
      </c>
      <c r="T1463" s="224">
        <f>S1463*H1463</f>
        <v>0</v>
      </c>
      <c r="U1463" s="40"/>
      <c r="V1463" s="40"/>
      <c r="W1463" s="40"/>
      <c r="X1463" s="40"/>
      <c r="Y1463" s="40"/>
      <c r="Z1463" s="40"/>
      <c r="AA1463" s="40"/>
      <c r="AB1463" s="40"/>
      <c r="AC1463" s="40"/>
      <c r="AD1463" s="40"/>
      <c r="AE1463" s="40"/>
      <c r="AR1463" s="225" t="s">
        <v>369</v>
      </c>
      <c r="AT1463" s="225" t="s">
        <v>588</v>
      </c>
      <c r="AU1463" s="225" t="s">
        <v>82</v>
      </c>
      <c r="AY1463" s="19" t="s">
        <v>143</v>
      </c>
      <c r="BE1463" s="226">
        <f>IF(N1463="základní",J1463,0)</f>
        <v>0</v>
      </c>
      <c r="BF1463" s="226">
        <f>IF(N1463="snížená",J1463,0)</f>
        <v>0</v>
      </c>
      <c r="BG1463" s="226">
        <f>IF(N1463="zákl. přenesená",J1463,0)</f>
        <v>0</v>
      </c>
      <c r="BH1463" s="226">
        <f>IF(N1463="sníž. přenesená",J1463,0)</f>
        <v>0</v>
      </c>
      <c r="BI1463" s="226">
        <f>IF(N1463="nulová",J1463,0)</f>
        <v>0</v>
      </c>
      <c r="BJ1463" s="19" t="s">
        <v>79</v>
      </c>
      <c r="BK1463" s="226">
        <f>ROUND(I1463*H1463,2)</f>
        <v>0</v>
      </c>
      <c r="BL1463" s="19" t="s">
        <v>204</v>
      </c>
      <c r="BM1463" s="225" t="s">
        <v>1763</v>
      </c>
    </row>
    <row r="1464" s="2" customFormat="1">
      <c r="A1464" s="40"/>
      <c r="B1464" s="41"/>
      <c r="C1464" s="42"/>
      <c r="D1464" s="227" t="s">
        <v>153</v>
      </c>
      <c r="E1464" s="42"/>
      <c r="F1464" s="228" t="s">
        <v>1764</v>
      </c>
      <c r="G1464" s="42"/>
      <c r="H1464" s="42"/>
      <c r="I1464" s="229"/>
      <c r="J1464" s="42"/>
      <c r="K1464" s="42"/>
      <c r="L1464" s="46"/>
      <c r="M1464" s="230"/>
      <c r="N1464" s="231"/>
      <c r="O1464" s="86"/>
      <c r="P1464" s="86"/>
      <c r="Q1464" s="86"/>
      <c r="R1464" s="86"/>
      <c r="S1464" s="86"/>
      <c r="T1464" s="87"/>
      <c r="U1464" s="40"/>
      <c r="V1464" s="40"/>
      <c r="W1464" s="40"/>
      <c r="X1464" s="40"/>
      <c r="Y1464" s="40"/>
      <c r="Z1464" s="40"/>
      <c r="AA1464" s="40"/>
      <c r="AB1464" s="40"/>
      <c r="AC1464" s="40"/>
      <c r="AD1464" s="40"/>
      <c r="AE1464" s="40"/>
      <c r="AT1464" s="19" t="s">
        <v>153</v>
      </c>
      <c r="AU1464" s="19" t="s">
        <v>82</v>
      </c>
    </row>
    <row r="1465" s="13" customFormat="1">
      <c r="A1465" s="13"/>
      <c r="B1465" s="232"/>
      <c r="C1465" s="233"/>
      <c r="D1465" s="234" t="s">
        <v>155</v>
      </c>
      <c r="E1465" s="235" t="s">
        <v>19</v>
      </c>
      <c r="F1465" s="236" t="s">
        <v>1749</v>
      </c>
      <c r="G1465" s="233"/>
      <c r="H1465" s="235" t="s">
        <v>19</v>
      </c>
      <c r="I1465" s="237"/>
      <c r="J1465" s="233"/>
      <c r="K1465" s="233"/>
      <c r="L1465" s="238"/>
      <c r="M1465" s="239"/>
      <c r="N1465" s="240"/>
      <c r="O1465" s="240"/>
      <c r="P1465" s="240"/>
      <c r="Q1465" s="240"/>
      <c r="R1465" s="240"/>
      <c r="S1465" s="240"/>
      <c r="T1465" s="241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42" t="s">
        <v>155</v>
      </c>
      <c r="AU1465" s="242" t="s">
        <v>82</v>
      </c>
      <c r="AV1465" s="13" t="s">
        <v>79</v>
      </c>
      <c r="AW1465" s="13" t="s">
        <v>33</v>
      </c>
      <c r="AX1465" s="13" t="s">
        <v>72</v>
      </c>
      <c r="AY1465" s="242" t="s">
        <v>143</v>
      </c>
    </row>
    <row r="1466" s="14" customFormat="1">
      <c r="A1466" s="14"/>
      <c r="B1466" s="243"/>
      <c r="C1466" s="244"/>
      <c r="D1466" s="234" t="s">
        <v>155</v>
      </c>
      <c r="E1466" s="245" t="s">
        <v>19</v>
      </c>
      <c r="F1466" s="246" t="s">
        <v>634</v>
      </c>
      <c r="G1466" s="244"/>
      <c r="H1466" s="247">
        <v>67</v>
      </c>
      <c r="I1466" s="248"/>
      <c r="J1466" s="244"/>
      <c r="K1466" s="244"/>
      <c r="L1466" s="249"/>
      <c r="M1466" s="250"/>
      <c r="N1466" s="251"/>
      <c r="O1466" s="251"/>
      <c r="P1466" s="251"/>
      <c r="Q1466" s="251"/>
      <c r="R1466" s="251"/>
      <c r="S1466" s="251"/>
      <c r="T1466" s="252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3" t="s">
        <v>155</v>
      </c>
      <c r="AU1466" s="253" t="s">
        <v>82</v>
      </c>
      <c r="AV1466" s="14" t="s">
        <v>82</v>
      </c>
      <c r="AW1466" s="14" t="s">
        <v>33</v>
      </c>
      <c r="AX1466" s="14" t="s">
        <v>79</v>
      </c>
      <c r="AY1466" s="253" t="s">
        <v>143</v>
      </c>
    </row>
    <row r="1467" s="2" customFormat="1" ht="24.15" customHeight="1">
      <c r="A1467" s="40"/>
      <c r="B1467" s="41"/>
      <c r="C1467" s="276" t="s">
        <v>1765</v>
      </c>
      <c r="D1467" s="276" t="s">
        <v>588</v>
      </c>
      <c r="E1467" s="277" t="s">
        <v>1766</v>
      </c>
      <c r="F1467" s="278" t="s">
        <v>1767</v>
      </c>
      <c r="G1467" s="279" t="s">
        <v>325</v>
      </c>
      <c r="H1467" s="280">
        <v>1</v>
      </c>
      <c r="I1467" s="281"/>
      <c r="J1467" s="282">
        <f>ROUND(I1467*H1467,2)</f>
        <v>0</v>
      </c>
      <c r="K1467" s="278" t="s">
        <v>19</v>
      </c>
      <c r="L1467" s="283"/>
      <c r="M1467" s="284" t="s">
        <v>19</v>
      </c>
      <c r="N1467" s="285" t="s">
        <v>43</v>
      </c>
      <c r="O1467" s="86"/>
      <c r="P1467" s="223">
        <f>O1467*H1467</f>
        <v>0</v>
      </c>
      <c r="Q1467" s="223">
        <v>0.00076999999999999996</v>
      </c>
      <c r="R1467" s="223">
        <f>Q1467*H1467</f>
        <v>0.00076999999999999996</v>
      </c>
      <c r="S1467" s="223">
        <v>0</v>
      </c>
      <c r="T1467" s="224">
        <f>S1467*H1467</f>
        <v>0</v>
      </c>
      <c r="U1467" s="40"/>
      <c r="V1467" s="40"/>
      <c r="W1467" s="40"/>
      <c r="X1467" s="40"/>
      <c r="Y1467" s="40"/>
      <c r="Z1467" s="40"/>
      <c r="AA1467" s="40"/>
      <c r="AB1467" s="40"/>
      <c r="AC1467" s="40"/>
      <c r="AD1467" s="40"/>
      <c r="AE1467" s="40"/>
      <c r="AR1467" s="225" t="s">
        <v>369</v>
      </c>
      <c r="AT1467" s="225" t="s">
        <v>588</v>
      </c>
      <c r="AU1467" s="225" t="s">
        <v>82</v>
      </c>
      <c r="AY1467" s="19" t="s">
        <v>143</v>
      </c>
      <c r="BE1467" s="226">
        <f>IF(N1467="základní",J1467,0)</f>
        <v>0</v>
      </c>
      <c r="BF1467" s="226">
        <f>IF(N1467="snížená",J1467,0)</f>
        <v>0</v>
      </c>
      <c r="BG1467" s="226">
        <f>IF(N1467="zákl. přenesená",J1467,0)</f>
        <v>0</v>
      </c>
      <c r="BH1467" s="226">
        <f>IF(N1467="sníž. přenesená",J1467,0)</f>
        <v>0</v>
      </c>
      <c r="BI1467" s="226">
        <f>IF(N1467="nulová",J1467,0)</f>
        <v>0</v>
      </c>
      <c r="BJ1467" s="19" t="s">
        <v>79</v>
      </c>
      <c r="BK1467" s="226">
        <f>ROUND(I1467*H1467,2)</f>
        <v>0</v>
      </c>
      <c r="BL1467" s="19" t="s">
        <v>204</v>
      </c>
      <c r="BM1467" s="225" t="s">
        <v>1768</v>
      </c>
    </row>
    <row r="1468" s="13" customFormat="1">
      <c r="A1468" s="13"/>
      <c r="B1468" s="232"/>
      <c r="C1468" s="233"/>
      <c r="D1468" s="234" t="s">
        <v>155</v>
      </c>
      <c r="E1468" s="235" t="s">
        <v>19</v>
      </c>
      <c r="F1468" s="236" t="s">
        <v>1749</v>
      </c>
      <c r="G1468" s="233"/>
      <c r="H1468" s="235" t="s">
        <v>19</v>
      </c>
      <c r="I1468" s="237"/>
      <c r="J1468" s="233"/>
      <c r="K1468" s="233"/>
      <c r="L1468" s="238"/>
      <c r="M1468" s="239"/>
      <c r="N1468" s="240"/>
      <c r="O1468" s="240"/>
      <c r="P1468" s="240"/>
      <c r="Q1468" s="240"/>
      <c r="R1468" s="240"/>
      <c r="S1468" s="240"/>
      <c r="T1468" s="241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2" t="s">
        <v>155</v>
      </c>
      <c r="AU1468" s="242" t="s">
        <v>82</v>
      </c>
      <c r="AV1468" s="13" t="s">
        <v>79</v>
      </c>
      <c r="AW1468" s="13" t="s">
        <v>33</v>
      </c>
      <c r="AX1468" s="13" t="s">
        <v>72</v>
      </c>
      <c r="AY1468" s="242" t="s">
        <v>143</v>
      </c>
    </row>
    <row r="1469" s="14" customFormat="1">
      <c r="A1469" s="14"/>
      <c r="B1469" s="243"/>
      <c r="C1469" s="244"/>
      <c r="D1469" s="234" t="s">
        <v>155</v>
      </c>
      <c r="E1469" s="245" t="s">
        <v>19</v>
      </c>
      <c r="F1469" s="246" t="s">
        <v>79</v>
      </c>
      <c r="G1469" s="244"/>
      <c r="H1469" s="247">
        <v>1</v>
      </c>
      <c r="I1469" s="248"/>
      <c r="J1469" s="244"/>
      <c r="K1469" s="244"/>
      <c r="L1469" s="249"/>
      <c r="M1469" s="250"/>
      <c r="N1469" s="251"/>
      <c r="O1469" s="251"/>
      <c r="P1469" s="251"/>
      <c r="Q1469" s="251"/>
      <c r="R1469" s="251"/>
      <c r="S1469" s="251"/>
      <c r="T1469" s="252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3" t="s">
        <v>155</v>
      </c>
      <c r="AU1469" s="253" t="s">
        <v>82</v>
      </c>
      <c r="AV1469" s="14" t="s">
        <v>82</v>
      </c>
      <c r="AW1469" s="14" t="s">
        <v>33</v>
      </c>
      <c r="AX1469" s="14" t="s">
        <v>79</v>
      </c>
      <c r="AY1469" s="253" t="s">
        <v>143</v>
      </c>
    </row>
    <row r="1470" s="2" customFormat="1" ht="16.5" customHeight="1">
      <c r="A1470" s="40"/>
      <c r="B1470" s="41"/>
      <c r="C1470" s="276" t="s">
        <v>1769</v>
      </c>
      <c r="D1470" s="276" t="s">
        <v>588</v>
      </c>
      <c r="E1470" s="277" t="s">
        <v>1770</v>
      </c>
      <c r="F1470" s="278" t="s">
        <v>1771</v>
      </c>
      <c r="G1470" s="279" t="s">
        <v>325</v>
      </c>
      <c r="H1470" s="280">
        <v>1</v>
      </c>
      <c r="I1470" s="281"/>
      <c r="J1470" s="282">
        <f>ROUND(I1470*H1470,2)</f>
        <v>0</v>
      </c>
      <c r="K1470" s="278" t="s">
        <v>19</v>
      </c>
      <c r="L1470" s="283"/>
      <c r="M1470" s="284" t="s">
        <v>19</v>
      </c>
      <c r="N1470" s="285" t="s">
        <v>43</v>
      </c>
      <c r="O1470" s="86"/>
      <c r="P1470" s="223">
        <f>O1470*H1470</f>
        <v>0</v>
      </c>
      <c r="Q1470" s="223">
        <v>0.00076999999999999996</v>
      </c>
      <c r="R1470" s="223">
        <f>Q1470*H1470</f>
        <v>0.00076999999999999996</v>
      </c>
      <c r="S1470" s="223">
        <v>0</v>
      </c>
      <c r="T1470" s="224">
        <f>S1470*H1470</f>
        <v>0</v>
      </c>
      <c r="U1470" s="40"/>
      <c r="V1470" s="40"/>
      <c r="W1470" s="40"/>
      <c r="X1470" s="40"/>
      <c r="Y1470" s="40"/>
      <c r="Z1470" s="40"/>
      <c r="AA1470" s="40"/>
      <c r="AB1470" s="40"/>
      <c r="AC1470" s="40"/>
      <c r="AD1470" s="40"/>
      <c r="AE1470" s="40"/>
      <c r="AR1470" s="225" t="s">
        <v>369</v>
      </c>
      <c r="AT1470" s="225" t="s">
        <v>588</v>
      </c>
      <c r="AU1470" s="225" t="s">
        <v>82</v>
      </c>
      <c r="AY1470" s="19" t="s">
        <v>143</v>
      </c>
      <c r="BE1470" s="226">
        <f>IF(N1470="základní",J1470,0)</f>
        <v>0</v>
      </c>
      <c r="BF1470" s="226">
        <f>IF(N1470="snížená",J1470,0)</f>
        <v>0</v>
      </c>
      <c r="BG1470" s="226">
        <f>IF(N1470="zákl. přenesená",J1470,0)</f>
        <v>0</v>
      </c>
      <c r="BH1470" s="226">
        <f>IF(N1470="sníž. přenesená",J1470,0)</f>
        <v>0</v>
      </c>
      <c r="BI1470" s="226">
        <f>IF(N1470="nulová",J1470,0)</f>
        <v>0</v>
      </c>
      <c r="BJ1470" s="19" t="s">
        <v>79</v>
      </c>
      <c r="BK1470" s="226">
        <f>ROUND(I1470*H1470,2)</f>
        <v>0</v>
      </c>
      <c r="BL1470" s="19" t="s">
        <v>204</v>
      </c>
      <c r="BM1470" s="225" t="s">
        <v>1772</v>
      </c>
    </row>
    <row r="1471" s="13" customFormat="1">
      <c r="A1471" s="13"/>
      <c r="B1471" s="232"/>
      <c r="C1471" s="233"/>
      <c r="D1471" s="234" t="s">
        <v>155</v>
      </c>
      <c r="E1471" s="235" t="s">
        <v>19</v>
      </c>
      <c r="F1471" s="236" t="s">
        <v>1749</v>
      </c>
      <c r="G1471" s="233"/>
      <c r="H1471" s="235" t="s">
        <v>19</v>
      </c>
      <c r="I1471" s="237"/>
      <c r="J1471" s="233"/>
      <c r="K1471" s="233"/>
      <c r="L1471" s="238"/>
      <c r="M1471" s="239"/>
      <c r="N1471" s="240"/>
      <c r="O1471" s="240"/>
      <c r="P1471" s="240"/>
      <c r="Q1471" s="240"/>
      <c r="R1471" s="240"/>
      <c r="S1471" s="240"/>
      <c r="T1471" s="241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2" t="s">
        <v>155</v>
      </c>
      <c r="AU1471" s="242" t="s">
        <v>82</v>
      </c>
      <c r="AV1471" s="13" t="s">
        <v>79</v>
      </c>
      <c r="AW1471" s="13" t="s">
        <v>33</v>
      </c>
      <c r="AX1471" s="13" t="s">
        <v>72</v>
      </c>
      <c r="AY1471" s="242" t="s">
        <v>143</v>
      </c>
    </row>
    <row r="1472" s="14" customFormat="1">
      <c r="A1472" s="14"/>
      <c r="B1472" s="243"/>
      <c r="C1472" s="244"/>
      <c r="D1472" s="234" t="s">
        <v>155</v>
      </c>
      <c r="E1472" s="245" t="s">
        <v>19</v>
      </c>
      <c r="F1472" s="246" t="s">
        <v>79</v>
      </c>
      <c r="G1472" s="244"/>
      <c r="H1472" s="247">
        <v>1</v>
      </c>
      <c r="I1472" s="248"/>
      <c r="J1472" s="244"/>
      <c r="K1472" s="244"/>
      <c r="L1472" s="249"/>
      <c r="M1472" s="250"/>
      <c r="N1472" s="251"/>
      <c r="O1472" s="251"/>
      <c r="P1472" s="251"/>
      <c r="Q1472" s="251"/>
      <c r="R1472" s="251"/>
      <c r="S1472" s="251"/>
      <c r="T1472" s="252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3" t="s">
        <v>155</v>
      </c>
      <c r="AU1472" s="253" t="s">
        <v>82</v>
      </c>
      <c r="AV1472" s="14" t="s">
        <v>82</v>
      </c>
      <c r="AW1472" s="14" t="s">
        <v>33</v>
      </c>
      <c r="AX1472" s="14" t="s">
        <v>79</v>
      </c>
      <c r="AY1472" s="253" t="s">
        <v>143</v>
      </c>
    </row>
    <row r="1473" s="2" customFormat="1" ht="33" customHeight="1">
      <c r="A1473" s="40"/>
      <c r="B1473" s="41"/>
      <c r="C1473" s="214" t="s">
        <v>1773</v>
      </c>
      <c r="D1473" s="214" t="s">
        <v>146</v>
      </c>
      <c r="E1473" s="215" t="s">
        <v>1774</v>
      </c>
      <c r="F1473" s="216" t="s">
        <v>1775</v>
      </c>
      <c r="G1473" s="217" t="s">
        <v>201</v>
      </c>
      <c r="H1473" s="218">
        <v>1</v>
      </c>
      <c r="I1473" s="219"/>
      <c r="J1473" s="220">
        <f>ROUND(I1473*H1473,2)</f>
        <v>0</v>
      </c>
      <c r="K1473" s="216" t="s">
        <v>19</v>
      </c>
      <c r="L1473" s="46"/>
      <c r="M1473" s="221" t="s">
        <v>19</v>
      </c>
      <c r="N1473" s="222" t="s">
        <v>43</v>
      </c>
      <c r="O1473" s="86"/>
      <c r="P1473" s="223">
        <f>O1473*H1473</f>
        <v>0</v>
      </c>
      <c r="Q1473" s="223">
        <v>0.00012</v>
      </c>
      <c r="R1473" s="223">
        <f>Q1473*H1473</f>
        <v>0.00012</v>
      </c>
      <c r="S1473" s="223">
        <v>0</v>
      </c>
      <c r="T1473" s="224">
        <f>S1473*H1473</f>
        <v>0</v>
      </c>
      <c r="U1473" s="40"/>
      <c r="V1473" s="40"/>
      <c r="W1473" s="40"/>
      <c r="X1473" s="40"/>
      <c r="Y1473" s="40"/>
      <c r="Z1473" s="40"/>
      <c r="AA1473" s="40"/>
      <c r="AB1473" s="40"/>
      <c r="AC1473" s="40"/>
      <c r="AD1473" s="40"/>
      <c r="AE1473" s="40"/>
      <c r="AR1473" s="225" t="s">
        <v>204</v>
      </c>
      <c r="AT1473" s="225" t="s">
        <v>146</v>
      </c>
      <c r="AU1473" s="225" t="s">
        <v>82</v>
      </c>
      <c r="AY1473" s="19" t="s">
        <v>143</v>
      </c>
      <c r="BE1473" s="226">
        <f>IF(N1473="základní",J1473,0)</f>
        <v>0</v>
      </c>
      <c r="BF1473" s="226">
        <f>IF(N1473="snížená",J1473,0)</f>
        <v>0</v>
      </c>
      <c r="BG1473" s="226">
        <f>IF(N1473="zákl. přenesená",J1473,0)</f>
        <v>0</v>
      </c>
      <c r="BH1473" s="226">
        <f>IF(N1473="sníž. přenesená",J1473,0)</f>
        <v>0</v>
      </c>
      <c r="BI1473" s="226">
        <f>IF(N1473="nulová",J1473,0)</f>
        <v>0</v>
      </c>
      <c r="BJ1473" s="19" t="s">
        <v>79</v>
      </c>
      <c r="BK1473" s="226">
        <f>ROUND(I1473*H1473,2)</f>
        <v>0</v>
      </c>
      <c r="BL1473" s="19" t="s">
        <v>204</v>
      </c>
      <c r="BM1473" s="225" t="s">
        <v>1776</v>
      </c>
    </row>
    <row r="1474" s="13" customFormat="1">
      <c r="A1474" s="13"/>
      <c r="B1474" s="232"/>
      <c r="C1474" s="233"/>
      <c r="D1474" s="234" t="s">
        <v>155</v>
      </c>
      <c r="E1474" s="235" t="s">
        <v>19</v>
      </c>
      <c r="F1474" s="236" t="s">
        <v>1777</v>
      </c>
      <c r="G1474" s="233"/>
      <c r="H1474" s="235" t="s">
        <v>19</v>
      </c>
      <c r="I1474" s="237"/>
      <c r="J1474" s="233"/>
      <c r="K1474" s="233"/>
      <c r="L1474" s="238"/>
      <c r="M1474" s="239"/>
      <c r="N1474" s="240"/>
      <c r="O1474" s="240"/>
      <c r="P1474" s="240"/>
      <c r="Q1474" s="240"/>
      <c r="R1474" s="240"/>
      <c r="S1474" s="240"/>
      <c r="T1474" s="241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2" t="s">
        <v>155</v>
      </c>
      <c r="AU1474" s="242" t="s">
        <v>82</v>
      </c>
      <c r="AV1474" s="13" t="s">
        <v>79</v>
      </c>
      <c r="AW1474" s="13" t="s">
        <v>33</v>
      </c>
      <c r="AX1474" s="13" t="s">
        <v>72</v>
      </c>
      <c r="AY1474" s="242" t="s">
        <v>143</v>
      </c>
    </row>
    <row r="1475" s="14" customFormat="1">
      <c r="A1475" s="14"/>
      <c r="B1475" s="243"/>
      <c r="C1475" s="244"/>
      <c r="D1475" s="234" t="s">
        <v>155</v>
      </c>
      <c r="E1475" s="245" t="s">
        <v>19</v>
      </c>
      <c r="F1475" s="246" t="s">
        <v>79</v>
      </c>
      <c r="G1475" s="244"/>
      <c r="H1475" s="247">
        <v>1</v>
      </c>
      <c r="I1475" s="248"/>
      <c r="J1475" s="244"/>
      <c r="K1475" s="244"/>
      <c r="L1475" s="249"/>
      <c r="M1475" s="250"/>
      <c r="N1475" s="251"/>
      <c r="O1475" s="251"/>
      <c r="P1475" s="251"/>
      <c r="Q1475" s="251"/>
      <c r="R1475" s="251"/>
      <c r="S1475" s="251"/>
      <c r="T1475" s="252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3" t="s">
        <v>155</v>
      </c>
      <c r="AU1475" s="253" t="s">
        <v>82</v>
      </c>
      <c r="AV1475" s="14" t="s">
        <v>82</v>
      </c>
      <c r="AW1475" s="14" t="s">
        <v>33</v>
      </c>
      <c r="AX1475" s="14" t="s">
        <v>79</v>
      </c>
      <c r="AY1475" s="253" t="s">
        <v>143</v>
      </c>
    </row>
    <row r="1476" s="2" customFormat="1" ht="24.15" customHeight="1">
      <c r="A1476" s="40"/>
      <c r="B1476" s="41"/>
      <c r="C1476" s="214" t="s">
        <v>1778</v>
      </c>
      <c r="D1476" s="214" t="s">
        <v>146</v>
      </c>
      <c r="E1476" s="215" t="s">
        <v>1779</v>
      </c>
      <c r="F1476" s="216" t="s">
        <v>1780</v>
      </c>
      <c r="G1476" s="217" t="s">
        <v>325</v>
      </c>
      <c r="H1476" s="218">
        <v>1</v>
      </c>
      <c r="I1476" s="219"/>
      <c r="J1476" s="220">
        <f>ROUND(I1476*H1476,2)</f>
        <v>0</v>
      </c>
      <c r="K1476" s="216" t="s">
        <v>19</v>
      </c>
      <c r="L1476" s="46"/>
      <c r="M1476" s="221" t="s">
        <v>19</v>
      </c>
      <c r="N1476" s="222" t="s">
        <v>43</v>
      </c>
      <c r="O1476" s="86"/>
      <c r="P1476" s="223">
        <f>O1476*H1476</f>
        <v>0</v>
      </c>
      <c r="Q1476" s="223">
        <v>0</v>
      </c>
      <c r="R1476" s="223">
        <f>Q1476*H1476</f>
        <v>0</v>
      </c>
      <c r="S1476" s="223">
        <v>0.001</v>
      </c>
      <c r="T1476" s="224">
        <f>S1476*H1476</f>
        <v>0.001</v>
      </c>
      <c r="U1476" s="40"/>
      <c r="V1476" s="40"/>
      <c r="W1476" s="40"/>
      <c r="X1476" s="40"/>
      <c r="Y1476" s="40"/>
      <c r="Z1476" s="40"/>
      <c r="AA1476" s="40"/>
      <c r="AB1476" s="40"/>
      <c r="AC1476" s="40"/>
      <c r="AD1476" s="40"/>
      <c r="AE1476" s="40"/>
      <c r="AR1476" s="225" t="s">
        <v>204</v>
      </c>
      <c r="AT1476" s="225" t="s">
        <v>146</v>
      </c>
      <c r="AU1476" s="225" t="s">
        <v>82</v>
      </c>
      <c r="AY1476" s="19" t="s">
        <v>143</v>
      </c>
      <c r="BE1476" s="226">
        <f>IF(N1476="základní",J1476,0)</f>
        <v>0</v>
      </c>
      <c r="BF1476" s="226">
        <f>IF(N1476="snížená",J1476,0)</f>
        <v>0</v>
      </c>
      <c r="BG1476" s="226">
        <f>IF(N1476="zákl. přenesená",J1476,0)</f>
        <v>0</v>
      </c>
      <c r="BH1476" s="226">
        <f>IF(N1476="sníž. přenesená",J1476,0)</f>
        <v>0</v>
      </c>
      <c r="BI1476" s="226">
        <f>IF(N1476="nulová",J1476,0)</f>
        <v>0</v>
      </c>
      <c r="BJ1476" s="19" t="s">
        <v>79</v>
      </c>
      <c r="BK1476" s="226">
        <f>ROUND(I1476*H1476,2)</f>
        <v>0</v>
      </c>
      <c r="BL1476" s="19" t="s">
        <v>204</v>
      </c>
      <c r="BM1476" s="225" t="s">
        <v>1781</v>
      </c>
    </row>
    <row r="1477" s="13" customFormat="1">
      <c r="A1477" s="13"/>
      <c r="B1477" s="232"/>
      <c r="C1477" s="233"/>
      <c r="D1477" s="234" t="s">
        <v>155</v>
      </c>
      <c r="E1477" s="235" t="s">
        <v>19</v>
      </c>
      <c r="F1477" s="236" t="s">
        <v>1782</v>
      </c>
      <c r="G1477" s="233"/>
      <c r="H1477" s="235" t="s">
        <v>19</v>
      </c>
      <c r="I1477" s="237"/>
      <c r="J1477" s="233"/>
      <c r="K1477" s="233"/>
      <c r="L1477" s="238"/>
      <c r="M1477" s="239"/>
      <c r="N1477" s="240"/>
      <c r="O1477" s="240"/>
      <c r="P1477" s="240"/>
      <c r="Q1477" s="240"/>
      <c r="R1477" s="240"/>
      <c r="S1477" s="240"/>
      <c r="T1477" s="241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2" t="s">
        <v>155</v>
      </c>
      <c r="AU1477" s="242" t="s">
        <v>82</v>
      </c>
      <c r="AV1477" s="13" t="s">
        <v>79</v>
      </c>
      <c r="AW1477" s="13" t="s">
        <v>33</v>
      </c>
      <c r="AX1477" s="13" t="s">
        <v>72</v>
      </c>
      <c r="AY1477" s="242" t="s">
        <v>143</v>
      </c>
    </row>
    <row r="1478" s="14" customFormat="1">
      <c r="A1478" s="14"/>
      <c r="B1478" s="243"/>
      <c r="C1478" s="244"/>
      <c r="D1478" s="234" t="s">
        <v>155</v>
      </c>
      <c r="E1478" s="245" t="s">
        <v>19</v>
      </c>
      <c r="F1478" s="246" t="s">
        <v>79</v>
      </c>
      <c r="G1478" s="244"/>
      <c r="H1478" s="247">
        <v>1</v>
      </c>
      <c r="I1478" s="248"/>
      <c r="J1478" s="244"/>
      <c r="K1478" s="244"/>
      <c r="L1478" s="249"/>
      <c r="M1478" s="250"/>
      <c r="N1478" s="251"/>
      <c r="O1478" s="251"/>
      <c r="P1478" s="251"/>
      <c r="Q1478" s="251"/>
      <c r="R1478" s="251"/>
      <c r="S1478" s="251"/>
      <c r="T1478" s="252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3" t="s">
        <v>155</v>
      </c>
      <c r="AU1478" s="253" t="s">
        <v>82</v>
      </c>
      <c r="AV1478" s="14" t="s">
        <v>82</v>
      </c>
      <c r="AW1478" s="14" t="s">
        <v>33</v>
      </c>
      <c r="AX1478" s="14" t="s">
        <v>79</v>
      </c>
      <c r="AY1478" s="253" t="s">
        <v>143</v>
      </c>
    </row>
    <row r="1479" s="2" customFormat="1" ht="24.15" customHeight="1">
      <c r="A1479" s="40"/>
      <c r="B1479" s="41"/>
      <c r="C1479" s="214" t="s">
        <v>1783</v>
      </c>
      <c r="D1479" s="214" t="s">
        <v>146</v>
      </c>
      <c r="E1479" s="215" t="s">
        <v>1784</v>
      </c>
      <c r="F1479" s="216" t="s">
        <v>1785</v>
      </c>
      <c r="G1479" s="217" t="s">
        <v>325</v>
      </c>
      <c r="H1479" s="218">
        <v>2</v>
      </c>
      <c r="I1479" s="219"/>
      <c r="J1479" s="220">
        <f>ROUND(I1479*H1479,2)</f>
        <v>0</v>
      </c>
      <c r="K1479" s="216" t="s">
        <v>19</v>
      </c>
      <c r="L1479" s="46"/>
      <c r="M1479" s="221" t="s">
        <v>19</v>
      </c>
      <c r="N1479" s="222" t="s">
        <v>43</v>
      </c>
      <c r="O1479" s="86"/>
      <c r="P1479" s="223">
        <f>O1479*H1479</f>
        <v>0</v>
      </c>
      <c r="Q1479" s="223">
        <v>0</v>
      </c>
      <c r="R1479" s="223">
        <f>Q1479*H1479</f>
        <v>0</v>
      </c>
      <c r="S1479" s="223">
        <v>0.001</v>
      </c>
      <c r="T1479" s="224">
        <f>S1479*H1479</f>
        <v>0.002</v>
      </c>
      <c r="U1479" s="40"/>
      <c r="V1479" s="40"/>
      <c r="W1479" s="40"/>
      <c r="X1479" s="40"/>
      <c r="Y1479" s="40"/>
      <c r="Z1479" s="40"/>
      <c r="AA1479" s="40"/>
      <c r="AB1479" s="40"/>
      <c r="AC1479" s="40"/>
      <c r="AD1479" s="40"/>
      <c r="AE1479" s="40"/>
      <c r="AR1479" s="225" t="s">
        <v>204</v>
      </c>
      <c r="AT1479" s="225" t="s">
        <v>146</v>
      </c>
      <c r="AU1479" s="225" t="s">
        <v>82</v>
      </c>
      <c r="AY1479" s="19" t="s">
        <v>143</v>
      </c>
      <c r="BE1479" s="226">
        <f>IF(N1479="základní",J1479,0)</f>
        <v>0</v>
      </c>
      <c r="BF1479" s="226">
        <f>IF(N1479="snížená",J1479,0)</f>
        <v>0</v>
      </c>
      <c r="BG1479" s="226">
        <f>IF(N1479="zákl. přenesená",J1479,0)</f>
        <v>0</v>
      </c>
      <c r="BH1479" s="226">
        <f>IF(N1479="sníž. přenesená",J1479,0)</f>
        <v>0</v>
      </c>
      <c r="BI1479" s="226">
        <f>IF(N1479="nulová",J1479,0)</f>
        <v>0</v>
      </c>
      <c r="BJ1479" s="19" t="s">
        <v>79</v>
      </c>
      <c r="BK1479" s="226">
        <f>ROUND(I1479*H1479,2)</f>
        <v>0</v>
      </c>
      <c r="BL1479" s="19" t="s">
        <v>204</v>
      </c>
      <c r="BM1479" s="225" t="s">
        <v>1786</v>
      </c>
    </row>
    <row r="1480" s="13" customFormat="1">
      <c r="A1480" s="13"/>
      <c r="B1480" s="232"/>
      <c r="C1480" s="233"/>
      <c r="D1480" s="234" t="s">
        <v>155</v>
      </c>
      <c r="E1480" s="235" t="s">
        <v>19</v>
      </c>
      <c r="F1480" s="236" t="s">
        <v>1787</v>
      </c>
      <c r="G1480" s="233"/>
      <c r="H1480" s="235" t="s">
        <v>19</v>
      </c>
      <c r="I1480" s="237"/>
      <c r="J1480" s="233"/>
      <c r="K1480" s="233"/>
      <c r="L1480" s="238"/>
      <c r="M1480" s="239"/>
      <c r="N1480" s="240"/>
      <c r="O1480" s="240"/>
      <c r="P1480" s="240"/>
      <c r="Q1480" s="240"/>
      <c r="R1480" s="240"/>
      <c r="S1480" s="240"/>
      <c r="T1480" s="241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2" t="s">
        <v>155</v>
      </c>
      <c r="AU1480" s="242" t="s">
        <v>82</v>
      </c>
      <c r="AV1480" s="13" t="s">
        <v>79</v>
      </c>
      <c r="AW1480" s="13" t="s">
        <v>33</v>
      </c>
      <c r="AX1480" s="13" t="s">
        <v>72</v>
      </c>
      <c r="AY1480" s="242" t="s">
        <v>143</v>
      </c>
    </row>
    <row r="1481" s="13" customFormat="1">
      <c r="A1481" s="13"/>
      <c r="B1481" s="232"/>
      <c r="C1481" s="233"/>
      <c r="D1481" s="234" t="s">
        <v>155</v>
      </c>
      <c r="E1481" s="235" t="s">
        <v>19</v>
      </c>
      <c r="F1481" s="236" t="s">
        <v>1788</v>
      </c>
      <c r="G1481" s="233"/>
      <c r="H1481" s="235" t="s">
        <v>19</v>
      </c>
      <c r="I1481" s="237"/>
      <c r="J1481" s="233"/>
      <c r="K1481" s="233"/>
      <c r="L1481" s="238"/>
      <c r="M1481" s="239"/>
      <c r="N1481" s="240"/>
      <c r="O1481" s="240"/>
      <c r="P1481" s="240"/>
      <c r="Q1481" s="240"/>
      <c r="R1481" s="240"/>
      <c r="S1481" s="240"/>
      <c r="T1481" s="241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2" t="s">
        <v>155</v>
      </c>
      <c r="AU1481" s="242" t="s">
        <v>82</v>
      </c>
      <c r="AV1481" s="13" t="s">
        <v>79</v>
      </c>
      <c r="AW1481" s="13" t="s">
        <v>33</v>
      </c>
      <c r="AX1481" s="13" t="s">
        <v>72</v>
      </c>
      <c r="AY1481" s="242" t="s">
        <v>143</v>
      </c>
    </row>
    <row r="1482" s="14" customFormat="1">
      <c r="A1482" s="14"/>
      <c r="B1482" s="243"/>
      <c r="C1482" s="244"/>
      <c r="D1482" s="234" t="s">
        <v>155</v>
      </c>
      <c r="E1482" s="245" t="s">
        <v>19</v>
      </c>
      <c r="F1482" s="246" t="s">
        <v>79</v>
      </c>
      <c r="G1482" s="244"/>
      <c r="H1482" s="247">
        <v>1</v>
      </c>
      <c r="I1482" s="248"/>
      <c r="J1482" s="244"/>
      <c r="K1482" s="244"/>
      <c r="L1482" s="249"/>
      <c r="M1482" s="250"/>
      <c r="N1482" s="251"/>
      <c r="O1482" s="251"/>
      <c r="P1482" s="251"/>
      <c r="Q1482" s="251"/>
      <c r="R1482" s="251"/>
      <c r="S1482" s="251"/>
      <c r="T1482" s="252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3" t="s">
        <v>155</v>
      </c>
      <c r="AU1482" s="253" t="s">
        <v>82</v>
      </c>
      <c r="AV1482" s="14" t="s">
        <v>82</v>
      </c>
      <c r="AW1482" s="14" t="s">
        <v>33</v>
      </c>
      <c r="AX1482" s="14" t="s">
        <v>72</v>
      </c>
      <c r="AY1482" s="253" t="s">
        <v>143</v>
      </c>
    </row>
    <row r="1483" s="13" customFormat="1">
      <c r="A1483" s="13"/>
      <c r="B1483" s="232"/>
      <c r="C1483" s="233"/>
      <c r="D1483" s="234" t="s">
        <v>155</v>
      </c>
      <c r="E1483" s="235" t="s">
        <v>19</v>
      </c>
      <c r="F1483" s="236" t="s">
        <v>1789</v>
      </c>
      <c r="G1483" s="233"/>
      <c r="H1483" s="235" t="s">
        <v>19</v>
      </c>
      <c r="I1483" s="237"/>
      <c r="J1483" s="233"/>
      <c r="K1483" s="233"/>
      <c r="L1483" s="238"/>
      <c r="M1483" s="239"/>
      <c r="N1483" s="240"/>
      <c r="O1483" s="240"/>
      <c r="P1483" s="240"/>
      <c r="Q1483" s="240"/>
      <c r="R1483" s="240"/>
      <c r="S1483" s="240"/>
      <c r="T1483" s="241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2" t="s">
        <v>155</v>
      </c>
      <c r="AU1483" s="242" t="s">
        <v>82</v>
      </c>
      <c r="AV1483" s="13" t="s">
        <v>79</v>
      </c>
      <c r="AW1483" s="13" t="s">
        <v>33</v>
      </c>
      <c r="AX1483" s="13" t="s">
        <v>72</v>
      </c>
      <c r="AY1483" s="242" t="s">
        <v>143</v>
      </c>
    </row>
    <row r="1484" s="14" customFormat="1">
      <c r="A1484" s="14"/>
      <c r="B1484" s="243"/>
      <c r="C1484" s="244"/>
      <c r="D1484" s="234" t="s">
        <v>155</v>
      </c>
      <c r="E1484" s="245" t="s">
        <v>19</v>
      </c>
      <c r="F1484" s="246" t="s">
        <v>79</v>
      </c>
      <c r="G1484" s="244"/>
      <c r="H1484" s="247">
        <v>1</v>
      </c>
      <c r="I1484" s="248"/>
      <c r="J1484" s="244"/>
      <c r="K1484" s="244"/>
      <c r="L1484" s="249"/>
      <c r="M1484" s="250"/>
      <c r="N1484" s="251"/>
      <c r="O1484" s="251"/>
      <c r="P1484" s="251"/>
      <c r="Q1484" s="251"/>
      <c r="R1484" s="251"/>
      <c r="S1484" s="251"/>
      <c r="T1484" s="252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3" t="s">
        <v>155</v>
      </c>
      <c r="AU1484" s="253" t="s">
        <v>82</v>
      </c>
      <c r="AV1484" s="14" t="s">
        <v>82</v>
      </c>
      <c r="AW1484" s="14" t="s">
        <v>33</v>
      </c>
      <c r="AX1484" s="14" t="s">
        <v>72</v>
      </c>
      <c r="AY1484" s="253" t="s">
        <v>143</v>
      </c>
    </row>
    <row r="1485" s="15" customFormat="1">
      <c r="A1485" s="15"/>
      <c r="B1485" s="254"/>
      <c r="C1485" s="255"/>
      <c r="D1485" s="234" t="s">
        <v>155</v>
      </c>
      <c r="E1485" s="256" t="s">
        <v>19</v>
      </c>
      <c r="F1485" s="257" t="s">
        <v>234</v>
      </c>
      <c r="G1485" s="255"/>
      <c r="H1485" s="258">
        <v>2</v>
      </c>
      <c r="I1485" s="259"/>
      <c r="J1485" s="255"/>
      <c r="K1485" s="255"/>
      <c r="L1485" s="260"/>
      <c r="M1485" s="261"/>
      <c r="N1485" s="262"/>
      <c r="O1485" s="262"/>
      <c r="P1485" s="262"/>
      <c r="Q1485" s="262"/>
      <c r="R1485" s="262"/>
      <c r="S1485" s="262"/>
      <c r="T1485" s="263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15"/>
      <c r="AT1485" s="264" t="s">
        <v>155</v>
      </c>
      <c r="AU1485" s="264" t="s">
        <v>82</v>
      </c>
      <c r="AV1485" s="15" t="s">
        <v>151</v>
      </c>
      <c r="AW1485" s="15" t="s">
        <v>33</v>
      </c>
      <c r="AX1485" s="15" t="s">
        <v>79</v>
      </c>
      <c r="AY1485" s="264" t="s">
        <v>143</v>
      </c>
    </row>
    <row r="1486" s="2" customFormat="1" ht="37.8" customHeight="1">
      <c r="A1486" s="40"/>
      <c r="B1486" s="41"/>
      <c r="C1486" s="214" t="s">
        <v>1790</v>
      </c>
      <c r="D1486" s="214" t="s">
        <v>146</v>
      </c>
      <c r="E1486" s="215" t="s">
        <v>1791</v>
      </c>
      <c r="F1486" s="216" t="s">
        <v>1792</v>
      </c>
      <c r="G1486" s="217" t="s">
        <v>201</v>
      </c>
      <c r="H1486" s="218">
        <v>1</v>
      </c>
      <c r="I1486" s="219"/>
      <c r="J1486" s="220">
        <f>ROUND(I1486*H1486,2)</f>
        <v>0</v>
      </c>
      <c r="K1486" s="216" t="s">
        <v>19</v>
      </c>
      <c r="L1486" s="46"/>
      <c r="M1486" s="221" t="s">
        <v>19</v>
      </c>
      <c r="N1486" s="222" t="s">
        <v>43</v>
      </c>
      <c r="O1486" s="86"/>
      <c r="P1486" s="223">
        <f>O1486*H1486</f>
        <v>0</v>
      </c>
      <c r="Q1486" s="223">
        <v>0</v>
      </c>
      <c r="R1486" s="223">
        <f>Q1486*H1486</f>
        <v>0</v>
      </c>
      <c r="S1486" s="223">
        <v>0.001</v>
      </c>
      <c r="T1486" s="224">
        <f>S1486*H1486</f>
        <v>0.001</v>
      </c>
      <c r="U1486" s="40"/>
      <c r="V1486" s="40"/>
      <c r="W1486" s="40"/>
      <c r="X1486" s="40"/>
      <c r="Y1486" s="40"/>
      <c r="Z1486" s="40"/>
      <c r="AA1486" s="40"/>
      <c r="AB1486" s="40"/>
      <c r="AC1486" s="40"/>
      <c r="AD1486" s="40"/>
      <c r="AE1486" s="40"/>
      <c r="AR1486" s="225" t="s">
        <v>204</v>
      </c>
      <c r="AT1486" s="225" t="s">
        <v>146</v>
      </c>
      <c r="AU1486" s="225" t="s">
        <v>82</v>
      </c>
      <c r="AY1486" s="19" t="s">
        <v>143</v>
      </c>
      <c r="BE1486" s="226">
        <f>IF(N1486="základní",J1486,0)</f>
        <v>0</v>
      </c>
      <c r="BF1486" s="226">
        <f>IF(N1486="snížená",J1486,0)</f>
        <v>0</v>
      </c>
      <c r="BG1486" s="226">
        <f>IF(N1486="zákl. přenesená",J1486,0)</f>
        <v>0</v>
      </c>
      <c r="BH1486" s="226">
        <f>IF(N1486="sníž. přenesená",J1486,0)</f>
        <v>0</v>
      </c>
      <c r="BI1486" s="226">
        <f>IF(N1486="nulová",J1486,0)</f>
        <v>0</v>
      </c>
      <c r="BJ1486" s="19" t="s">
        <v>79</v>
      </c>
      <c r="BK1486" s="226">
        <f>ROUND(I1486*H1486,2)</f>
        <v>0</v>
      </c>
      <c r="BL1486" s="19" t="s">
        <v>204</v>
      </c>
      <c r="BM1486" s="225" t="s">
        <v>1793</v>
      </c>
    </row>
    <row r="1487" s="13" customFormat="1">
      <c r="A1487" s="13"/>
      <c r="B1487" s="232"/>
      <c r="C1487" s="233"/>
      <c r="D1487" s="234" t="s">
        <v>155</v>
      </c>
      <c r="E1487" s="235" t="s">
        <v>19</v>
      </c>
      <c r="F1487" s="236" t="s">
        <v>1794</v>
      </c>
      <c r="G1487" s="233"/>
      <c r="H1487" s="235" t="s">
        <v>19</v>
      </c>
      <c r="I1487" s="237"/>
      <c r="J1487" s="233"/>
      <c r="K1487" s="233"/>
      <c r="L1487" s="238"/>
      <c r="M1487" s="239"/>
      <c r="N1487" s="240"/>
      <c r="O1487" s="240"/>
      <c r="P1487" s="240"/>
      <c r="Q1487" s="240"/>
      <c r="R1487" s="240"/>
      <c r="S1487" s="240"/>
      <c r="T1487" s="241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2" t="s">
        <v>155</v>
      </c>
      <c r="AU1487" s="242" t="s">
        <v>82</v>
      </c>
      <c r="AV1487" s="13" t="s">
        <v>79</v>
      </c>
      <c r="AW1487" s="13" t="s">
        <v>33</v>
      </c>
      <c r="AX1487" s="13" t="s">
        <v>72</v>
      </c>
      <c r="AY1487" s="242" t="s">
        <v>143</v>
      </c>
    </row>
    <row r="1488" s="14" customFormat="1">
      <c r="A1488" s="14"/>
      <c r="B1488" s="243"/>
      <c r="C1488" s="244"/>
      <c r="D1488" s="234" t="s">
        <v>155</v>
      </c>
      <c r="E1488" s="245" t="s">
        <v>19</v>
      </c>
      <c r="F1488" s="246" t="s">
        <v>79</v>
      </c>
      <c r="G1488" s="244"/>
      <c r="H1488" s="247">
        <v>1</v>
      </c>
      <c r="I1488" s="248"/>
      <c r="J1488" s="244"/>
      <c r="K1488" s="244"/>
      <c r="L1488" s="249"/>
      <c r="M1488" s="250"/>
      <c r="N1488" s="251"/>
      <c r="O1488" s="251"/>
      <c r="P1488" s="251"/>
      <c r="Q1488" s="251"/>
      <c r="R1488" s="251"/>
      <c r="S1488" s="251"/>
      <c r="T1488" s="252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3" t="s">
        <v>155</v>
      </c>
      <c r="AU1488" s="253" t="s">
        <v>82</v>
      </c>
      <c r="AV1488" s="14" t="s">
        <v>82</v>
      </c>
      <c r="AW1488" s="14" t="s">
        <v>33</v>
      </c>
      <c r="AX1488" s="14" t="s">
        <v>79</v>
      </c>
      <c r="AY1488" s="253" t="s">
        <v>143</v>
      </c>
    </row>
    <row r="1489" s="2" customFormat="1" ht="24.15" customHeight="1">
      <c r="A1489" s="40"/>
      <c r="B1489" s="41"/>
      <c r="C1489" s="214" t="s">
        <v>1795</v>
      </c>
      <c r="D1489" s="214" t="s">
        <v>146</v>
      </c>
      <c r="E1489" s="215" t="s">
        <v>1796</v>
      </c>
      <c r="F1489" s="216" t="s">
        <v>1785</v>
      </c>
      <c r="G1489" s="217" t="s">
        <v>325</v>
      </c>
      <c r="H1489" s="218">
        <v>2</v>
      </c>
      <c r="I1489" s="219"/>
      <c r="J1489" s="220">
        <f>ROUND(I1489*H1489,2)</f>
        <v>0</v>
      </c>
      <c r="K1489" s="216" t="s">
        <v>19</v>
      </c>
      <c r="L1489" s="46"/>
      <c r="M1489" s="221" t="s">
        <v>19</v>
      </c>
      <c r="N1489" s="222" t="s">
        <v>43</v>
      </c>
      <c r="O1489" s="86"/>
      <c r="P1489" s="223">
        <f>O1489*H1489</f>
        <v>0</v>
      </c>
      <c r="Q1489" s="223">
        <v>0</v>
      </c>
      <c r="R1489" s="223">
        <f>Q1489*H1489</f>
        <v>0</v>
      </c>
      <c r="S1489" s="223">
        <v>0.001</v>
      </c>
      <c r="T1489" s="224">
        <f>S1489*H1489</f>
        <v>0.002</v>
      </c>
      <c r="U1489" s="40"/>
      <c r="V1489" s="40"/>
      <c r="W1489" s="40"/>
      <c r="X1489" s="40"/>
      <c r="Y1489" s="40"/>
      <c r="Z1489" s="40"/>
      <c r="AA1489" s="40"/>
      <c r="AB1489" s="40"/>
      <c r="AC1489" s="40"/>
      <c r="AD1489" s="40"/>
      <c r="AE1489" s="40"/>
      <c r="AR1489" s="225" t="s">
        <v>204</v>
      </c>
      <c r="AT1489" s="225" t="s">
        <v>146</v>
      </c>
      <c r="AU1489" s="225" t="s">
        <v>82</v>
      </c>
      <c r="AY1489" s="19" t="s">
        <v>143</v>
      </c>
      <c r="BE1489" s="226">
        <f>IF(N1489="základní",J1489,0)</f>
        <v>0</v>
      </c>
      <c r="BF1489" s="226">
        <f>IF(N1489="snížená",J1489,0)</f>
        <v>0</v>
      </c>
      <c r="BG1489" s="226">
        <f>IF(N1489="zákl. přenesená",J1489,0)</f>
        <v>0</v>
      </c>
      <c r="BH1489" s="226">
        <f>IF(N1489="sníž. přenesená",J1489,0)</f>
        <v>0</v>
      </c>
      <c r="BI1489" s="226">
        <f>IF(N1489="nulová",J1489,0)</f>
        <v>0</v>
      </c>
      <c r="BJ1489" s="19" t="s">
        <v>79</v>
      </c>
      <c r="BK1489" s="226">
        <f>ROUND(I1489*H1489,2)</f>
        <v>0</v>
      </c>
      <c r="BL1489" s="19" t="s">
        <v>204</v>
      </c>
      <c r="BM1489" s="225" t="s">
        <v>1797</v>
      </c>
    </row>
    <row r="1490" s="13" customFormat="1">
      <c r="A1490" s="13"/>
      <c r="B1490" s="232"/>
      <c r="C1490" s="233"/>
      <c r="D1490" s="234" t="s">
        <v>155</v>
      </c>
      <c r="E1490" s="235" t="s">
        <v>19</v>
      </c>
      <c r="F1490" s="236" t="s">
        <v>1798</v>
      </c>
      <c r="G1490" s="233"/>
      <c r="H1490" s="235" t="s">
        <v>19</v>
      </c>
      <c r="I1490" s="237"/>
      <c r="J1490" s="233"/>
      <c r="K1490" s="233"/>
      <c r="L1490" s="238"/>
      <c r="M1490" s="239"/>
      <c r="N1490" s="240"/>
      <c r="O1490" s="240"/>
      <c r="P1490" s="240"/>
      <c r="Q1490" s="240"/>
      <c r="R1490" s="240"/>
      <c r="S1490" s="240"/>
      <c r="T1490" s="241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2" t="s">
        <v>155</v>
      </c>
      <c r="AU1490" s="242" t="s">
        <v>82</v>
      </c>
      <c r="AV1490" s="13" t="s">
        <v>79</v>
      </c>
      <c r="AW1490" s="13" t="s">
        <v>33</v>
      </c>
      <c r="AX1490" s="13" t="s">
        <v>72</v>
      </c>
      <c r="AY1490" s="242" t="s">
        <v>143</v>
      </c>
    </row>
    <row r="1491" s="13" customFormat="1">
      <c r="A1491" s="13"/>
      <c r="B1491" s="232"/>
      <c r="C1491" s="233"/>
      <c r="D1491" s="234" t="s">
        <v>155</v>
      </c>
      <c r="E1491" s="235" t="s">
        <v>19</v>
      </c>
      <c r="F1491" s="236" t="s">
        <v>1799</v>
      </c>
      <c r="G1491" s="233"/>
      <c r="H1491" s="235" t="s">
        <v>19</v>
      </c>
      <c r="I1491" s="237"/>
      <c r="J1491" s="233"/>
      <c r="K1491" s="233"/>
      <c r="L1491" s="238"/>
      <c r="M1491" s="239"/>
      <c r="N1491" s="240"/>
      <c r="O1491" s="240"/>
      <c r="P1491" s="240"/>
      <c r="Q1491" s="240"/>
      <c r="R1491" s="240"/>
      <c r="S1491" s="240"/>
      <c r="T1491" s="241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42" t="s">
        <v>155</v>
      </c>
      <c r="AU1491" s="242" t="s">
        <v>82</v>
      </c>
      <c r="AV1491" s="13" t="s">
        <v>79</v>
      </c>
      <c r="AW1491" s="13" t="s">
        <v>33</v>
      </c>
      <c r="AX1491" s="13" t="s">
        <v>72</v>
      </c>
      <c r="AY1491" s="242" t="s">
        <v>143</v>
      </c>
    </row>
    <row r="1492" s="14" customFormat="1">
      <c r="A1492" s="14"/>
      <c r="B1492" s="243"/>
      <c r="C1492" s="244"/>
      <c r="D1492" s="234" t="s">
        <v>155</v>
      </c>
      <c r="E1492" s="245" t="s">
        <v>19</v>
      </c>
      <c r="F1492" s="246" t="s">
        <v>79</v>
      </c>
      <c r="G1492" s="244"/>
      <c r="H1492" s="247">
        <v>1</v>
      </c>
      <c r="I1492" s="248"/>
      <c r="J1492" s="244"/>
      <c r="K1492" s="244"/>
      <c r="L1492" s="249"/>
      <c r="M1492" s="250"/>
      <c r="N1492" s="251"/>
      <c r="O1492" s="251"/>
      <c r="P1492" s="251"/>
      <c r="Q1492" s="251"/>
      <c r="R1492" s="251"/>
      <c r="S1492" s="251"/>
      <c r="T1492" s="252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3" t="s">
        <v>155</v>
      </c>
      <c r="AU1492" s="253" t="s">
        <v>82</v>
      </c>
      <c r="AV1492" s="14" t="s">
        <v>82</v>
      </c>
      <c r="AW1492" s="14" t="s">
        <v>33</v>
      </c>
      <c r="AX1492" s="14" t="s">
        <v>72</v>
      </c>
      <c r="AY1492" s="253" t="s">
        <v>143</v>
      </c>
    </row>
    <row r="1493" s="13" customFormat="1">
      <c r="A1493" s="13"/>
      <c r="B1493" s="232"/>
      <c r="C1493" s="233"/>
      <c r="D1493" s="234" t="s">
        <v>155</v>
      </c>
      <c r="E1493" s="235" t="s">
        <v>19</v>
      </c>
      <c r="F1493" s="236" t="s">
        <v>1800</v>
      </c>
      <c r="G1493" s="233"/>
      <c r="H1493" s="235" t="s">
        <v>19</v>
      </c>
      <c r="I1493" s="237"/>
      <c r="J1493" s="233"/>
      <c r="K1493" s="233"/>
      <c r="L1493" s="238"/>
      <c r="M1493" s="239"/>
      <c r="N1493" s="240"/>
      <c r="O1493" s="240"/>
      <c r="P1493" s="240"/>
      <c r="Q1493" s="240"/>
      <c r="R1493" s="240"/>
      <c r="S1493" s="240"/>
      <c r="T1493" s="241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42" t="s">
        <v>155</v>
      </c>
      <c r="AU1493" s="242" t="s">
        <v>82</v>
      </c>
      <c r="AV1493" s="13" t="s">
        <v>79</v>
      </c>
      <c r="AW1493" s="13" t="s">
        <v>33</v>
      </c>
      <c r="AX1493" s="13" t="s">
        <v>72</v>
      </c>
      <c r="AY1493" s="242" t="s">
        <v>143</v>
      </c>
    </row>
    <row r="1494" s="14" customFormat="1">
      <c r="A1494" s="14"/>
      <c r="B1494" s="243"/>
      <c r="C1494" s="244"/>
      <c r="D1494" s="234" t="s">
        <v>155</v>
      </c>
      <c r="E1494" s="245" t="s">
        <v>19</v>
      </c>
      <c r="F1494" s="246" t="s">
        <v>79</v>
      </c>
      <c r="G1494" s="244"/>
      <c r="H1494" s="247">
        <v>1</v>
      </c>
      <c r="I1494" s="248"/>
      <c r="J1494" s="244"/>
      <c r="K1494" s="244"/>
      <c r="L1494" s="249"/>
      <c r="M1494" s="250"/>
      <c r="N1494" s="251"/>
      <c r="O1494" s="251"/>
      <c r="P1494" s="251"/>
      <c r="Q1494" s="251"/>
      <c r="R1494" s="251"/>
      <c r="S1494" s="251"/>
      <c r="T1494" s="252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3" t="s">
        <v>155</v>
      </c>
      <c r="AU1494" s="253" t="s">
        <v>82</v>
      </c>
      <c r="AV1494" s="14" t="s">
        <v>82</v>
      </c>
      <c r="AW1494" s="14" t="s">
        <v>33</v>
      </c>
      <c r="AX1494" s="14" t="s">
        <v>72</v>
      </c>
      <c r="AY1494" s="253" t="s">
        <v>143</v>
      </c>
    </row>
    <row r="1495" s="15" customFormat="1">
      <c r="A1495" s="15"/>
      <c r="B1495" s="254"/>
      <c r="C1495" s="255"/>
      <c r="D1495" s="234" t="s">
        <v>155</v>
      </c>
      <c r="E1495" s="256" t="s">
        <v>19</v>
      </c>
      <c r="F1495" s="257" t="s">
        <v>234</v>
      </c>
      <c r="G1495" s="255"/>
      <c r="H1495" s="258">
        <v>2</v>
      </c>
      <c r="I1495" s="259"/>
      <c r="J1495" s="255"/>
      <c r="K1495" s="255"/>
      <c r="L1495" s="260"/>
      <c r="M1495" s="261"/>
      <c r="N1495" s="262"/>
      <c r="O1495" s="262"/>
      <c r="P1495" s="262"/>
      <c r="Q1495" s="262"/>
      <c r="R1495" s="262"/>
      <c r="S1495" s="262"/>
      <c r="T1495" s="263"/>
      <c r="U1495" s="15"/>
      <c r="V1495" s="15"/>
      <c r="W1495" s="15"/>
      <c r="X1495" s="15"/>
      <c r="Y1495" s="15"/>
      <c r="Z1495" s="15"/>
      <c r="AA1495" s="15"/>
      <c r="AB1495" s="15"/>
      <c r="AC1495" s="15"/>
      <c r="AD1495" s="15"/>
      <c r="AE1495" s="15"/>
      <c r="AT1495" s="264" t="s">
        <v>155</v>
      </c>
      <c r="AU1495" s="264" t="s">
        <v>82</v>
      </c>
      <c r="AV1495" s="15" t="s">
        <v>151</v>
      </c>
      <c r="AW1495" s="15" t="s">
        <v>33</v>
      </c>
      <c r="AX1495" s="15" t="s">
        <v>79</v>
      </c>
      <c r="AY1495" s="264" t="s">
        <v>143</v>
      </c>
    </row>
    <row r="1496" s="2" customFormat="1" ht="33" customHeight="1">
      <c r="A1496" s="40"/>
      <c r="B1496" s="41"/>
      <c r="C1496" s="214" t="s">
        <v>1801</v>
      </c>
      <c r="D1496" s="214" t="s">
        <v>146</v>
      </c>
      <c r="E1496" s="215" t="s">
        <v>1802</v>
      </c>
      <c r="F1496" s="216" t="s">
        <v>1803</v>
      </c>
      <c r="G1496" s="217" t="s">
        <v>325</v>
      </c>
      <c r="H1496" s="218">
        <v>21</v>
      </c>
      <c r="I1496" s="219"/>
      <c r="J1496" s="220">
        <f>ROUND(I1496*H1496,2)</f>
        <v>0</v>
      </c>
      <c r="K1496" s="216" t="s">
        <v>19</v>
      </c>
      <c r="L1496" s="46"/>
      <c r="M1496" s="221" t="s">
        <v>19</v>
      </c>
      <c r="N1496" s="222" t="s">
        <v>43</v>
      </c>
      <c r="O1496" s="86"/>
      <c r="P1496" s="223">
        <f>O1496*H1496</f>
        <v>0</v>
      </c>
      <c r="Q1496" s="223">
        <v>0</v>
      </c>
      <c r="R1496" s="223">
        <f>Q1496*H1496</f>
        <v>0</v>
      </c>
      <c r="S1496" s="223">
        <v>0.001</v>
      </c>
      <c r="T1496" s="224">
        <f>S1496*H1496</f>
        <v>0.021000000000000001</v>
      </c>
      <c r="U1496" s="40"/>
      <c r="V1496" s="40"/>
      <c r="W1496" s="40"/>
      <c r="X1496" s="40"/>
      <c r="Y1496" s="40"/>
      <c r="Z1496" s="40"/>
      <c r="AA1496" s="40"/>
      <c r="AB1496" s="40"/>
      <c r="AC1496" s="40"/>
      <c r="AD1496" s="40"/>
      <c r="AE1496" s="40"/>
      <c r="AR1496" s="225" t="s">
        <v>204</v>
      </c>
      <c r="AT1496" s="225" t="s">
        <v>146</v>
      </c>
      <c r="AU1496" s="225" t="s">
        <v>82</v>
      </c>
      <c r="AY1496" s="19" t="s">
        <v>143</v>
      </c>
      <c r="BE1496" s="226">
        <f>IF(N1496="základní",J1496,0)</f>
        <v>0</v>
      </c>
      <c r="BF1496" s="226">
        <f>IF(N1496="snížená",J1496,0)</f>
        <v>0</v>
      </c>
      <c r="BG1496" s="226">
        <f>IF(N1496="zákl. přenesená",J1496,0)</f>
        <v>0</v>
      </c>
      <c r="BH1496" s="226">
        <f>IF(N1496="sníž. přenesená",J1496,0)</f>
        <v>0</v>
      </c>
      <c r="BI1496" s="226">
        <f>IF(N1496="nulová",J1496,0)</f>
        <v>0</v>
      </c>
      <c r="BJ1496" s="19" t="s">
        <v>79</v>
      </c>
      <c r="BK1496" s="226">
        <f>ROUND(I1496*H1496,2)</f>
        <v>0</v>
      </c>
      <c r="BL1496" s="19" t="s">
        <v>204</v>
      </c>
      <c r="BM1496" s="225" t="s">
        <v>1804</v>
      </c>
    </row>
    <row r="1497" s="13" customFormat="1">
      <c r="A1497" s="13"/>
      <c r="B1497" s="232"/>
      <c r="C1497" s="233"/>
      <c r="D1497" s="234" t="s">
        <v>155</v>
      </c>
      <c r="E1497" s="235" t="s">
        <v>19</v>
      </c>
      <c r="F1497" s="236" t="s">
        <v>1805</v>
      </c>
      <c r="G1497" s="233"/>
      <c r="H1497" s="235" t="s">
        <v>19</v>
      </c>
      <c r="I1497" s="237"/>
      <c r="J1497" s="233"/>
      <c r="K1497" s="233"/>
      <c r="L1497" s="238"/>
      <c r="M1497" s="239"/>
      <c r="N1497" s="240"/>
      <c r="O1497" s="240"/>
      <c r="P1497" s="240"/>
      <c r="Q1497" s="240"/>
      <c r="R1497" s="240"/>
      <c r="S1497" s="240"/>
      <c r="T1497" s="241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42" t="s">
        <v>155</v>
      </c>
      <c r="AU1497" s="242" t="s">
        <v>82</v>
      </c>
      <c r="AV1497" s="13" t="s">
        <v>79</v>
      </c>
      <c r="AW1497" s="13" t="s">
        <v>33</v>
      </c>
      <c r="AX1497" s="13" t="s">
        <v>72</v>
      </c>
      <c r="AY1497" s="242" t="s">
        <v>143</v>
      </c>
    </row>
    <row r="1498" s="13" customFormat="1">
      <c r="A1498" s="13"/>
      <c r="B1498" s="232"/>
      <c r="C1498" s="233"/>
      <c r="D1498" s="234" t="s">
        <v>155</v>
      </c>
      <c r="E1498" s="235" t="s">
        <v>19</v>
      </c>
      <c r="F1498" s="236" t="s">
        <v>1806</v>
      </c>
      <c r="G1498" s="233"/>
      <c r="H1498" s="235" t="s">
        <v>19</v>
      </c>
      <c r="I1498" s="237"/>
      <c r="J1498" s="233"/>
      <c r="K1498" s="233"/>
      <c r="L1498" s="238"/>
      <c r="M1498" s="239"/>
      <c r="N1498" s="240"/>
      <c r="O1498" s="240"/>
      <c r="P1498" s="240"/>
      <c r="Q1498" s="240"/>
      <c r="R1498" s="240"/>
      <c r="S1498" s="240"/>
      <c r="T1498" s="241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42" t="s">
        <v>155</v>
      </c>
      <c r="AU1498" s="242" t="s">
        <v>82</v>
      </c>
      <c r="AV1498" s="13" t="s">
        <v>79</v>
      </c>
      <c r="AW1498" s="13" t="s">
        <v>33</v>
      </c>
      <c r="AX1498" s="13" t="s">
        <v>72</v>
      </c>
      <c r="AY1498" s="242" t="s">
        <v>143</v>
      </c>
    </row>
    <row r="1499" s="14" customFormat="1">
      <c r="A1499" s="14"/>
      <c r="B1499" s="243"/>
      <c r="C1499" s="244"/>
      <c r="D1499" s="234" t="s">
        <v>155</v>
      </c>
      <c r="E1499" s="245" t="s">
        <v>19</v>
      </c>
      <c r="F1499" s="246" t="s">
        <v>281</v>
      </c>
      <c r="G1499" s="244"/>
      <c r="H1499" s="247">
        <v>18</v>
      </c>
      <c r="I1499" s="248"/>
      <c r="J1499" s="244"/>
      <c r="K1499" s="244"/>
      <c r="L1499" s="249"/>
      <c r="M1499" s="250"/>
      <c r="N1499" s="251"/>
      <c r="O1499" s="251"/>
      <c r="P1499" s="251"/>
      <c r="Q1499" s="251"/>
      <c r="R1499" s="251"/>
      <c r="S1499" s="251"/>
      <c r="T1499" s="252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3" t="s">
        <v>155</v>
      </c>
      <c r="AU1499" s="253" t="s">
        <v>82</v>
      </c>
      <c r="AV1499" s="14" t="s">
        <v>82</v>
      </c>
      <c r="AW1499" s="14" t="s">
        <v>33</v>
      </c>
      <c r="AX1499" s="14" t="s">
        <v>72</v>
      </c>
      <c r="AY1499" s="253" t="s">
        <v>143</v>
      </c>
    </row>
    <row r="1500" s="13" customFormat="1">
      <c r="A1500" s="13"/>
      <c r="B1500" s="232"/>
      <c r="C1500" s="233"/>
      <c r="D1500" s="234" t="s">
        <v>155</v>
      </c>
      <c r="E1500" s="235" t="s">
        <v>19</v>
      </c>
      <c r="F1500" s="236" t="s">
        <v>1807</v>
      </c>
      <c r="G1500" s="233"/>
      <c r="H1500" s="235" t="s">
        <v>19</v>
      </c>
      <c r="I1500" s="237"/>
      <c r="J1500" s="233"/>
      <c r="K1500" s="233"/>
      <c r="L1500" s="238"/>
      <c r="M1500" s="239"/>
      <c r="N1500" s="240"/>
      <c r="O1500" s="240"/>
      <c r="P1500" s="240"/>
      <c r="Q1500" s="240"/>
      <c r="R1500" s="240"/>
      <c r="S1500" s="240"/>
      <c r="T1500" s="241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42" t="s">
        <v>155</v>
      </c>
      <c r="AU1500" s="242" t="s">
        <v>82</v>
      </c>
      <c r="AV1500" s="13" t="s">
        <v>79</v>
      </c>
      <c r="AW1500" s="13" t="s">
        <v>33</v>
      </c>
      <c r="AX1500" s="13" t="s">
        <v>72</v>
      </c>
      <c r="AY1500" s="242" t="s">
        <v>143</v>
      </c>
    </row>
    <row r="1501" s="14" customFormat="1">
      <c r="A1501" s="14"/>
      <c r="B1501" s="243"/>
      <c r="C1501" s="244"/>
      <c r="D1501" s="234" t="s">
        <v>155</v>
      </c>
      <c r="E1501" s="245" t="s">
        <v>19</v>
      </c>
      <c r="F1501" s="246" t="s">
        <v>166</v>
      </c>
      <c r="G1501" s="244"/>
      <c r="H1501" s="247">
        <v>3</v>
      </c>
      <c r="I1501" s="248"/>
      <c r="J1501" s="244"/>
      <c r="K1501" s="244"/>
      <c r="L1501" s="249"/>
      <c r="M1501" s="250"/>
      <c r="N1501" s="251"/>
      <c r="O1501" s="251"/>
      <c r="P1501" s="251"/>
      <c r="Q1501" s="251"/>
      <c r="R1501" s="251"/>
      <c r="S1501" s="251"/>
      <c r="T1501" s="252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3" t="s">
        <v>155</v>
      </c>
      <c r="AU1501" s="253" t="s">
        <v>82</v>
      </c>
      <c r="AV1501" s="14" t="s">
        <v>82</v>
      </c>
      <c r="AW1501" s="14" t="s">
        <v>33</v>
      </c>
      <c r="AX1501" s="14" t="s">
        <v>72</v>
      </c>
      <c r="AY1501" s="253" t="s">
        <v>143</v>
      </c>
    </row>
    <row r="1502" s="15" customFormat="1">
      <c r="A1502" s="15"/>
      <c r="B1502" s="254"/>
      <c r="C1502" s="255"/>
      <c r="D1502" s="234" t="s">
        <v>155</v>
      </c>
      <c r="E1502" s="256" t="s">
        <v>19</v>
      </c>
      <c r="F1502" s="257" t="s">
        <v>234</v>
      </c>
      <c r="G1502" s="255"/>
      <c r="H1502" s="258">
        <v>21</v>
      </c>
      <c r="I1502" s="259"/>
      <c r="J1502" s="255"/>
      <c r="K1502" s="255"/>
      <c r="L1502" s="260"/>
      <c r="M1502" s="261"/>
      <c r="N1502" s="262"/>
      <c r="O1502" s="262"/>
      <c r="P1502" s="262"/>
      <c r="Q1502" s="262"/>
      <c r="R1502" s="262"/>
      <c r="S1502" s="262"/>
      <c r="T1502" s="263"/>
      <c r="U1502" s="15"/>
      <c r="V1502" s="15"/>
      <c r="W1502" s="15"/>
      <c r="X1502" s="15"/>
      <c r="Y1502" s="15"/>
      <c r="Z1502" s="15"/>
      <c r="AA1502" s="15"/>
      <c r="AB1502" s="15"/>
      <c r="AC1502" s="15"/>
      <c r="AD1502" s="15"/>
      <c r="AE1502" s="15"/>
      <c r="AT1502" s="264" t="s">
        <v>155</v>
      </c>
      <c r="AU1502" s="264" t="s">
        <v>82</v>
      </c>
      <c r="AV1502" s="15" t="s">
        <v>151</v>
      </c>
      <c r="AW1502" s="15" t="s">
        <v>33</v>
      </c>
      <c r="AX1502" s="15" t="s">
        <v>79</v>
      </c>
      <c r="AY1502" s="264" t="s">
        <v>143</v>
      </c>
    </row>
    <row r="1503" s="2" customFormat="1" ht="33" customHeight="1">
      <c r="A1503" s="40"/>
      <c r="B1503" s="41"/>
      <c r="C1503" s="214" t="s">
        <v>1808</v>
      </c>
      <c r="D1503" s="214" t="s">
        <v>146</v>
      </c>
      <c r="E1503" s="215" t="s">
        <v>1809</v>
      </c>
      <c r="F1503" s="216" t="s">
        <v>1810</v>
      </c>
      <c r="G1503" s="217" t="s">
        <v>325</v>
      </c>
      <c r="H1503" s="218">
        <v>1</v>
      </c>
      <c r="I1503" s="219"/>
      <c r="J1503" s="220">
        <f>ROUND(I1503*H1503,2)</f>
        <v>0</v>
      </c>
      <c r="K1503" s="216" t="s">
        <v>19</v>
      </c>
      <c r="L1503" s="46"/>
      <c r="M1503" s="221" t="s">
        <v>19</v>
      </c>
      <c r="N1503" s="222" t="s">
        <v>43</v>
      </c>
      <c r="O1503" s="86"/>
      <c r="P1503" s="223">
        <f>O1503*H1503</f>
        <v>0</v>
      </c>
      <c r="Q1503" s="223">
        <v>0</v>
      </c>
      <c r="R1503" s="223">
        <f>Q1503*H1503</f>
        <v>0</v>
      </c>
      <c r="S1503" s="223">
        <v>0.001</v>
      </c>
      <c r="T1503" s="224">
        <f>S1503*H1503</f>
        <v>0.001</v>
      </c>
      <c r="U1503" s="40"/>
      <c r="V1503" s="40"/>
      <c r="W1503" s="40"/>
      <c r="X1503" s="40"/>
      <c r="Y1503" s="40"/>
      <c r="Z1503" s="40"/>
      <c r="AA1503" s="40"/>
      <c r="AB1503" s="40"/>
      <c r="AC1503" s="40"/>
      <c r="AD1503" s="40"/>
      <c r="AE1503" s="40"/>
      <c r="AR1503" s="225" t="s">
        <v>204</v>
      </c>
      <c r="AT1503" s="225" t="s">
        <v>146</v>
      </c>
      <c r="AU1503" s="225" t="s">
        <v>82</v>
      </c>
      <c r="AY1503" s="19" t="s">
        <v>143</v>
      </c>
      <c r="BE1503" s="226">
        <f>IF(N1503="základní",J1503,0)</f>
        <v>0</v>
      </c>
      <c r="BF1503" s="226">
        <f>IF(N1503="snížená",J1503,0)</f>
        <v>0</v>
      </c>
      <c r="BG1503" s="226">
        <f>IF(N1503="zákl. přenesená",J1503,0)</f>
        <v>0</v>
      </c>
      <c r="BH1503" s="226">
        <f>IF(N1503="sníž. přenesená",J1503,0)</f>
        <v>0</v>
      </c>
      <c r="BI1503" s="226">
        <f>IF(N1503="nulová",J1503,0)</f>
        <v>0</v>
      </c>
      <c r="BJ1503" s="19" t="s">
        <v>79</v>
      </c>
      <c r="BK1503" s="226">
        <f>ROUND(I1503*H1503,2)</f>
        <v>0</v>
      </c>
      <c r="BL1503" s="19" t="s">
        <v>204</v>
      </c>
      <c r="BM1503" s="225" t="s">
        <v>1811</v>
      </c>
    </row>
    <row r="1504" s="13" customFormat="1">
      <c r="A1504" s="13"/>
      <c r="B1504" s="232"/>
      <c r="C1504" s="233"/>
      <c r="D1504" s="234" t="s">
        <v>155</v>
      </c>
      <c r="E1504" s="235" t="s">
        <v>19</v>
      </c>
      <c r="F1504" s="236" t="s">
        <v>1812</v>
      </c>
      <c r="G1504" s="233"/>
      <c r="H1504" s="235" t="s">
        <v>19</v>
      </c>
      <c r="I1504" s="237"/>
      <c r="J1504" s="233"/>
      <c r="K1504" s="233"/>
      <c r="L1504" s="238"/>
      <c r="M1504" s="239"/>
      <c r="N1504" s="240"/>
      <c r="O1504" s="240"/>
      <c r="P1504" s="240"/>
      <c r="Q1504" s="240"/>
      <c r="R1504" s="240"/>
      <c r="S1504" s="240"/>
      <c r="T1504" s="241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42" t="s">
        <v>155</v>
      </c>
      <c r="AU1504" s="242" t="s">
        <v>82</v>
      </c>
      <c r="AV1504" s="13" t="s">
        <v>79</v>
      </c>
      <c r="AW1504" s="13" t="s">
        <v>33</v>
      </c>
      <c r="AX1504" s="13" t="s">
        <v>72</v>
      </c>
      <c r="AY1504" s="242" t="s">
        <v>143</v>
      </c>
    </row>
    <row r="1505" s="13" customFormat="1">
      <c r="A1505" s="13"/>
      <c r="B1505" s="232"/>
      <c r="C1505" s="233"/>
      <c r="D1505" s="234" t="s">
        <v>155</v>
      </c>
      <c r="E1505" s="235" t="s">
        <v>19</v>
      </c>
      <c r="F1505" s="236" t="s">
        <v>1813</v>
      </c>
      <c r="G1505" s="233"/>
      <c r="H1505" s="235" t="s">
        <v>19</v>
      </c>
      <c r="I1505" s="237"/>
      <c r="J1505" s="233"/>
      <c r="K1505" s="233"/>
      <c r="L1505" s="238"/>
      <c r="M1505" s="239"/>
      <c r="N1505" s="240"/>
      <c r="O1505" s="240"/>
      <c r="P1505" s="240"/>
      <c r="Q1505" s="240"/>
      <c r="R1505" s="240"/>
      <c r="S1505" s="240"/>
      <c r="T1505" s="241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42" t="s">
        <v>155</v>
      </c>
      <c r="AU1505" s="242" t="s">
        <v>82</v>
      </c>
      <c r="AV1505" s="13" t="s">
        <v>79</v>
      </c>
      <c r="AW1505" s="13" t="s">
        <v>33</v>
      </c>
      <c r="AX1505" s="13" t="s">
        <v>72</v>
      </c>
      <c r="AY1505" s="242" t="s">
        <v>143</v>
      </c>
    </row>
    <row r="1506" s="14" customFormat="1">
      <c r="A1506" s="14"/>
      <c r="B1506" s="243"/>
      <c r="C1506" s="244"/>
      <c r="D1506" s="234" t="s">
        <v>155</v>
      </c>
      <c r="E1506" s="245" t="s">
        <v>19</v>
      </c>
      <c r="F1506" s="246" t="s">
        <v>79</v>
      </c>
      <c r="G1506" s="244"/>
      <c r="H1506" s="247">
        <v>1</v>
      </c>
      <c r="I1506" s="248"/>
      <c r="J1506" s="244"/>
      <c r="K1506" s="244"/>
      <c r="L1506" s="249"/>
      <c r="M1506" s="250"/>
      <c r="N1506" s="251"/>
      <c r="O1506" s="251"/>
      <c r="P1506" s="251"/>
      <c r="Q1506" s="251"/>
      <c r="R1506" s="251"/>
      <c r="S1506" s="251"/>
      <c r="T1506" s="252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3" t="s">
        <v>155</v>
      </c>
      <c r="AU1506" s="253" t="s">
        <v>82</v>
      </c>
      <c r="AV1506" s="14" t="s">
        <v>82</v>
      </c>
      <c r="AW1506" s="14" t="s">
        <v>33</v>
      </c>
      <c r="AX1506" s="14" t="s">
        <v>79</v>
      </c>
      <c r="AY1506" s="253" t="s">
        <v>143</v>
      </c>
    </row>
    <row r="1507" s="2" customFormat="1" ht="24.15" customHeight="1">
      <c r="A1507" s="40"/>
      <c r="B1507" s="41"/>
      <c r="C1507" s="214" t="s">
        <v>1814</v>
      </c>
      <c r="D1507" s="214" t="s">
        <v>146</v>
      </c>
      <c r="E1507" s="215" t="s">
        <v>1815</v>
      </c>
      <c r="F1507" s="216" t="s">
        <v>1816</v>
      </c>
      <c r="G1507" s="217" t="s">
        <v>325</v>
      </c>
      <c r="H1507" s="218">
        <v>3</v>
      </c>
      <c r="I1507" s="219"/>
      <c r="J1507" s="220">
        <f>ROUND(I1507*H1507,2)</f>
        <v>0</v>
      </c>
      <c r="K1507" s="216" t="s">
        <v>19</v>
      </c>
      <c r="L1507" s="46"/>
      <c r="M1507" s="221" t="s">
        <v>19</v>
      </c>
      <c r="N1507" s="222" t="s">
        <v>43</v>
      </c>
      <c r="O1507" s="86"/>
      <c r="P1507" s="223">
        <f>O1507*H1507</f>
        <v>0</v>
      </c>
      <c r="Q1507" s="223">
        <v>0</v>
      </c>
      <c r="R1507" s="223">
        <f>Q1507*H1507</f>
        <v>0</v>
      </c>
      <c r="S1507" s="223">
        <v>0.001</v>
      </c>
      <c r="T1507" s="224">
        <f>S1507*H1507</f>
        <v>0.0030000000000000001</v>
      </c>
      <c r="U1507" s="40"/>
      <c r="V1507" s="40"/>
      <c r="W1507" s="40"/>
      <c r="X1507" s="40"/>
      <c r="Y1507" s="40"/>
      <c r="Z1507" s="40"/>
      <c r="AA1507" s="40"/>
      <c r="AB1507" s="40"/>
      <c r="AC1507" s="40"/>
      <c r="AD1507" s="40"/>
      <c r="AE1507" s="40"/>
      <c r="AR1507" s="225" t="s">
        <v>204</v>
      </c>
      <c r="AT1507" s="225" t="s">
        <v>146</v>
      </c>
      <c r="AU1507" s="225" t="s">
        <v>82</v>
      </c>
      <c r="AY1507" s="19" t="s">
        <v>143</v>
      </c>
      <c r="BE1507" s="226">
        <f>IF(N1507="základní",J1507,0)</f>
        <v>0</v>
      </c>
      <c r="BF1507" s="226">
        <f>IF(N1507="snížená",J1507,0)</f>
        <v>0</v>
      </c>
      <c r="BG1507" s="226">
        <f>IF(N1507="zákl. přenesená",J1507,0)</f>
        <v>0</v>
      </c>
      <c r="BH1507" s="226">
        <f>IF(N1507="sníž. přenesená",J1507,0)</f>
        <v>0</v>
      </c>
      <c r="BI1507" s="226">
        <f>IF(N1507="nulová",J1507,0)</f>
        <v>0</v>
      </c>
      <c r="BJ1507" s="19" t="s">
        <v>79</v>
      </c>
      <c r="BK1507" s="226">
        <f>ROUND(I1507*H1507,2)</f>
        <v>0</v>
      </c>
      <c r="BL1507" s="19" t="s">
        <v>204</v>
      </c>
      <c r="BM1507" s="225" t="s">
        <v>1817</v>
      </c>
    </row>
    <row r="1508" s="13" customFormat="1">
      <c r="A1508" s="13"/>
      <c r="B1508" s="232"/>
      <c r="C1508" s="233"/>
      <c r="D1508" s="234" t="s">
        <v>155</v>
      </c>
      <c r="E1508" s="235" t="s">
        <v>19</v>
      </c>
      <c r="F1508" s="236" t="s">
        <v>1818</v>
      </c>
      <c r="G1508" s="233"/>
      <c r="H1508" s="235" t="s">
        <v>19</v>
      </c>
      <c r="I1508" s="237"/>
      <c r="J1508" s="233"/>
      <c r="K1508" s="233"/>
      <c r="L1508" s="238"/>
      <c r="M1508" s="239"/>
      <c r="N1508" s="240"/>
      <c r="O1508" s="240"/>
      <c r="P1508" s="240"/>
      <c r="Q1508" s="240"/>
      <c r="R1508" s="240"/>
      <c r="S1508" s="240"/>
      <c r="T1508" s="241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42" t="s">
        <v>155</v>
      </c>
      <c r="AU1508" s="242" t="s">
        <v>82</v>
      </c>
      <c r="AV1508" s="13" t="s">
        <v>79</v>
      </c>
      <c r="AW1508" s="13" t="s">
        <v>33</v>
      </c>
      <c r="AX1508" s="13" t="s">
        <v>72</v>
      </c>
      <c r="AY1508" s="242" t="s">
        <v>143</v>
      </c>
    </row>
    <row r="1509" s="13" customFormat="1">
      <c r="A1509" s="13"/>
      <c r="B1509" s="232"/>
      <c r="C1509" s="233"/>
      <c r="D1509" s="234" t="s">
        <v>155</v>
      </c>
      <c r="E1509" s="235" t="s">
        <v>19</v>
      </c>
      <c r="F1509" s="236" t="s">
        <v>1819</v>
      </c>
      <c r="G1509" s="233"/>
      <c r="H1509" s="235" t="s">
        <v>19</v>
      </c>
      <c r="I1509" s="237"/>
      <c r="J1509" s="233"/>
      <c r="K1509" s="233"/>
      <c r="L1509" s="238"/>
      <c r="M1509" s="239"/>
      <c r="N1509" s="240"/>
      <c r="O1509" s="240"/>
      <c r="P1509" s="240"/>
      <c r="Q1509" s="240"/>
      <c r="R1509" s="240"/>
      <c r="S1509" s="240"/>
      <c r="T1509" s="241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42" t="s">
        <v>155</v>
      </c>
      <c r="AU1509" s="242" t="s">
        <v>82</v>
      </c>
      <c r="AV1509" s="13" t="s">
        <v>79</v>
      </c>
      <c r="AW1509" s="13" t="s">
        <v>33</v>
      </c>
      <c r="AX1509" s="13" t="s">
        <v>72</v>
      </c>
      <c r="AY1509" s="242" t="s">
        <v>143</v>
      </c>
    </row>
    <row r="1510" s="13" customFormat="1">
      <c r="A1510" s="13"/>
      <c r="B1510" s="232"/>
      <c r="C1510" s="233"/>
      <c r="D1510" s="234" t="s">
        <v>155</v>
      </c>
      <c r="E1510" s="235" t="s">
        <v>19</v>
      </c>
      <c r="F1510" s="236" t="s">
        <v>1820</v>
      </c>
      <c r="G1510" s="233"/>
      <c r="H1510" s="235" t="s">
        <v>19</v>
      </c>
      <c r="I1510" s="237"/>
      <c r="J1510" s="233"/>
      <c r="K1510" s="233"/>
      <c r="L1510" s="238"/>
      <c r="M1510" s="239"/>
      <c r="N1510" s="240"/>
      <c r="O1510" s="240"/>
      <c r="P1510" s="240"/>
      <c r="Q1510" s="240"/>
      <c r="R1510" s="240"/>
      <c r="S1510" s="240"/>
      <c r="T1510" s="241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2" t="s">
        <v>155</v>
      </c>
      <c r="AU1510" s="242" t="s">
        <v>82</v>
      </c>
      <c r="AV1510" s="13" t="s">
        <v>79</v>
      </c>
      <c r="AW1510" s="13" t="s">
        <v>33</v>
      </c>
      <c r="AX1510" s="13" t="s">
        <v>72</v>
      </c>
      <c r="AY1510" s="242" t="s">
        <v>143</v>
      </c>
    </row>
    <row r="1511" s="14" customFormat="1">
      <c r="A1511" s="14"/>
      <c r="B1511" s="243"/>
      <c r="C1511" s="244"/>
      <c r="D1511" s="234" t="s">
        <v>155</v>
      </c>
      <c r="E1511" s="245" t="s">
        <v>19</v>
      </c>
      <c r="F1511" s="246" t="s">
        <v>166</v>
      </c>
      <c r="G1511" s="244"/>
      <c r="H1511" s="247">
        <v>3</v>
      </c>
      <c r="I1511" s="248"/>
      <c r="J1511" s="244"/>
      <c r="K1511" s="244"/>
      <c r="L1511" s="249"/>
      <c r="M1511" s="250"/>
      <c r="N1511" s="251"/>
      <c r="O1511" s="251"/>
      <c r="P1511" s="251"/>
      <c r="Q1511" s="251"/>
      <c r="R1511" s="251"/>
      <c r="S1511" s="251"/>
      <c r="T1511" s="252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3" t="s">
        <v>155</v>
      </c>
      <c r="AU1511" s="253" t="s">
        <v>82</v>
      </c>
      <c r="AV1511" s="14" t="s">
        <v>82</v>
      </c>
      <c r="AW1511" s="14" t="s">
        <v>33</v>
      </c>
      <c r="AX1511" s="14" t="s">
        <v>79</v>
      </c>
      <c r="AY1511" s="253" t="s">
        <v>143</v>
      </c>
    </row>
    <row r="1512" s="2" customFormat="1" ht="33" customHeight="1">
      <c r="A1512" s="40"/>
      <c r="B1512" s="41"/>
      <c r="C1512" s="214" t="s">
        <v>1821</v>
      </c>
      <c r="D1512" s="214" t="s">
        <v>146</v>
      </c>
      <c r="E1512" s="215" t="s">
        <v>1822</v>
      </c>
      <c r="F1512" s="216" t="s">
        <v>1823</v>
      </c>
      <c r="G1512" s="217" t="s">
        <v>325</v>
      </c>
      <c r="H1512" s="218">
        <v>1</v>
      </c>
      <c r="I1512" s="219"/>
      <c r="J1512" s="220">
        <f>ROUND(I1512*H1512,2)</f>
        <v>0</v>
      </c>
      <c r="K1512" s="216" t="s">
        <v>19</v>
      </c>
      <c r="L1512" s="46"/>
      <c r="M1512" s="221" t="s">
        <v>19</v>
      </c>
      <c r="N1512" s="222" t="s">
        <v>43</v>
      </c>
      <c r="O1512" s="86"/>
      <c r="P1512" s="223">
        <f>O1512*H1512</f>
        <v>0</v>
      </c>
      <c r="Q1512" s="223">
        <v>0</v>
      </c>
      <c r="R1512" s="223">
        <f>Q1512*H1512</f>
        <v>0</v>
      </c>
      <c r="S1512" s="223">
        <v>0.001</v>
      </c>
      <c r="T1512" s="224">
        <f>S1512*H1512</f>
        <v>0.001</v>
      </c>
      <c r="U1512" s="40"/>
      <c r="V1512" s="40"/>
      <c r="W1512" s="40"/>
      <c r="X1512" s="40"/>
      <c r="Y1512" s="40"/>
      <c r="Z1512" s="40"/>
      <c r="AA1512" s="40"/>
      <c r="AB1512" s="40"/>
      <c r="AC1512" s="40"/>
      <c r="AD1512" s="40"/>
      <c r="AE1512" s="40"/>
      <c r="AR1512" s="225" t="s">
        <v>204</v>
      </c>
      <c r="AT1512" s="225" t="s">
        <v>146</v>
      </c>
      <c r="AU1512" s="225" t="s">
        <v>82</v>
      </c>
      <c r="AY1512" s="19" t="s">
        <v>143</v>
      </c>
      <c r="BE1512" s="226">
        <f>IF(N1512="základní",J1512,0)</f>
        <v>0</v>
      </c>
      <c r="BF1512" s="226">
        <f>IF(N1512="snížená",J1512,0)</f>
        <v>0</v>
      </c>
      <c r="BG1512" s="226">
        <f>IF(N1512="zákl. přenesená",J1512,0)</f>
        <v>0</v>
      </c>
      <c r="BH1512" s="226">
        <f>IF(N1512="sníž. přenesená",J1512,0)</f>
        <v>0</v>
      </c>
      <c r="BI1512" s="226">
        <f>IF(N1512="nulová",J1512,0)</f>
        <v>0</v>
      </c>
      <c r="BJ1512" s="19" t="s">
        <v>79</v>
      </c>
      <c r="BK1512" s="226">
        <f>ROUND(I1512*H1512,2)</f>
        <v>0</v>
      </c>
      <c r="BL1512" s="19" t="s">
        <v>204</v>
      </c>
      <c r="BM1512" s="225" t="s">
        <v>1824</v>
      </c>
    </row>
    <row r="1513" s="13" customFormat="1">
      <c r="A1513" s="13"/>
      <c r="B1513" s="232"/>
      <c r="C1513" s="233"/>
      <c r="D1513" s="234" t="s">
        <v>155</v>
      </c>
      <c r="E1513" s="235" t="s">
        <v>19</v>
      </c>
      <c r="F1513" s="236" t="s">
        <v>1825</v>
      </c>
      <c r="G1513" s="233"/>
      <c r="H1513" s="235" t="s">
        <v>19</v>
      </c>
      <c r="I1513" s="237"/>
      <c r="J1513" s="233"/>
      <c r="K1513" s="233"/>
      <c r="L1513" s="238"/>
      <c r="M1513" s="239"/>
      <c r="N1513" s="240"/>
      <c r="O1513" s="240"/>
      <c r="P1513" s="240"/>
      <c r="Q1513" s="240"/>
      <c r="R1513" s="240"/>
      <c r="S1513" s="240"/>
      <c r="T1513" s="241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42" t="s">
        <v>155</v>
      </c>
      <c r="AU1513" s="242" t="s">
        <v>82</v>
      </c>
      <c r="AV1513" s="13" t="s">
        <v>79</v>
      </c>
      <c r="AW1513" s="13" t="s">
        <v>33</v>
      </c>
      <c r="AX1513" s="13" t="s">
        <v>72</v>
      </c>
      <c r="AY1513" s="242" t="s">
        <v>143</v>
      </c>
    </row>
    <row r="1514" s="13" customFormat="1">
      <c r="A1514" s="13"/>
      <c r="B1514" s="232"/>
      <c r="C1514" s="233"/>
      <c r="D1514" s="234" t="s">
        <v>155</v>
      </c>
      <c r="E1514" s="235" t="s">
        <v>19</v>
      </c>
      <c r="F1514" s="236" t="s">
        <v>1826</v>
      </c>
      <c r="G1514" s="233"/>
      <c r="H1514" s="235" t="s">
        <v>19</v>
      </c>
      <c r="I1514" s="237"/>
      <c r="J1514" s="233"/>
      <c r="K1514" s="233"/>
      <c r="L1514" s="238"/>
      <c r="M1514" s="239"/>
      <c r="N1514" s="240"/>
      <c r="O1514" s="240"/>
      <c r="P1514" s="240"/>
      <c r="Q1514" s="240"/>
      <c r="R1514" s="240"/>
      <c r="S1514" s="240"/>
      <c r="T1514" s="241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42" t="s">
        <v>155</v>
      </c>
      <c r="AU1514" s="242" t="s">
        <v>82</v>
      </c>
      <c r="AV1514" s="13" t="s">
        <v>79</v>
      </c>
      <c r="AW1514" s="13" t="s">
        <v>33</v>
      </c>
      <c r="AX1514" s="13" t="s">
        <v>72</v>
      </c>
      <c r="AY1514" s="242" t="s">
        <v>143</v>
      </c>
    </row>
    <row r="1515" s="14" customFormat="1">
      <c r="A1515" s="14"/>
      <c r="B1515" s="243"/>
      <c r="C1515" s="244"/>
      <c r="D1515" s="234" t="s">
        <v>155</v>
      </c>
      <c r="E1515" s="245" t="s">
        <v>19</v>
      </c>
      <c r="F1515" s="246" t="s">
        <v>79</v>
      </c>
      <c r="G1515" s="244"/>
      <c r="H1515" s="247">
        <v>1</v>
      </c>
      <c r="I1515" s="248"/>
      <c r="J1515" s="244"/>
      <c r="K1515" s="244"/>
      <c r="L1515" s="249"/>
      <c r="M1515" s="250"/>
      <c r="N1515" s="251"/>
      <c r="O1515" s="251"/>
      <c r="P1515" s="251"/>
      <c r="Q1515" s="251"/>
      <c r="R1515" s="251"/>
      <c r="S1515" s="251"/>
      <c r="T1515" s="252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3" t="s">
        <v>155</v>
      </c>
      <c r="AU1515" s="253" t="s">
        <v>82</v>
      </c>
      <c r="AV1515" s="14" t="s">
        <v>82</v>
      </c>
      <c r="AW1515" s="14" t="s">
        <v>33</v>
      </c>
      <c r="AX1515" s="14" t="s">
        <v>79</v>
      </c>
      <c r="AY1515" s="253" t="s">
        <v>143</v>
      </c>
    </row>
    <row r="1516" s="2" customFormat="1" ht="49.05" customHeight="1">
      <c r="A1516" s="40"/>
      <c r="B1516" s="41"/>
      <c r="C1516" s="214" t="s">
        <v>1827</v>
      </c>
      <c r="D1516" s="214" t="s">
        <v>146</v>
      </c>
      <c r="E1516" s="215" t="s">
        <v>1828</v>
      </c>
      <c r="F1516" s="216" t="s">
        <v>1829</v>
      </c>
      <c r="G1516" s="217" t="s">
        <v>470</v>
      </c>
      <c r="H1516" s="218">
        <v>11.65</v>
      </c>
      <c r="I1516" s="219"/>
      <c r="J1516" s="220">
        <f>ROUND(I1516*H1516,2)</f>
        <v>0</v>
      </c>
      <c r="K1516" s="216" t="s">
        <v>150</v>
      </c>
      <c r="L1516" s="46"/>
      <c r="M1516" s="221" t="s">
        <v>19</v>
      </c>
      <c r="N1516" s="222" t="s">
        <v>43</v>
      </c>
      <c r="O1516" s="86"/>
      <c r="P1516" s="223">
        <f>O1516*H1516</f>
        <v>0</v>
      </c>
      <c r="Q1516" s="223">
        <v>0</v>
      </c>
      <c r="R1516" s="223">
        <f>Q1516*H1516</f>
        <v>0</v>
      </c>
      <c r="S1516" s="223">
        <v>0</v>
      </c>
      <c r="T1516" s="224">
        <f>S1516*H1516</f>
        <v>0</v>
      </c>
      <c r="U1516" s="40"/>
      <c r="V1516" s="40"/>
      <c r="W1516" s="40"/>
      <c r="X1516" s="40"/>
      <c r="Y1516" s="40"/>
      <c r="Z1516" s="40"/>
      <c r="AA1516" s="40"/>
      <c r="AB1516" s="40"/>
      <c r="AC1516" s="40"/>
      <c r="AD1516" s="40"/>
      <c r="AE1516" s="40"/>
      <c r="AR1516" s="225" t="s">
        <v>204</v>
      </c>
      <c r="AT1516" s="225" t="s">
        <v>146</v>
      </c>
      <c r="AU1516" s="225" t="s">
        <v>82</v>
      </c>
      <c r="AY1516" s="19" t="s">
        <v>143</v>
      </c>
      <c r="BE1516" s="226">
        <f>IF(N1516="základní",J1516,0)</f>
        <v>0</v>
      </c>
      <c r="BF1516" s="226">
        <f>IF(N1516="snížená",J1516,0)</f>
        <v>0</v>
      </c>
      <c r="BG1516" s="226">
        <f>IF(N1516="zákl. přenesená",J1516,0)</f>
        <v>0</v>
      </c>
      <c r="BH1516" s="226">
        <f>IF(N1516="sníž. přenesená",J1516,0)</f>
        <v>0</v>
      </c>
      <c r="BI1516" s="226">
        <f>IF(N1516="nulová",J1516,0)</f>
        <v>0</v>
      </c>
      <c r="BJ1516" s="19" t="s">
        <v>79</v>
      </c>
      <c r="BK1516" s="226">
        <f>ROUND(I1516*H1516,2)</f>
        <v>0</v>
      </c>
      <c r="BL1516" s="19" t="s">
        <v>204</v>
      </c>
      <c r="BM1516" s="225" t="s">
        <v>1830</v>
      </c>
    </row>
    <row r="1517" s="2" customFormat="1">
      <c r="A1517" s="40"/>
      <c r="B1517" s="41"/>
      <c r="C1517" s="42"/>
      <c r="D1517" s="227" t="s">
        <v>153</v>
      </c>
      <c r="E1517" s="42"/>
      <c r="F1517" s="228" t="s">
        <v>1831</v>
      </c>
      <c r="G1517" s="42"/>
      <c r="H1517" s="42"/>
      <c r="I1517" s="229"/>
      <c r="J1517" s="42"/>
      <c r="K1517" s="42"/>
      <c r="L1517" s="46"/>
      <c r="M1517" s="230"/>
      <c r="N1517" s="231"/>
      <c r="O1517" s="86"/>
      <c r="P1517" s="86"/>
      <c r="Q1517" s="86"/>
      <c r="R1517" s="86"/>
      <c r="S1517" s="86"/>
      <c r="T1517" s="87"/>
      <c r="U1517" s="40"/>
      <c r="V1517" s="40"/>
      <c r="W1517" s="40"/>
      <c r="X1517" s="40"/>
      <c r="Y1517" s="40"/>
      <c r="Z1517" s="40"/>
      <c r="AA1517" s="40"/>
      <c r="AB1517" s="40"/>
      <c r="AC1517" s="40"/>
      <c r="AD1517" s="40"/>
      <c r="AE1517" s="40"/>
      <c r="AT1517" s="19" t="s">
        <v>153</v>
      </c>
      <c r="AU1517" s="19" t="s">
        <v>82</v>
      </c>
    </row>
    <row r="1518" s="14" customFormat="1">
      <c r="A1518" s="14"/>
      <c r="B1518" s="243"/>
      <c r="C1518" s="244"/>
      <c r="D1518" s="234" t="s">
        <v>155</v>
      </c>
      <c r="E1518" s="245" t="s">
        <v>19</v>
      </c>
      <c r="F1518" s="246" t="s">
        <v>1832</v>
      </c>
      <c r="G1518" s="244"/>
      <c r="H1518" s="247">
        <v>11.65</v>
      </c>
      <c r="I1518" s="248"/>
      <c r="J1518" s="244"/>
      <c r="K1518" s="244"/>
      <c r="L1518" s="249"/>
      <c r="M1518" s="250"/>
      <c r="N1518" s="251"/>
      <c r="O1518" s="251"/>
      <c r="P1518" s="251"/>
      <c r="Q1518" s="251"/>
      <c r="R1518" s="251"/>
      <c r="S1518" s="251"/>
      <c r="T1518" s="252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3" t="s">
        <v>155</v>
      </c>
      <c r="AU1518" s="253" t="s">
        <v>82</v>
      </c>
      <c r="AV1518" s="14" t="s">
        <v>82</v>
      </c>
      <c r="AW1518" s="14" t="s">
        <v>33</v>
      </c>
      <c r="AX1518" s="14" t="s">
        <v>79</v>
      </c>
      <c r="AY1518" s="253" t="s">
        <v>143</v>
      </c>
    </row>
    <row r="1519" s="2" customFormat="1" ht="55.5" customHeight="1">
      <c r="A1519" s="40"/>
      <c r="B1519" s="41"/>
      <c r="C1519" s="214" t="s">
        <v>1833</v>
      </c>
      <c r="D1519" s="214" t="s">
        <v>146</v>
      </c>
      <c r="E1519" s="215" t="s">
        <v>1834</v>
      </c>
      <c r="F1519" s="216" t="s">
        <v>1835</v>
      </c>
      <c r="G1519" s="217" t="s">
        <v>470</v>
      </c>
      <c r="H1519" s="218">
        <v>11.65</v>
      </c>
      <c r="I1519" s="219"/>
      <c r="J1519" s="220">
        <f>ROUND(I1519*H1519,2)</f>
        <v>0</v>
      </c>
      <c r="K1519" s="216" t="s">
        <v>150</v>
      </c>
      <c r="L1519" s="46"/>
      <c r="M1519" s="221" t="s">
        <v>19</v>
      </c>
      <c r="N1519" s="222" t="s">
        <v>43</v>
      </c>
      <c r="O1519" s="86"/>
      <c r="P1519" s="223">
        <f>O1519*H1519</f>
        <v>0</v>
      </c>
      <c r="Q1519" s="223">
        <v>0</v>
      </c>
      <c r="R1519" s="223">
        <f>Q1519*H1519</f>
        <v>0</v>
      </c>
      <c r="S1519" s="223">
        <v>0</v>
      </c>
      <c r="T1519" s="224">
        <f>S1519*H1519</f>
        <v>0</v>
      </c>
      <c r="U1519" s="40"/>
      <c r="V1519" s="40"/>
      <c r="W1519" s="40"/>
      <c r="X1519" s="40"/>
      <c r="Y1519" s="40"/>
      <c r="Z1519" s="40"/>
      <c r="AA1519" s="40"/>
      <c r="AB1519" s="40"/>
      <c r="AC1519" s="40"/>
      <c r="AD1519" s="40"/>
      <c r="AE1519" s="40"/>
      <c r="AR1519" s="225" t="s">
        <v>204</v>
      </c>
      <c r="AT1519" s="225" t="s">
        <v>146</v>
      </c>
      <c r="AU1519" s="225" t="s">
        <v>82</v>
      </c>
      <c r="AY1519" s="19" t="s">
        <v>143</v>
      </c>
      <c r="BE1519" s="226">
        <f>IF(N1519="základní",J1519,0)</f>
        <v>0</v>
      </c>
      <c r="BF1519" s="226">
        <f>IF(N1519="snížená",J1519,0)</f>
        <v>0</v>
      </c>
      <c r="BG1519" s="226">
        <f>IF(N1519="zákl. přenesená",J1519,0)</f>
        <v>0</v>
      </c>
      <c r="BH1519" s="226">
        <f>IF(N1519="sníž. přenesená",J1519,0)</f>
        <v>0</v>
      </c>
      <c r="BI1519" s="226">
        <f>IF(N1519="nulová",J1519,0)</f>
        <v>0</v>
      </c>
      <c r="BJ1519" s="19" t="s">
        <v>79</v>
      </c>
      <c r="BK1519" s="226">
        <f>ROUND(I1519*H1519,2)</f>
        <v>0</v>
      </c>
      <c r="BL1519" s="19" t="s">
        <v>204</v>
      </c>
      <c r="BM1519" s="225" t="s">
        <v>1836</v>
      </c>
    </row>
    <row r="1520" s="2" customFormat="1">
      <c r="A1520" s="40"/>
      <c r="B1520" s="41"/>
      <c r="C1520" s="42"/>
      <c r="D1520" s="227" t="s">
        <v>153</v>
      </c>
      <c r="E1520" s="42"/>
      <c r="F1520" s="228" t="s">
        <v>1837</v>
      </c>
      <c r="G1520" s="42"/>
      <c r="H1520" s="42"/>
      <c r="I1520" s="229"/>
      <c r="J1520" s="42"/>
      <c r="K1520" s="42"/>
      <c r="L1520" s="46"/>
      <c r="M1520" s="230"/>
      <c r="N1520" s="231"/>
      <c r="O1520" s="86"/>
      <c r="P1520" s="86"/>
      <c r="Q1520" s="86"/>
      <c r="R1520" s="86"/>
      <c r="S1520" s="86"/>
      <c r="T1520" s="87"/>
      <c r="U1520" s="40"/>
      <c r="V1520" s="40"/>
      <c r="W1520" s="40"/>
      <c r="X1520" s="40"/>
      <c r="Y1520" s="40"/>
      <c r="Z1520" s="40"/>
      <c r="AA1520" s="40"/>
      <c r="AB1520" s="40"/>
      <c r="AC1520" s="40"/>
      <c r="AD1520" s="40"/>
      <c r="AE1520" s="40"/>
      <c r="AT1520" s="19" t="s">
        <v>153</v>
      </c>
      <c r="AU1520" s="19" t="s">
        <v>82</v>
      </c>
    </row>
    <row r="1521" s="14" customFormat="1">
      <c r="A1521" s="14"/>
      <c r="B1521" s="243"/>
      <c r="C1521" s="244"/>
      <c r="D1521" s="234" t="s">
        <v>155</v>
      </c>
      <c r="E1521" s="245" t="s">
        <v>19</v>
      </c>
      <c r="F1521" s="246" t="s">
        <v>1832</v>
      </c>
      <c r="G1521" s="244"/>
      <c r="H1521" s="247">
        <v>11.65</v>
      </c>
      <c r="I1521" s="248"/>
      <c r="J1521" s="244"/>
      <c r="K1521" s="244"/>
      <c r="L1521" s="249"/>
      <c r="M1521" s="250"/>
      <c r="N1521" s="251"/>
      <c r="O1521" s="251"/>
      <c r="P1521" s="251"/>
      <c r="Q1521" s="251"/>
      <c r="R1521" s="251"/>
      <c r="S1521" s="251"/>
      <c r="T1521" s="252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3" t="s">
        <v>155</v>
      </c>
      <c r="AU1521" s="253" t="s">
        <v>82</v>
      </c>
      <c r="AV1521" s="14" t="s">
        <v>82</v>
      </c>
      <c r="AW1521" s="14" t="s">
        <v>33</v>
      </c>
      <c r="AX1521" s="14" t="s">
        <v>79</v>
      </c>
      <c r="AY1521" s="253" t="s">
        <v>143</v>
      </c>
    </row>
    <row r="1522" s="12" customFormat="1" ht="22.8" customHeight="1">
      <c r="A1522" s="12"/>
      <c r="B1522" s="198"/>
      <c r="C1522" s="199"/>
      <c r="D1522" s="200" t="s">
        <v>71</v>
      </c>
      <c r="E1522" s="212" t="s">
        <v>1838</v>
      </c>
      <c r="F1522" s="212" t="s">
        <v>1839</v>
      </c>
      <c r="G1522" s="199"/>
      <c r="H1522" s="199"/>
      <c r="I1522" s="202"/>
      <c r="J1522" s="213">
        <f>BK1522</f>
        <v>0</v>
      </c>
      <c r="K1522" s="199"/>
      <c r="L1522" s="204"/>
      <c r="M1522" s="205"/>
      <c r="N1522" s="206"/>
      <c r="O1522" s="206"/>
      <c r="P1522" s="207">
        <f>SUM(P1523:P1595)</f>
        <v>0</v>
      </c>
      <c r="Q1522" s="206"/>
      <c r="R1522" s="207">
        <f>SUM(R1523:R1595)</f>
        <v>1.9175925200000001</v>
      </c>
      <c r="S1522" s="206"/>
      <c r="T1522" s="208">
        <f>SUM(T1523:T1595)</f>
        <v>0</v>
      </c>
      <c r="U1522" s="12"/>
      <c r="V1522" s="12"/>
      <c r="W1522" s="12"/>
      <c r="X1522" s="12"/>
      <c r="Y1522" s="12"/>
      <c r="Z1522" s="12"/>
      <c r="AA1522" s="12"/>
      <c r="AB1522" s="12"/>
      <c r="AC1522" s="12"/>
      <c r="AD1522" s="12"/>
      <c r="AE1522" s="12"/>
      <c r="AR1522" s="209" t="s">
        <v>82</v>
      </c>
      <c r="AT1522" s="210" t="s">
        <v>71</v>
      </c>
      <c r="AU1522" s="210" t="s">
        <v>79</v>
      </c>
      <c r="AY1522" s="209" t="s">
        <v>143</v>
      </c>
      <c r="BK1522" s="211">
        <f>SUM(BK1523:BK1595)</f>
        <v>0</v>
      </c>
    </row>
    <row r="1523" s="2" customFormat="1" ht="24.15" customHeight="1">
      <c r="A1523" s="40"/>
      <c r="B1523" s="41"/>
      <c r="C1523" s="214" t="s">
        <v>1840</v>
      </c>
      <c r="D1523" s="214" t="s">
        <v>146</v>
      </c>
      <c r="E1523" s="215" t="s">
        <v>1841</v>
      </c>
      <c r="F1523" s="216" t="s">
        <v>1842</v>
      </c>
      <c r="G1523" s="217" t="s">
        <v>149</v>
      </c>
      <c r="H1523" s="218">
        <v>2.25</v>
      </c>
      <c r="I1523" s="219"/>
      <c r="J1523" s="220">
        <f>ROUND(I1523*H1523,2)</f>
        <v>0</v>
      </c>
      <c r="K1523" s="216" t="s">
        <v>150</v>
      </c>
      <c r="L1523" s="46"/>
      <c r="M1523" s="221" t="s">
        <v>19</v>
      </c>
      <c r="N1523" s="222" t="s">
        <v>43</v>
      </c>
      <c r="O1523" s="86"/>
      <c r="P1523" s="223">
        <f>O1523*H1523</f>
        <v>0</v>
      </c>
      <c r="Q1523" s="223">
        <v>0.00021000000000000001</v>
      </c>
      <c r="R1523" s="223">
        <f>Q1523*H1523</f>
        <v>0.00047250000000000005</v>
      </c>
      <c r="S1523" s="223">
        <v>0</v>
      </c>
      <c r="T1523" s="224">
        <f>S1523*H1523</f>
        <v>0</v>
      </c>
      <c r="U1523" s="40"/>
      <c r="V1523" s="40"/>
      <c r="W1523" s="40"/>
      <c r="X1523" s="40"/>
      <c r="Y1523" s="40"/>
      <c r="Z1523" s="40"/>
      <c r="AA1523" s="40"/>
      <c r="AB1523" s="40"/>
      <c r="AC1523" s="40"/>
      <c r="AD1523" s="40"/>
      <c r="AE1523" s="40"/>
      <c r="AR1523" s="225" t="s">
        <v>204</v>
      </c>
      <c r="AT1523" s="225" t="s">
        <v>146</v>
      </c>
      <c r="AU1523" s="225" t="s">
        <v>82</v>
      </c>
      <c r="AY1523" s="19" t="s">
        <v>143</v>
      </c>
      <c r="BE1523" s="226">
        <f>IF(N1523="základní",J1523,0)</f>
        <v>0</v>
      </c>
      <c r="BF1523" s="226">
        <f>IF(N1523="snížená",J1523,0)</f>
        <v>0</v>
      </c>
      <c r="BG1523" s="226">
        <f>IF(N1523="zákl. přenesená",J1523,0)</f>
        <v>0</v>
      </c>
      <c r="BH1523" s="226">
        <f>IF(N1523="sníž. přenesená",J1523,0)</f>
        <v>0</v>
      </c>
      <c r="BI1523" s="226">
        <f>IF(N1523="nulová",J1523,0)</f>
        <v>0</v>
      </c>
      <c r="BJ1523" s="19" t="s">
        <v>79</v>
      </c>
      <c r="BK1523" s="226">
        <f>ROUND(I1523*H1523,2)</f>
        <v>0</v>
      </c>
      <c r="BL1523" s="19" t="s">
        <v>204</v>
      </c>
      <c r="BM1523" s="225" t="s">
        <v>1843</v>
      </c>
    </row>
    <row r="1524" s="2" customFormat="1">
      <c r="A1524" s="40"/>
      <c r="B1524" s="41"/>
      <c r="C1524" s="42"/>
      <c r="D1524" s="227" t="s">
        <v>153</v>
      </c>
      <c r="E1524" s="42"/>
      <c r="F1524" s="228" t="s">
        <v>1844</v>
      </c>
      <c r="G1524" s="42"/>
      <c r="H1524" s="42"/>
      <c r="I1524" s="229"/>
      <c r="J1524" s="42"/>
      <c r="K1524" s="42"/>
      <c r="L1524" s="46"/>
      <c r="M1524" s="230"/>
      <c r="N1524" s="231"/>
      <c r="O1524" s="86"/>
      <c r="P1524" s="86"/>
      <c r="Q1524" s="86"/>
      <c r="R1524" s="86"/>
      <c r="S1524" s="86"/>
      <c r="T1524" s="87"/>
      <c r="U1524" s="40"/>
      <c r="V1524" s="40"/>
      <c r="W1524" s="40"/>
      <c r="X1524" s="40"/>
      <c r="Y1524" s="40"/>
      <c r="Z1524" s="40"/>
      <c r="AA1524" s="40"/>
      <c r="AB1524" s="40"/>
      <c r="AC1524" s="40"/>
      <c r="AD1524" s="40"/>
      <c r="AE1524" s="40"/>
      <c r="AT1524" s="19" t="s">
        <v>153</v>
      </c>
      <c r="AU1524" s="19" t="s">
        <v>82</v>
      </c>
    </row>
    <row r="1525" s="13" customFormat="1">
      <c r="A1525" s="13"/>
      <c r="B1525" s="232"/>
      <c r="C1525" s="233"/>
      <c r="D1525" s="234" t="s">
        <v>155</v>
      </c>
      <c r="E1525" s="235" t="s">
        <v>19</v>
      </c>
      <c r="F1525" s="236" t="s">
        <v>1845</v>
      </c>
      <c r="G1525" s="233"/>
      <c r="H1525" s="235" t="s">
        <v>19</v>
      </c>
      <c r="I1525" s="237"/>
      <c r="J1525" s="233"/>
      <c r="K1525" s="233"/>
      <c r="L1525" s="238"/>
      <c r="M1525" s="239"/>
      <c r="N1525" s="240"/>
      <c r="O1525" s="240"/>
      <c r="P1525" s="240"/>
      <c r="Q1525" s="240"/>
      <c r="R1525" s="240"/>
      <c r="S1525" s="240"/>
      <c r="T1525" s="241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2" t="s">
        <v>155</v>
      </c>
      <c r="AU1525" s="242" t="s">
        <v>82</v>
      </c>
      <c r="AV1525" s="13" t="s">
        <v>79</v>
      </c>
      <c r="AW1525" s="13" t="s">
        <v>33</v>
      </c>
      <c r="AX1525" s="13" t="s">
        <v>72</v>
      </c>
      <c r="AY1525" s="242" t="s">
        <v>143</v>
      </c>
    </row>
    <row r="1526" s="14" customFormat="1">
      <c r="A1526" s="14"/>
      <c r="B1526" s="243"/>
      <c r="C1526" s="244"/>
      <c r="D1526" s="234" t="s">
        <v>155</v>
      </c>
      <c r="E1526" s="245" t="s">
        <v>19</v>
      </c>
      <c r="F1526" s="246" t="s">
        <v>1846</v>
      </c>
      <c r="G1526" s="244"/>
      <c r="H1526" s="247">
        <v>2.25</v>
      </c>
      <c r="I1526" s="248"/>
      <c r="J1526" s="244"/>
      <c r="K1526" s="244"/>
      <c r="L1526" s="249"/>
      <c r="M1526" s="250"/>
      <c r="N1526" s="251"/>
      <c r="O1526" s="251"/>
      <c r="P1526" s="251"/>
      <c r="Q1526" s="251"/>
      <c r="R1526" s="251"/>
      <c r="S1526" s="251"/>
      <c r="T1526" s="252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3" t="s">
        <v>155</v>
      </c>
      <c r="AU1526" s="253" t="s">
        <v>82</v>
      </c>
      <c r="AV1526" s="14" t="s">
        <v>82</v>
      </c>
      <c r="AW1526" s="14" t="s">
        <v>33</v>
      </c>
      <c r="AX1526" s="14" t="s">
        <v>72</v>
      </c>
      <c r="AY1526" s="253" t="s">
        <v>143</v>
      </c>
    </row>
    <row r="1527" s="15" customFormat="1">
      <c r="A1527" s="15"/>
      <c r="B1527" s="254"/>
      <c r="C1527" s="255"/>
      <c r="D1527" s="234" t="s">
        <v>155</v>
      </c>
      <c r="E1527" s="256" t="s">
        <v>19</v>
      </c>
      <c r="F1527" s="257" t="s">
        <v>234</v>
      </c>
      <c r="G1527" s="255"/>
      <c r="H1527" s="258">
        <v>2.25</v>
      </c>
      <c r="I1527" s="259"/>
      <c r="J1527" s="255"/>
      <c r="K1527" s="255"/>
      <c r="L1527" s="260"/>
      <c r="M1527" s="261"/>
      <c r="N1527" s="262"/>
      <c r="O1527" s="262"/>
      <c r="P1527" s="262"/>
      <c r="Q1527" s="262"/>
      <c r="R1527" s="262"/>
      <c r="S1527" s="262"/>
      <c r="T1527" s="263"/>
      <c r="U1527" s="15"/>
      <c r="V1527" s="15"/>
      <c r="W1527" s="15"/>
      <c r="X1527" s="15"/>
      <c r="Y1527" s="15"/>
      <c r="Z1527" s="15"/>
      <c r="AA1527" s="15"/>
      <c r="AB1527" s="15"/>
      <c r="AC1527" s="15"/>
      <c r="AD1527" s="15"/>
      <c r="AE1527" s="15"/>
      <c r="AT1527" s="264" t="s">
        <v>155</v>
      </c>
      <c r="AU1527" s="264" t="s">
        <v>82</v>
      </c>
      <c r="AV1527" s="15" t="s">
        <v>151</v>
      </c>
      <c r="AW1527" s="15" t="s">
        <v>33</v>
      </c>
      <c r="AX1527" s="15" t="s">
        <v>79</v>
      </c>
      <c r="AY1527" s="264" t="s">
        <v>143</v>
      </c>
    </row>
    <row r="1528" s="2" customFormat="1" ht="24.15" customHeight="1">
      <c r="A1528" s="40"/>
      <c r="B1528" s="41"/>
      <c r="C1528" s="214" t="s">
        <v>1847</v>
      </c>
      <c r="D1528" s="214" t="s">
        <v>146</v>
      </c>
      <c r="E1528" s="215" t="s">
        <v>1848</v>
      </c>
      <c r="F1528" s="216" t="s">
        <v>1849</v>
      </c>
      <c r="G1528" s="217" t="s">
        <v>149</v>
      </c>
      <c r="H1528" s="218">
        <v>33</v>
      </c>
      <c r="I1528" s="219"/>
      <c r="J1528" s="220">
        <f>ROUND(I1528*H1528,2)</f>
        <v>0</v>
      </c>
      <c r="K1528" s="216" t="s">
        <v>150</v>
      </c>
      <c r="L1528" s="46"/>
      <c r="M1528" s="221" t="s">
        <v>19</v>
      </c>
      <c r="N1528" s="222" t="s">
        <v>43</v>
      </c>
      <c r="O1528" s="86"/>
      <c r="P1528" s="223">
        <f>O1528*H1528</f>
        <v>0</v>
      </c>
      <c r="Q1528" s="223">
        <v>0.00023000000000000001</v>
      </c>
      <c r="R1528" s="223">
        <f>Q1528*H1528</f>
        <v>0.0075900000000000004</v>
      </c>
      <c r="S1528" s="223">
        <v>0</v>
      </c>
      <c r="T1528" s="224">
        <f>S1528*H1528</f>
        <v>0</v>
      </c>
      <c r="U1528" s="40"/>
      <c r="V1528" s="40"/>
      <c r="W1528" s="40"/>
      <c r="X1528" s="40"/>
      <c r="Y1528" s="40"/>
      <c r="Z1528" s="40"/>
      <c r="AA1528" s="40"/>
      <c r="AB1528" s="40"/>
      <c r="AC1528" s="40"/>
      <c r="AD1528" s="40"/>
      <c r="AE1528" s="40"/>
      <c r="AR1528" s="225" t="s">
        <v>204</v>
      </c>
      <c r="AT1528" s="225" t="s">
        <v>146</v>
      </c>
      <c r="AU1528" s="225" t="s">
        <v>82</v>
      </c>
      <c r="AY1528" s="19" t="s">
        <v>143</v>
      </c>
      <c r="BE1528" s="226">
        <f>IF(N1528="základní",J1528,0)</f>
        <v>0</v>
      </c>
      <c r="BF1528" s="226">
        <f>IF(N1528="snížená",J1528,0)</f>
        <v>0</v>
      </c>
      <c r="BG1528" s="226">
        <f>IF(N1528="zákl. přenesená",J1528,0)</f>
        <v>0</v>
      </c>
      <c r="BH1528" s="226">
        <f>IF(N1528="sníž. přenesená",J1528,0)</f>
        <v>0</v>
      </c>
      <c r="BI1528" s="226">
        <f>IF(N1528="nulová",J1528,0)</f>
        <v>0</v>
      </c>
      <c r="BJ1528" s="19" t="s">
        <v>79</v>
      </c>
      <c r="BK1528" s="226">
        <f>ROUND(I1528*H1528,2)</f>
        <v>0</v>
      </c>
      <c r="BL1528" s="19" t="s">
        <v>204</v>
      </c>
      <c r="BM1528" s="225" t="s">
        <v>1850</v>
      </c>
    </row>
    <row r="1529" s="2" customFormat="1">
      <c r="A1529" s="40"/>
      <c r="B1529" s="41"/>
      <c r="C1529" s="42"/>
      <c r="D1529" s="227" t="s">
        <v>153</v>
      </c>
      <c r="E1529" s="42"/>
      <c r="F1529" s="228" t="s">
        <v>1851</v>
      </c>
      <c r="G1529" s="42"/>
      <c r="H1529" s="42"/>
      <c r="I1529" s="229"/>
      <c r="J1529" s="42"/>
      <c r="K1529" s="42"/>
      <c r="L1529" s="46"/>
      <c r="M1529" s="230"/>
      <c r="N1529" s="231"/>
      <c r="O1529" s="86"/>
      <c r="P1529" s="86"/>
      <c r="Q1529" s="86"/>
      <c r="R1529" s="86"/>
      <c r="S1529" s="86"/>
      <c r="T1529" s="87"/>
      <c r="U1529" s="40"/>
      <c r="V1529" s="40"/>
      <c r="W1529" s="40"/>
      <c r="X1529" s="40"/>
      <c r="Y1529" s="40"/>
      <c r="Z1529" s="40"/>
      <c r="AA1529" s="40"/>
      <c r="AB1529" s="40"/>
      <c r="AC1529" s="40"/>
      <c r="AD1529" s="40"/>
      <c r="AE1529" s="40"/>
      <c r="AT1529" s="19" t="s">
        <v>153</v>
      </c>
      <c r="AU1529" s="19" t="s">
        <v>82</v>
      </c>
    </row>
    <row r="1530" s="13" customFormat="1">
      <c r="A1530" s="13"/>
      <c r="B1530" s="232"/>
      <c r="C1530" s="233"/>
      <c r="D1530" s="234" t="s">
        <v>155</v>
      </c>
      <c r="E1530" s="235" t="s">
        <v>19</v>
      </c>
      <c r="F1530" s="236" t="s">
        <v>1852</v>
      </c>
      <c r="G1530" s="233"/>
      <c r="H1530" s="235" t="s">
        <v>19</v>
      </c>
      <c r="I1530" s="237"/>
      <c r="J1530" s="233"/>
      <c r="K1530" s="233"/>
      <c r="L1530" s="238"/>
      <c r="M1530" s="239"/>
      <c r="N1530" s="240"/>
      <c r="O1530" s="240"/>
      <c r="P1530" s="240"/>
      <c r="Q1530" s="240"/>
      <c r="R1530" s="240"/>
      <c r="S1530" s="240"/>
      <c r="T1530" s="241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2" t="s">
        <v>155</v>
      </c>
      <c r="AU1530" s="242" t="s">
        <v>82</v>
      </c>
      <c r="AV1530" s="13" t="s">
        <v>79</v>
      </c>
      <c r="AW1530" s="13" t="s">
        <v>33</v>
      </c>
      <c r="AX1530" s="13" t="s">
        <v>72</v>
      </c>
      <c r="AY1530" s="242" t="s">
        <v>143</v>
      </c>
    </row>
    <row r="1531" s="14" customFormat="1">
      <c r="A1531" s="14"/>
      <c r="B1531" s="243"/>
      <c r="C1531" s="244"/>
      <c r="D1531" s="234" t="s">
        <v>155</v>
      </c>
      <c r="E1531" s="245" t="s">
        <v>19</v>
      </c>
      <c r="F1531" s="246" t="s">
        <v>380</v>
      </c>
      <c r="G1531" s="244"/>
      <c r="H1531" s="247">
        <v>33</v>
      </c>
      <c r="I1531" s="248"/>
      <c r="J1531" s="244"/>
      <c r="K1531" s="244"/>
      <c r="L1531" s="249"/>
      <c r="M1531" s="250"/>
      <c r="N1531" s="251"/>
      <c r="O1531" s="251"/>
      <c r="P1531" s="251"/>
      <c r="Q1531" s="251"/>
      <c r="R1531" s="251"/>
      <c r="S1531" s="251"/>
      <c r="T1531" s="252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3" t="s">
        <v>155</v>
      </c>
      <c r="AU1531" s="253" t="s">
        <v>82</v>
      </c>
      <c r="AV1531" s="14" t="s">
        <v>82</v>
      </c>
      <c r="AW1531" s="14" t="s">
        <v>33</v>
      </c>
      <c r="AX1531" s="14" t="s">
        <v>79</v>
      </c>
      <c r="AY1531" s="253" t="s">
        <v>143</v>
      </c>
    </row>
    <row r="1532" s="2" customFormat="1" ht="44.25" customHeight="1">
      <c r="A1532" s="40"/>
      <c r="B1532" s="41"/>
      <c r="C1532" s="214" t="s">
        <v>1853</v>
      </c>
      <c r="D1532" s="214" t="s">
        <v>146</v>
      </c>
      <c r="E1532" s="215" t="s">
        <v>1854</v>
      </c>
      <c r="F1532" s="216" t="s">
        <v>1855</v>
      </c>
      <c r="G1532" s="217" t="s">
        <v>149</v>
      </c>
      <c r="H1532" s="218">
        <v>8678.5910000000003</v>
      </c>
      <c r="I1532" s="219"/>
      <c r="J1532" s="220">
        <f>ROUND(I1532*H1532,2)</f>
        <v>0</v>
      </c>
      <c r="K1532" s="216" t="s">
        <v>150</v>
      </c>
      <c r="L1532" s="46"/>
      <c r="M1532" s="221" t="s">
        <v>19</v>
      </c>
      <c r="N1532" s="222" t="s">
        <v>43</v>
      </c>
      <c r="O1532" s="86"/>
      <c r="P1532" s="223">
        <f>O1532*H1532</f>
        <v>0</v>
      </c>
      <c r="Q1532" s="223">
        <v>0.00022000000000000001</v>
      </c>
      <c r="R1532" s="223">
        <f>Q1532*H1532</f>
        <v>1.9092900200000003</v>
      </c>
      <c r="S1532" s="223">
        <v>0</v>
      </c>
      <c r="T1532" s="224">
        <f>S1532*H1532</f>
        <v>0</v>
      </c>
      <c r="U1532" s="40"/>
      <c r="V1532" s="40"/>
      <c r="W1532" s="40"/>
      <c r="X1532" s="40"/>
      <c r="Y1532" s="40"/>
      <c r="Z1532" s="40"/>
      <c r="AA1532" s="40"/>
      <c r="AB1532" s="40"/>
      <c r="AC1532" s="40"/>
      <c r="AD1532" s="40"/>
      <c r="AE1532" s="40"/>
      <c r="AR1532" s="225" t="s">
        <v>204</v>
      </c>
      <c r="AT1532" s="225" t="s">
        <v>146</v>
      </c>
      <c r="AU1532" s="225" t="s">
        <v>82</v>
      </c>
      <c r="AY1532" s="19" t="s">
        <v>143</v>
      </c>
      <c r="BE1532" s="226">
        <f>IF(N1532="základní",J1532,0)</f>
        <v>0</v>
      </c>
      <c r="BF1532" s="226">
        <f>IF(N1532="snížená",J1532,0)</f>
        <v>0</v>
      </c>
      <c r="BG1532" s="226">
        <f>IF(N1532="zákl. přenesená",J1532,0)</f>
        <v>0</v>
      </c>
      <c r="BH1532" s="226">
        <f>IF(N1532="sníž. přenesená",J1532,0)</f>
        <v>0</v>
      </c>
      <c r="BI1532" s="226">
        <f>IF(N1532="nulová",J1532,0)</f>
        <v>0</v>
      </c>
      <c r="BJ1532" s="19" t="s">
        <v>79</v>
      </c>
      <c r="BK1532" s="226">
        <f>ROUND(I1532*H1532,2)</f>
        <v>0</v>
      </c>
      <c r="BL1532" s="19" t="s">
        <v>204</v>
      </c>
      <c r="BM1532" s="225" t="s">
        <v>1856</v>
      </c>
    </row>
    <row r="1533" s="2" customFormat="1">
      <c r="A1533" s="40"/>
      <c r="B1533" s="41"/>
      <c r="C1533" s="42"/>
      <c r="D1533" s="227" t="s">
        <v>153</v>
      </c>
      <c r="E1533" s="42"/>
      <c r="F1533" s="228" t="s">
        <v>1857</v>
      </c>
      <c r="G1533" s="42"/>
      <c r="H1533" s="42"/>
      <c r="I1533" s="229"/>
      <c r="J1533" s="42"/>
      <c r="K1533" s="42"/>
      <c r="L1533" s="46"/>
      <c r="M1533" s="230"/>
      <c r="N1533" s="231"/>
      <c r="O1533" s="86"/>
      <c r="P1533" s="86"/>
      <c r="Q1533" s="86"/>
      <c r="R1533" s="86"/>
      <c r="S1533" s="86"/>
      <c r="T1533" s="87"/>
      <c r="U1533" s="40"/>
      <c r="V1533" s="40"/>
      <c r="W1533" s="40"/>
      <c r="X1533" s="40"/>
      <c r="Y1533" s="40"/>
      <c r="Z1533" s="40"/>
      <c r="AA1533" s="40"/>
      <c r="AB1533" s="40"/>
      <c r="AC1533" s="40"/>
      <c r="AD1533" s="40"/>
      <c r="AE1533" s="40"/>
      <c r="AT1533" s="19" t="s">
        <v>153</v>
      </c>
      <c r="AU1533" s="19" t="s">
        <v>82</v>
      </c>
    </row>
    <row r="1534" s="13" customFormat="1">
      <c r="A1534" s="13"/>
      <c r="B1534" s="232"/>
      <c r="C1534" s="233"/>
      <c r="D1534" s="234" t="s">
        <v>155</v>
      </c>
      <c r="E1534" s="235" t="s">
        <v>19</v>
      </c>
      <c r="F1534" s="236" t="s">
        <v>1858</v>
      </c>
      <c r="G1534" s="233"/>
      <c r="H1534" s="235" t="s">
        <v>19</v>
      </c>
      <c r="I1534" s="237"/>
      <c r="J1534" s="233"/>
      <c r="K1534" s="233"/>
      <c r="L1534" s="238"/>
      <c r="M1534" s="239"/>
      <c r="N1534" s="240"/>
      <c r="O1534" s="240"/>
      <c r="P1534" s="240"/>
      <c r="Q1534" s="240"/>
      <c r="R1534" s="240"/>
      <c r="S1534" s="240"/>
      <c r="T1534" s="241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42" t="s">
        <v>155</v>
      </c>
      <c r="AU1534" s="242" t="s">
        <v>82</v>
      </c>
      <c r="AV1534" s="13" t="s">
        <v>79</v>
      </c>
      <c r="AW1534" s="13" t="s">
        <v>33</v>
      </c>
      <c r="AX1534" s="13" t="s">
        <v>72</v>
      </c>
      <c r="AY1534" s="242" t="s">
        <v>143</v>
      </c>
    </row>
    <row r="1535" s="14" customFormat="1">
      <c r="A1535" s="14"/>
      <c r="B1535" s="243"/>
      <c r="C1535" s="244"/>
      <c r="D1535" s="234" t="s">
        <v>155</v>
      </c>
      <c r="E1535" s="245" t="s">
        <v>19</v>
      </c>
      <c r="F1535" s="246" t="s">
        <v>1859</v>
      </c>
      <c r="G1535" s="244"/>
      <c r="H1535" s="247">
        <v>6934.9740000000002</v>
      </c>
      <c r="I1535" s="248"/>
      <c r="J1535" s="244"/>
      <c r="K1535" s="244"/>
      <c r="L1535" s="249"/>
      <c r="M1535" s="250"/>
      <c r="N1535" s="251"/>
      <c r="O1535" s="251"/>
      <c r="P1535" s="251"/>
      <c r="Q1535" s="251"/>
      <c r="R1535" s="251"/>
      <c r="S1535" s="251"/>
      <c r="T1535" s="252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3" t="s">
        <v>155</v>
      </c>
      <c r="AU1535" s="253" t="s">
        <v>82</v>
      </c>
      <c r="AV1535" s="14" t="s">
        <v>82</v>
      </c>
      <c r="AW1535" s="14" t="s">
        <v>33</v>
      </c>
      <c r="AX1535" s="14" t="s">
        <v>72</v>
      </c>
      <c r="AY1535" s="253" t="s">
        <v>143</v>
      </c>
    </row>
    <row r="1536" s="13" customFormat="1">
      <c r="A1536" s="13"/>
      <c r="B1536" s="232"/>
      <c r="C1536" s="233"/>
      <c r="D1536" s="234" t="s">
        <v>155</v>
      </c>
      <c r="E1536" s="235" t="s">
        <v>19</v>
      </c>
      <c r="F1536" s="236" t="s">
        <v>574</v>
      </c>
      <c r="G1536" s="233"/>
      <c r="H1536" s="235" t="s">
        <v>19</v>
      </c>
      <c r="I1536" s="237"/>
      <c r="J1536" s="233"/>
      <c r="K1536" s="233"/>
      <c r="L1536" s="238"/>
      <c r="M1536" s="239"/>
      <c r="N1536" s="240"/>
      <c r="O1536" s="240"/>
      <c r="P1536" s="240"/>
      <c r="Q1536" s="240"/>
      <c r="R1536" s="240"/>
      <c r="S1536" s="240"/>
      <c r="T1536" s="241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42" t="s">
        <v>155</v>
      </c>
      <c r="AU1536" s="242" t="s">
        <v>82</v>
      </c>
      <c r="AV1536" s="13" t="s">
        <v>79</v>
      </c>
      <c r="AW1536" s="13" t="s">
        <v>33</v>
      </c>
      <c r="AX1536" s="13" t="s">
        <v>72</v>
      </c>
      <c r="AY1536" s="242" t="s">
        <v>143</v>
      </c>
    </row>
    <row r="1537" s="13" customFormat="1">
      <c r="A1537" s="13"/>
      <c r="B1537" s="232"/>
      <c r="C1537" s="233"/>
      <c r="D1537" s="234" t="s">
        <v>155</v>
      </c>
      <c r="E1537" s="235" t="s">
        <v>19</v>
      </c>
      <c r="F1537" s="236" t="s">
        <v>949</v>
      </c>
      <c r="G1537" s="233"/>
      <c r="H1537" s="235" t="s">
        <v>19</v>
      </c>
      <c r="I1537" s="237"/>
      <c r="J1537" s="233"/>
      <c r="K1537" s="233"/>
      <c r="L1537" s="238"/>
      <c r="M1537" s="239"/>
      <c r="N1537" s="240"/>
      <c r="O1537" s="240"/>
      <c r="P1537" s="240"/>
      <c r="Q1537" s="240"/>
      <c r="R1537" s="240"/>
      <c r="S1537" s="240"/>
      <c r="T1537" s="241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2" t="s">
        <v>155</v>
      </c>
      <c r="AU1537" s="242" t="s">
        <v>82</v>
      </c>
      <c r="AV1537" s="13" t="s">
        <v>79</v>
      </c>
      <c r="AW1537" s="13" t="s">
        <v>33</v>
      </c>
      <c r="AX1537" s="13" t="s">
        <v>72</v>
      </c>
      <c r="AY1537" s="242" t="s">
        <v>143</v>
      </c>
    </row>
    <row r="1538" s="14" customFormat="1">
      <c r="A1538" s="14"/>
      <c r="B1538" s="243"/>
      <c r="C1538" s="244"/>
      <c r="D1538" s="234" t="s">
        <v>155</v>
      </c>
      <c r="E1538" s="245" t="s">
        <v>19</v>
      </c>
      <c r="F1538" s="246" t="s">
        <v>1860</v>
      </c>
      <c r="G1538" s="244"/>
      <c r="H1538" s="247">
        <v>318.26900000000001</v>
      </c>
      <c r="I1538" s="248"/>
      <c r="J1538" s="244"/>
      <c r="K1538" s="244"/>
      <c r="L1538" s="249"/>
      <c r="M1538" s="250"/>
      <c r="N1538" s="251"/>
      <c r="O1538" s="251"/>
      <c r="P1538" s="251"/>
      <c r="Q1538" s="251"/>
      <c r="R1538" s="251"/>
      <c r="S1538" s="251"/>
      <c r="T1538" s="252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3" t="s">
        <v>155</v>
      </c>
      <c r="AU1538" s="253" t="s">
        <v>82</v>
      </c>
      <c r="AV1538" s="14" t="s">
        <v>82</v>
      </c>
      <c r="AW1538" s="14" t="s">
        <v>33</v>
      </c>
      <c r="AX1538" s="14" t="s">
        <v>72</v>
      </c>
      <c r="AY1538" s="253" t="s">
        <v>143</v>
      </c>
    </row>
    <row r="1539" s="16" customFormat="1">
      <c r="A1539" s="16"/>
      <c r="B1539" s="265"/>
      <c r="C1539" s="266"/>
      <c r="D1539" s="234" t="s">
        <v>155</v>
      </c>
      <c r="E1539" s="267" t="s">
        <v>19</v>
      </c>
      <c r="F1539" s="268" t="s">
        <v>542</v>
      </c>
      <c r="G1539" s="266"/>
      <c r="H1539" s="269">
        <v>7253.2430000000004</v>
      </c>
      <c r="I1539" s="270"/>
      <c r="J1539" s="266"/>
      <c r="K1539" s="266"/>
      <c r="L1539" s="271"/>
      <c r="M1539" s="272"/>
      <c r="N1539" s="273"/>
      <c r="O1539" s="273"/>
      <c r="P1539" s="273"/>
      <c r="Q1539" s="273"/>
      <c r="R1539" s="273"/>
      <c r="S1539" s="273"/>
      <c r="T1539" s="274"/>
      <c r="U1539" s="16"/>
      <c r="V1539" s="16"/>
      <c r="W1539" s="16"/>
      <c r="X1539" s="16"/>
      <c r="Y1539" s="16"/>
      <c r="Z1539" s="16"/>
      <c r="AA1539" s="16"/>
      <c r="AB1539" s="16"/>
      <c r="AC1539" s="16"/>
      <c r="AD1539" s="16"/>
      <c r="AE1539" s="16"/>
      <c r="AT1539" s="275" t="s">
        <v>155</v>
      </c>
      <c r="AU1539" s="275" t="s">
        <v>82</v>
      </c>
      <c r="AV1539" s="16" t="s">
        <v>166</v>
      </c>
      <c r="AW1539" s="16" t="s">
        <v>33</v>
      </c>
      <c r="AX1539" s="16" t="s">
        <v>72</v>
      </c>
      <c r="AY1539" s="275" t="s">
        <v>143</v>
      </c>
    </row>
    <row r="1540" s="13" customFormat="1">
      <c r="A1540" s="13"/>
      <c r="B1540" s="232"/>
      <c r="C1540" s="233"/>
      <c r="D1540" s="234" t="s">
        <v>155</v>
      </c>
      <c r="E1540" s="235" t="s">
        <v>19</v>
      </c>
      <c r="F1540" s="236" t="s">
        <v>951</v>
      </c>
      <c r="G1540" s="233"/>
      <c r="H1540" s="235" t="s">
        <v>19</v>
      </c>
      <c r="I1540" s="237"/>
      <c r="J1540" s="233"/>
      <c r="K1540" s="233"/>
      <c r="L1540" s="238"/>
      <c r="M1540" s="239"/>
      <c r="N1540" s="240"/>
      <c r="O1540" s="240"/>
      <c r="P1540" s="240"/>
      <c r="Q1540" s="240"/>
      <c r="R1540" s="240"/>
      <c r="S1540" s="240"/>
      <c r="T1540" s="241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2" t="s">
        <v>155</v>
      </c>
      <c r="AU1540" s="242" t="s">
        <v>82</v>
      </c>
      <c r="AV1540" s="13" t="s">
        <v>79</v>
      </c>
      <c r="AW1540" s="13" t="s">
        <v>33</v>
      </c>
      <c r="AX1540" s="13" t="s">
        <v>72</v>
      </c>
      <c r="AY1540" s="242" t="s">
        <v>143</v>
      </c>
    </row>
    <row r="1541" s="14" customFormat="1">
      <c r="A1541" s="14"/>
      <c r="B1541" s="243"/>
      <c r="C1541" s="244"/>
      <c r="D1541" s="234" t="s">
        <v>155</v>
      </c>
      <c r="E1541" s="245" t="s">
        <v>19</v>
      </c>
      <c r="F1541" s="246" t="s">
        <v>1861</v>
      </c>
      <c r="G1541" s="244"/>
      <c r="H1541" s="247">
        <v>122.435</v>
      </c>
      <c r="I1541" s="248"/>
      <c r="J1541" s="244"/>
      <c r="K1541" s="244"/>
      <c r="L1541" s="249"/>
      <c r="M1541" s="250"/>
      <c r="N1541" s="251"/>
      <c r="O1541" s="251"/>
      <c r="P1541" s="251"/>
      <c r="Q1541" s="251"/>
      <c r="R1541" s="251"/>
      <c r="S1541" s="251"/>
      <c r="T1541" s="252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3" t="s">
        <v>155</v>
      </c>
      <c r="AU1541" s="253" t="s">
        <v>82</v>
      </c>
      <c r="AV1541" s="14" t="s">
        <v>82</v>
      </c>
      <c r="AW1541" s="14" t="s">
        <v>33</v>
      </c>
      <c r="AX1541" s="14" t="s">
        <v>72</v>
      </c>
      <c r="AY1541" s="253" t="s">
        <v>143</v>
      </c>
    </row>
    <row r="1542" s="16" customFormat="1">
      <c r="A1542" s="16"/>
      <c r="B1542" s="265"/>
      <c r="C1542" s="266"/>
      <c r="D1542" s="234" t="s">
        <v>155</v>
      </c>
      <c r="E1542" s="267" t="s">
        <v>19</v>
      </c>
      <c r="F1542" s="268" t="s">
        <v>542</v>
      </c>
      <c r="G1542" s="266"/>
      <c r="H1542" s="269">
        <v>122.435</v>
      </c>
      <c r="I1542" s="270"/>
      <c r="J1542" s="266"/>
      <c r="K1542" s="266"/>
      <c r="L1542" s="271"/>
      <c r="M1542" s="272"/>
      <c r="N1542" s="273"/>
      <c r="O1542" s="273"/>
      <c r="P1542" s="273"/>
      <c r="Q1542" s="273"/>
      <c r="R1542" s="273"/>
      <c r="S1542" s="273"/>
      <c r="T1542" s="274"/>
      <c r="U1542" s="16"/>
      <c r="V1542" s="16"/>
      <c r="W1542" s="16"/>
      <c r="X1542" s="16"/>
      <c r="Y1542" s="16"/>
      <c r="Z1542" s="16"/>
      <c r="AA1542" s="16"/>
      <c r="AB1542" s="16"/>
      <c r="AC1542" s="16"/>
      <c r="AD1542" s="16"/>
      <c r="AE1542" s="16"/>
      <c r="AT1542" s="275" t="s">
        <v>155</v>
      </c>
      <c r="AU1542" s="275" t="s">
        <v>82</v>
      </c>
      <c r="AV1542" s="16" t="s">
        <v>166</v>
      </c>
      <c r="AW1542" s="16" t="s">
        <v>33</v>
      </c>
      <c r="AX1542" s="16" t="s">
        <v>72</v>
      </c>
      <c r="AY1542" s="275" t="s">
        <v>143</v>
      </c>
    </row>
    <row r="1543" s="13" customFormat="1">
      <c r="A1543" s="13"/>
      <c r="B1543" s="232"/>
      <c r="C1543" s="233"/>
      <c r="D1543" s="234" t="s">
        <v>155</v>
      </c>
      <c r="E1543" s="235" t="s">
        <v>19</v>
      </c>
      <c r="F1543" s="236" t="s">
        <v>953</v>
      </c>
      <c r="G1543" s="233"/>
      <c r="H1543" s="235" t="s">
        <v>19</v>
      </c>
      <c r="I1543" s="237"/>
      <c r="J1543" s="233"/>
      <c r="K1543" s="233"/>
      <c r="L1543" s="238"/>
      <c r="M1543" s="239"/>
      <c r="N1543" s="240"/>
      <c r="O1543" s="240"/>
      <c r="P1543" s="240"/>
      <c r="Q1543" s="240"/>
      <c r="R1543" s="240"/>
      <c r="S1543" s="240"/>
      <c r="T1543" s="241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2" t="s">
        <v>155</v>
      </c>
      <c r="AU1543" s="242" t="s">
        <v>82</v>
      </c>
      <c r="AV1543" s="13" t="s">
        <v>79</v>
      </c>
      <c r="AW1543" s="13" t="s">
        <v>33</v>
      </c>
      <c r="AX1543" s="13" t="s">
        <v>72</v>
      </c>
      <c r="AY1543" s="242" t="s">
        <v>143</v>
      </c>
    </row>
    <row r="1544" s="14" customFormat="1">
      <c r="A1544" s="14"/>
      <c r="B1544" s="243"/>
      <c r="C1544" s="244"/>
      <c r="D1544" s="234" t="s">
        <v>155</v>
      </c>
      <c r="E1544" s="245" t="s">
        <v>19</v>
      </c>
      <c r="F1544" s="246" t="s">
        <v>1862</v>
      </c>
      <c r="G1544" s="244"/>
      <c r="H1544" s="247">
        <v>48.372</v>
      </c>
      <c r="I1544" s="248"/>
      <c r="J1544" s="244"/>
      <c r="K1544" s="244"/>
      <c r="L1544" s="249"/>
      <c r="M1544" s="250"/>
      <c r="N1544" s="251"/>
      <c r="O1544" s="251"/>
      <c r="P1544" s="251"/>
      <c r="Q1544" s="251"/>
      <c r="R1544" s="251"/>
      <c r="S1544" s="251"/>
      <c r="T1544" s="252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3" t="s">
        <v>155</v>
      </c>
      <c r="AU1544" s="253" t="s">
        <v>82</v>
      </c>
      <c r="AV1544" s="14" t="s">
        <v>82</v>
      </c>
      <c r="AW1544" s="14" t="s">
        <v>33</v>
      </c>
      <c r="AX1544" s="14" t="s">
        <v>72</v>
      </c>
      <c r="AY1544" s="253" t="s">
        <v>143</v>
      </c>
    </row>
    <row r="1545" s="16" customFormat="1">
      <c r="A1545" s="16"/>
      <c r="B1545" s="265"/>
      <c r="C1545" s="266"/>
      <c r="D1545" s="234" t="s">
        <v>155</v>
      </c>
      <c r="E1545" s="267" t="s">
        <v>19</v>
      </c>
      <c r="F1545" s="268" t="s">
        <v>542</v>
      </c>
      <c r="G1545" s="266"/>
      <c r="H1545" s="269">
        <v>48.372</v>
      </c>
      <c r="I1545" s="270"/>
      <c r="J1545" s="266"/>
      <c r="K1545" s="266"/>
      <c r="L1545" s="271"/>
      <c r="M1545" s="272"/>
      <c r="N1545" s="273"/>
      <c r="O1545" s="273"/>
      <c r="P1545" s="273"/>
      <c r="Q1545" s="273"/>
      <c r="R1545" s="273"/>
      <c r="S1545" s="273"/>
      <c r="T1545" s="274"/>
      <c r="U1545" s="16"/>
      <c r="V1545" s="16"/>
      <c r="W1545" s="16"/>
      <c r="X1545" s="16"/>
      <c r="Y1545" s="16"/>
      <c r="Z1545" s="16"/>
      <c r="AA1545" s="16"/>
      <c r="AB1545" s="16"/>
      <c r="AC1545" s="16"/>
      <c r="AD1545" s="16"/>
      <c r="AE1545" s="16"/>
      <c r="AT1545" s="275" t="s">
        <v>155</v>
      </c>
      <c r="AU1545" s="275" t="s">
        <v>82</v>
      </c>
      <c r="AV1545" s="16" t="s">
        <v>166</v>
      </c>
      <c r="AW1545" s="16" t="s">
        <v>33</v>
      </c>
      <c r="AX1545" s="16" t="s">
        <v>72</v>
      </c>
      <c r="AY1545" s="275" t="s">
        <v>143</v>
      </c>
    </row>
    <row r="1546" s="13" customFormat="1">
      <c r="A1546" s="13"/>
      <c r="B1546" s="232"/>
      <c r="C1546" s="233"/>
      <c r="D1546" s="234" t="s">
        <v>155</v>
      </c>
      <c r="E1546" s="235" t="s">
        <v>19</v>
      </c>
      <c r="F1546" s="236" t="s">
        <v>211</v>
      </c>
      <c r="G1546" s="233"/>
      <c r="H1546" s="235" t="s">
        <v>19</v>
      </c>
      <c r="I1546" s="237"/>
      <c r="J1546" s="233"/>
      <c r="K1546" s="233"/>
      <c r="L1546" s="238"/>
      <c r="M1546" s="239"/>
      <c r="N1546" s="240"/>
      <c r="O1546" s="240"/>
      <c r="P1546" s="240"/>
      <c r="Q1546" s="240"/>
      <c r="R1546" s="240"/>
      <c r="S1546" s="240"/>
      <c r="T1546" s="241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2" t="s">
        <v>155</v>
      </c>
      <c r="AU1546" s="242" t="s">
        <v>82</v>
      </c>
      <c r="AV1546" s="13" t="s">
        <v>79</v>
      </c>
      <c r="AW1546" s="13" t="s">
        <v>33</v>
      </c>
      <c r="AX1546" s="13" t="s">
        <v>72</v>
      </c>
      <c r="AY1546" s="242" t="s">
        <v>143</v>
      </c>
    </row>
    <row r="1547" s="13" customFormat="1">
      <c r="A1547" s="13"/>
      <c r="B1547" s="232"/>
      <c r="C1547" s="233"/>
      <c r="D1547" s="234" t="s">
        <v>155</v>
      </c>
      <c r="E1547" s="235" t="s">
        <v>19</v>
      </c>
      <c r="F1547" s="236" t="s">
        <v>955</v>
      </c>
      <c r="G1547" s="233"/>
      <c r="H1547" s="235" t="s">
        <v>19</v>
      </c>
      <c r="I1547" s="237"/>
      <c r="J1547" s="233"/>
      <c r="K1547" s="233"/>
      <c r="L1547" s="238"/>
      <c r="M1547" s="239"/>
      <c r="N1547" s="240"/>
      <c r="O1547" s="240"/>
      <c r="P1547" s="240"/>
      <c r="Q1547" s="240"/>
      <c r="R1547" s="240"/>
      <c r="S1547" s="240"/>
      <c r="T1547" s="241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42" t="s">
        <v>155</v>
      </c>
      <c r="AU1547" s="242" t="s">
        <v>82</v>
      </c>
      <c r="AV1547" s="13" t="s">
        <v>79</v>
      </c>
      <c r="AW1547" s="13" t="s">
        <v>33</v>
      </c>
      <c r="AX1547" s="13" t="s">
        <v>72</v>
      </c>
      <c r="AY1547" s="242" t="s">
        <v>143</v>
      </c>
    </row>
    <row r="1548" s="13" customFormat="1">
      <c r="A1548" s="13"/>
      <c r="B1548" s="232"/>
      <c r="C1548" s="233"/>
      <c r="D1548" s="234" t="s">
        <v>155</v>
      </c>
      <c r="E1548" s="235" t="s">
        <v>19</v>
      </c>
      <c r="F1548" s="236" t="s">
        <v>927</v>
      </c>
      <c r="G1548" s="233"/>
      <c r="H1548" s="235" t="s">
        <v>19</v>
      </c>
      <c r="I1548" s="237"/>
      <c r="J1548" s="233"/>
      <c r="K1548" s="233"/>
      <c r="L1548" s="238"/>
      <c r="M1548" s="239"/>
      <c r="N1548" s="240"/>
      <c r="O1548" s="240"/>
      <c r="P1548" s="240"/>
      <c r="Q1548" s="240"/>
      <c r="R1548" s="240"/>
      <c r="S1548" s="240"/>
      <c r="T1548" s="241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2" t="s">
        <v>155</v>
      </c>
      <c r="AU1548" s="242" t="s">
        <v>82</v>
      </c>
      <c r="AV1548" s="13" t="s">
        <v>79</v>
      </c>
      <c r="AW1548" s="13" t="s">
        <v>33</v>
      </c>
      <c r="AX1548" s="13" t="s">
        <v>72</v>
      </c>
      <c r="AY1548" s="242" t="s">
        <v>143</v>
      </c>
    </row>
    <row r="1549" s="14" customFormat="1">
      <c r="A1549" s="14"/>
      <c r="B1549" s="243"/>
      <c r="C1549" s="244"/>
      <c r="D1549" s="234" t="s">
        <v>155</v>
      </c>
      <c r="E1549" s="245" t="s">
        <v>19</v>
      </c>
      <c r="F1549" s="246" t="s">
        <v>1863</v>
      </c>
      <c r="G1549" s="244"/>
      <c r="H1549" s="247">
        <v>18.75</v>
      </c>
      <c r="I1549" s="248"/>
      <c r="J1549" s="244"/>
      <c r="K1549" s="244"/>
      <c r="L1549" s="249"/>
      <c r="M1549" s="250"/>
      <c r="N1549" s="251"/>
      <c r="O1549" s="251"/>
      <c r="P1549" s="251"/>
      <c r="Q1549" s="251"/>
      <c r="R1549" s="251"/>
      <c r="S1549" s="251"/>
      <c r="T1549" s="252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3" t="s">
        <v>155</v>
      </c>
      <c r="AU1549" s="253" t="s">
        <v>82</v>
      </c>
      <c r="AV1549" s="14" t="s">
        <v>82</v>
      </c>
      <c r="AW1549" s="14" t="s">
        <v>33</v>
      </c>
      <c r="AX1549" s="14" t="s">
        <v>72</v>
      </c>
      <c r="AY1549" s="253" t="s">
        <v>143</v>
      </c>
    </row>
    <row r="1550" s="16" customFormat="1">
      <c r="A1550" s="16"/>
      <c r="B1550" s="265"/>
      <c r="C1550" s="266"/>
      <c r="D1550" s="234" t="s">
        <v>155</v>
      </c>
      <c r="E1550" s="267" t="s">
        <v>19</v>
      </c>
      <c r="F1550" s="268" t="s">
        <v>542</v>
      </c>
      <c r="G1550" s="266"/>
      <c r="H1550" s="269">
        <v>18.75</v>
      </c>
      <c r="I1550" s="270"/>
      <c r="J1550" s="266"/>
      <c r="K1550" s="266"/>
      <c r="L1550" s="271"/>
      <c r="M1550" s="272"/>
      <c r="N1550" s="273"/>
      <c r="O1550" s="273"/>
      <c r="P1550" s="273"/>
      <c r="Q1550" s="273"/>
      <c r="R1550" s="273"/>
      <c r="S1550" s="273"/>
      <c r="T1550" s="274"/>
      <c r="U1550" s="16"/>
      <c r="V1550" s="16"/>
      <c r="W1550" s="16"/>
      <c r="X1550" s="16"/>
      <c r="Y1550" s="16"/>
      <c r="Z1550" s="16"/>
      <c r="AA1550" s="16"/>
      <c r="AB1550" s="16"/>
      <c r="AC1550" s="16"/>
      <c r="AD1550" s="16"/>
      <c r="AE1550" s="16"/>
      <c r="AT1550" s="275" t="s">
        <v>155</v>
      </c>
      <c r="AU1550" s="275" t="s">
        <v>82</v>
      </c>
      <c r="AV1550" s="16" t="s">
        <v>166</v>
      </c>
      <c r="AW1550" s="16" t="s">
        <v>33</v>
      </c>
      <c r="AX1550" s="16" t="s">
        <v>72</v>
      </c>
      <c r="AY1550" s="275" t="s">
        <v>143</v>
      </c>
    </row>
    <row r="1551" s="13" customFormat="1">
      <c r="A1551" s="13"/>
      <c r="B1551" s="232"/>
      <c r="C1551" s="233"/>
      <c r="D1551" s="234" t="s">
        <v>155</v>
      </c>
      <c r="E1551" s="235" t="s">
        <v>19</v>
      </c>
      <c r="F1551" s="236" t="s">
        <v>957</v>
      </c>
      <c r="G1551" s="233"/>
      <c r="H1551" s="235" t="s">
        <v>19</v>
      </c>
      <c r="I1551" s="237"/>
      <c r="J1551" s="233"/>
      <c r="K1551" s="233"/>
      <c r="L1551" s="238"/>
      <c r="M1551" s="239"/>
      <c r="N1551" s="240"/>
      <c r="O1551" s="240"/>
      <c r="P1551" s="240"/>
      <c r="Q1551" s="240"/>
      <c r="R1551" s="240"/>
      <c r="S1551" s="240"/>
      <c r="T1551" s="241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42" t="s">
        <v>155</v>
      </c>
      <c r="AU1551" s="242" t="s">
        <v>82</v>
      </c>
      <c r="AV1551" s="13" t="s">
        <v>79</v>
      </c>
      <c r="AW1551" s="13" t="s">
        <v>33</v>
      </c>
      <c r="AX1551" s="13" t="s">
        <v>72</v>
      </c>
      <c r="AY1551" s="242" t="s">
        <v>143</v>
      </c>
    </row>
    <row r="1552" s="14" customFormat="1">
      <c r="A1552" s="14"/>
      <c r="B1552" s="243"/>
      <c r="C1552" s="244"/>
      <c r="D1552" s="234" t="s">
        <v>155</v>
      </c>
      <c r="E1552" s="245" t="s">
        <v>19</v>
      </c>
      <c r="F1552" s="246" t="s">
        <v>1864</v>
      </c>
      <c r="G1552" s="244"/>
      <c r="H1552" s="247">
        <v>192.96000000000001</v>
      </c>
      <c r="I1552" s="248"/>
      <c r="J1552" s="244"/>
      <c r="K1552" s="244"/>
      <c r="L1552" s="249"/>
      <c r="M1552" s="250"/>
      <c r="N1552" s="251"/>
      <c r="O1552" s="251"/>
      <c r="P1552" s="251"/>
      <c r="Q1552" s="251"/>
      <c r="R1552" s="251"/>
      <c r="S1552" s="251"/>
      <c r="T1552" s="252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3" t="s">
        <v>155</v>
      </c>
      <c r="AU1552" s="253" t="s">
        <v>82</v>
      </c>
      <c r="AV1552" s="14" t="s">
        <v>82</v>
      </c>
      <c r="AW1552" s="14" t="s">
        <v>33</v>
      </c>
      <c r="AX1552" s="14" t="s">
        <v>72</v>
      </c>
      <c r="AY1552" s="253" t="s">
        <v>143</v>
      </c>
    </row>
    <row r="1553" s="16" customFormat="1">
      <c r="A1553" s="16"/>
      <c r="B1553" s="265"/>
      <c r="C1553" s="266"/>
      <c r="D1553" s="234" t="s">
        <v>155</v>
      </c>
      <c r="E1553" s="267" t="s">
        <v>19</v>
      </c>
      <c r="F1553" s="268" t="s">
        <v>542</v>
      </c>
      <c r="G1553" s="266"/>
      <c r="H1553" s="269">
        <v>192.96000000000001</v>
      </c>
      <c r="I1553" s="270"/>
      <c r="J1553" s="266"/>
      <c r="K1553" s="266"/>
      <c r="L1553" s="271"/>
      <c r="M1553" s="272"/>
      <c r="N1553" s="273"/>
      <c r="O1553" s="273"/>
      <c r="P1553" s="273"/>
      <c r="Q1553" s="273"/>
      <c r="R1553" s="273"/>
      <c r="S1553" s="273"/>
      <c r="T1553" s="274"/>
      <c r="U1553" s="16"/>
      <c r="V1553" s="16"/>
      <c r="W1553" s="16"/>
      <c r="X1553" s="16"/>
      <c r="Y1553" s="16"/>
      <c r="Z1553" s="16"/>
      <c r="AA1553" s="16"/>
      <c r="AB1553" s="16"/>
      <c r="AC1553" s="16"/>
      <c r="AD1553" s="16"/>
      <c r="AE1553" s="16"/>
      <c r="AT1553" s="275" t="s">
        <v>155</v>
      </c>
      <c r="AU1553" s="275" t="s">
        <v>82</v>
      </c>
      <c r="AV1553" s="16" t="s">
        <v>166</v>
      </c>
      <c r="AW1553" s="16" t="s">
        <v>33</v>
      </c>
      <c r="AX1553" s="16" t="s">
        <v>72</v>
      </c>
      <c r="AY1553" s="275" t="s">
        <v>143</v>
      </c>
    </row>
    <row r="1554" s="13" customFormat="1">
      <c r="A1554" s="13"/>
      <c r="B1554" s="232"/>
      <c r="C1554" s="233"/>
      <c r="D1554" s="234" t="s">
        <v>155</v>
      </c>
      <c r="E1554" s="235" t="s">
        <v>19</v>
      </c>
      <c r="F1554" s="236" t="s">
        <v>266</v>
      </c>
      <c r="G1554" s="233"/>
      <c r="H1554" s="235" t="s">
        <v>19</v>
      </c>
      <c r="I1554" s="237"/>
      <c r="J1554" s="233"/>
      <c r="K1554" s="233"/>
      <c r="L1554" s="238"/>
      <c r="M1554" s="239"/>
      <c r="N1554" s="240"/>
      <c r="O1554" s="240"/>
      <c r="P1554" s="240"/>
      <c r="Q1554" s="240"/>
      <c r="R1554" s="240"/>
      <c r="S1554" s="240"/>
      <c r="T1554" s="241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2" t="s">
        <v>155</v>
      </c>
      <c r="AU1554" s="242" t="s">
        <v>82</v>
      </c>
      <c r="AV1554" s="13" t="s">
        <v>79</v>
      </c>
      <c r="AW1554" s="13" t="s">
        <v>33</v>
      </c>
      <c r="AX1554" s="13" t="s">
        <v>72</v>
      </c>
      <c r="AY1554" s="242" t="s">
        <v>143</v>
      </c>
    </row>
    <row r="1555" s="13" customFormat="1">
      <c r="A1555" s="13"/>
      <c r="B1555" s="232"/>
      <c r="C1555" s="233"/>
      <c r="D1555" s="234" t="s">
        <v>155</v>
      </c>
      <c r="E1555" s="235" t="s">
        <v>19</v>
      </c>
      <c r="F1555" s="236" t="s">
        <v>793</v>
      </c>
      <c r="G1555" s="233"/>
      <c r="H1555" s="235" t="s">
        <v>19</v>
      </c>
      <c r="I1555" s="237"/>
      <c r="J1555" s="233"/>
      <c r="K1555" s="233"/>
      <c r="L1555" s="238"/>
      <c r="M1555" s="239"/>
      <c r="N1555" s="240"/>
      <c r="O1555" s="240"/>
      <c r="P1555" s="240"/>
      <c r="Q1555" s="240"/>
      <c r="R1555" s="240"/>
      <c r="S1555" s="240"/>
      <c r="T1555" s="241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2" t="s">
        <v>155</v>
      </c>
      <c r="AU1555" s="242" t="s">
        <v>82</v>
      </c>
      <c r="AV1555" s="13" t="s">
        <v>79</v>
      </c>
      <c r="AW1555" s="13" t="s">
        <v>33</v>
      </c>
      <c r="AX1555" s="13" t="s">
        <v>72</v>
      </c>
      <c r="AY1555" s="242" t="s">
        <v>143</v>
      </c>
    </row>
    <row r="1556" s="14" customFormat="1">
      <c r="A1556" s="14"/>
      <c r="B1556" s="243"/>
      <c r="C1556" s="244"/>
      <c r="D1556" s="234" t="s">
        <v>155</v>
      </c>
      <c r="E1556" s="245" t="s">
        <v>19</v>
      </c>
      <c r="F1556" s="246" t="s">
        <v>1865</v>
      </c>
      <c r="G1556" s="244"/>
      <c r="H1556" s="247">
        <v>32.704000000000001</v>
      </c>
      <c r="I1556" s="248"/>
      <c r="J1556" s="244"/>
      <c r="K1556" s="244"/>
      <c r="L1556" s="249"/>
      <c r="M1556" s="250"/>
      <c r="N1556" s="251"/>
      <c r="O1556" s="251"/>
      <c r="P1556" s="251"/>
      <c r="Q1556" s="251"/>
      <c r="R1556" s="251"/>
      <c r="S1556" s="251"/>
      <c r="T1556" s="252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3" t="s">
        <v>155</v>
      </c>
      <c r="AU1556" s="253" t="s">
        <v>82</v>
      </c>
      <c r="AV1556" s="14" t="s">
        <v>82</v>
      </c>
      <c r="AW1556" s="14" t="s">
        <v>33</v>
      </c>
      <c r="AX1556" s="14" t="s">
        <v>72</v>
      </c>
      <c r="AY1556" s="253" t="s">
        <v>143</v>
      </c>
    </row>
    <row r="1557" s="13" customFormat="1">
      <c r="A1557" s="13"/>
      <c r="B1557" s="232"/>
      <c r="C1557" s="233"/>
      <c r="D1557" s="234" t="s">
        <v>155</v>
      </c>
      <c r="E1557" s="235" t="s">
        <v>19</v>
      </c>
      <c r="F1557" s="236" t="s">
        <v>266</v>
      </c>
      <c r="G1557" s="233"/>
      <c r="H1557" s="235" t="s">
        <v>19</v>
      </c>
      <c r="I1557" s="237"/>
      <c r="J1557" s="233"/>
      <c r="K1557" s="233"/>
      <c r="L1557" s="238"/>
      <c r="M1557" s="239"/>
      <c r="N1557" s="240"/>
      <c r="O1557" s="240"/>
      <c r="P1557" s="240"/>
      <c r="Q1557" s="240"/>
      <c r="R1557" s="240"/>
      <c r="S1557" s="240"/>
      <c r="T1557" s="241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2" t="s">
        <v>155</v>
      </c>
      <c r="AU1557" s="242" t="s">
        <v>82</v>
      </c>
      <c r="AV1557" s="13" t="s">
        <v>79</v>
      </c>
      <c r="AW1557" s="13" t="s">
        <v>33</v>
      </c>
      <c r="AX1557" s="13" t="s">
        <v>72</v>
      </c>
      <c r="AY1557" s="242" t="s">
        <v>143</v>
      </c>
    </row>
    <row r="1558" s="13" customFormat="1">
      <c r="A1558" s="13"/>
      <c r="B1558" s="232"/>
      <c r="C1558" s="233"/>
      <c r="D1558" s="234" t="s">
        <v>155</v>
      </c>
      <c r="E1558" s="235" t="s">
        <v>19</v>
      </c>
      <c r="F1558" s="236" t="s">
        <v>793</v>
      </c>
      <c r="G1558" s="233"/>
      <c r="H1558" s="235" t="s">
        <v>19</v>
      </c>
      <c r="I1558" s="237"/>
      <c r="J1558" s="233"/>
      <c r="K1558" s="233"/>
      <c r="L1558" s="238"/>
      <c r="M1558" s="239"/>
      <c r="N1558" s="240"/>
      <c r="O1558" s="240"/>
      <c r="P1558" s="240"/>
      <c r="Q1558" s="240"/>
      <c r="R1558" s="240"/>
      <c r="S1558" s="240"/>
      <c r="T1558" s="241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2" t="s">
        <v>155</v>
      </c>
      <c r="AU1558" s="242" t="s">
        <v>82</v>
      </c>
      <c r="AV1558" s="13" t="s">
        <v>79</v>
      </c>
      <c r="AW1558" s="13" t="s">
        <v>33</v>
      </c>
      <c r="AX1558" s="13" t="s">
        <v>72</v>
      </c>
      <c r="AY1558" s="242" t="s">
        <v>143</v>
      </c>
    </row>
    <row r="1559" s="14" customFormat="1">
      <c r="A1559" s="14"/>
      <c r="B1559" s="243"/>
      <c r="C1559" s="244"/>
      <c r="D1559" s="234" t="s">
        <v>155</v>
      </c>
      <c r="E1559" s="245" t="s">
        <v>19</v>
      </c>
      <c r="F1559" s="246" t="s">
        <v>1866</v>
      </c>
      <c r="G1559" s="244"/>
      <c r="H1559" s="247">
        <v>48.944000000000003</v>
      </c>
      <c r="I1559" s="248"/>
      <c r="J1559" s="244"/>
      <c r="K1559" s="244"/>
      <c r="L1559" s="249"/>
      <c r="M1559" s="250"/>
      <c r="N1559" s="251"/>
      <c r="O1559" s="251"/>
      <c r="P1559" s="251"/>
      <c r="Q1559" s="251"/>
      <c r="R1559" s="251"/>
      <c r="S1559" s="251"/>
      <c r="T1559" s="252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3" t="s">
        <v>155</v>
      </c>
      <c r="AU1559" s="253" t="s">
        <v>82</v>
      </c>
      <c r="AV1559" s="14" t="s">
        <v>82</v>
      </c>
      <c r="AW1559" s="14" t="s">
        <v>33</v>
      </c>
      <c r="AX1559" s="14" t="s">
        <v>72</v>
      </c>
      <c r="AY1559" s="253" t="s">
        <v>143</v>
      </c>
    </row>
    <row r="1560" s="13" customFormat="1">
      <c r="A1560" s="13"/>
      <c r="B1560" s="232"/>
      <c r="C1560" s="233"/>
      <c r="D1560" s="234" t="s">
        <v>155</v>
      </c>
      <c r="E1560" s="235" t="s">
        <v>19</v>
      </c>
      <c r="F1560" s="236" t="s">
        <v>266</v>
      </c>
      <c r="G1560" s="233"/>
      <c r="H1560" s="235" t="s">
        <v>19</v>
      </c>
      <c r="I1560" s="237"/>
      <c r="J1560" s="233"/>
      <c r="K1560" s="233"/>
      <c r="L1560" s="238"/>
      <c r="M1560" s="239"/>
      <c r="N1560" s="240"/>
      <c r="O1560" s="240"/>
      <c r="P1560" s="240"/>
      <c r="Q1560" s="240"/>
      <c r="R1560" s="240"/>
      <c r="S1560" s="240"/>
      <c r="T1560" s="241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42" t="s">
        <v>155</v>
      </c>
      <c r="AU1560" s="242" t="s">
        <v>82</v>
      </c>
      <c r="AV1560" s="13" t="s">
        <v>79</v>
      </c>
      <c r="AW1560" s="13" t="s">
        <v>33</v>
      </c>
      <c r="AX1560" s="13" t="s">
        <v>72</v>
      </c>
      <c r="AY1560" s="242" t="s">
        <v>143</v>
      </c>
    </row>
    <row r="1561" s="13" customFormat="1">
      <c r="A1561" s="13"/>
      <c r="B1561" s="232"/>
      <c r="C1561" s="233"/>
      <c r="D1561" s="234" t="s">
        <v>155</v>
      </c>
      <c r="E1561" s="235" t="s">
        <v>19</v>
      </c>
      <c r="F1561" s="236" t="s">
        <v>807</v>
      </c>
      <c r="G1561" s="233"/>
      <c r="H1561" s="235" t="s">
        <v>19</v>
      </c>
      <c r="I1561" s="237"/>
      <c r="J1561" s="233"/>
      <c r="K1561" s="233"/>
      <c r="L1561" s="238"/>
      <c r="M1561" s="239"/>
      <c r="N1561" s="240"/>
      <c r="O1561" s="240"/>
      <c r="P1561" s="240"/>
      <c r="Q1561" s="240"/>
      <c r="R1561" s="240"/>
      <c r="S1561" s="240"/>
      <c r="T1561" s="241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42" t="s">
        <v>155</v>
      </c>
      <c r="AU1561" s="242" t="s">
        <v>82</v>
      </c>
      <c r="AV1561" s="13" t="s">
        <v>79</v>
      </c>
      <c r="AW1561" s="13" t="s">
        <v>33</v>
      </c>
      <c r="AX1561" s="13" t="s">
        <v>72</v>
      </c>
      <c r="AY1561" s="242" t="s">
        <v>143</v>
      </c>
    </row>
    <row r="1562" s="14" customFormat="1">
      <c r="A1562" s="14"/>
      <c r="B1562" s="243"/>
      <c r="C1562" s="244"/>
      <c r="D1562" s="234" t="s">
        <v>155</v>
      </c>
      <c r="E1562" s="245" t="s">
        <v>19</v>
      </c>
      <c r="F1562" s="246" t="s">
        <v>1867</v>
      </c>
      <c r="G1562" s="244"/>
      <c r="H1562" s="247">
        <v>6.6120000000000001</v>
      </c>
      <c r="I1562" s="248"/>
      <c r="J1562" s="244"/>
      <c r="K1562" s="244"/>
      <c r="L1562" s="249"/>
      <c r="M1562" s="250"/>
      <c r="N1562" s="251"/>
      <c r="O1562" s="251"/>
      <c r="P1562" s="251"/>
      <c r="Q1562" s="251"/>
      <c r="R1562" s="251"/>
      <c r="S1562" s="251"/>
      <c r="T1562" s="252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3" t="s">
        <v>155</v>
      </c>
      <c r="AU1562" s="253" t="s">
        <v>82</v>
      </c>
      <c r="AV1562" s="14" t="s">
        <v>82</v>
      </c>
      <c r="AW1562" s="14" t="s">
        <v>33</v>
      </c>
      <c r="AX1562" s="14" t="s">
        <v>72</v>
      </c>
      <c r="AY1562" s="253" t="s">
        <v>143</v>
      </c>
    </row>
    <row r="1563" s="13" customFormat="1">
      <c r="A1563" s="13"/>
      <c r="B1563" s="232"/>
      <c r="C1563" s="233"/>
      <c r="D1563" s="234" t="s">
        <v>155</v>
      </c>
      <c r="E1563" s="235" t="s">
        <v>19</v>
      </c>
      <c r="F1563" s="236" t="s">
        <v>793</v>
      </c>
      <c r="G1563" s="233"/>
      <c r="H1563" s="235" t="s">
        <v>19</v>
      </c>
      <c r="I1563" s="237"/>
      <c r="J1563" s="233"/>
      <c r="K1563" s="233"/>
      <c r="L1563" s="238"/>
      <c r="M1563" s="239"/>
      <c r="N1563" s="240"/>
      <c r="O1563" s="240"/>
      <c r="P1563" s="240"/>
      <c r="Q1563" s="240"/>
      <c r="R1563" s="240"/>
      <c r="S1563" s="240"/>
      <c r="T1563" s="241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42" t="s">
        <v>155</v>
      </c>
      <c r="AU1563" s="242" t="s">
        <v>82</v>
      </c>
      <c r="AV1563" s="13" t="s">
        <v>79</v>
      </c>
      <c r="AW1563" s="13" t="s">
        <v>33</v>
      </c>
      <c r="AX1563" s="13" t="s">
        <v>72</v>
      </c>
      <c r="AY1563" s="242" t="s">
        <v>143</v>
      </c>
    </row>
    <row r="1564" s="14" customFormat="1">
      <c r="A1564" s="14"/>
      <c r="B1564" s="243"/>
      <c r="C1564" s="244"/>
      <c r="D1564" s="234" t="s">
        <v>155</v>
      </c>
      <c r="E1564" s="245" t="s">
        <v>19</v>
      </c>
      <c r="F1564" s="246" t="s">
        <v>1868</v>
      </c>
      <c r="G1564" s="244"/>
      <c r="H1564" s="247">
        <v>86.239999999999995</v>
      </c>
      <c r="I1564" s="248"/>
      <c r="J1564" s="244"/>
      <c r="K1564" s="244"/>
      <c r="L1564" s="249"/>
      <c r="M1564" s="250"/>
      <c r="N1564" s="251"/>
      <c r="O1564" s="251"/>
      <c r="P1564" s="251"/>
      <c r="Q1564" s="251"/>
      <c r="R1564" s="251"/>
      <c r="S1564" s="251"/>
      <c r="T1564" s="252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3" t="s">
        <v>155</v>
      </c>
      <c r="AU1564" s="253" t="s">
        <v>82</v>
      </c>
      <c r="AV1564" s="14" t="s">
        <v>82</v>
      </c>
      <c r="AW1564" s="14" t="s">
        <v>33</v>
      </c>
      <c r="AX1564" s="14" t="s">
        <v>72</v>
      </c>
      <c r="AY1564" s="253" t="s">
        <v>143</v>
      </c>
    </row>
    <row r="1565" s="13" customFormat="1">
      <c r="A1565" s="13"/>
      <c r="B1565" s="232"/>
      <c r="C1565" s="233"/>
      <c r="D1565" s="234" t="s">
        <v>155</v>
      </c>
      <c r="E1565" s="235" t="s">
        <v>19</v>
      </c>
      <c r="F1565" s="236" t="s">
        <v>829</v>
      </c>
      <c r="G1565" s="233"/>
      <c r="H1565" s="235" t="s">
        <v>19</v>
      </c>
      <c r="I1565" s="237"/>
      <c r="J1565" s="233"/>
      <c r="K1565" s="233"/>
      <c r="L1565" s="238"/>
      <c r="M1565" s="239"/>
      <c r="N1565" s="240"/>
      <c r="O1565" s="240"/>
      <c r="P1565" s="240"/>
      <c r="Q1565" s="240"/>
      <c r="R1565" s="240"/>
      <c r="S1565" s="240"/>
      <c r="T1565" s="241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2" t="s">
        <v>155</v>
      </c>
      <c r="AU1565" s="242" t="s">
        <v>82</v>
      </c>
      <c r="AV1565" s="13" t="s">
        <v>79</v>
      </c>
      <c r="AW1565" s="13" t="s">
        <v>33</v>
      </c>
      <c r="AX1565" s="13" t="s">
        <v>72</v>
      </c>
      <c r="AY1565" s="242" t="s">
        <v>143</v>
      </c>
    </row>
    <row r="1566" s="14" customFormat="1">
      <c r="A1566" s="14"/>
      <c r="B1566" s="243"/>
      <c r="C1566" s="244"/>
      <c r="D1566" s="234" t="s">
        <v>155</v>
      </c>
      <c r="E1566" s="245" t="s">
        <v>19</v>
      </c>
      <c r="F1566" s="246" t="s">
        <v>1869</v>
      </c>
      <c r="G1566" s="244"/>
      <c r="H1566" s="247">
        <v>4.6079999999999997</v>
      </c>
      <c r="I1566" s="248"/>
      <c r="J1566" s="244"/>
      <c r="K1566" s="244"/>
      <c r="L1566" s="249"/>
      <c r="M1566" s="250"/>
      <c r="N1566" s="251"/>
      <c r="O1566" s="251"/>
      <c r="P1566" s="251"/>
      <c r="Q1566" s="251"/>
      <c r="R1566" s="251"/>
      <c r="S1566" s="251"/>
      <c r="T1566" s="252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3" t="s">
        <v>155</v>
      </c>
      <c r="AU1566" s="253" t="s">
        <v>82</v>
      </c>
      <c r="AV1566" s="14" t="s">
        <v>82</v>
      </c>
      <c r="AW1566" s="14" t="s">
        <v>33</v>
      </c>
      <c r="AX1566" s="14" t="s">
        <v>72</v>
      </c>
      <c r="AY1566" s="253" t="s">
        <v>143</v>
      </c>
    </row>
    <row r="1567" s="13" customFormat="1">
      <c r="A1567" s="13"/>
      <c r="B1567" s="232"/>
      <c r="C1567" s="233"/>
      <c r="D1567" s="234" t="s">
        <v>155</v>
      </c>
      <c r="E1567" s="235" t="s">
        <v>19</v>
      </c>
      <c r="F1567" s="236" t="s">
        <v>831</v>
      </c>
      <c r="G1567" s="233"/>
      <c r="H1567" s="235" t="s">
        <v>19</v>
      </c>
      <c r="I1567" s="237"/>
      <c r="J1567" s="233"/>
      <c r="K1567" s="233"/>
      <c r="L1567" s="238"/>
      <c r="M1567" s="239"/>
      <c r="N1567" s="240"/>
      <c r="O1567" s="240"/>
      <c r="P1567" s="240"/>
      <c r="Q1567" s="240"/>
      <c r="R1567" s="240"/>
      <c r="S1567" s="240"/>
      <c r="T1567" s="241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2" t="s">
        <v>155</v>
      </c>
      <c r="AU1567" s="242" t="s">
        <v>82</v>
      </c>
      <c r="AV1567" s="13" t="s">
        <v>79</v>
      </c>
      <c r="AW1567" s="13" t="s">
        <v>33</v>
      </c>
      <c r="AX1567" s="13" t="s">
        <v>72</v>
      </c>
      <c r="AY1567" s="242" t="s">
        <v>143</v>
      </c>
    </row>
    <row r="1568" s="14" customFormat="1">
      <c r="A1568" s="14"/>
      <c r="B1568" s="243"/>
      <c r="C1568" s="244"/>
      <c r="D1568" s="234" t="s">
        <v>155</v>
      </c>
      <c r="E1568" s="245" t="s">
        <v>19</v>
      </c>
      <c r="F1568" s="246" t="s">
        <v>1870</v>
      </c>
      <c r="G1568" s="244"/>
      <c r="H1568" s="247">
        <v>6.7199999999999998</v>
      </c>
      <c r="I1568" s="248"/>
      <c r="J1568" s="244"/>
      <c r="K1568" s="244"/>
      <c r="L1568" s="249"/>
      <c r="M1568" s="250"/>
      <c r="N1568" s="251"/>
      <c r="O1568" s="251"/>
      <c r="P1568" s="251"/>
      <c r="Q1568" s="251"/>
      <c r="R1568" s="251"/>
      <c r="S1568" s="251"/>
      <c r="T1568" s="252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3" t="s">
        <v>155</v>
      </c>
      <c r="AU1568" s="253" t="s">
        <v>82</v>
      </c>
      <c r="AV1568" s="14" t="s">
        <v>82</v>
      </c>
      <c r="AW1568" s="14" t="s">
        <v>33</v>
      </c>
      <c r="AX1568" s="14" t="s">
        <v>72</v>
      </c>
      <c r="AY1568" s="253" t="s">
        <v>143</v>
      </c>
    </row>
    <row r="1569" s="13" customFormat="1">
      <c r="A1569" s="13"/>
      <c r="B1569" s="232"/>
      <c r="C1569" s="233"/>
      <c r="D1569" s="234" t="s">
        <v>155</v>
      </c>
      <c r="E1569" s="235" t="s">
        <v>19</v>
      </c>
      <c r="F1569" s="236" t="s">
        <v>833</v>
      </c>
      <c r="G1569" s="233"/>
      <c r="H1569" s="235" t="s">
        <v>19</v>
      </c>
      <c r="I1569" s="237"/>
      <c r="J1569" s="233"/>
      <c r="K1569" s="233"/>
      <c r="L1569" s="238"/>
      <c r="M1569" s="239"/>
      <c r="N1569" s="240"/>
      <c r="O1569" s="240"/>
      <c r="P1569" s="240"/>
      <c r="Q1569" s="240"/>
      <c r="R1569" s="240"/>
      <c r="S1569" s="240"/>
      <c r="T1569" s="241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42" t="s">
        <v>155</v>
      </c>
      <c r="AU1569" s="242" t="s">
        <v>82</v>
      </c>
      <c r="AV1569" s="13" t="s">
        <v>79</v>
      </c>
      <c r="AW1569" s="13" t="s">
        <v>33</v>
      </c>
      <c r="AX1569" s="13" t="s">
        <v>72</v>
      </c>
      <c r="AY1569" s="242" t="s">
        <v>143</v>
      </c>
    </row>
    <row r="1570" s="14" customFormat="1">
      <c r="A1570" s="14"/>
      <c r="B1570" s="243"/>
      <c r="C1570" s="244"/>
      <c r="D1570" s="234" t="s">
        <v>155</v>
      </c>
      <c r="E1570" s="245" t="s">
        <v>19</v>
      </c>
      <c r="F1570" s="246" t="s">
        <v>1871</v>
      </c>
      <c r="G1570" s="244"/>
      <c r="H1570" s="247">
        <v>0.80000000000000004</v>
      </c>
      <c r="I1570" s="248"/>
      <c r="J1570" s="244"/>
      <c r="K1570" s="244"/>
      <c r="L1570" s="249"/>
      <c r="M1570" s="250"/>
      <c r="N1570" s="251"/>
      <c r="O1570" s="251"/>
      <c r="P1570" s="251"/>
      <c r="Q1570" s="251"/>
      <c r="R1570" s="251"/>
      <c r="S1570" s="251"/>
      <c r="T1570" s="252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3" t="s">
        <v>155</v>
      </c>
      <c r="AU1570" s="253" t="s">
        <v>82</v>
      </c>
      <c r="AV1570" s="14" t="s">
        <v>82</v>
      </c>
      <c r="AW1570" s="14" t="s">
        <v>33</v>
      </c>
      <c r="AX1570" s="14" t="s">
        <v>72</v>
      </c>
      <c r="AY1570" s="253" t="s">
        <v>143</v>
      </c>
    </row>
    <row r="1571" s="13" customFormat="1">
      <c r="A1571" s="13"/>
      <c r="B1571" s="232"/>
      <c r="C1571" s="233"/>
      <c r="D1571" s="234" t="s">
        <v>155</v>
      </c>
      <c r="E1571" s="235" t="s">
        <v>19</v>
      </c>
      <c r="F1571" s="236" t="s">
        <v>266</v>
      </c>
      <c r="G1571" s="233"/>
      <c r="H1571" s="235" t="s">
        <v>19</v>
      </c>
      <c r="I1571" s="237"/>
      <c r="J1571" s="233"/>
      <c r="K1571" s="233"/>
      <c r="L1571" s="238"/>
      <c r="M1571" s="239"/>
      <c r="N1571" s="240"/>
      <c r="O1571" s="240"/>
      <c r="P1571" s="240"/>
      <c r="Q1571" s="240"/>
      <c r="R1571" s="240"/>
      <c r="S1571" s="240"/>
      <c r="T1571" s="241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2" t="s">
        <v>155</v>
      </c>
      <c r="AU1571" s="242" t="s">
        <v>82</v>
      </c>
      <c r="AV1571" s="13" t="s">
        <v>79</v>
      </c>
      <c r="AW1571" s="13" t="s">
        <v>33</v>
      </c>
      <c r="AX1571" s="13" t="s">
        <v>72</v>
      </c>
      <c r="AY1571" s="242" t="s">
        <v>143</v>
      </c>
    </row>
    <row r="1572" s="13" customFormat="1">
      <c r="A1572" s="13"/>
      <c r="B1572" s="232"/>
      <c r="C1572" s="233"/>
      <c r="D1572" s="234" t="s">
        <v>155</v>
      </c>
      <c r="E1572" s="235" t="s">
        <v>19</v>
      </c>
      <c r="F1572" s="236" t="s">
        <v>807</v>
      </c>
      <c r="G1572" s="233"/>
      <c r="H1572" s="235" t="s">
        <v>19</v>
      </c>
      <c r="I1572" s="237"/>
      <c r="J1572" s="233"/>
      <c r="K1572" s="233"/>
      <c r="L1572" s="238"/>
      <c r="M1572" s="239"/>
      <c r="N1572" s="240"/>
      <c r="O1572" s="240"/>
      <c r="P1572" s="240"/>
      <c r="Q1572" s="240"/>
      <c r="R1572" s="240"/>
      <c r="S1572" s="240"/>
      <c r="T1572" s="241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42" t="s">
        <v>155</v>
      </c>
      <c r="AU1572" s="242" t="s">
        <v>82</v>
      </c>
      <c r="AV1572" s="13" t="s">
        <v>79</v>
      </c>
      <c r="AW1572" s="13" t="s">
        <v>33</v>
      </c>
      <c r="AX1572" s="13" t="s">
        <v>72</v>
      </c>
      <c r="AY1572" s="242" t="s">
        <v>143</v>
      </c>
    </row>
    <row r="1573" s="14" customFormat="1">
      <c r="A1573" s="14"/>
      <c r="B1573" s="243"/>
      <c r="C1573" s="244"/>
      <c r="D1573" s="234" t="s">
        <v>155</v>
      </c>
      <c r="E1573" s="245" t="s">
        <v>19</v>
      </c>
      <c r="F1573" s="246" t="s">
        <v>1872</v>
      </c>
      <c r="G1573" s="244"/>
      <c r="H1573" s="247">
        <v>7.0759999999999996</v>
      </c>
      <c r="I1573" s="248"/>
      <c r="J1573" s="244"/>
      <c r="K1573" s="244"/>
      <c r="L1573" s="249"/>
      <c r="M1573" s="250"/>
      <c r="N1573" s="251"/>
      <c r="O1573" s="251"/>
      <c r="P1573" s="251"/>
      <c r="Q1573" s="251"/>
      <c r="R1573" s="251"/>
      <c r="S1573" s="251"/>
      <c r="T1573" s="252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3" t="s">
        <v>155</v>
      </c>
      <c r="AU1573" s="253" t="s">
        <v>82</v>
      </c>
      <c r="AV1573" s="14" t="s">
        <v>82</v>
      </c>
      <c r="AW1573" s="14" t="s">
        <v>33</v>
      </c>
      <c r="AX1573" s="14" t="s">
        <v>72</v>
      </c>
      <c r="AY1573" s="253" t="s">
        <v>143</v>
      </c>
    </row>
    <row r="1574" s="13" customFormat="1">
      <c r="A1574" s="13"/>
      <c r="B1574" s="232"/>
      <c r="C1574" s="233"/>
      <c r="D1574" s="234" t="s">
        <v>155</v>
      </c>
      <c r="E1574" s="235" t="s">
        <v>19</v>
      </c>
      <c r="F1574" s="236" t="s">
        <v>793</v>
      </c>
      <c r="G1574" s="233"/>
      <c r="H1574" s="235" t="s">
        <v>19</v>
      </c>
      <c r="I1574" s="237"/>
      <c r="J1574" s="233"/>
      <c r="K1574" s="233"/>
      <c r="L1574" s="238"/>
      <c r="M1574" s="239"/>
      <c r="N1574" s="240"/>
      <c r="O1574" s="240"/>
      <c r="P1574" s="240"/>
      <c r="Q1574" s="240"/>
      <c r="R1574" s="240"/>
      <c r="S1574" s="240"/>
      <c r="T1574" s="241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42" t="s">
        <v>155</v>
      </c>
      <c r="AU1574" s="242" t="s">
        <v>82</v>
      </c>
      <c r="AV1574" s="13" t="s">
        <v>79</v>
      </c>
      <c r="AW1574" s="13" t="s">
        <v>33</v>
      </c>
      <c r="AX1574" s="13" t="s">
        <v>72</v>
      </c>
      <c r="AY1574" s="242" t="s">
        <v>143</v>
      </c>
    </row>
    <row r="1575" s="14" customFormat="1">
      <c r="A1575" s="14"/>
      <c r="B1575" s="243"/>
      <c r="C1575" s="244"/>
      <c r="D1575" s="234" t="s">
        <v>155</v>
      </c>
      <c r="E1575" s="245" t="s">
        <v>19</v>
      </c>
      <c r="F1575" s="246" t="s">
        <v>1873</v>
      </c>
      <c r="G1575" s="244"/>
      <c r="H1575" s="247">
        <v>33.207999999999998</v>
      </c>
      <c r="I1575" s="248"/>
      <c r="J1575" s="244"/>
      <c r="K1575" s="244"/>
      <c r="L1575" s="249"/>
      <c r="M1575" s="250"/>
      <c r="N1575" s="251"/>
      <c r="O1575" s="251"/>
      <c r="P1575" s="251"/>
      <c r="Q1575" s="251"/>
      <c r="R1575" s="251"/>
      <c r="S1575" s="251"/>
      <c r="T1575" s="252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3" t="s">
        <v>155</v>
      </c>
      <c r="AU1575" s="253" t="s">
        <v>82</v>
      </c>
      <c r="AV1575" s="14" t="s">
        <v>82</v>
      </c>
      <c r="AW1575" s="14" t="s">
        <v>33</v>
      </c>
      <c r="AX1575" s="14" t="s">
        <v>72</v>
      </c>
      <c r="AY1575" s="253" t="s">
        <v>143</v>
      </c>
    </row>
    <row r="1576" s="13" customFormat="1">
      <c r="A1576" s="13"/>
      <c r="B1576" s="232"/>
      <c r="C1576" s="233"/>
      <c r="D1576" s="234" t="s">
        <v>155</v>
      </c>
      <c r="E1576" s="235" t="s">
        <v>19</v>
      </c>
      <c r="F1576" s="236" t="s">
        <v>266</v>
      </c>
      <c r="G1576" s="233"/>
      <c r="H1576" s="235" t="s">
        <v>19</v>
      </c>
      <c r="I1576" s="237"/>
      <c r="J1576" s="233"/>
      <c r="K1576" s="233"/>
      <c r="L1576" s="238"/>
      <c r="M1576" s="239"/>
      <c r="N1576" s="240"/>
      <c r="O1576" s="240"/>
      <c r="P1576" s="240"/>
      <c r="Q1576" s="240"/>
      <c r="R1576" s="240"/>
      <c r="S1576" s="240"/>
      <c r="T1576" s="241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42" t="s">
        <v>155</v>
      </c>
      <c r="AU1576" s="242" t="s">
        <v>82</v>
      </c>
      <c r="AV1576" s="13" t="s">
        <v>79</v>
      </c>
      <c r="AW1576" s="13" t="s">
        <v>33</v>
      </c>
      <c r="AX1576" s="13" t="s">
        <v>72</v>
      </c>
      <c r="AY1576" s="242" t="s">
        <v>143</v>
      </c>
    </row>
    <row r="1577" s="13" customFormat="1">
      <c r="A1577" s="13"/>
      <c r="B1577" s="232"/>
      <c r="C1577" s="233"/>
      <c r="D1577" s="234" t="s">
        <v>155</v>
      </c>
      <c r="E1577" s="235" t="s">
        <v>19</v>
      </c>
      <c r="F1577" s="236" t="s">
        <v>814</v>
      </c>
      <c r="G1577" s="233"/>
      <c r="H1577" s="235" t="s">
        <v>19</v>
      </c>
      <c r="I1577" s="237"/>
      <c r="J1577" s="233"/>
      <c r="K1577" s="233"/>
      <c r="L1577" s="238"/>
      <c r="M1577" s="239"/>
      <c r="N1577" s="240"/>
      <c r="O1577" s="240"/>
      <c r="P1577" s="240"/>
      <c r="Q1577" s="240"/>
      <c r="R1577" s="240"/>
      <c r="S1577" s="240"/>
      <c r="T1577" s="241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42" t="s">
        <v>155</v>
      </c>
      <c r="AU1577" s="242" t="s">
        <v>82</v>
      </c>
      <c r="AV1577" s="13" t="s">
        <v>79</v>
      </c>
      <c r="AW1577" s="13" t="s">
        <v>33</v>
      </c>
      <c r="AX1577" s="13" t="s">
        <v>72</v>
      </c>
      <c r="AY1577" s="242" t="s">
        <v>143</v>
      </c>
    </row>
    <row r="1578" s="14" customFormat="1">
      <c r="A1578" s="14"/>
      <c r="B1578" s="243"/>
      <c r="C1578" s="244"/>
      <c r="D1578" s="234" t="s">
        <v>155</v>
      </c>
      <c r="E1578" s="245" t="s">
        <v>19</v>
      </c>
      <c r="F1578" s="246" t="s">
        <v>1874</v>
      </c>
      <c r="G1578" s="244"/>
      <c r="H1578" s="247">
        <v>4.29</v>
      </c>
      <c r="I1578" s="248"/>
      <c r="J1578" s="244"/>
      <c r="K1578" s="244"/>
      <c r="L1578" s="249"/>
      <c r="M1578" s="250"/>
      <c r="N1578" s="251"/>
      <c r="O1578" s="251"/>
      <c r="P1578" s="251"/>
      <c r="Q1578" s="251"/>
      <c r="R1578" s="251"/>
      <c r="S1578" s="251"/>
      <c r="T1578" s="252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3" t="s">
        <v>155</v>
      </c>
      <c r="AU1578" s="253" t="s">
        <v>82</v>
      </c>
      <c r="AV1578" s="14" t="s">
        <v>82</v>
      </c>
      <c r="AW1578" s="14" t="s">
        <v>33</v>
      </c>
      <c r="AX1578" s="14" t="s">
        <v>72</v>
      </c>
      <c r="AY1578" s="253" t="s">
        <v>143</v>
      </c>
    </row>
    <row r="1579" s="13" customFormat="1">
      <c r="A1579" s="13"/>
      <c r="B1579" s="232"/>
      <c r="C1579" s="233"/>
      <c r="D1579" s="234" t="s">
        <v>155</v>
      </c>
      <c r="E1579" s="235" t="s">
        <v>19</v>
      </c>
      <c r="F1579" s="236" t="s">
        <v>816</v>
      </c>
      <c r="G1579" s="233"/>
      <c r="H1579" s="235" t="s">
        <v>19</v>
      </c>
      <c r="I1579" s="237"/>
      <c r="J1579" s="233"/>
      <c r="K1579" s="233"/>
      <c r="L1579" s="238"/>
      <c r="M1579" s="239"/>
      <c r="N1579" s="240"/>
      <c r="O1579" s="240"/>
      <c r="P1579" s="240"/>
      <c r="Q1579" s="240"/>
      <c r="R1579" s="240"/>
      <c r="S1579" s="240"/>
      <c r="T1579" s="241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42" t="s">
        <v>155</v>
      </c>
      <c r="AU1579" s="242" t="s">
        <v>82</v>
      </c>
      <c r="AV1579" s="13" t="s">
        <v>79</v>
      </c>
      <c r="AW1579" s="13" t="s">
        <v>33</v>
      </c>
      <c r="AX1579" s="13" t="s">
        <v>72</v>
      </c>
      <c r="AY1579" s="242" t="s">
        <v>143</v>
      </c>
    </row>
    <row r="1580" s="14" customFormat="1">
      <c r="A1580" s="14"/>
      <c r="B1580" s="243"/>
      <c r="C1580" s="244"/>
      <c r="D1580" s="234" t="s">
        <v>155</v>
      </c>
      <c r="E1580" s="245" t="s">
        <v>19</v>
      </c>
      <c r="F1580" s="246" t="s">
        <v>1875</v>
      </c>
      <c r="G1580" s="244"/>
      <c r="H1580" s="247">
        <v>13.702</v>
      </c>
      <c r="I1580" s="248"/>
      <c r="J1580" s="244"/>
      <c r="K1580" s="244"/>
      <c r="L1580" s="249"/>
      <c r="M1580" s="250"/>
      <c r="N1580" s="251"/>
      <c r="O1580" s="251"/>
      <c r="P1580" s="251"/>
      <c r="Q1580" s="251"/>
      <c r="R1580" s="251"/>
      <c r="S1580" s="251"/>
      <c r="T1580" s="252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3" t="s">
        <v>155</v>
      </c>
      <c r="AU1580" s="253" t="s">
        <v>82</v>
      </c>
      <c r="AV1580" s="14" t="s">
        <v>82</v>
      </c>
      <c r="AW1580" s="14" t="s">
        <v>33</v>
      </c>
      <c r="AX1580" s="14" t="s">
        <v>72</v>
      </c>
      <c r="AY1580" s="253" t="s">
        <v>143</v>
      </c>
    </row>
    <row r="1581" s="13" customFormat="1">
      <c r="A1581" s="13"/>
      <c r="B1581" s="232"/>
      <c r="C1581" s="233"/>
      <c r="D1581" s="234" t="s">
        <v>155</v>
      </c>
      <c r="E1581" s="235" t="s">
        <v>19</v>
      </c>
      <c r="F1581" s="236" t="s">
        <v>266</v>
      </c>
      <c r="G1581" s="233"/>
      <c r="H1581" s="235" t="s">
        <v>19</v>
      </c>
      <c r="I1581" s="237"/>
      <c r="J1581" s="233"/>
      <c r="K1581" s="233"/>
      <c r="L1581" s="238"/>
      <c r="M1581" s="239"/>
      <c r="N1581" s="240"/>
      <c r="O1581" s="240"/>
      <c r="P1581" s="240"/>
      <c r="Q1581" s="240"/>
      <c r="R1581" s="240"/>
      <c r="S1581" s="240"/>
      <c r="T1581" s="241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42" t="s">
        <v>155</v>
      </c>
      <c r="AU1581" s="242" t="s">
        <v>82</v>
      </c>
      <c r="AV1581" s="13" t="s">
        <v>79</v>
      </c>
      <c r="AW1581" s="13" t="s">
        <v>33</v>
      </c>
      <c r="AX1581" s="13" t="s">
        <v>72</v>
      </c>
      <c r="AY1581" s="242" t="s">
        <v>143</v>
      </c>
    </row>
    <row r="1582" s="13" customFormat="1">
      <c r="A1582" s="13"/>
      <c r="B1582" s="232"/>
      <c r="C1582" s="233"/>
      <c r="D1582" s="234" t="s">
        <v>155</v>
      </c>
      <c r="E1582" s="235" t="s">
        <v>19</v>
      </c>
      <c r="F1582" s="236" t="s">
        <v>816</v>
      </c>
      <c r="G1582" s="233"/>
      <c r="H1582" s="235" t="s">
        <v>19</v>
      </c>
      <c r="I1582" s="237"/>
      <c r="J1582" s="233"/>
      <c r="K1582" s="233"/>
      <c r="L1582" s="238"/>
      <c r="M1582" s="239"/>
      <c r="N1582" s="240"/>
      <c r="O1582" s="240"/>
      <c r="P1582" s="240"/>
      <c r="Q1582" s="240"/>
      <c r="R1582" s="240"/>
      <c r="S1582" s="240"/>
      <c r="T1582" s="241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42" t="s">
        <v>155</v>
      </c>
      <c r="AU1582" s="242" t="s">
        <v>82</v>
      </c>
      <c r="AV1582" s="13" t="s">
        <v>79</v>
      </c>
      <c r="AW1582" s="13" t="s">
        <v>33</v>
      </c>
      <c r="AX1582" s="13" t="s">
        <v>72</v>
      </c>
      <c r="AY1582" s="242" t="s">
        <v>143</v>
      </c>
    </row>
    <row r="1583" s="14" customFormat="1">
      <c r="A1583" s="14"/>
      <c r="B1583" s="243"/>
      <c r="C1583" s="244"/>
      <c r="D1583" s="234" t="s">
        <v>155</v>
      </c>
      <c r="E1583" s="245" t="s">
        <v>19</v>
      </c>
      <c r="F1583" s="246" t="s">
        <v>1876</v>
      </c>
      <c r="G1583" s="244"/>
      <c r="H1583" s="247">
        <v>4.1070000000000002</v>
      </c>
      <c r="I1583" s="248"/>
      <c r="J1583" s="244"/>
      <c r="K1583" s="244"/>
      <c r="L1583" s="249"/>
      <c r="M1583" s="250"/>
      <c r="N1583" s="251"/>
      <c r="O1583" s="251"/>
      <c r="P1583" s="251"/>
      <c r="Q1583" s="251"/>
      <c r="R1583" s="251"/>
      <c r="S1583" s="251"/>
      <c r="T1583" s="252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3" t="s">
        <v>155</v>
      </c>
      <c r="AU1583" s="253" t="s">
        <v>82</v>
      </c>
      <c r="AV1583" s="14" t="s">
        <v>82</v>
      </c>
      <c r="AW1583" s="14" t="s">
        <v>33</v>
      </c>
      <c r="AX1583" s="14" t="s">
        <v>72</v>
      </c>
      <c r="AY1583" s="253" t="s">
        <v>143</v>
      </c>
    </row>
    <row r="1584" s="13" customFormat="1">
      <c r="A1584" s="13"/>
      <c r="B1584" s="232"/>
      <c r="C1584" s="233"/>
      <c r="D1584" s="234" t="s">
        <v>155</v>
      </c>
      <c r="E1584" s="235" t="s">
        <v>19</v>
      </c>
      <c r="F1584" s="236" t="s">
        <v>795</v>
      </c>
      <c r="G1584" s="233"/>
      <c r="H1584" s="235" t="s">
        <v>19</v>
      </c>
      <c r="I1584" s="237"/>
      <c r="J1584" s="233"/>
      <c r="K1584" s="233"/>
      <c r="L1584" s="238"/>
      <c r="M1584" s="239"/>
      <c r="N1584" s="240"/>
      <c r="O1584" s="240"/>
      <c r="P1584" s="240"/>
      <c r="Q1584" s="240"/>
      <c r="R1584" s="240"/>
      <c r="S1584" s="240"/>
      <c r="T1584" s="241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42" t="s">
        <v>155</v>
      </c>
      <c r="AU1584" s="242" t="s">
        <v>82</v>
      </c>
      <c r="AV1584" s="13" t="s">
        <v>79</v>
      </c>
      <c r="AW1584" s="13" t="s">
        <v>33</v>
      </c>
      <c r="AX1584" s="13" t="s">
        <v>72</v>
      </c>
      <c r="AY1584" s="242" t="s">
        <v>143</v>
      </c>
    </row>
    <row r="1585" s="13" customFormat="1">
      <c r="A1585" s="13"/>
      <c r="B1585" s="232"/>
      <c r="C1585" s="233"/>
      <c r="D1585" s="234" t="s">
        <v>155</v>
      </c>
      <c r="E1585" s="235" t="s">
        <v>19</v>
      </c>
      <c r="F1585" s="236" t="s">
        <v>796</v>
      </c>
      <c r="G1585" s="233"/>
      <c r="H1585" s="235" t="s">
        <v>19</v>
      </c>
      <c r="I1585" s="237"/>
      <c r="J1585" s="233"/>
      <c r="K1585" s="233"/>
      <c r="L1585" s="238"/>
      <c r="M1585" s="239"/>
      <c r="N1585" s="240"/>
      <c r="O1585" s="240"/>
      <c r="P1585" s="240"/>
      <c r="Q1585" s="240"/>
      <c r="R1585" s="240"/>
      <c r="S1585" s="240"/>
      <c r="T1585" s="241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42" t="s">
        <v>155</v>
      </c>
      <c r="AU1585" s="242" t="s">
        <v>82</v>
      </c>
      <c r="AV1585" s="13" t="s">
        <v>79</v>
      </c>
      <c r="AW1585" s="13" t="s">
        <v>33</v>
      </c>
      <c r="AX1585" s="13" t="s">
        <v>72</v>
      </c>
      <c r="AY1585" s="242" t="s">
        <v>143</v>
      </c>
    </row>
    <row r="1586" s="14" customFormat="1">
      <c r="A1586" s="14"/>
      <c r="B1586" s="243"/>
      <c r="C1586" s="244"/>
      <c r="D1586" s="234" t="s">
        <v>155</v>
      </c>
      <c r="E1586" s="245" t="s">
        <v>19</v>
      </c>
      <c r="F1586" s="246" t="s">
        <v>1877</v>
      </c>
      <c r="G1586" s="244"/>
      <c r="H1586" s="247">
        <v>782.32000000000005</v>
      </c>
      <c r="I1586" s="248"/>
      <c r="J1586" s="244"/>
      <c r="K1586" s="244"/>
      <c r="L1586" s="249"/>
      <c r="M1586" s="250"/>
      <c r="N1586" s="251"/>
      <c r="O1586" s="251"/>
      <c r="P1586" s="251"/>
      <c r="Q1586" s="251"/>
      <c r="R1586" s="251"/>
      <c r="S1586" s="251"/>
      <c r="T1586" s="252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3" t="s">
        <v>155</v>
      </c>
      <c r="AU1586" s="253" t="s">
        <v>82</v>
      </c>
      <c r="AV1586" s="14" t="s">
        <v>82</v>
      </c>
      <c r="AW1586" s="14" t="s">
        <v>33</v>
      </c>
      <c r="AX1586" s="14" t="s">
        <v>72</v>
      </c>
      <c r="AY1586" s="253" t="s">
        <v>143</v>
      </c>
    </row>
    <row r="1587" s="13" customFormat="1">
      <c r="A1587" s="13"/>
      <c r="B1587" s="232"/>
      <c r="C1587" s="233"/>
      <c r="D1587" s="234" t="s">
        <v>155</v>
      </c>
      <c r="E1587" s="235" t="s">
        <v>19</v>
      </c>
      <c r="F1587" s="236" t="s">
        <v>1878</v>
      </c>
      <c r="G1587" s="233"/>
      <c r="H1587" s="235" t="s">
        <v>19</v>
      </c>
      <c r="I1587" s="237"/>
      <c r="J1587" s="233"/>
      <c r="K1587" s="233"/>
      <c r="L1587" s="238"/>
      <c r="M1587" s="239"/>
      <c r="N1587" s="240"/>
      <c r="O1587" s="240"/>
      <c r="P1587" s="240"/>
      <c r="Q1587" s="240"/>
      <c r="R1587" s="240"/>
      <c r="S1587" s="240"/>
      <c r="T1587" s="241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42" t="s">
        <v>155</v>
      </c>
      <c r="AU1587" s="242" t="s">
        <v>82</v>
      </c>
      <c r="AV1587" s="13" t="s">
        <v>79</v>
      </c>
      <c r="AW1587" s="13" t="s">
        <v>33</v>
      </c>
      <c r="AX1587" s="13" t="s">
        <v>72</v>
      </c>
      <c r="AY1587" s="242" t="s">
        <v>143</v>
      </c>
    </row>
    <row r="1588" s="14" customFormat="1">
      <c r="A1588" s="14"/>
      <c r="B1588" s="243"/>
      <c r="C1588" s="244"/>
      <c r="D1588" s="234" t="s">
        <v>155</v>
      </c>
      <c r="E1588" s="245" t="s">
        <v>19</v>
      </c>
      <c r="F1588" s="246" t="s">
        <v>416</v>
      </c>
      <c r="G1588" s="244"/>
      <c r="H1588" s="247">
        <v>11.5</v>
      </c>
      <c r="I1588" s="248"/>
      <c r="J1588" s="244"/>
      <c r="K1588" s="244"/>
      <c r="L1588" s="249"/>
      <c r="M1588" s="250"/>
      <c r="N1588" s="251"/>
      <c r="O1588" s="251"/>
      <c r="P1588" s="251"/>
      <c r="Q1588" s="251"/>
      <c r="R1588" s="251"/>
      <c r="S1588" s="251"/>
      <c r="T1588" s="252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3" t="s">
        <v>155</v>
      </c>
      <c r="AU1588" s="253" t="s">
        <v>82</v>
      </c>
      <c r="AV1588" s="14" t="s">
        <v>82</v>
      </c>
      <c r="AW1588" s="14" t="s">
        <v>33</v>
      </c>
      <c r="AX1588" s="14" t="s">
        <v>72</v>
      </c>
      <c r="AY1588" s="253" t="s">
        <v>143</v>
      </c>
    </row>
    <row r="1589" s="15" customFormat="1">
      <c r="A1589" s="15"/>
      <c r="B1589" s="254"/>
      <c r="C1589" s="255"/>
      <c r="D1589" s="234" t="s">
        <v>155</v>
      </c>
      <c r="E1589" s="256" t="s">
        <v>19</v>
      </c>
      <c r="F1589" s="257" t="s">
        <v>234</v>
      </c>
      <c r="G1589" s="255"/>
      <c r="H1589" s="258">
        <v>8678.5910000000003</v>
      </c>
      <c r="I1589" s="259"/>
      <c r="J1589" s="255"/>
      <c r="K1589" s="255"/>
      <c r="L1589" s="260"/>
      <c r="M1589" s="261"/>
      <c r="N1589" s="262"/>
      <c r="O1589" s="262"/>
      <c r="P1589" s="262"/>
      <c r="Q1589" s="262"/>
      <c r="R1589" s="262"/>
      <c r="S1589" s="262"/>
      <c r="T1589" s="263"/>
      <c r="U1589" s="15"/>
      <c r="V1589" s="15"/>
      <c r="W1589" s="15"/>
      <c r="X1589" s="15"/>
      <c r="Y1589" s="15"/>
      <c r="Z1589" s="15"/>
      <c r="AA1589" s="15"/>
      <c r="AB1589" s="15"/>
      <c r="AC1589" s="15"/>
      <c r="AD1589" s="15"/>
      <c r="AE1589" s="15"/>
      <c r="AT1589" s="264" t="s">
        <v>155</v>
      </c>
      <c r="AU1589" s="264" t="s">
        <v>82</v>
      </c>
      <c r="AV1589" s="15" t="s">
        <v>151</v>
      </c>
      <c r="AW1589" s="15" t="s">
        <v>33</v>
      </c>
      <c r="AX1589" s="15" t="s">
        <v>79</v>
      </c>
      <c r="AY1589" s="264" t="s">
        <v>143</v>
      </c>
    </row>
    <row r="1590" s="2" customFormat="1" ht="37.8" customHeight="1">
      <c r="A1590" s="40"/>
      <c r="B1590" s="41"/>
      <c r="C1590" s="214" t="s">
        <v>1879</v>
      </c>
      <c r="D1590" s="214" t="s">
        <v>146</v>
      </c>
      <c r="E1590" s="215" t="s">
        <v>1880</v>
      </c>
      <c r="F1590" s="216" t="s">
        <v>1881</v>
      </c>
      <c r="G1590" s="217" t="s">
        <v>201</v>
      </c>
      <c r="H1590" s="218">
        <v>1</v>
      </c>
      <c r="I1590" s="219"/>
      <c r="J1590" s="220">
        <f>ROUND(I1590*H1590,2)</f>
        <v>0</v>
      </c>
      <c r="K1590" s="216" t="s">
        <v>19</v>
      </c>
      <c r="L1590" s="46"/>
      <c r="M1590" s="221" t="s">
        <v>19</v>
      </c>
      <c r="N1590" s="222" t="s">
        <v>43</v>
      </c>
      <c r="O1590" s="86"/>
      <c r="P1590" s="223">
        <f>O1590*H1590</f>
        <v>0</v>
      </c>
      <c r="Q1590" s="223">
        <v>0.00012</v>
      </c>
      <c r="R1590" s="223">
        <f>Q1590*H1590</f>
        <v>0.00012</v>
      </c>
      <c r="S1590" s="223">
        <v>0</v>
      </c>
      <c r="T1590" s="224">
        <f>S1590*H1590</f>
        <v>0</v>
      </c>
      <c r="U1590" s="40"/>
      <c r="V1590" s="40"/>
      <c r="W1590" s="40"/>
      <c r="X1590" s="40"/>
      <c r="Y1590" s="40"/>
      <c r="Z1590" s="40"/>
      <c r="AA1590" s="40"/>
      <c r="AB1590" s="40"/>
      <c r="AC1590" s="40"/>
      <c r="AD1590" s="40"/>
      <c r="AE1590" s="40"/>
      <c r="AR1590" s="225" t="s">
        <v>204</v>
      </c>
      <c r="AT1590" s="225" t="s">
        <v>146</v>
      </c>
      <c r="AU1590" s="225" t="s">
        <v>82</v>
      </c>
      <c r="AY1590" s="19" t="s">
        <v>143</v>
      </c>
      <c r="BE1590" s="226">
        <f>IF(N1590="základní",J1590,0)</f>
        <v>0</v>
      </c>
      <c r="BF1590" s="226">
        <f>IF(N1590="snížená",J1590,0)</f>
        <v>0</v>
      </c>
      <c r="BG1590" s="226">
        <f>IF(N1590="zákl. přenesená",J1590,0)</f>
        <v>0</v>
      </c>
      <c r="BH1590" s="226">
        <f>IF(N1590="sníž. přenesená",J1590,0)</f>
        <v>0</v>
      </c>
      <c r="BI1590" s="226">
        <f>IF(N1590="nulová",J1590,0)</f>
        <v>0</v>
      </c>
      <c r="BJ1590" s="19" t="s">
        <v>79</v>
      </c>
      <c r="BK1590" s="226">
        <f>ROUND(I1590*H1590,2)</f>
        <v>0</v>
      </c>
      <c r="BL1590" s="19" t="s">
        <v>204</v>
      </c>
      <c r="BM1590" s="225" t="s">
        <v>1882</v>
      </c>
    </row>
    <row r="1591" s="13" customFormat="1">
      <c r="A1591" s="13"/>
      <c r="B1591" s="232"/>
      <c r="C1591" s="233"/>
      <c r="D1591" s="234" t="s">
        <v>155</v>
      </c>
      <c r="E1591" s="235" t="s">
        <v>19</v>
      </c>
      <c r="F1591" s="236" t="s">
        <v>1883</v>
      </c>
      <c r="G1591" s="233"/>
      <c r="H1591" s="235" t="s">
        <v>19</v>
      </c>
      <c r="I1591" s="237"/>
      <c r="J1591" s="233"/>
      <c r="K1591" s="233"/>
      <c r="L1591" s="238"/>
      <c r="M1591" s="239"/>
      <c r="N1591" s="240"/>
      <c r="O1591" s="240"/>
      <c r="P1591" s="240"/>
      <c r="Q1591" s="240"/>
      <c r="R1591" s="240"/>
      <c r="S1591" s="240"/>
      <c r="T1591" s="241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42" t="s">
        <v>155</v>
      </c>
      <c r="AU1591" s="242" t="s">
        <v>82</v>
      </c>
      <c r="AV1591" s="13" t="s">
        <v>79</v>
      </c>
      <c r="AW1591" s="13" t="s">
        <v>33</v>
      </c>
      <c r="AX1591" s="13" t="s">
        <v>72</v>
      </c>
      <c r="AY1591" s="242" t="s">
        <v>143</v>
      </c>
    </row>
    <row r="1592" s="14" customFormat="1">
      <c r="A1592" s="14"/>
      <c r="B1592" s="243"/>
      <c r="C1592" s="244"/>
      <c r="D1592" s="234" t="s">
        <v>155</v>
      </c>
      <c r="E1592" s="245" t="s">
        <v>19</v>
      </c>
      <c r="F1592" s="246" t="s">
        <v>79</v>
      </c>
      <c r="G1592" s="244"/>
      <c r="H1592" s="247">
        <v>1</v>
      </c>
      <c r="I1592" s="248"/>
      <c r="J1592" s="244"/>
      <c r="K1592" s="244"/>
      <c r="L1592" s="249"/>
      <c r="M1592" s="250"/>
      <c r="N1592" s="251"/>
      <c r="O1592" s="251"/>
      <c r="P1592" s="251"/>
      <c r="Q1592" s="251"/>
      <c r="R1592" s="251"/>
      <c r="S1592" s="251"/>
      <c r="T1592" s="252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3" t="s">
        <v>155</v>
      </c>
      <c r="AU1592" s="253" t="s">
        <v>82</v>
      </c>
      <c r="AV1592" s="14" t="s">
        <v>82</v>
      </c>
      <c r="AW1592" s="14" t="s">
        <v>33</v>
      </c>
      <c r="AX1592" s="14" t="s">
        <v>79</v>
      </c>
      <c r="AY1592" s="253" t="s">
        <v>143</v>
      </c>
    </row>
    <row r="1593" s="2" customFormat="1" ht="37.8" customHeight="1">
      <c r="A1593" s="40"/>
      <c r="B1593" s="41"/>
      <c r="C1593" s="214" t="s">
        <v>1884</v>
      </c>
      <c r="D1593" s="214" t="s">
        <v>146</v>
      </c>
      <c r="E1593" s="215" t="s">
        <v>1885</v>
      </c>
      <c r="F1593" s="216" t="s">
        <v>1886</v>
      </c>
      <c r="G1593" s="217" t="s">
        <v>201</v>
      </c>
      <c r="H1593" s="218">
        <v>1</v>
      </c>
      <c r="I1593" s="219"/>
      <c r="J1593" s="220">
        <f>ROUND(I1593*H1593,2)</f>
        <v>0</v>
      </c>
      <c r="K1593" s="216" t="s">
        <v>19</v>
      </c>
      <c r="L1593" s="46"/>
      <c r="M1593" s="221" t="s">
        <v>19</v>
      </c>
      <c r="N1593" s="222" t="s">
        <v>43</v>
      </c>
      <c r="O1593" s="86"/>
      <c r="P1593" s="223">
        <f>O1593*H1593</f>
        <v>0</v>
      </c>
      <c r="Q1593" s="223">
        <v>0.00012</v>
      </c>
      <c r="R1593" s="223">
        <f>Q1593*H1593</f>
        <v>0.00012</v>
      </c>
      <c r="S1593" s="223">
        <v>0</v>
      </c>
      <c r="T1593" s="224">
        <f>S1593*H1593</f>
        <v>0</v>
      </c>
      <c r="U1593" s="40"/>
      <c r="V1593" s="40"/>
      <c r="W1593" s="40"/>
      <c r="X1593" s="40"/>
      <c r="Y1593" s="40"/>
      <c r="Z1593" s="40"/>
      <c r="AA1593" s="40"/>
      <c r="AB1593" s="40"/>
      <c r="AC1593" s="40"/>
      <c r="AD1593" s="40"/>
      <c r="AE1593" s="40"/>
      <c r="AR1593" s="225" t="s">
        <v>204</v>
      </c>
      <c r="AT1593" s="225" t="s">
        <v>146</v>
      </c>
      <c r="AU1593" s="225" t="s">
        <v>82</v>
      </c>
      <c r="AY1593" s="19" t="s">
        <v>143</v>
      </c>
      <c r="BE1593" s="226">
        <f>IF(N1593="základní",J1593,0)</f>
        <v>0</v>
      </c>
      <c r="BF1593" s="226">
        <f>IF(N1593="snížená",J1593,0)</f>
        <v>0</v>
      </c>
      <c r="BG1593" s="226">
        <f>IF(N1593="zákl. přenesená",J1593,0)</f>
        <v>0</v>
      </c>
      <c r="BH1593" s="226">
        <f>IF(N1593="sníž. přenesená",J1593,0)</f>
        <v>0</v>
      </c>
      <c r="BI1593" s="226">
        <f>IF(N1593="nulová",J1593,0)</f>
        <v>0</v>
      </c>
      <c r="BJ1593" s="19" t="s">
        <v>79</v>
      </c>
      <c r="BK1593" s="226">
        <f>ROUND(I1593*H1593,2)</f>
        <v>0</v>
      </c>
      <c r="BL1593" s="19" t="s">
        <v>204</v>
      </c>
      <c r="BM1593" s="225" t="s">
        <v>1887</v>
      </c>
    </row>
    <row r="1594" s="13" customFormat="1">
      <c r="A1594" s="13"/>
      <c r="B1594" s="232"/>
      <c r="C1594" s="233"/>
      <c r="D1594" s="234" t="s">
        <v>155</v>
      </c>
      <c r="E1594" s="235" t="s">
        <v>19</v>
      </c>
      <c r="F1594" s="236" t="s">
        <v>1888</v>
      </c>
      <c r="G1594" s="233"/>
      <c r="H1594" s="235" t="s">
        <v>19</v>
      </c>
      <c r="I1594" s="237"/>
      <c r="J1594" s="233"/>
      <c r="K1594" s="233"/>
      <c r="L1594" s="238"/>
      <c r="M1594" s="239"/>
      <c r="N1594" s="240"/>
      <c r="O1594" s="240"/>
      <c r="P1594" s="240"/>
      <c r="Q1594" s="240"/>
      <c r="R1594" s="240"/>
      <c r="S1594" s="240"/>
      <c r="T1594" s="241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42" t="s">
        <v>155</v>
      </c>
      <c r="AU1594" s="242" t="s">
        <v>82</v>
      </c>
      <c r="AV1594" s="13" t="s">
        <v>79</v>
      </c>
      <c r="AW1594" s="13" t="s">
        <v>33</v>
      </c>
      <c r="AX1594" s="13" t="s">
        <v>72</v>
      </c>
      <c r="AY1594" s="242" t="s">
        <v>143</v>
      </c>
    </row>
    <row r="1595" s="14" customFormat="1">
      <c r="A1595" s="14"/>
      <c r="B1595" s="243"/>
      <c r="C1595" s="244"/>
      <c r="D1595" s="234" t="s">
        <v>155</v>
      </c>
      <c r="E1595" s="245" t="s">
        <v>19</v>
      </c>
      <c r="F1595" s="246" t="s">
        <v>79</v>
      </c>
      <c r="G1595" s="244"/>
      <c r="H1595" s="247">
        <v>1</v>
      </c>
      <c r="I1595" s="248"/>
      <c r="J1595" s="244"/>
      <c r="K1595" s="244"/>
      <c r="L1595" s="249"/>
      <c r="M1595" s="286"/>
      <c r="N1595" s="287"/>
      <c r="O1595" s="287"/>
      <c r="P1595" s="287"/>
      <c r="Q1595" s="287"/>
      <c r="R1595" s="287"/>
      <c r="S1595" s="287"/>
      <c r="T1595" s="288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3" t="s">
        <v>155</v>
      </c>
      <c r="AU1595" s="253" t="s">
        <v>82</v>
      </c>
      <c r="AV1595" s="14" t="s">
        <v>82</v>
      </c>
      <c r="AW1595" s="14" t="s">
        <v>33</v>
      </c>
      <c r="AX1595" s="14" t="s">
        <v>79</v>
      </c>
      <c r="AY1595" s="253" t="s">
        <v>143</v>
      </c>
    </row>
    <row r="1596" s="2" customFormat="1" ht="6.96" customHeight="1">
      <c r="A1596" s="40"/>
      <c r="B1596" s="61"/>
      <c r="C1596" s="62"/>
      <c r="D1596" s="62"/>
      <c r="E1596" s="62"/>
      <c r="F1596" s="62"/>
      <c r="G1596" s="62"/>
      <c r="H1596" s="62"/>
      <c r="I1596" s="62"/>
      <c r="J1596" s="62"/>
      <c r="K1596" s="62"/>
      <c r="L1596" s="46"/>
      <c r="M1596" s="40"/>
      <c r="O1596" s="40"/>
      <c r="P1596" s="40"/>
      <c r="Q1596" s="40"/>
      <c r="R1596" s="40"/>
      <c r="S1596" s="40"/>
      <c r="T1596" s="40"/>
      <c r="U1596" s="40"/>
      <c r="V1596" s="40"/>
      <c r="W1596" s="40"/>
      <c r="X1596" s="40"/>
      <c r="Y1596" s="40"/>
      <c r="Z1596" s="40"/>
      <c r="AA1596" s="40"/>
      <c r="AB1596" s="40"/>
      <c r="AC1596" s="40"/>
      <c r="AD1596" s="40"/>
      <c r="AE1596" s="40"/>
    </row>
  </sheetData>
  <sheetProtection sheet="1" autoFilter="0" formatColumns="0" formatRows="0" objects="1" scenarios="1" spinCount="100000" saltValue="Ht+H2i7m801aUFz1EyqA+NrhA04D3cx/BVN14IoUDLSrKiy8cfLFx6gQsY1rr1A1iNBApkL/j7ft+b5qoSCvWw==" hashValue="NveS14kOubhRAvDT2biqTDwUQjek9h6PfINZwhph4tfuVRFe7Ooi1Lv7JVHHBPzgPNpXqYjmCDzNABwHQ5yJbg==" algorithmName="SHA-512" password="CC35"/>
  <autoFilter ref="C105:K15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4:H94"/>
    <mergeCell ref="E96:H96"/>
    <mergeCell ref="E98:H98"/>
    <mergeCell ref="L2:V2"/>
  </mergeCells>
  <hyperlinks>
    <hyperlink ref="F110" r:id="rId1" display="https://podminky.urs.cz/item/CS_URS_2021_02/612325423"/>
    <hyperlink ref="F114" r:id="rId2" display="https://podminky.urs.cz/item/CS_URS_2021_02/619996115"/>
    <hyperlink ref="F131" r:id="rId3" display="https://podminky.urs.cz/item/CS_URS_2021_02/632450121"/>
    <hyperlink ref="F140" r:id="rId4" display="https://podminky.urs.cz/item/CS_URS_2021_02/941111122"/>
    <hyperlink ref="F166" r:id="rId5" display="https://podminky.urs.cz/item/CS_URS_2021_02/941111222"/>
    <hyperlink ref="F171" r:id="rId6" display="https://podminky.urs.cz/item/CS_URS_2021_02/941111822"/>
    <hyperlink ref="F175" r:id="rId7" display="https://podminky.urs.cz/item/CS_URS_2021_02/944511111"/>
    <hyperlink ref="F179" r:id="rId8" display="https://podminky.urs.cz/item/CS_URS_2021_02/944511211"/>
    <hyperlink ref="F184" r:id="rId9" display="https://podminky.urs.cz/item/CS_URS_2021_02/944511811"/>
    <hyperlink ref="F188" r:id="rId10" display="https://podminky.urs.cz/item/CS_URS_2021_02/949101112"/>
    <hyperlink ref="F194" r:id="rId11" display="https://podminky.urs.cz/item/CS_URS_2021_02/949511112"/>
    <hyperlink ref="F197" r:id="rId12" display="https://podminky.urs.cz/item/CS_URS_2021_02/949511212"/>
    <hyperlink ref="F202" r:id="rId13" display="https://podminky.urs.cz/item/CS_URS_2021_02/949511812"/>
    <hyperlink ref="F220" r:id="rId14" display="https://podminky.urs.cz/item/CS_URS_2021_02/952901114"/>
    <hyperlink ref="F300" r:id="rId15" display="https://podminky.urs.cz/item/CS_URS_2021_02/952903001"/>
    <hyperlink ref="F304" r:id="rId16" display="https://podminky.urs.cz/item/CS_URS_2021_02/952902611"/>
    <hyperlink ref="F314" r:id="rId17" display="https://podminky.urs.cz/item/CS_URS_2021_02/985131411"/>
    <hyperlink ref="F321" r:id="rId18" display="https://podminky.urs.cz/item/CS_URS_2021_02/975073121"/>
    <hyperlink ref="F326" r:id="rId19" display="https://podminky.urs.cz/item/CS_URS_2021_02/968062244"/>
    <hyperlink ref="F334" r:id="rId20" display="https://podminky.urs.cz/item/CS_URS_2021_02/968062374"/>
    <hyperlink ref="F339" r:id="rId21" display="https://podminky.urs.cz/item/CS_URS_2021_02/974031165"/>
    <hyperlink ref="F345" r:id="rId22" display="https://podminky.urs.cz/item/CS_URS_2021_02/997013118"/>
    <hyperlink ref="F347" r:id="rId23" display="https://podminky.urs.cz/item/CS_URS_2021_02/997013219"/>
    <hyperlink ref="F350" r:id="rId24" display="https://podminky.urs.cz/item/CS_URS_2021_02/997013501"/>
    <hyperlink ref="F352" r:id="rId25" display="https://podminky.urs.cz/item/CS_URS_2021_02/997013509"/>
    <hyperlink ref="F355" r:id="rId26" display="https://podminky.urs.cz/item/CS_URS_2021_02/997013631"/>
    <hyperlink ref="F360" r:id="rId27" display="https://podminky.urs.cz/item/CS_URS_2021_02/997013645"/>
    <hyperlink ref="F364" r:id="rId28" display="https://podminky.urs.cz/item/CS_URS_2021_02/997013814"/>
    <hyperlink ref="F368" r:id="rId29" display="https://podminky.urs.cz/item/CS_URS_2021_02/997013821"/>
    <hyperlink ref="F372" r:id="rId30" display="https://podminky.urs.cz/item/CS_URS_2021_02/998011004"/>
    <hyperlink ref="F374" r:id="rId31" display="https://podminky.urs.cz/item/CS_URS_2021_02/998011014"/>
    <hyperlink ref="F378" r:id="rId32" display="https://podminky.urs.cz/item/CS_URS_2021_02/712340833"/>
    <hyperlink ref="F397" r:id="rId33" display="https://podminky.urs.cz/item/CS_URS_2021_02/712431801"/>
    <hyperlink ref="F412" r:id="rId34" display="https://podminky.urs.cz/item/CS_URS_2021_02/712361701"/>
    <hyperlink ref="F441" r:id="rId35" display="https://podminky.urs.cz/item/CS_URS_2021_02/712363104"/>
    <hyperlink ref="F446" r:id="rId36" display="https://podminky.urs.cz/item/CS_URS_2021_02/59051001"/>
    <hyperlink ref="F451" r:id="rId37" display="https://podminky.urs.cz/item/CS_URS_2021_02/712363111"/>
    <hyperlink ref="F459" r:id="rId38" display="https://podminky.urs.cz/item/CS_URS_2021_02/712363201"/>
    <hyperlink ref="F473" r:id="rId39" display="https://podminky.urs.cz/item/CS_URS_2021_02/712391171"/>
    <hyperlink ref="F480" r:id="rId40" display="https://podminky.urs.cz/item/CS_URS_2021_02/69311172"/>
    <hyperlink ref="F485" r:id="rId41" display="https://podminky.urs.cz/item/CS_URS_2021_02/998712104"/>
    <hyperlink ref="F487" r:id="rId42" display="https://podminky.urs.cz/item/CS_URS_2021_02/998712193"/>
    <hyperlink ref="F490" r:id="rId43" display="https://podminky.urs.cz/item/CS_URS_2021_02/713120813"/>
    <hyperlink ref="F497" r:id="rId44" display="https://podminky.urs.cz/item/CS_URS_2021_02/713121121"/>
    <hyperlink ref="F515" r:id="rId45" display="https://podminky.urs.cz/item/CS_URS_2021_02/998713104"/>
    <hyperlink ref="F517" r:id="rId46" display="https://podminky.urs.cz/item/CS_URS_2021_02/998713193"/>
    <hyperlink ref="F583" r:id="rId47" display="https://podminky.urs.cz/item/CS_URS_2021_02/998751103"/>
    <hyperlink ref="F585" r:id="rId48" display="https://podminky.urs.cz/item/CS_URS_2021_02/998751191"/>
    <hyperlink ref="F588" r:id="rId49" display="https://podminky.urs.cz/item/CS_URS_2021_02/762331811"/>
    <hyperlink ref="F593" r:id="rId50" display="https://podminky.urs.cz/item/CS_URS_2021_02/762331921"/>
    <hyperlink ref="F602" r:id="rId51" display="https://podminky.urs.cz/item/CS_URS_2021_02/762331922"/>
    <hyperlink ref="F607" r:id="rId52" display="https://podminky.urs.cz/item/CS_URS_2021_02/762331923"/>
    <hyperlink ref="F615" r:id="rId53" display="https://podminky.urs.cz/item/CS_URS_2021_02/762331932"/>
    <hyperlink ref="F623" r:id="rId54" display="https://podminky.urs.cz/item/CS_URS_2021_02/762331933"/>
    <hyperlink ref="F628" r:id="rId55" display="https://podminky.urs.cz/item/CS_URS_2021_02/762332932"/>
    <hyperlink ref="F642" r:id="rId56" display="https://podminky.urs.cz/item/CS_URS_2021_02/60512130"/>
    <hyperlink ref="F666" r:id="rId57" display="https://podminky.urs.cz/item/CS_URS_2021_02/60512131"/>
    <hyperlink ref="F675" r:id="rId58" display="https://podminky.urs.cz/item/CS_URS_2021_02/762332933"/>
    <hyperlink ref="F679" r:id="rId59" display="https://podminky.urs.cz/item/CS_URS_2021_02/60512135"/>
    <hyperlink ref="F688" r:id="rId60" display="https://podminky.urs.cz/item/CS_URS_2021_02/60512136"/>
    <hyperlink ref="F694" r:id="rId61" display="https://podminky.urs.cz/item/CS_URS_2021_02/762341811"/>
    <hyperlink ref="F712" r:id="rId62" display="https://podminky.urs.cz/item/CS_URS_2021_02/762342811"/>
    <hyperlink ref="F716" r:id="rId63" display="https://podminky.urs.cz/item/CS_URS_2021_02/762342813"/>
    <hyperlink ref="F724" r:id="rId64" display="https://podminky.urs.cz/item/CS_URS_2021_02/762341210"/>
    <hyperlink ref="F768" r:id="rId65" display="https://podminky.urs.cz/item/CS_URS_2021_02/60511150"/>
    <hyperlink ref="F781" r:id="rId66" display="https://podminky.urs.cz/item/CS_URS_2021_02/762342511"/>
    <hyperlink ref="F802" r:id="rId67" display="https://podminky.urs.cz/item/CS_URS_2021_02/60514114"/>
    <hyperlink ref="F824" r:id="rId68" display="https://podminky.urs.cz/item/CS_URS_2021_02/762395000"/>
    <hyperlink ref="F877" r:id="rId69" display="https://podminky.urs.cz/item/CS_URS_2021_02/762085112"/>
    <hyperlink ref="F887" r:id="rId70" display="https://podminky.urs.cz/item/CS_URS_2021_02/998762104"/>
    <hyperlink ref="F890" r:id="rId71" display="https://podminky.urs.cz/item/CS_URS_2021_02/998762194"/>
    <hyperlink ref="F894" r:id="rId72" display="https://podminky.urs.cz/item/CS_URS_2021_02/764121462"/>
    <hyperlink ref="F920" r:id="rId73" display="https://podminky.urs.cz/item/CS_URS_2021_02/764306142"/>
    <hyperlink ref="F924" r:id="rId74" display="https://podminky.urs.cz/item/CS_URS_2021_02/55381010"/>
    <hyperlink ref="F928" r:id="rId75" display="https://podminky.urs.cz/item/CS_URS_2021_02/764521403"/>
    <hyperlink ref="F932" r:id="rId76" display="https://podminky.urs.cz/item/CS_URS_2021_02/764521423"/>
    <hyperlink ref="F936" r:id="rId77" display="https://podminky.urs.cz/item/CS_URS_2021_02/764521443"/>
    <hyperlink ref="F940" r:id="rId78" display="https://podminky.urs.cz/item/CS_URS_2021_02/764528421"/>
    <hyperlink ref="F944" r:id="rId79" display="https://podminky.urs.cz/item/CS_URS_2021_02/764521404"/>
    <hyperlink ref="F951" r:id="rId80" display="https://podminky.urs.cz/item/CS_URS_2021_02/764521424"/>
    <hyperlink ref="F955" r:id="rId81" display="https://podminky.urs.cz/item/CS_URS_2021_02/764527404"/>
    <hyperlink ref="F962" r:id="rId82" display="https://podminky.urs.cz/item/CS_URS_2021_02/764521444"/>
    <hyperlink ref="F973" r:id="rId83" display="https://podminky.urs.cz/item/CS_URS_2021_02/764528422"/>
    <hyperlink ref="F977" r:id="rId84" display="https://podminky.urs.cz/item/CS_URS_2021_02/764528423"/>
    <hyperlink ref="F1005" r:id="rId85" display="https://podminky.urs.cz/item/CS_URS_2021_02/764521405"/>
    <hyperlink ref="F1012" r:id="rId86" display="https://podminky.urs.cz/item/CS_URS_2021_02/764521425"/>
    <hyperlink ref="F1016" r:id="rId87" display="https://podminky.urs.cz/item/CS_URS_2021_02/764527405"/>
    <hyperlink ref="F1023" r:id="rId88" display="https://podminky.urs.cz/item/CS_URS_2021_02/764521445"/>
    <hyperlink ref="F1027" r:id="rId89" display="https://podminky.urs.cz/item/CS_URS_2021_02/764521446"/>
    <hyperlink ref="F1031" r:id="rId90" display="https://podminky.urs.cz/item/CS_URS_2021_02/764528424"/>
    <hyperlink ref="F1035" r:id="rId91" display="https://podminky.urs.cz/item/CS_URS_2021_02/764226400"/>
    <hyperlink ref="F1039" r:id="rId92" display="https://podminky.urs.cz/item/CS_URS_2021_02/764226404"/>
    <hyperlink ref="F1043" r:id="rId93" display="https://podminky.urs.cz/item/CS_URS_2021_02/764325421"/>
    <hyperlink ref="F1051" r:id="rId94" display="https://podminky.urs.cz/item/CS_URS_2021_02/764325422"/>
    <hyperlink ref="F1056" r:id="rId95" display="https://podminky.urs.cz/item/CS_URS_2021_02/764325423"/>
    <hyperlink ref="F1064" r:id="rId96" display="https://podminky.urs.cz/item/CS_URS_2021_02/764325424"/>
    <hyperlink ref="F1069" r:id="rId97" display="https://podminky.urs.cz/item/CS_URS_2021_02/764325425"/>
    <hyperlink ref="F1074" r:id="rId98" display="https://podminky.urs.cz/item/CS_URS_2021_02/764223452"/>
    <hyperlink ref="F1084" r:id="rId99" display="https://podminky.urs.cz/item/CS_URS_2021_02/764222433"/>
    <hyperlink ref="F1088" r:id="rId100" display="https://podminky.urs.cz/item/CS_URS_2021_02/764322414"/>
    <hyperlink ref="F1095" r:id="rId101" display="https://podminky.urs.cz/item/CS_URS_2021_02/764121405"/>
    <hyperlink ref="F1104" r:id="rId102" display="https://podminky.urs.cz/item/CS_URS_2021_02/764223458"/>
    <hyperlink ref="F1108" r:id="rId103" display="https://podminky.urs.cz/item/CS_URS_2021_02/764222404"/>
    <hyperlink ref="F1112" r:id="rId104" display="https://podminky.urs.cz/item/CS_URS_2021_02/764221467"/>
    <hyperlink ref="F1116" r:id="rId105" display="https://podminky.urs.cz/item/CS_URS_2021_02/764221466"/>
    <hyperlink ref="F1120" r:id="rId106" display="https://podminky.urs.cz/item/CS_URS_2021_02/764121401"/>
    <hyperlink ref="F1138" r:id="rId107" display="https://podminky.urs.cz/item/CS_URS_2021_02/764221408"/>
    <hyperlink ref="F1164" r:id="rId108" display="https://podminky.urs.cz/item/CS_URS_2021_02/764202134"/>
    <hyperlink ref="F1171" r:id="rId109" display="https://podminky.urs.cz/item/CS_URS_2021_02/13880008"/>
    <hyperlink ref="F1178" r:id="rId110" display="https://podminky.urs.cz/item/CS_URS_2021_02/764202105"/>
    <hyperlink ref="F1191" r:id="rId111" display="https://podminky.urs.cz/item/CS_URS_2021_02/764301115"/>
    <hyperlink ref="F1206" r:id="rId112" display="https://podminky.urs.cz/item/CS_URS_2021_02/764324412"/>
    <hyperlink ref="F1210" r:id="rId113" display="https://podminky.urs.cz/item/CS_URS_2021_02/764004801"/>
    <hyperlink ref="F1213" r:id="rId114" display="https://podminky.urs.cz/item/CS_URS_2021_02/764002812"/>
    <hyperlink ref="F1216" r:id="rId115" display="https://podminky.urs.cz/item/CS_URS_2021_02/764002831"/>
    <hyperlink ref="F1219" r:id="rId116" display="https://podminky.urs.cz/item/CS_URS_2021_02/764001821"/>
    <hyperlink ref="F1233" r:id="rId117" display="https://podminky.urs.cz/item/CS_URS_2021_02/764001861"/>
    <hyperlink ref="F1236" r:id="rId118" display="https://podminky.urs.cz/item/CS_URS_2021_02/764002801"/>
    <hyperlink ref="F1239" r:id="rId119" display="https://podminky.urs.cz/item/CS_URS_2021_02/764001891"/>
    <hyperlink ref="F1242" r:id="rId120" display="https://podminky.urs.cz/item/CS_URS_2021_02/764002821"/>
    <hyperlink ref="F1245" r:id="rId121" display="https://podminky.urs.cz/item/CS_URS_2021_02/764002851"/>
    <hyperlink ref="F1248" r:id="rId122" display="https://podminky.urs.cz/item/CS_URS_2021_02/764002861"/>
    <hyperlink ref="F1251" r:id="rId123" display="https://podminky.urs.cz/item/CS_URS_2021_02/764002871"/>
    <hyperlink ref="F1254" r:id="rId124" display="https://podminky.urs.cz/item/CS_URS_2021_02/764003801"/>
    <hyperlink ref="F1257" r:id="rId125" display="https://podminky.urs.cz/item/CS_URS_2021_02/764004861"/>
    <hyperlink ref="F1260" r:id="rId126" display="https://podminky.urs.cz/item/CS_URS_2021_02/998764104"/>
    <hyperlink ref="F1262" r:id="rId127" display="https://podminky.urs.cz/item/CS_URS_2021_02/998764193"/>
    <hyperlink ref="F1265" r:id="rId128" display="https://podminky.urs.cz/item/CS_URS_2021_02/765131803"/>
    <hyperlink ref="F1282" r:id="rId129" display="https://podminky.urs.cz/item/CS_URS_2021_02/765131823"/>
    <hyperlink ref="F1292" r:id="rId130" display="https://podminky.urs.cz/item/CS_URS_2021_02/765131801"/>
    <hyperlink ref="F1302" r:id="rId131" display="https://podminky.urs.cz/item/CS_URS_2021_02/765131821"/>
    <hyperlink ref="F1311" r:id="rId132" display="https://podminky.urs.cz/item/CS_URS_2021_02/765191023"/>
    <hyperlink ref="F1372" r:id="rId133" display="https://podminky.urs.cz/item/CS_URS_2021_02/765191901"/>
    <hyperlink ref="F1381" r:id="rId134" display="https://podminky.urs.cz/item/CS_URS_2021_02/765192001"/>
    <hyperlink ref="F1388" r:id="rId135" display="https://podminky.urs.cz/item/CS_URS_2021_02/998765104"/>
    <hyperlink ref="F1390" r:id="rId136" display="https://podminky.urs.cz/item/CS_URS_2021_02/998765193"/>
    <hyperlink ref="F1418" r:id="rId137" display="https://podminky.urs.cz/item/CS_URS_2021_02/766622211"/>
    <hyperlink ref="F1434" r:id="rId138" display="https://podminky.urs.cz/item/CS_URS_2021_02/766622216"/>
    <hyperlink ref="F1443" r:id="rId139" display="https://podminky.urs.cz/item/CS_URS_2021_02/998766104"/>
    <hyperlink ref="F1445" r:id="rId140" display="https://podminky.urs.cz/item/CS_URS_2021_02/998766193"/>
    <hyperlink ref="F1448" r:id="rId141" display="https://podminky.urs.cz/item/CS_URS_2021_02/767881132"/>
    <hyperlink ref="F1452" r:id="rId142" display="https://podminky.urs.cz/item/CS_URS_2021_02/70921430"/>
    <hyperlink ref="F1456" r:id="rId143" display="https://podminky.urs.cz/item/CS_URS_2021_02/31452200"/>
    <hyperlink ref="F1460" r:id="rId144" display="https://podminky.urs.cz/item/CS_URS_2021_02/31452202"/>
    <hyperlink ref="F1464" r:id="rId145" display="https://podminky.urs.cz/item/CS_URS_2021_02/70921422"/>
    <hyperlink ref="F1517" r:id="rId146" display="https://podminky.urs.cz/item/CS_URS_2021_02/998767104"/>
    <hyperlink ref="F1520" r:id="rId147" display="https://podminky.urs.cz/item/CS_URS_2021_02/998767193"/>
    <hyperlink ref="F1524" r:id="rId148" display="https://podminky.urs.cz/item/CS_URS_2021_02/783009401"/>
    <hyperlink ref="F1529" r:id="rId149" display="https://podminky.urs.cz/item/CS_URS_2021_02/783823149"/>
    <hyperlink ref="F1533" r:id="rId150" display="https://podminky.urs.cz/item/CS_URS_2021_02/783213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Krnov - Horní předměstí, SZZ Krnov - Oprava střech nemocnice v Krnově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100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1889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2. 8. 2021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1890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1891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102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ROUND((SUM(BE88:BE237)),  2)</f>
        <v>0</v>
      </c>
      <c r="G35" s="40"/>
      <c r="H35" s="40"/>
      <c r="I35" s="159">
        <v>0.20999999999999999</v>
      </c>
      <c r="J35" s="158">
        <f>ROUND(((SUM(BE88:BE237))*I35),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ROUND((SUM(BF88:BF237)),  2)</f>
        <v>0</v>
      </c>
      <c r="G36" s="40"/>
      <c r="H36" s="40"/>
      <c r="I36" s="159">
        <v>0.14999999999999999</v>
      </c>
      <c r="J36" s="158">
        <f>ROUND(((SUM(BF88:BF237))*I36),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ROUND((SUM(BG88:BG237)),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ROUND((SUM(BH88:BH237)),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ROUND((SUM(BI88:BI237)),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Krnov - Horní předměstí, SZZ Krnov - Oprava střech nemocnice v Krnově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Silnoproudá elektrotechnika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Krnov</v>
      </c>
      <c r="G56" s="42"/>
      <c r="H56" s="42"/>
      <c r="I56" s="34" t="s">
        <v>23</v>
      </c>
      <c r="J56" s="74" t="str">
        <f>IF(J14="","",J14)</f>
        <v>2. 8. 2021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Krnov,Hlavní náměstí 96/1</v>
      </c>
      <c r="G58" s="42"/>
      <c r="H58" s="42"/>
      <c r="I58" s="34" t="s">
        <v>31</v>
      </c>
      <c r="J58" s="38" t="str">
        <f>E23</f>
        <v>Atelier A, Olomouc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Jan Hrabal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104</v>
      </c>
      <c r="D61" s="173"/>
      <c r="E61" s="173"/>
      <c r="F61" s="173"/>
      <c r="G61" s="173"/>
      <c r="H61" s="173"/>
      <c r="I61" s="173"/>
      <c r="J61" s="174" t="s">
        <v>105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106</v>
      </c>
    </row>
    <row r="64" s="9" customFormat="1" ht="24.96" customHeight="1">
      <c r="A64" s="9"/>
      <c r="B64" s="176"/>
      <c r="C64" s="177"/>
      <c r="D64" s="178" t="s">
        <v>1892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1893</v>
      </c>
      <c r="E65" s="179"/>
      <c r="F65" s="179"/>
      <c r="G65" s="179"/>
      <c r="H65" s="179"/>
      <c r="I65" s="179"/>
      <c r="J65" s="180">
        <f>J126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27"/>
      <c r="D66" s="183" t="s">
        <v>1894</v>
      </c>
      <c r="E66" s="184"/>
      <c r="F66" s="184"/>
      <c r="G66" s="184"/>
      <c r="H66" s="184"/>
      <c r="I66" s="184"/>
      <c r="J66" s="185">
        <f>J127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128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6.25" customHeight="1">
      <c r="A76" s="40"/>
      <c r="B76" s="41"/>
      <c r="C76" s="42"/>
      <c r="D76" s="42"/>
      <c r="E76" s="171" t="str">
        <f>E7</f>
        <v>Krnov - Horní předměstí, SZZ Krnov - Oprava střech nemocnice v Krnově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99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100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101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02 - Silnoproudá elektrotechnika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Krnov</v>
      </c>
      <c r="G82" s="42"/>
      <c r="H82" s="42"/>
      <c r="I82" s="34" t="s">
        <v>23</v>
      </c>
      <c r="J82" s="74" t="str">
        <f>IF(J14="","",J14)</f>
        <v>2. 8. 2021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Město Krnov,Hlavní náměstí 96/1</v>
      </c>
      <c r="G84" s="42"/>
      <c r="H84" s="42"/>
      <c r="I84" s="34" t="s">
        <v>31</v>
      </c>
      <c r="J84" s="38" t="str">
        <f>E23</f>
        <v>Atelier A, Olomouc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>Jan Hrabal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129</v>
      </c>
      <c r="D87" s="190" t="s">
        <v>57</v>
      </c>
      <c r="E87" s="190" t="s">
        <v>53</v>
      </c>
      <c r="F87" s="190" t="s">
        <v>54</v>
      </c>
      <c r="G87" s="190" t="s">
        <v>130</v>
      </c>
      <c r="H87" s="190" t="s">
        <v>131</v>
      </c>
      <c r="I87" s="190" t="s">
        <v>132</v>
      </c>
      <c r="J87" s="190" t="s">
        <v>105</v>
      </c>
      <c r="K87" s="191" t="s">
        <v>133</v>
      </c>
      <c r="L87" s="192"/>
      <c r="M87" s="94" t="s">
        <v>19</v>
      </c>
      <c r="N87" s="95" t="s">
        <v>42</v>
      </c>
      <c r="O87" s="95" t="s">
        <v>134</v>
      </c>
      <c r="P87" s="95" t="s">
        <v>135</v>
      </c>
      <c r="Q87" s="95" t="s">
        <v>136</v>
      </c>
      <c r="R87" s="95" t="s">
        <v>137</v>
      </c>
      <c r="S87" s="95" t="s">
        <v>138</v>
      </c>
      <c r="T87" s="96" t="s">
        <v>139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140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P89+P126</f>
        <v>0</v>
      </c>
      <c r="Q88" s="98"/>
      <c r="R88" s="195">
        <f>R89+R126</f>
        <v>0.41708999999999996</v>
      </c>
      <c r="S88" s="98"/>
      <c r="T88" s="196">
        <f>T89+T126</f>
        <v>0.54132000000000002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106</v>
      </c>
      <c r="BK88" s="197">
        <f>BK89+BK126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1895</v>
      </c>
      <c r="F89" s="201" t="s">
        <v>1896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SUM(P90:P125)</f>
        <v>0</v>
      </c>
      <c r="Q89" s="206"/>
      <c r="R89" s="207">
        <f>SUM(R90:R125)</f>
        <v>0.023220000000000001</v>
      </c>
      <c r="S89" s="206"/>
      <c r="T89" s="208">
        <f>SUM(T90:T125)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166</v>
      </c>
      <c r="AT89" s="210" t="s">
        <v>71</v>
      </c>
      <c r="AU89" s="210" t="s">
        <v>72</v>
      </c>
      <c r="AY89" s="209" t="s">
        <v>143</v>
      </c>
      <c r="BK89" s="211">
        <f>SUM(BK90:BK125)</f>
        <v>0</v>
      </c>
    </row>
    <row r="90" s="2" customFormat="1" ht="37.8" customHeight="1">
      <c r="A90" s="40"/>
      <c r="B90" s="41"/>
      <c r="C90" s="214" t="s">
        <v>79</v>
      </c>
      <c r="D90" s="214" t="s">
        <v>146</v>
      </c>
      <c r="E90" s="215" t="s">
        <v>1897</v>
      </c>
      <c r="F90" s="216" t="s">
        <v>1898</v>
      </c>
      <c r="G90" s="217" t="s">
        <v>271</v>
      </c>
      <c r="H90" s="218">
        <v>75</v>
      </c>
      <c r="I90" s="219"/>
      <c r="J90" s="220">
        <f>ROUND(I90*H90,2)</f>
        <v>0</v>
      </c>
      <c r="K90" s="216" t="s">
        <v>150</v>
      </c>
      <c r="L90" s="46"/>
      <c r="M90" s="221" t="s">
        <v>19</v>
      </c>
      <c r="N90" s="222" t="s">
        <v>43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615</v>
      </c>
      <c r="AT90" s="225" t="s">
        <v>146</v>
      </c>
      <c r="AU90" s="225" t="s">
        <v>79</v>
      </c>
      <c r="AY90" s="19" t="s">
        <v>143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615</v>
      </c>
      <c r="BM90" s="225" t="s">
        <v>1899</v>
      </c>
    </row>
    <row r="91" s="2" customFormat="1">
      <c r="A91" s="40"/>
      <c r="B91" s="41"/>
      <c r="C91" s="42"/>
      <c r="D91" s="227" t="s">
        <v>153</v>
      </c>
      <c r="E91" s="42"/>
      <c r="F91" s="228" t="s">
        <v>1900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153</v>
      </c>
      <c r="AU91" s="19" t="s">
        <v>79</v>
      </c>
    </row>
    <row r="92" s="14" customFormat="1">
      <c r="A92" s="14"/>
      <c r="B92" s="243"/>
      <c r="C92" s="244"/>
      <c r="D92" s="234" t="s">
        <v>155</v>
      </c>
      <c r="E92" s="245" t="s">
        <v>19</v>
      </c>
      <c r="F92" s="246" t="s">
        <v>689</v>
      </c>
      <c r="G92" s="244"/>
      <c r="H92" s="247">
        <v>75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3" t="s">
        <v>155</v>
      </c>
      <c r="AU92" s="253" t="s">
        <v>79</v>
      </c>
      <c r="AV92" s="14" t="s">
        <v>82</v>
      </c>
      <c r="AW92" s="14" t="s">
        <v>33</v>
      </c>
      <c r="AX92" s="14" t="s">
        <v>79</v>
      </c>
      <c r="AY92" s="253" t="s">
        <v>143</v>
      </c>
    </row>
    <row r="93" s="2" customFormat="1" ht="16.5" customHeight="1">
      <c r="A93" s="40"/>
      <c r="B93" s="41"/>
      <c r="C93" s="276" t="s">
        <v>82</v>
      </c>
      <c r="D93" s="276" t="s">
        <v>588</v>
      </c>
      <c r="E93" s="277" t="s">
        <v>1901</v>
      </c>
      <c r="F93" s="278" t="s">
        <v>1902</v>
      </c>
      <c r="G93" s="279" t="s">
        <v>271</v>
      </c>
      <c r="H93" s="280">
        <v>75</v>
      </c>
      <c r="I93" s="281"/>
      <c r="J93" s="282">
        <f>ROUND(I93*H93,2)</f>
        <v>0</v>
      </c>
      <c r="K93" s="278" t="s">
        <v>150</v>
      </c>
      <c r="L93" s="283"/>
      <c r="M93" s="284" t="s">
        <v>19</v>
      </c>
      <c r="N93" s="285" t="s">
        <v>43</v>
      </c>
      <c r="O93" s="86"/>
      <c r="P93" s="223">
        <f>O93*H93</f>
        <v>0</v>
      </c>
      <c r="Q93" s="223">
        <v>0.00012999999999999999</v>
      </c>
      <c r="R93" s="223">
        <f>Q93*H93</f>
        <v>0.00975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1808</v>
      </c>
      <c r="AT93" s="225" t="s">
        <v>588</v>
      </c>
      <c r="AU93" s="225" t="s">
        <v>79</v>
      </c>
      <c r="AY93" s="19" t="s">
        <v>143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615</v>
      </c>
      <c r="BM93" s="225" t="s">
        <v>1903</v>
      </c>
    </row>
    <row r="94" s="2" customFormat="1">
      <c r="A94" s="40"/>
      <c r="B94" s="41"/>
      <c r="C94" s="42"/>
      <c r="D94" s="227" t="s">
        <v>153</v>
      </c>
      <c r="E94" s="42"/>
      <c r="F94" s="228" t="s">
        <v>1904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153</v>
      </c>
      <c r="AU94" s="19" t="s">
        <v>79</v>
      </c>
    </row>
    <row r="95" s="14" customFormat="1">
      <c r="A95" s="14"/>
      <c r="B95" s="243"/>
      <c r="C95" s="244"/>
      <c r="D95" s="234" t="s">
        <v>155</v>
      </c>
      <c r="E95" s="245" t="s">
        <v>19</v>
      </c>
      <c r="F95" s="246" t="s">
        <v>689</v>
      </c>
      <c r="G95" s="244"/>
      <c r="H95" s="247">
        <v>75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155</v>
      </c>
      <c r="AU95" s="253" t="s">
        <v>79</v>
      </c>
      <c r="AV95" s="14" t="s">
        <v>82</v>
      </c>
      <c r="AW95" s="14" t="s">
        <v>33</v>
      </c>
      <c r="AX95" s="14" t="s">
        <v>79</v>
      </c>
      <c r="AY95" s="253" t="s">
        <v>143</v>
      </c>
    </row>
    <row r="96" s="2" customFormat="1" ht="55.5" customHeight="1">
      <c r="A96" s="40"/>
      <c r="B96" s="41"/>
      <c r="C96" s="214" t="s">
        <v>166</v>
      </c>
      <c r="D96" s="214" t="s">
        <v>146</v>
      </c>
      <c r="E96" s="215" t="s">
        <v>1905</v>
      </c>
      <c r="F96" s="216" t="s">
        <v>1906</v>
      </c>
      <c r="G96" s="217" t="s">
        <v>325</v>
      </c>
      <c r="H96" s="218">
        <v>1</v>
      </c>
      <c r="I96" s="219"/>
      <c r="J96" s="220">
        <f>ROUND(I96*H96,2)</f>
        <v>0</v>
      </c>
      <c r="K96" s="216" t="s">
        <v>150</v>
      </c>
      <c r="L96" s="46"/>
      <c r="M96" s="221" t="s">
        <v>19</v>
      </c>
      <c r="N96" s="222" t="s">
        <v>43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615</v>
      </c>
      <c r="AT96" s="225" t="s">
        <v>146</v>
      </c>
      <c r="AU96" s="225" t="s">
        <v>79</v>
      </c>
      <c r="AY96" s="19" t="s">
        <v>143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615</v>
      </c>
      <c r="BM96" s="225" t="s">
        <v>1907</v>
      </c>
    </row>
    <row r="97" s="2" customFormat="1">
      <c r="A97" s="40"/>
      <c r="B97" s="41"/>
      <c r="C97" s="42"/>
      <c r="D97" s="227" t="s">
        <v>153</v>
      </c>
      <c r="E97" s="42"/>
      <c r="F97" s="228" t="s">
        <v>1908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153</v>
      </c>
      <c r="AU97" s="19" t="s">
        <v>79</v>
      </c>
    </row>
    <row r="98" s="14" customFormat="1">
      <c r="A98" s="14"/>
      <c r="B98" s="243"/>
      <c r="C98" s="244"/>
      <c r="D98" s="234" t="s">
        <v>155</v>
      </c>
      <c r="E98" s="245" t="s">
        <v>19</v>
      </c>
      <c r="F98" s="246" t="s">
        <v>79</v>
      </c>
      <c r="G98" s="244"/>
      <c r="H98" s="247">
        <v>1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155</v>
      </c>
      <c r="AU98" s="253" t="s">
        <v>79</v>
      </c>
      <c r="AV98" s="14" t="s">
        <v>82</v>
      </c>
      <c r="AW98" s="14" t="s">
        <v>33</v>
      </c>
      <c r="AX98" s="14" t="s">
        <v>79</v>
      </c>
      <c r="AY98" s="253" t="s">
        <v>143</v>
      </c>
    </row>
    <row r="99" s="2" customFormat="1" ht="24.15" customHeight="1">
      <c r="A99" s="40"/>
      <c r="B99" s="41"/>
      <c r="C99" s="276" t="s">
        <v>151</v>
      </c>
      <c r="D99" s="276" t="s">
        <v>588</v>
      </c>
      <c r="E99" s="277" t="s">
        <v>1909</v>
      </c>
      <c r="F99" s="278" t="s">
        <v>1910</v>
      </c>
      <c r="G99" s="279" t="s">
        <v>325</v>
      </c>
      <c r="H99" s="280">
        <v>1</v>
      </c>
      <c r="I99" s="281"/>
      <c r="J99" s="282">
        <f>ROUND(I99*H99,2)</f>
        <v>0</v>
      </c>
      <c r="K99" s="278" t="s">
        <v>150</v>
      </c>
      <c r="L99" s="283"/>
      <c r="M99" s="284" t="s">
        <v>19</v>
      </c>
      <c r="N99" s="285" t="s">
        <v>43</v>
      </c>
      <c r="O99" s="86"/>
      <c r="P99" s="223">
        <f>O99*H99</f>
        <v>0</v>
      </c>
      <c r="Q99" s="223">
        <v>0.00014999999999999999</v>
      </c>
      <c r="R99" s="223">
        <f>Q99*H99</f>
        <v>0.00014999999999999999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1808</v>
      </c>
      <c r="AT99" s="225" t="s">
        <v>588</v>
      </c>
      <c r="AU99" s="225" t="s">
        <v>79</v>
      </c>
      <c r="AY99" s="19" t="s">
        <v>143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615</v>
      </c>
      <c r="BM99" s="225" t="s">
        <v>1911</v>
      </c>
    </row>
    <row r="100" s="2" customFormat="1">
      <c r="A100" s="40"/>
      <c r="B100" s="41"/>
      <c r="C100" s="42"/>
      <c r="D100" s="227" t="s">
        <v>153</v>
      </c>
      <c r="E100" s="42"/>
      <c r="F100" s="228" t="s">
        <v>1912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153</v>
      </c>
      <c r="AU100" s="19" t="s">
        <v>79</v>
      </c>
    </row>
    <row r="101" s="14" customFormat="1">
      <c r="A101" s="14"/>
      <c r="B101" s="243"/>
      <c r="C101" s="244"/>
      <c r="D101" s="234" t="s">
        <v>155</v>
      </c>
      <c r="E101" s="245" t="s">
        <v>19</v>
      </c>
      <c r="F101" s="246" t="s">
        <v>79</v>
      </c>
      <c r="G101" s="244"/>
      <c r="H101" s="247">
        <v>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155</v>
      </c>
      <c r="AU101" s="253" t="s">
        <v>79</v>
      </c>
      <c r="AV101" s="14" t="s">
        <v>82</v>
      </c>
      <c r="AW101" s="14" t="s">
        <v>33</v>
      </c>
      <c r="AX101" s="14" t="s">
        <v>79</v>
      </c>
      <c r="AY101" s="253" t="s">
        <v>143</v>
      </c>
    </row>
    <row r="102" s="2" customFormat="1" ht="44.25" customHeight="1">
      <c r="A102" s="40"/>
      <c r="B102" s="41"/>
      <c r="C102" s="214" t="s">
        <v>176</v>
      </c>
      <c r="D102" s="214" t="s">
        <v>146</v>
      </c>
      <c r="E102" s="215" t="s">
        <v>1913</v>
      </c>
      <c r="F102" s="216" t="s">
        <v>1914</v>
      </c>
      <c r="G102" s="217" t="s">
        <v>271</v>
      </c>
      <c r="H102" s="218">
        <v>75</v>
      </c>
      <c r="I102" s="219"/>
      <c r="J102" s="220">
        <f>ROUND(I102*H102,2)</f>
        <v>0</v>
      </c>
      <c r="K102" s="216" t="s">
        <v>150</v>
      </c>
      <c r="L102" s="46"/>
      <c r="M102" s="221" t="s">
        <v>19</v>
      </c>
      <c r="N102" s="222" t="s">
        <v>43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615</v>
      </c>
      <c r="AT102" s="225" t="s">
        <v>146</v>
      </c>
      <c r="AU102" s="225" t="s">
        <v>79</v>
      </c>
      <c r="AY102" s="19" t="s">
        <v>143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615</v>
      </c>
      <c r="BM102" s="225" t="s">
        <v>1915</v>
      </c>
    </row>
    <row r="103" s="2" customFormat="1">
      <c r="A103" s="40"/>
      <c r="B103" s="41"/>
      <c r="C103" s="42"/>
      <c r="D103" s="227" t="s">
        <v>153</v>
      </c>
      <c r="E103" s="42"/>
      <c r="F103" s="228" t="s">
        <v>1916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153</v>
      </c>
      <c r="AU103" s="19" t="s">
        <v>79</v>
      </c>
    </row>
    <row r="104" s="14" customFormat="1">
      <c r="A104" s="14"/>
      <c r="B104" s="243"/>
      <c r="C104" s="244"/>
      <c r="D104" s="234" t="s">
        <v>155</v>
      </c>
      <c r="E104" s="245" t="s">
        <v>19</v>
      </c>
      <c r="F104" s="246" t="s">
        <v>689</v>
      </c>
      <c r="G104" s="244"/>
      <c r="H104" s="247">
        <v>75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155</v>
      </c>
      <c r="AU104" s="253" t="s">
        <v>79</v>
      </c>
      <c r="AV104" s="14" t="s">
        <v>82</v>
      </c>
      <c r="AW104" s="14" t="s">
        <v>33</v>
      </c>
      <c r="AX104" s="14" t="s">
        <v>79</v>
      </c>
      <c r="AY104" s="253" t="s">
        <v>143</v>
      </c>
    </row>
    <row r="105" s="2" customFormat="1" ht="24.15" customHeight="1">
      <c r="A105" s="40"/>
      <c r="B105" s="41"/>
      <c r="C105" s="276" t="s">
        <v>182</v>
      </c>
      <c r="D105" s="276" t="s">
        <v>588</v>
      </c>
      <c r="E105" s="277" t="s">
        <v>1917</v>
      </c>
      <c r="F105" s="278" t="s">
        <v>1918</v>
      </c>
      <c r="G105" s="279" t="s">
        <v>271</v>
      </c>
      <c r="H105" s="280">
        <v>75</v>
      </c>
      <c r="I105" s="281"/>
      <c r="J105" s="282">
        <f>ROUND(I105*H105,2)</f>
        <v>0</v>
      </c>
      <c r="K105" s="278" t="s">
        <v>150</v>
      </c>
      <c r="L105" s="283"/>
      <c r="M105" s="284" t="s">
        <v>19</v>
      </c>
      <c r="N105" s="285" t="s">
        <v>43</v>
      </c>
      <c r="O105" s="86"/>
      <c r="P105" s="223">
        <f>O105*H105</f>
        <v>0</v>
      </c>
      <c r="Q105" s="223">
        <v>0.00012</v>
      </c>
      <c r="R105" s="223">
        <f>Q105*H105</f>
        <v>0.0090000000000000011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1065</v>
      </c>
      <c r="AT105" s="225" t="s">
        <v>588</v>
      </c>
      <c r="AU105" s="225" t="s">
        <v>79</v>
      </c>
      <c r="AY105" s="19" t="s">
        <v>143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1065</v>
      </c>
      <c r="BM105" s="225" t="s">
        <v>1919</v>
      </c>
    </row>
    <row r="106" s="2" customFormat="1">
      <c r="A106" s="40"/>
      <c r="B106" s="41"/>
      <c r="C106" s="42"/>
      <c r="D106" s="227" t="s">
        <v>153</v>
      </c>
      <c r="E106" s="42"/>
      <c r="F106" s="228" t="s">
        <v>1920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153</v>
      </c>
      <c r="AU106" s="19" t="s">
        <v>79</v>
      </c>
    </row>
    <row r="107" s="14" customFormat="1">
      <c r="A107" s="14"/>
      <c r="B107" s="243"/>
      <c r="C107" s="244"/>
      <c r="D107" s="234" t="s">
        <v>155</v>
      </c>
      <c r="E107" s="245" t="s">
        <v>19</v>
      </c>
      <c r="F107" s="246" t="s">
        <v>689</v>
      </c>
      <c r="G107" s="244"/>
      <c r="H107" s="247">
        <v>75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155</v>
      </c>
      <c r="AU107" s="253" t="s">
        <v>79</v>
      </c>
      <c r="AV107" s="14" t="s">
        <v>82</v>
      </c>
      <c r="AW107" s="14" t="s">
        <v>33</v>
      </c>
      <c r="AX107" s="14" t="s">
        <v>79</v>
      </c>
      <c r="AY107" s="253" t="s">
        <v>143</v>
      </c>
    </row>
    <row r="108" s="2" customFormat="1" ht="44.25" customHeight="1">
      <c r="A108" s="40"/>
      <c r="B108" s="41"/>
      <c r="C108" s="214" t="s">
        <v>189</v>
      </c>
      <c r="D108" s="214" t="s">
        <v>146</v>
      </c>
      <c r="E108" s="215" t="s">
        <v>1921</v>
      </c>
      <c r="F108" s="216" t="s">
        <v>1922</v>
      </c>
      <c r="G108" s="217" t="s">
        <v>271</v>
      </c>
      <c r="H108" s="218">
        <v>2</v>
      </c>
      <c r="I108" s="219"/>
      <c r="J108" s="220">
        <f>ROUND(I108*H108,2)</f>
        <v>0</v>
      </c>
      <c r="K108" s="216" t="s">
        <v>150</v>
      </c>
      <c r="L108" s="46"/>
      <c r="M108" s="221" t="s">
        <v>19</v>
      </c>
      <c r="N108" s="222" t="s">
        <v>43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615</v>
      </c>
      <c r="AT108" s="225" t="s">
        <v>146</v>
      </c>
      <c r="AU108" s="225" t="s">
        <v>79</v>
      </c>
      <c r="AY108" s="19" t="s">
        <v>143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615</v>
      </c>
      <c r="BM108" s="225" t="s">
        <v>1923</v>
      </c>
    </row>
    <row r="109" s="2" customFormat="1">
      <c r="A109" s="40"/>
      <c r="B109" s="41"/>
      <c r="C109" s="42"/>
      <c r="D109" s="227" t="s">
        <v>153</v>
      </c>
      <c r="E109" s="42"/>
      <c r="F109" s="228" t="s">
        <v>1924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153</v>
      </c>
      <c r="AU109" s="19" t="s">
        <v>79</v>
      </c>
    </row>
    <row r="110" s="14" customFormat="1">
      <c r="A110" s="14"/>
      <c r="B110" s="243"/>
      <c r="C110" s="244"/>
      <c r="D110" s="234" t="s">
        <v>155</v>
      </c>
      <c r="E110" s="245" t="s">
        <v>19</v>
      </c>
      <c r="F110" s="246" t="s">
        <v>82</v>
      </c>
      <c r="G110" s="244"/>
      <c r="H110" s="247">
        <v>2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155</v>
      </c>
      <c r="AU110" s="253" t="s">
        <v>79</v>
      </c>
      <c r="AV110" s="14" t="s">
        <v>82</v>
      </c>
      <c r="AW110" s="14" t="s">
        <v>33</v>
      </c>
      <c r="AX110" s="14" t="s">
        <v>79</v>
      </c>
      <c r="AY110" s="253" t="s">
        <v>143</v>
      </c>
    </row>
    <row r="111" s="2" customFormat="1" ht="24.15" customHeight="1">
      <c r="A111" s="40"/>
      <c r="B111" s="41"/>
      <c r="C111" s="276" t="s">
        <v>198</v>
      </c>
      <c r="D111" s="276" t="s">
        <v>588</v>
      </c>
      <c r="E111" s="277" t="s">
        <v>1925</v>
      </c>
      <c r="F111" s="278" t="s">
        <v>1926</v>
      </c>
      <c r="G111" s="279" t="s">
        <v>271</v>
      </c>
      <c r="H111" s="280">
        <v>2.2999999999999998</v>
      </c>
      <c r="I111" s="281"/>
      <c r="J111" s="282">
        <f>ROUND(I111*H111,2)</f>
        <v>0</v>
      </c>
      <c r="K111" s="278" t="s">
        <v>150</v>
      </c>
      <c r="L111" s="283"/>
      <c r="M111" s="284" t="s">
        <v>19</v>
      </c>
      <c r="N111" s="285" t="s">
        <v>43</v>
      </c>
      <c r="O111" s="86"/>
      <c r="P111" s="223">
        <f>O111*H111</f>
        <v>0</v>
      </c>
      <c r="Q111" s="223">
        <v>0.00010000000000000001</v>
      </c>
      <c r="R111" s="223">
        <f>Q111*H111</f>
        <v>0.00022999999999999998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1808</v>
      </c>
      <c r="AT111" s="225" t="s">
        <v>588</v>
      </c>
      <c r="AU111" s="225" t="s">
        <v>79</v>
      </c>
      <c r="AY111" s="19" t="s">
        <v>143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615</v>
      </c>
      <c r="BM111" s="225" t="s">
        <v>1927</v>
      </c>
    </row>
    <row r="112" s="2" customFormat="1">
      <c r="A112" s="40"/>
      <c r="B112" s="41"/>
      <c r="C112" s="42"/>
      <c r="D112" s="227" t="s">
        <v>153</v>
      </c>
      <c r="E112" s="42"/>
      <c r="F112" s="228" t="s">
        <v>1928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153</v>
      </c>
      <c r="AU112" s="19" t="s">
        <v>79</v>
      </c>
    </row>
    <row r="113" s="14" customFormat="1">
      <c r="A113" s="14"/>
      <c r="B113" s="243"/>
      <c r="C113" s="244"/>
      <c r="D113" s="234" t="s">
        <v>155</v>
      </c>
      <c r="E113" s="245" t="s">
        <v>19</v>
      </c>
      <c r="F113" s="246" t="s">
        <v>82</v>
      </c>
      <c r="G113" s="244"/>
      <c r="H113" s="247">
        <v>2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155</v>
      </c>
      <c r="AU113" s="253" t="s">
        <v>79</v>
      </c>
      <c r="AV113" s="14" t="s">
        <v>82</v>
      </c>
      <c r="AW113" s="14" t="s">
        <v>33</v>
      </c>
      <c r="AX113" s="14" t="s">
        <v>72</v>
      </c>
      <c r="AY113" s="253" t="s">
        <v>143</v>
      </c>
    </row>
    <row r="114" s="14" customFormat="1">
      <c r="A114" s="14"/>
      <c r="B114" s="243"/>
      <c r="C114" s="244"/>
      <c r="D114" s="234" t="s">
        <v>155</v>
      </c>
      <c r="E114" s="245" t="s">
        <v>19</v>
      </c>
      <c r="F114" s="246" t="s">
        <v>1929</v>
      </c>
      <c r="G114" s="244"/>
      <c r="H114" s="247">
        <v>2.2999999999999998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155</v>
      </c>
      <c r="AU114" s="253" t="s">
        <v>79</v>
      </c>
      <c r="AV114" s="14" t="s">
        <v>82</v>
      </c>
      <c r="AW114" s="14" t="s">
        <v>33</v>
      </c>
      <c r="AX114" s="14" t="s">
        <v>79</v>
      </c>
      <c r="AY114" s="253" t="s">
        <v>143</v>
      </c>
    </row>
    <row r="115" s="2" customFormat="1" ht="44.25" customHeight="1">
      <c r="A115" s="40"/>
      <c r="B115" s="41"/>
      <c r="C115" s="214" t="s">
        <v>195</v>
      </c>
      <c r="D115" s="214" t="s">
        <v>146</v>
      </c>
      <c r="E115" s="215" t="s">
        <v>1930</v>
      </c>
      <c r="F115" s="216" t="s">
        <v>1931</v>
      </c>
      <c r="G115" s="217" t="s">
        <v>325</v>
      </c>
      <c r="H115" s="218">
        <v>1</v>
      </c>
      <c r="I115" s="219"/>
      <c r="J115" s="220">
        <f>ROUND(I115*H115,2)</f>
        <v>0</v>
      </c>
      <c r="K115" s="216" t="s">
        <v>150</v>
      </c>
      <c r="L115" s="46"/>
      <c r="M115" s="221" t="s">
        <v>19</v>
      </c>
      <c r="N115" s="222" t="s">
        <v>43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615</v>
      </c>
      <c r="AT115" s="225" t="s">
        <v>146</v>
      </c>
      <c r="AU115" s="225" t="s">
        <v>79</v>
      </c>
      <c r="AY115" s="19" t="s">
        <v>143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615</v>
      </c>
      <c r="BM115" s="225" t="s">
        <v>1932</v>
      </c>
    </row>
    <row r="116" s="2" customFormat="1">
      <c r="A116" s="40"/>
      <c r="B116" s="41"/>
      <c r="C116" s="42"/>
      <c r="D116" s="227" t="s">
        <v>153</v>
      </c>
      <c r="E116" s="42"/>
      <c r="F116" s="228" t="s">
        <v>1933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153</v>
      </c>
      <c r="AU116" s="19" t="s">
        <v>79</v>
      </c>
    </row>
    <row r="117" s="14" customFormat="1">
      <c r="A117" s="14"/>
      <c r="B117" s="243"/>
      <c r="C117" s="244"/>
      <c r="D117" s="234" t="s">
        <v>155</v>
      </c>
      <c r="E117" s="245" t="s">
        <v>19</v>
      </c>
      <c r="F117" s="246" t="s">
        <v>79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155</v>
      </c>
      <c r="AU117" s="253" t="s">
        <v>79</v>
      </c>
      <c r="AV117" s="14" t="s">
        <v>82</v>
      </c>
      <c r="AW117" s="14" t="s">
        <v>33</v>
      </c>
      <c r="AX117" s="14" t="s">
        <v>79</v>
      </c>
      <c r="AY117" s="253" t="s">
        <v>143</v>
      </c>
    </row>
    <row r="118" s="2" customFormat="1" ht="24.15" customHeight="1">
      <c r="A118" s="40"/>
      <c r="B118" s="41"/>
      <c r="C118" s="276" t="s">
        <v>181</v>
      </c>
      <c r="D118" s="276" t="s">
        <v>588</v>
      </c>
      <c r="E118" s="277" t="s">
        <v>1934</v>
      </c>
      <c r="F118" s="278" t="s">
        <v>1935</v>
      </c>
      <c r="G118" s="279" t="s">
        <v>325</v>
      </c>
      <c r="H118" s="280">
        <v>1</v>
      </c>
      <c r="I118" s="281"/>
      <c r="J118" s="282">
        <f>ROUND(I118*H118,2)</f>
        <v>0</v>
      </c>
      <c r="K118" s="278" t="s">
        <v>150</v>
      </c>
      <c r="L118" s="283"/>
      <c r="M118" s="284" t="s">
        <v>19</v>
      </c>
      <c r="N118" s="285" t="s">
        <v>43</v>
      </c>
      <c r="O118" s="86"/>
      <c r="P118" s="223">
        <f>O118*H118</f>
        <v>0</v>
      </c>
      <c r="Q118" s="223">
        <v>9.0000000000000006E-05</v>
      </c>
      <c r="R118" s="223">
        <f>Q118*H118</f>
        <v>9.0000000000000006E-05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1808</v>
      </c>
      <c r="AT118" s="225" t="s">
        <v>588</v>
      </c>
      <c r="AU118" s="225" t="s">
        <v>79</v>
      </c>
      <c r="AY118" s="19" t="s">
        <v>143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615</v>
      </c>
      <c r="BM118" s="225" t="s">
        <v>1936</v>
      </c>
    </row>
    <row r="119" s="2" customFormat="1">
      <c r="A119" s="40"/>
      <c r="B119" s="41"/>
      <c r="C119" s="42"/>
      <c r="D119" s="227" t="s">
        <v>153</v>
      </c>
      <c r="E119" s="42"/>
      <c r="F119" s="228" t="s">
        <v>1937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153</v>
      </c>
      <c r="AU119" s="19" t="s">
        <v>79</v>
      </c>
    </row>
    <row r="120" s="14" customFormat="1">
      <c r="A120" s="14"/>
      <c r="B120" s="243"/>
      <c r="C120" s="244"/>
      <c r="D120" s="234" t="s">
        <v>155</v>
      </c>
      <c r="E120" s="245" t="s">
        <v>19</v>
      </c>
      <c r="F120" s="246" t="s">
        <v>79</v>
      </c>
      <c r="G120" s="244"/>
      <c r="H120" s="247">
        <v>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155</v>
      </c>
      <c r="AU120" s="253" t="s">
        <v>79</v>
      </c>
      <c r="AV120" s="14" t="s">
        <v>82</v>
      </c>
      <c r="AW120" s="14" t="s">
        <v>33</v>
      </c>
      <c r="AX120" s="14" t="s">
        <v>79</v>
      </c>
      <c r="AY120" s="253" t="s">
        <v>143</v>
      </c>
    </row>
    <row r="121" s="2" customFormat="1" ht="44.25" customHeight="1">
      <c r="A121" s="40"/>
      <c r="B121" s="41"/>
      <c r="C121" s="214" t="s">
        <v>241</v>
      </c>
      <c r="D121" s="214" t="s">
        <v>146</v>
      </c>
      <c r="E121" s="215" t="s">
        <v>1938</v>
      </c>
      <c r="F121" s="216" t="s">
        <v>1939</v>
      </c>
      <c r="G121" s="217" t="s">
        <v>325</v>
      </c>
      <c r="H121" s="218">
        <v>8</v>
      </c>
      <c r="I121" s="219"/>
      <c r="J121" s="220">
        <f>ROUND(I121*H121,2)</f>
        <v>0</v>
      </c>
      <c r="K121" s="216" t="s">
        <v>150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615</v>
      </c>
      <c r="AT121" s="225" t="s">
        <v>146</v>
      </c>
      <c r="AU121" s="225" t="s">
        <v>79</v>
      </c>
      <c r="AY121" s="19" t="s">
        <v>143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615</v>
      </c>
      <c r="BM121" s="225" t="s">
        <v>1940</v>
      </c>
    </row>
    <row r="122" s="2" customFormat="1">
      <c r="A122" s="40"/>
      <c r="B122" s="41"/>
      <c r="C122" s="42"/>
      <c r="D122" s="227" t="s">
        <v>153</v>
      </c>
      <c r="E122" s="42"/>
      <c r="F122" s="228" t="s">
        <v>1941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153</v>
      </c>
      <c r="AU122" s="19" t="s">
        <v>79</v>
      </c>
    </row>
    <row r="123" s="14" customFormat="1">
      <c r="A123" s="14"/>
      <c r="B123" s="243"/>
      <c r="C123" s="244"/>
      <c r="D123" s="234" t="s">
        <v>155</v>
      </c>
      <c r="E123" s="245" t="s">
        <v>19</v>
      </c>
      <c r="F123" s="246" t="s">
        <v>198</v>
      </c>
      <c r="G123" s="244"/>
      <c r="H123" s="247">
        <v>8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155</v>
      </c>
      <c r="AU123" s="253" t="s">
        <v>79</v>
      </c>
      <c r="AV123" s="14" t="s">
        <v>82</v>
      </c>
      <c r="AW123" s="14" t="s">
        <v>33</v>
      </c>
      <c r="AX123" s="14" t="s">
        <v>79</v>
      </c>
      <c r="AY123" s="253" t="s">
        <v>143</v>
      </c>
    </row>
    <row r="124" s="2" customFormat="1" ht="21.75" customHeight="1">
      <c r="A124" s="40"/>
      <c r="B124" s="41"/>
      <c r="C124" s="276" t="s">
        <v>247</v>
      </c>
      <c r="D124" s="276" t="s">
        <v>588</v>
      </c>
      <c r="E124" s="277" t="s">
        <v>1942</v>
      </c>
      <c r="F124" s="278" t="s">
        <v>1943</v>
      </c>
      <c r="G124" s="279" t="s">
        <v>201</v>
      </c>
      <c r="H124" s="280">
        <v>8</v>
      </c>
      <c r="I124" s="281"/>
      <c r="J124" s="282">
        <f>ROUND(I124*H124,2)</f>
        <v>0</v>
      </c>
      <c r="K124" s="278" t="s">
        <v>19</v>
      </c>
      <c r="L124" s="283"/>
      <c r="M124" s="284" t="s">
        <v>19</v>
      </c>
      <c r="N124" s="285" t="s">
        <v>43</v>
      </c>
      <c r="O124" s="86"/>
      <c r="P124" s="223">
        <f>O124*H124</f>
        <v>0</v>
      </c>
      <c r="Q124" s="223">
        <v>0.00050000000000000001</v>
      </c>
      <c r="R124" s="223">
        <f>Q124*H124</f>
        <v>0.0040000000000000001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1808</v>
      </c>
      <c r="AT124" s="225" t="s">
        <v>588</v>
      </c>
      <c r="AU124" s="225" t="s">
        <v>79</v>
      </c>
      <c r="AY124" s="19" t="s">
        <v>143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615</v>
      </c>
      <c r="BM124" s="225" t="s">
        <v>1944</v>
      </c>
    </row>
    <row r="125" s="14" customFormat="1">
      <c r="A125" s="14"/>
      <c r="B125" s="243"/>
      <c r="C125" s="244"/>
      <c r="D125" s="234" t="s">
        <v>155</v>
      </c>
      <c r="E125" s="245" t="s">
        <v>19</v>
      </c>
      <c r="F125" s="246" t="s">
        <v>198</v>
      </c>
      <c r="G125" s="244"/>
      <c r="H125" s="247">
        <v>8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155</v>
      </c>
      <c r="AU125" s="253" t="s">
        <v>79</v>
      </c>
      <c r="AV125" s="14" t="s">
        <v>82</v>
      </c>
      <c r="AW125" s="14" t="s">
        <v>33</v>
      </c>
      <c r="AX125" s="14" t="s">
        <v>79</v>
      </c>
      <c r="AY125" s="253" t="s">
        <v>143</v>
      </c>
    </row>
    <row r="126" s="12" customFormat="1" ht="25.92" customHeight="1">
      <c r="A126" s="12"/>
      <c r="B126" s="198"/>
      <c r="C126" s="199"/>
      <c r="D126" s="200" t="s">
        <v>71</v>
      </c>
      <c r="E126" s="201" t="s">
        <v>588</v>
      </c>
      <c r="F126" s="201" t="s">
        <v>1945</v>
      </c>
      <c r="G126" s="199"/>
      <c r="H126" s="199"/>
      <c r="I126" s="202"/>
      <c r="J126" s="203">
        <f>BK126</f>
        <v>0</v>
      </c>
      <c r="K126" s="199"/>
      <c r="L126" s="204"/>
      <c r="M126" s="205"/>
      <c r="N126" s="206"/>
      <c r="O126" s="206"/>
      <c r="P126" s="207">
        <f>P127</f>
        <v>0</v>
      </c>
      <c r="Q126" s="206"/>
      <c r="R126" s="207">
        <f>R127</f>
        <v>0.39386999999999994</v>
      </c>
      <c r="S126" s="206"/>
      <c r="T126" s="208">
        <f>T127</f>
        <v>0.54132000000000002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166</v>
      </c>
      <c r="AT126" s="210" t="s">
        <v>71</v>
      </c>
      <c r="AU126" s="210" t="s">
        <v>72</v>
      </c>
      <c r="AY126" s="209" t="s">
        <v>143</v>
      </c>
      <c r="BK126" s="211">
        <f>BK127</f>
        <v>0</v>
      </c>
    </row>
    <row r="127" s="12" customFormat="1" ht="22.8" customHeight="1">
      <c r="A127" s="12"/>
      <c r="B127" s="198"/>
      <c r="C127" s="199"/>
      <c r="D127" s="200" t="s">
        <v>71</v>
      </c>
      <c r="E127" s="212" t="s">
        <v>1946</v>
      </c>
      <c r="F127" s="212" t="s">
        <v>1947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SUM(P128:P237)</f>
        <v>0</v>
      </c>
      <c r="Q127" s="206"/>
      <c r="R127" s="207">
        <f>SUM(R128:R237)</f>
        <v>0.39386999999999994</v>
      </c>
      <c r="S127" s="206"/>
      <c r="T127" s="208">
        <f>SUM(T128:T237)</f>
        <v>0.54132000000000002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166</v>
      </c>
      <c r="AT127" s="210" t="s">
        <v>71</v>
      </c>
      <c r="AU127" s="210" t="s">
        <v>79</v>
      </c>
      <c r="AY127" s="209" t="s">
        <v>143</v>
      </c>
      <c r="BK127" s="211">
        <f>SUM(BK128:BK237)</f>
        <v>0</v>
      </c>
    </row>
    <row r="128" s="2" customFormat="1" ht="49.05" customHeight="1">
      <c r="A128" s="40"/>
      <c r="B128" s="41"/>
      <c r="C128" s="214" t="s">
        <v>253</v>
      </c>
      <c r="D128" s="214" t="s">
        <v>146</v>
      </c>
      <c r="E128" s="215" t="s">
        <v>1948</v>
      </c>
      <c r="F128" s="216" t="s">
        <v>1949</v>
      </c>
      <c r="G128" s="217" t="s">
        <v>271</v>
      </c>
      <c r="H128" s="218">
        <v>10</v>
      </c>
      <c r="I128" s="219"/>
      <c r="J128" s="220">
        <f>ROUND(I128*H128,2)</f>
        <v>0</v>
      </c>
      <c r="K128" s="216" t="s">
        <v>150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615</v>
      </c>
      <c r="AT128" s="225" t="s">
        <v>146</v>
      </c>
      <c r="AU128" s="225" t="s">
        <v>82</v>
      </c>
      <c r="AY128" s="19" t="s">
        <v>143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615</v>
      </c>
      <c r="BM128" s="225" t="s">
        <v>1950</v>
      </c>
    </row>
    <row r="129" s="2" customFormat="1">
      <c r="A129" s="40"/>
      <c r="B129" s="41"/>
      <c r="C129" s="42"/>
      <c r="D129" s="227" t="s">
        <v>153</v>
      </c>
      <c r="E129" s="42"/>
      <c r="F129" s="228" t="s">
        <v>1951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153</v>
      </c>
      <c r="AU129" s="19" t="s">
        <v>82</v>
      </c>
    </row>
    <row r="130" s="14" customFormat="1">
      <c r="A130" s="14"/>
      <c r="B130" s="243"/>
      <c r="C130" s="244"/>
      <c r="D130" s="234" t="s">
        <v>155</v>
      </c>
      <c r="E130" s="245" t="s">
        <v>19</v>
      </c>
      <c r="F130" s="246" t="s">
        <v>181</v>
      </c>
      <c r="G130" s="244"/>
      <c r="H130" s="247">
        <v>10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155</v>
      </c>
      <c r="AU130" s="253" t="s">
        <v>82</v>
      </c>
      <c r="AV130" s="14" t="s">
        <v>82</v>
      </c>
      <c r="AW130" s="14" t="s">
        <v>33</v>
      </c>
      <c r="AX130" s="14" t="s">
        <v>79</v>
      </c>
      <c r="AY130" s="253" t="s">
        <v>143</v>
      </c>
    </row>
    <row r="131" s="2" customFormat="1" ht="16.5" customHeight="1">
      <c r="A131" s="40"/>
      <c r="B131" s="41"/>
      <c r="C131" s="276" t="s">
        <v>175</v>
      </c>
      <c r="D131" s="276" t="s">
        <v>588</v>
      </c>
      <c r="E131" s="277" t="s">
        <v>1952</v>
      </c>
      <c r="F131" s="278" t="s">
        <v>1953</v>
      </c>
      <c r="G131" s="279" t="s">
        <v>1954</v>
      </c>
      <c r="H131" s="280">
        <v>5</v>
      </c>
      <c r="I131" s="281"/>
      <c r="J131" s="282">
        <f>ROUND(I131*H131,2)</f>
        <v>0</v>
      </c>
      <c r="K131" s="278" t="s">
        <v>150</v>
      </c>
      <c r="L131" s="283"/>
      <c r="M131" s="284" t="s">
        <v>19</v>
      </c>
      <c r="N131" s="285" t="s">
        <v>43</v>
      </c>
      <c r="O131" s="86"/>
      <c r="P131" s="223">
        <f>O131*H131</f>
        <v>0</v>
      </c>
      <c r="Q131" s="223">
        <v>0.001</v>
      </c>
      <c r="R131" s="223">
        <f>Q131*H131</f>
        <v>0.0050000000000000001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1808</v>
      </c>
      <c r="AT131" s="225" t="s">
        <v>588</v>
      </c>
      <c r="AU131" s="225" t="s">
        <v>82</v>
      </c>
      <c r="AY131" s="19" t="s">
        <v>143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615</v>
      </c>
      <c r="BM131" s="225" t="s">
        <v>1955</v>
      </c>
    </row>
    <row r="132" s="2" customFormat="1">
      <c r="A132" s="40"/>
      <c r="B132" s="41"/>
      <c r="C132" s="42"/>
      <c r="D132" s="227" t="s">
        <v>153</v>
      </c>
      <c r="E132" s="42"/>
      <c r="F132" s="228" t="s">
        <v>1956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153</v>
      </c>
      <c r="AU132" s="19" t="s">
        <v>82</v>
      </c>
    </row>
    <row r="133" s="14" customFormat="1">
      <c r="A133" s="14"/>
      <c r="B133" s="243"/>
      <c r="C133" s="244"/>
      <c r="D133" s="234" t="s">
        <v>155</v>
      </c>
      <c r="E133" s="245" t="s">
        <v>19</v>
      </c>
      <c r="F133" s="246" t="s">
        <v>176</v>
      </c>
      <c r="G133" s="244"/>
      <c r="H133" s="247">
        <v>5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155</v>
      </c>
      <c r="AU133" s="253" t="s">
        <v>82</v>
      </c>
      <c r="AV133" s="14" t="s">
        <v>82</v>
      </c>
      <c r="AW133" s="14" t="s">
        <v>33</v>
      </c>
      <c r="AX133" s="14" t="s">
        <v>79</v>
      </c>
      <c r="AY133" s="253" t="s">
        <v>143</v>
      </c>
    </row>
    <row r="134" s="2" customFormat="1" ht="37.8" customHeight="1">
      <c r="A134" s="40"/>
      <c r="B134" s="41"/>
      <c r="C134" s="214" t="s">
        <v>8</v>
      </c>
      <c r="D134" s="214" t="s">
        <v>146</v>
      </c>
      <c r="E134" s="215" t="s">
        <v>1957</v>
      </c>
      <c r="F134" s="216" t="s">
        <v>1958</v>
      </c>
      <c r="G134" s="217" t="s">
        <v>271</v>
      </c>
      <c r="H134" s="218">
        <v>130</v>
      </c>
      <c r="I134" s="219"/>
      <c r="J134" s="220">
        <f>ROUND(I134*H134,2)</f>
        <v>0</v>
      </c>
      <c r="K134" s="216" t="s">
        <v>150</v>
      </c>
      <c r="L134" s="46"/>
      <c r="M134" s="221" t="s">
        <v>19</v>
      </c>
      <c r="N134" s="222" t="s">
        <v>43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615</v>
      </c>
      <c r="AT134" s="225" t="s">
        <v>146</v>
      </c>
      <c r="AU134" s="225" t="s">
        <v>82</v>
      </c>
      <c r="AY134" s="19" t="s">
        <v>143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615</v>
      </c>
      <c r="BM134" s="225" t="s">
        <v>1959</v>
      </c>
    </row>
    <row r="135" s="2" customFormat="1">
      <c r="A135" s="40"/>
      <c r="B135" s="41"/>
      <c r="C135" s="42"/>
      <c r="D135" s="227" t="s">
        <v>153</v>
      </c>
      <c r="E135" s="42"/>
      <c r="F135" s="228" t="s">
        <v>1960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153</v>
      </c>
      <c r="AU135" s="19" t="s">
        <v>82</v>
      </c>
    </row>
    <row r="136" s="14" customFormat="1">
      <c r="A136" s="14"/>
      <c r="B136" s="243"/>
      <c r="C136" s="244"/>
      <c r="D136" s="234" t="s">
        <v>155</v>
      </c>
      <c r="E136" s="245" t="s">
        <v>19</v>
      </c>
      <c r="F136" s="246" t="s">
        <v>1077</v>
      </c>
      <c r="G136" s="244"/>
      <c r="H136" s="247">
        <v>130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155</v>
      </c>
      <c r="AU136" s="253" t="s">
        <v>82</v>
      </c>
      <c r="AV136" s="14" t="s">
        <v>82</v>
      </c>
      <c r="AW136" s="14" t="s">
        <v>33</v>
      </c>
      <c r="AX136" s="14" t="s">
        <v>79</v>
      </c>
      <c r="AY136" s="253" t="s">
        <v>143</v>
      </c>
    </row>
    <row r="137" s="2" customFormat="1" ht="16.5" customHeight="1">
      <c r="A137" s="40"/>
      <c r="B137" s="41"/>
      <c r="C137" s="276" t="s">
        <v>204</v>
      </c>
      <c r="D137" s="276" t="s">
        <v>588</v>
      </c>
      <c r="E137" s="277" t="s">
        <v>1961</v>
      </c>
      <c r="F137" s="278" t="s">
        <v>1962</v>
      </c>
      <c r="G137" s="279" t="s">
        <v>1954</v>
      </c>
      <c r="H137" s="280">
        <v>18</v>
      </c>
      <c r="I137" s="281"/>
      <c r="J137" s="282">
        <f>ROUND(I137*H137,2)</f>
        <v>0</v>
      </c>
      <c r="K137" s="278" t="s">
        <v>150</v>
      </c>
      <c r="L137" s="283"/>
      <c r="M137" s="284" t="s">
        <v>19</v>
      </c>
      <c r="N137" s="285" t="s">
        <v>43</v>
      </c>
      <c r="O137" s="86"/>
      <c r="P137" s="223">
        <f>O137*H137</f>
        <v>0</v>
      </c>
      <c r="Q137" s="223">
        <v>0.001</v>
      </c>
      <c r="R137" s="223">
        <f>Q137*H137</f>
        <v>0.018000000000000002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1065</v>
      </c>
      <c r="AT137" s="225" t="s">
        <v>588</v>
      </c>
      <c r="AU137" s="225" t="s">
        <v>82</v>
      </c>
      <c r="AY137" s="19" t="s">
        <v>143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1065</v>
      </c>
      <c r="BM137" s="225" t="s">
        <v>1963</v>
      </c>
    </row>
    <row r="138" s="2" customFormat="1">
      <c r="A138" s="40"/>
      <c r="B138" s="41"/>
      <c r="C138" s="42"/>
      <c r="D138" s="227" t="s">
        <v>153</v>
      </c>
      <c r="E138" s="42"/>
      <c r="F138" s="228" t="s">
        <v>1964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153</v>
      </c>
      <c r="AU138" s="19" t="s">
        <v>82</v>
      </c>
    </row>
    <row r="139" s="14" customFormat="1">
      <c r="A139" s="14"/>
      <c r="B139" s="243"/>
      <c r="C139" s="244"/>
      <c r="D139" s="234" t="s">
        <v>155</v>
      </c>
      <c r="E139" s="245" t="s">
        <v>19</v>
      </c>
      <c r="F139" s="246" t="s">
        <v>281</v>
      </c>
      <c r="G139" s="244"/>
      <c r="H139" s="247">
        <v>18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155</v>
      </c>
      <c r="AU139" s="253" t="s">
        <v>82</v>
      </c>
      <c r="AV139" s="14" t="s">
        <v>82</v>
      </c>
      <c r="AW139" s="14" t="s">
        <v>33</v>
      </c>
      <c r="AX139" s="14" t="s">
        <v>79</v>
      </c>
      <c r="AY139" s="253" t="s">
        <v>143</v>
      </c>
    </row>
    <row r="140" s="2" customFormat="1" ht="21.75" customHeight="1">
      <c r="A140" s="40"/>
      <c r="B140" s="41"/>
      <c r="C140" s="214" t="s">
        <v>275</v>
      </c>
      <c r="D140" s="214" t="s">
        <v>146</v>
      </c>
      <c r="E140" s="215" t="s">
        <v>1965</v>
      </c>
      <c r="F140" s="216" t="s">
        <v>1966</v>
      </c>
      <c r="G140" s="217" t="s">
        <v>325</v>
      </c>
      <c r="H140" s="218">
        <v>70</v>
      </c>
      <c r="I140" s="219"/>
      <c r="J140" s="220">
        <f>ROUND(I140*H140,2)</f>
        <v>0</v>
      </c>
      <c r="K140" s="216" t="s">
        <v>150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615</v>
      </c>
      <c r="AT140" s="225" t="s">
        <v>146</v>
      </c>
      <c r="AU140" s="225" t="s">
        <v>82</v>
      </c>
      <c r="AY140" s="19" t="s">
        <v>143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615</v>
      </c>
      <c r="BM140" s="225" t="s">
        <v>1967</v>
      </c>
    </row>
    <row r="141" s="2" customFormat="1">
      <c r="A141" s="40"/>
      <c r="B141" s="41"/>
      <c r="C141" s="42"/>
      <c r="D141" s="227" t="s">
        <v>153</v>
      </c>
      <c r="E141" s="42"/>
      <c r="F141" s="228" t="s">
        <v>1968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153</v>
      </c>
      <c r="AU141" s="19" t="s">
        <v>82</v>
      </c>
    </row>
    <row r="142" s="14" customFormat="1">
      <c r="A142" s="14"/>
      <c r="B142" s="243"/>
      <c r="C142" s="244"/>
      <c r="D142" s="234" t="s">
        <v>155</v>
      </c>
      <c r="E142" s="245" t="s">
        <v>19</v>
      </c>
      <c r="F142" s="246" t="s">
        <v>653</v>
      </c>
      <c r="G142" s="244"/>
      <c r="H142" s="247">
        <v>70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155</v>
      </c>
      <c r="AU142" s="253" t="s">
        <v>82</v>
      </c>
      <c r="AV142" s="14" t="s">
        <v>82</v>
      </c>
      <c r="AW142" s="14" t="s">
        <v>33</v>
      </c>
      <c r="AX142" s="14" t="s">
        <v>79</v>
      </c>
      <c r="AY142" s="253" t="s">
        <v>143</v>
      </c>
    </row>
    <row r="143" s="2" customFormat="1" ht="16.5" customHeight="1">
      <c r="A143" s="40"/>
      <c r="B143" s="41"/>
      <c r="C143" s="276" t="s">
        <v>281</v>
      </c>
      <c r="D143" s="276" t="s">
        <v>588</v>
      </c>
      <c r="E143" s="277" t="s">
        <v>1969</v>
      </c>
      <c r="F143" s="278" t="s">
        <v>1970</v>
      </c>
      <c r="G143" s="279" t="s">
        <v>325</v>
      </c>
      <c r="H143" s="280">
        <v>1</v>
      </c>
      <c r="I143" s="281"/>
      <c r="J143" s="282">
        <f>ROUND(I143*H143,2)</f>
        <v>0</v>
      </c>
      <c r="K143" s="278" t="s">
        <v>150</v>
      </c>
      <c r="L143" s="283"/>
      <c r="M143" s="284" t="s">
        <v>19</v>
      </c>
      <c r="N143" s="285" t="s">
        <v>43</v>
      </c>
      <c r="O143" s="86"/>
      <c r="P143" s="223">
        <f>O143*H143</f>
        <v>0</v>
      </c>
      <c r="Q143" s="223">
        <v>0.00012</v>
      </c>
      <c r="R143" s="223">
        <f>Q143*H143</f>
        <v>0.00012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1065</v>
      </c>
      <c r="AT143" s="225" t="s">
        <v>588</v>
      </c>
      <c r="AU143" s="225" t="s">
        <v>82</v>
      </c>
      <c r="AY143" s="19" t="s">
        <v>143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1065</v>
      </c>
      <c r="BM143" s="225" t="s">
        <v>1971</v>
      </c>
    </row>
    <row r="144" s="2" customFormat="1">
      <c r="A144" s="40"/>
      <c r="B144" s="41"/>
      <c r="C144" s="42"/>
      <c r="D144" s="227" t="s">
        <v>153</v>
      </c>
      <c r="E144" s="42"/>
      <c r="F144" s="228" t="s">
        <v>1972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153</v>
      </c>
      <c r="AU144" s="19" t="s">
        <v>82</v>
      </c>
    </row>
    <row r="145" s="14" customFormat="1">
      <c r="A145" s="14"/>
      <c r="B145" s="243"/>
      <c r="C145" s="244"/>
      <c r="D145" s="234" t="s">
        <v>155</v>
      </c>
      <c r="E145" s="245" t="s">
        <v>19</v>
      </c>
      <c r="F145" s="246" t="s">
        <v>79</v>
      </c>
      <c r="G145" s="244"/>
      <c r="H145" s="247">
        <v>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155</v>
      </c>
      <c r="AU145" s="253" t="s">
        <v>82</v>
      </c>
      <c r="AV145" s="14" t="s">
        <v>82</v>
      </c>
      <c r="AW145" s="14" t="s">
        <v>33</v>
      </c>
      <c r="AX145" s="14" t="s">
        <v>79</v>
      </c>
      <c r="AY145" s="253" t="s">
        <v>143</v>
      </c>
    </row>
    <row r="146" s="2" customFormat="1" ht="16.5" customHeight="1">
      <c r="A146" s="40"/>
      <c r="B146" s="41"/>
      <c r="C146" s="276" t="s">
        <v>286</v>
      </c>
      <c r="D146" s="276" t="s">
        <v>588</v>
      </c>
      <c r="E146" s="277" t="s">
        <v>1973</v>
      </c>
      <c r="F146" s="278" t="s">
        <v>1974</v>
      </c>
      <c r="G146" s="279" t="s">
        <v>325</v>
      </c>
      <c r="H146" s="280">
        <v>5</v>
      </c>
      <c r="I146" s="281"/>
      <c r="J146" s="282">
        <f>ROUND(I146*H146,2)</f>
        <v>0</v>
      </c>
      <c r="K146" s="278" t="s">
        <v>150</v>
      </c>
      <c r="L146" s="283"/>
      <c r="M146" s="284" t="s">
        <v>19</v>
      </c>
      <c r="N146" s="285" t="s">
        <v>43</v>
      </c>
      <c r="O146" s="86"/>
      <c r="P146" s="223">
        <f>O146*H146</f>
        <v>0</v>
      </c>
      <c r="Q146" s="223">
        <v>0.00012999999999999999</v>
      </c>
      <c r="R146" s="223">
        <f>Q146*H146</f>
        <v>0.00064999999999999997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1065</v>
      </c>
      <c r="AT146" s="225" t="s">
        <v>588</v>
      </c>
      <c r="AU146" s="225" t="s">
        <v>82</v>
      </c>
      <c r="AY146" s="19" t="s">
        <v>143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1065</v>
      </c>
      <c r="BM146" s="225" t="s">
        <v>1975</v>
      </c>
    </row>
    <row r="147" s="2" customFormat="1">
      <c r="A147" s="40"/>
      <c r="B147" s="41"/>
      <c r="C147" s="42"/>
      <c r="D147" s="227" t="s">
        <v>153</v>
      </c>
      <c r="E147" s="42"/>
      <c r="F147" s="228" t="s">
        <v>1976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153</v>
      </c>
      <c r="AU147" s="19" t="s">
        <v>82</v>
      </c>
    </row>
    <row r="148" s="14" customFormat="1">
      <c r="A148" s="14"/>
      <c r="B148" s="243"/>
      <c r="C148" s="244"/>
      <c r="D148" s="234" t="s">
        <v>155</v>
      </c>
      <c r="E148" s="245" t="s">
        <v>19</v>
      </c>
      <c r="F148" s="246" t="s">
        <v>176</v>
      </c>
      <c r="G148" s="244"/>
      <c r="H148" s="247">
        <v>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155</v>
      </c>
      <c r="AU148" s="253" t="s">
        <v>82</v>
      </c>
      <c r="AV148" s="14" t="s">
        <v>82</v>
      </c>
      <c r="AW148" s="14" t="s">
        <v>33</v>
      </c>
      <c r="AX148" s="14" t="s">
        <v>79</v>
      </c>
      <c r="AY148" s="253" t="s">
        <v>143</v>
      </c>
    </row>
    <row r="149" s="2" customFormat="1" ht="16.5" customHeight="1">
      <c r="A149" s="40"/>
      <c r="B149" s="41"/>
      <c r="C149" s="276" t="s">
        <v>290</v>
      </c>
      <c r="D149" s="276" t="s">
        <v>588</v>
      </c>
      <c r="E149" s="277" t="s">
        <v>1977</v>
      </c>
      <c r="F149" s="278" t="s">
        <v>1978</v>
      </c>
      <c r="G149" s="279" t="s">
        <v>325</v>
      </c>
      <c r="H149" s="280">
        <v>5</v>
      </c>
      <c r="I149" s="281"/>
      <c r="J149" s="282">
        <f>ROUND(I149*H149,2)</f>
        <v>0</v>
      </c>
      <c r="K149" s="278" t="s">
        <v>150</v>
      </c>
      <c r="L149" s="283"/>
      <c r="M149" s="284" t="s">
        <v>19</v>
      </c>
      <c r="N149" s="285" t="s">
        <v>43</v>
      </c>
      <c r="O149" s="86"/>
      <c r="P149" s="223">
        <f>O149*H149</f>
        <v>0</v>
      </c>
      <c r="Q149" s="223">
        <v>0.00025000000000000001</v>
      </c>
      <c r="R149" s="223">
        <f>Q149*H149</f>
        <v>0.00125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1065</v>
      </c>
      <c r="AT149" s="225" t="s">
        <v>588</v>
      </c>
      <c r="AU149" s="225" t="s">
        <v>82</v>
      </c>
      <c r="AY149" s="19" t="s">
        <v>143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1065</v>
      </c>
      <c r="BM149" s="225" t="s">
        <v>1979</v>
      </c>
    </row>
    <row r="150" s="2" customFormat="1">
      <c r="A150" s="40"/>
      <c r="B150" s="41"/>
      <c r="C150" s="42"/>
      <c r="D150" s="227" t="s">
        <v>153</v>
      </c>
      <c r="E150" s="42"/>
      <c r="F150" s="228" t="s">
        <v>1980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153</v>
      </c>
      <c r="AU150" s="19" t="s">
        <v>82</v>
      </c>
    </row>
    <row r="151" s="14" customFormat="1">
      <c r="A151" s="14"/>
      <c r="B151" s="243"/>
      <c r="C151" s="244"/>
      <c r="D151" s="234" t="s">
        <v>155</v>
      </c>
      <c r="E151" s="245" t="s">
        <v>19</v>
      </c>
      <c r="F151" s="246" t="s">
        <v>176</v>
      </c>
      <c r="G151" s="244"/>
      <c r="H151" s="247">
        <v>5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155</v>
      </c>
      <c r="AU151" s="253" t="s">
        <v>82</v>
      </c>
      <c r="AV151" s="14" t="s">
        <v>82</v>
      </c>
      <c r="AW151" s="14" t="s">
        <v>33</v>
      </c>
      <c r="AX151" s="14" t="s">
        <v>79</v>
      </c>
      <c r="AY151" s="253" t="s">
        <v>143</v>
      </c>
    </row>
    <row r="152" s="2" customFormat="1" ht="16.5" customHeight="1">
      <c r="A152" s="40"/>
      <c r="B152" s="41"/>
      <c r="C152" s="276" t="s">
        <v>7</v>
      </c>
      <c r="D152" s="276" t="s">
        <v>588</v>
      </c>
      <c r="E152" s="277" t="s">
        <v>1981</v>
      </c>
      <c r="F152" s="278" t="s">
        <v>1982</v>
      </c>
      <c r="G152" s="279" t="s">
        <v>325</v>
      </c>
      <c r="H152" s="280">
        <v>4</v>
      </c>
      <c r="I152" s="281"/>
      <c r="J152" s="282">
        <f>ROUND(I152*H152,2)</f>
        <v>0</v>
      </c>
      <c r="K152" s="278" t="s">
        <v>150</v>
      </c>
      <c r="L152" s="283"/>
      <c r="M152" s="284" t="s">
        <v>19</v>
      </c>
      <c r="N152" s="285" t="s">
        <v>43</v>
      </c>
      <c r="O152" s="86"/>
      <c r="P152" s="223">
        <f>O152*H152</f>
        <v>0</v>
      </c>
      <c r="Q152" s="223">
        <v>0.00023000000000000001</v>
      </c>
      <c r="R152" s="223">
        <f>Q152*H152</f>
        <v>0.00092000000000000003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1065</v>
      </c>
      <c r="AT152" s="225" t="s">
        <v>588</v>
      </c>
      <c r="AU152" s="225" t="s">
        <v>82</v>
      </c>
      <c r="AY152" s="19" t="s">
        <v>143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1065</v>
      </c>
      <c r="BM152" s="225" t="s">
        <v>1983</v>
      </c>
    </row>
    <row r="153" s="2" customFormat="1">
      <c r="A153" s="40"/>
      <c r="B153" s="41"/>
      <c r="C153" s="42"/>
      <c r="D153" s="227" t="s">
        <v>153</v>
      </c>
      <c r="E153" s="42"/>
      <c r="F153" s="228" t="s">
        <v>1984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153</v>
      </c>
      <c r="AU153" s="19" t="s">
        <v>82</v>
      </c>
    </row>
    <row r="154" s="14" customFormat="1">
      <c r="A154" s="14"/>
      <c r="B154" s="243"/>
      <c r="C154" s="244"/>
      <c r="D154" s="234" t="s">
        <v>155</v>
      </c>
      <c r="E154" s="245" t="s">
        <v>19</v>
      </c>
      <c r="F154" s="246" t="s">
        <v>151</v>
      </c>
      <c r="G154" s="244"/>
      <c r="H154" s="247">
        <v>4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155</v>
      </c>
      <c r="AU154" s="253" t="s">
        <v>82</v>
      </c>
      <c r="AV154" s="14" t="s">
        <v>82</v>
      </c>
      <c r="AW154" s="14" t="s">
        <v>33</v>
      </c>
      <c r="AX154" s="14" t="s">
        <v>79</v>
      </c>
      <c r="AY154" s="253" t="s">
        <v>143</v>
      </c>
    </row>
    <row r="155" s="2" customFormat="1" ht="21.75" customHeight="1">
      <c r="A155" s="40"/>
      <c r="B155" s="41"/>
      <c r="C155" s="276" t="s">
        <v>297</v>
      </c>
      <c r="D155" s="276" t="s">
        <v>588</v>
      </c>
      <c r="E155" s="277" t="s">
        <v>1985</v>
      </c>
      <c r="F155" s="278" t="s">
        <v>1986</v>
      </c>
      <c r="G155" s="279" t="s">
        <v>325</v>
      </c>
      <c r="H155" s="280">
        <v>23</v>
      </c>
      <c r="I155" s="281"/>
      <c r="J155" s="282">
        <f>ROUND(I155*H155,2)</f>
        <v>0</v>
      </c>
      <c r="K155" s="278" t="s">
        <v>19</v>
      </c>
      <c r="L155" s="283"/>
      <c r="M155" s="284" t="s">
        <v>19</v>
      </c>
      <c r="N155" s="285" t="s">
        <v>43</v>
      </c>
      <c r="O155" s="86"/>
      <c r="P155" s="223">
        <f>O155*H155</f>
        <v>0</v>
      </c>
      <c r="Q155" s="223">
        <v>0.001</v>
      </c>
      <c r="R155" s="223">
        <f>Q155*H155</f>
        <v>0.023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1065</v>
      </c>
      <c r="AT155" s="225" t="s">
        <v>588</v>
      </c>
      <c r="AU155" s="225" t="s">
        <v>82</v>
      </c>
      <c r="AY155" s="19" t="s">
        <v>143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1065</v>
      </c>
      <c r="BM155" s="225" t="s">
        <v>1987</v>
      </c>
    </row>
    <row r="156" s="14" customFormat="1">
      <c r="A156" s="14"/>
      <c r="B156" s="243"/>
      <c r="C156" s="244"/>
      <c r="D156" s="234" t="s">
        <v>155</v>
      </c>
      <c r="E156" s="245" t="s">
        <v>19</v>
      </c>
      <c r="F156" s="246" t="s">
        <v>303</v>
      </c>
      <c r="G156" s="244"/>
      <c r="H156" s="247">
        <v>23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155</v>
      </c>
      <c r="AU156" s="253" t="s">
        <v>82</v>
      </c>
      <c r="AV156" s="14" t="s">
        <v>82</v>
      </c>
      <c r="AW156" s="14" t="s">
        <v>33</v>
      </c>
      <c r="AX156" s="14" t="s">
        <v>79</v>
      </c>
      <c r="AY156" s="253" t="s">
        <v>143</v>
      </c>
    </row>
    <row r="157" s="2" customFormat="1" ht="24.15" customHeight="1">
      <c r="A157" s="40"/>
      <c r="B157" s="41"/>
      <c r="C157" s="276" t="s">
        <v>303</v>
      </c>
      <c r="D157" s="276" t="s">
        <v>588</v>
      </c>
      <c r="E157" s="277" t="s">
        <v>1988</v>
      </c>
      <c r="F157" s="278" t="s">
        <v>1989</v>
      </c>
      <c r="G157" s="279" t="s">
        <v>325</v>
      </c>
      <c r="H157" s="280">
        <v>21</v>
      </c>
      <c r="I157" s="281"/>
      <c r="J157" s="282">
        <f>ROUND(I157*H157,2)</f>
        <v>0</v>
      </c>
      <c r="K157" s="278" t="s">
        <v>19</v>
      </c>
      <c r="L157" s="283"/>
      <c r="M157" s="284" t="s">
        <v>19</v>
      </c>
      <c r="N157" s="285" t="s">
        <v>43</v>
      </c>
      <c r="O157" s="86"/>
      <c r="P157" s="223">
        <f>O157*H157</f>
        <v>0</v>
      </c>
      <c r="Q157" s="223">
        <v>0.00035</v>
      </c>
      <c r="R157" s="223">
        <f>Q157*H157</f>
        <v>0.0073499999999999998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1065</v>
      </c>
      <c r="AT157" s="225" t="s">
        <v>588</v>
      </c>
      <c r="AU157" s="225" t="s">
        <v>82</v>
      </c>
      <c r="AY157" s="19" t="s">
        <v>143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1065</v>
      </c>
      <c r="BM157" s="225" t="s">
        <v>1990</v>
      </c>
    </row>
    <row r="158" s="14" customFormat="1">
      <c r="A158" s="14"/>
      <c r="B158" s="243"/>
      <c r="C158" s="244"/>
      <c r="D158" s="234" t="s">
        <v>155</v>
      </c>
      <c r="E158" s="245" t="s">
        <v>19</v>
      </c>
      <c r="F158" s="246" t="s">
        <v>7</v>
      </c>
      <c r="G158" s="244"/>
      <c r="H158" s="247">
        <v>21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155</v>
      </c>
      <c r="AU158" s="253" t="s">
        <v>82</v>
      </c>
      <c r="AV158" s="14" t="s">
        <v>82</v>
      </c>
      <c r="AW158" s="14" t="s">
        <v>33</v>
      </c>
      <c r="AX158" s="14" t="s">
        <v>79</v>
      </c>
      <c r="AY158" s="253" t="s">
        <v>143</v>
      </c>
    </row>
    <row r="159" s="2" customFormat="1" ht="16.5" customHeight="1">
      <c r="A159" s="40"/>
      <c r="B159" s="41"/>
      <c r="C159" s="276" t="s">
        <v>310</v>
      </c>
      <c r="D159" s="276" t="s">
        <v>588</v>
      </c>
      <c r="E159" s="277" t="s">
        <v>1991</v>
      </c>
      <c r="F159" s="278" t="s">
        <v>1992</v>
      </c>
      <c r="G159" s="279" t="s">
        <v>325</v>
      </c>
      <c r="H159" s="280">
        <v>5</v>
      </c>
      <c r="I159" s="281"/>
      <c r="J159" s="282">
        <f>ROUND(I159*H159,2)</f>
        <v>0</v>
      </c>
      <c r="K159" s="278" t="s">
        <v>19</v>
      </c>
      <c r="L159" s="283"/>
      <c r="M159" s="284" t="s">
        <v>19</v>
      </c>
      <c r="N159" s="285" t="s">
        <v>43</v>
      </c>
      <c r="O159" s="86"/>
      <c r="P159" s="223">
        <f>O159*H159</f>
        <v>0</v>
      </c>
      <c r="Q159" s="223">
        <v>0.001</v>
      </c>
      <c r="R159" s="223">
        <f>Q159*H159</f>
        <v>0.0050000000000000001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1065</v>
      </c>
      <c r="AT159" s="225" t="s">
        <v>588</v>
      </c>
      <c r="AU159" s="225" t="s">
        <v>82</v>
      </c>
      <c r="AY159" s="19" t="s">
        <v>143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1065</v>
      </c>
      <c r="BM159" s="225" t="s">
        <v>1993</v>
      </c>
    </row>
    <row r="160" s="14" customFormat="1">
      <c r="A160" s="14"/>
      <c r="B160" s="243"/>
      <c r="C160" s="244"/>
      <c r="D160" s="234" t="s">
        <v>155</v>
      </c>
      <c r="E160" s="245" t="s">
        <v>19</v>
      </c>
      <c r="F160" s="246" t="s">
        <v>176</v>
      </c>
      <c r="G160" s="244"/>
      <c r="H160" s="247">
        <v>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155</v>
      </c>
      <c r="AU160" s="253" t="s">
        <v>82</v>
      </c>
      <c r="AV160" s="14" t="s">
        <v>82</v>
      </c>
      <c r="AW160" s="14" t="s">
        <v>33</v>
      </c>
      <c r="AX160" s="14" t="s">
        <v>79</v>
      </c>
      <c r="AY160" s="253" t="s">
        <v>143</v>
      </c>
    </row>
    <row r="161" s="2" customFormat="1" ht="16.5" customHeight="1">
      <c r="A161" s="40"/>
      <c r="B161" s="41"/>
      <c r="C161" s="276" t="s">
        <v>315</v>
      </c>
      <c r="D161" s="276" t="s">
        <v>588</v>
      </c>
      <c r="E161" s="277" t="s">
        <v>1994</v>
      </c>
      <c r="F161" s="278" t="s">
        <v>1995</v>
      </c>
      <c r="G161" s="279" t="s">
        <v>325</v>
      </c>
      <c r="H161" s="280">
        <v>6</v>
      </c>
      <c r="I161" s="281"/>
      <c r="J161" s="282">
        <f>ROUND(I161*H161,2)</f>
        <v>0</v>
      </c>
      <c r="K161" s="278" t="s">
        <v>150</v>
      </c>
      <c r="L161" s="283"/>
      <c r="M161" s="284" t="s">
        <v>19</v>
      </c>
      <c r="N161" s="285" t="s">
        <v>43</v>
      </c>
      <c r="O161" s="86"/>
      <c r="P161" s="223">
        <f>O161*H161</f>
        <v>0</v>
      </c>
      <c r="Q161" s="223">
        <v>0.00050000000000000001</v>
      </c>
      <c r="R161" s="223">
        <f>Q161*H161</f>
        <v>0.0030000000000000001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1065</v>
      </c>
      <c r="AT161" s="225" t="s">
        <v>588</v>
      </c>
      <c r="AU161" s="225" t="s">
        <v>82</v>
      </c>
      <c r="AY161" s="19" t="s">
        <v>143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1065</v>
      </c>
      <c r="BM161" s="225" t="s">
        <v>1996</v>
      </c>
    </row>
    <row r="162" s="2" customFormat="1">
      <c r="A162" s="40"/>
      <c r="B162" s="41"/>
      <c r="C162" s="42"/>
      <c r="D162" s="227" t="s">
        <v>153</v>
      </c>
      <c r="E162" s="42"/>
      <c r="F162" s="228" t="s">
        <v>1997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153</v>
      </c>
      <c r="AU162" s="19" t="s">
        <v>82</v>
      </c>
    </row>
    <row r="163" s="14" customFormat="1">
      <c r="A163" s="14"/>
      <c r="B163" s="243"/>
      <c r="C163" s="244"/>
      <c r="D163" s="234" t="s">
        <v>155</v>
      </c>
      <c r="E163" s="245" t="s">
        <v>19</v>
      </c>
      <c r="F163" s="246" t="s">
        <v>182</v>
      </c>
      <c r="G163" s="244"/>
      <c r="H163" s="247">
        <v>6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155</v>
      </c>
      <c r="AU163" s="253" t="s">
        <v>82</v>
      </c>
      <c r="AV163" s="14" t="s">
        <v>82</v>
      </c>
      <c r="AW163" s="14" t="s">
        <v>33</v>
      </c>
      <c r="AX163" s="14" t="s">
        <v>79</v>
      </c>
      <c r="AY163" s="253" t="s">
        <v>143</v>
      </c>
    </row>
    <row r="164" s="2" customFormat="1" ht="24.15" customHeight="1">
      <c r="A164" s="40"/>
      <c r="B164" s="41"/>
      <c r="C164" s="214" t="s">
        <v>322</v>
      </c>
      <c r="D164" s="214" t="s">
        <v>146</v>
      </c>
      <c r="E164" s="215" t="s">
        <v>1998</v>
      </c>
      <c r="F164" s="216" t="s">
        <v>1999</v>
      </c>
      <c r="G164" s="217" t="s">
        <v>325</v>
      </c>
      <c r="H164" s="218">
        <v>4</v>
      </c>
      <c r="I164" s="219"/>
      <c r="J164" s="220">
        <f>ROUND(I164*H164,2)</f>
        <v>0</v>
      </c>
      <c r="K164" s="216" t="s">
        <v>150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615</v>
      </c>
      <c r="AT164" s="225" t="s">
        <v>146</v>
      </c>
      <c r="AU164" s="225" t="s">
        <v>82</v>
      </c>
      <c r="AY164" s="19" t="s">
        <v>143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615</v>
      </c>
      <c r="BM164" s="225" t="s">
        <v>2000</v>
      </c>
    </row>
    <row r="165" s="2" customFormat="1">
      <c r="A165" s="40"/>
      <c r="B165" s="41"/>
      <c r="C165" s="42"/>
      <c r="D165" s="227" t="s">
        <v>153</v>
      </c>
      <c r="E165" s="42"/>
      <c r="F165" s="228" t="s">
        <v>2001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153</v>
      </c>
      <c r="AU165" s="19" t="s">
        <v>82</v>
      </c>
    </row>
    <row r="166" s="14" customFormat="1">
      <c r="A166" s="14"/>
      <c r="B166" s="243"/>
      <c r="C166" s="244"/>
      <c r="D166" s="234" t="s">
        <v>155</v>
      </c>
      <c r="E166" s="245" t="s">
        <v>19</v>
      </c>
      <c r="F166" s="246" t="s">
        <v>151</v>
      </c>
      <c r="G166" s="244"/>
      <c r="H166" s="247">
        <v>4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155</v>
      </c>
      <c r="AU166" s="253" t="s">
        <v>82</v>
      </c>
      <c r="AV166" s="14" t="s">
        <v>82</v>
      </c>
      <c r="AW166" s="14" t="s">
        <v>33</v>
      </c>
      <c r="AX166" s="14" t="s">
        <v>79</v>
      </c>
      <c r="AY166" s="253" t="s">
        <v>143</v>
      </c>
    </row>
    <row r="167" s="2" customFormat="1" ht="21.75" customHeight="1">
      <c r="A167" s="40"/>
      <c r="B167" s="41"/>
      <c r="C167" s="276" t="s">
        <v>335</v>
      </c>
      <c r="D167" s="276" t="s">
        <v>588</v>
      </c>
      <c r="E167" s="277" t="s">
        <v>2002</v>
      </c>
      <c r="F167" s="278" t="s">
        <v>2003</v>
      </c>
      <c r="G167" s="279" t="s">
        <v>325</v>
      </c>
      <c r="H167" s="280">
        <v>4</v>
      </c>
      <c r="I167" s="281"/>
      <c r="J167" s="282">
        <f>ROUND(I167*H167,2)</f>
        <v>0</v>
      </c>
      <c r="K167" s="278" t="s">
        <v>150</v>
      </c>
      <c r="L167" s="283"/>
      <c r="M167" s="284" t="s">
        <v>19</v>
      </c>
      <c r="N167" s="285" t="s">
        <v>43</v>
      </c>
      <c r="O167" s="86"/>
      <c r="P167" s="223">
        <f>O167*H167</f>
        <v>0</v>
      </c>
      <c r="Q167" s="223">
        <v>0.0022000000000000001</v>
      </c>
      <c r="R167" s="223">
        <f>Q167*H167</f>
        <v>0.0088000000000000005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1065</v>
      </c>
      <c r="AT167" s="225" t="s">
        <v>588</v>
      </c>
      <c r="AU167" s="225" t="s">
        <v>82</v>
      </c>
      <c r="AY167" s="19" t="s">
        <v>143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79</v>
      </c>
      <c r="BK167" s="226">
        <f>ROUND(I167*H167,2)</f>
        <v>0</v>
      </c>
      <c r="BL167" s="19" t="s">
        <v>1065</v>
      </c>
      <c r="BM167" s="225" t="s">
        <v>2004</v>
      </c>
    </row>
    <row r="168" s="2" customFormat="1">
      <c r="A168" s="40"/>
      <c r="B168" s="41"/>
      <c r="C168" s="42"/>
      <c r="D168" s="227" t="s">
        <v>153</v>
      </c>
      <c r="E168" s="42"/>
      <c r="F168" s="228" t="s">
        <v>2005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153</v>
      </c>
      <c r="AU168" s="19" t="s">
        <v>82</v>
      </c>
    </row>
    <row r="169" s="14" customFormat="1">
      <c r="A169" s="14"/>
      <c r="B169" s="243"/>
      <c r="C169" s="244"/>
      <c r="D169" s="234" t="s">
        <v>155</v>
      </c>
      <c r="E169" s="245" t="s">
        <v>19</v>
      </c>
      <c r="F169" s="246" t="s">
        <v>151</v>
      </c>
      <c r="G169" s="244"/>
      <c r="H169" s="247">
        <v>4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155</v>
      </c>
      <c r="AU169" s="253" t="s">
        <v>82</v>
      </c>
      <c r="AV169" s="14" t="s">
        <v>82</v>
      </c>
      <c r="AW169" s="14" t="s">
        <v>33</v>
      </c>
      <c r="AX169" s="14" t="s">
        <v>79</v>
      </c>
      <c r="AY169" s="253" t="s">
        <v>143</v>
      </c>
    </row>
    <row r="170" s="2" customFormat="1" ht="24.15" customHeight="1">
      <c r="A170" s="40"/>
      <c r="B170" s="41"/>
      <c r="C170" s="214" t="s">
        <v>342</v>
      </c>
      <c r="D170" s="214" t="s">
        <v>146</v>
      </c>
      <c r="E170" s="215" t="s">
        <v>2006</v>
      </c>
      <c r="F170" s="216" t="s">
        <v>2007</v>
      </c>
      <c r="G170" s="217" t="s">
        <v>325</v>
      </c>
      <c r="H170" s="218">
        <v>5</v>
      </c>
      <c r="I170" s="219"/>
      <c r="J170" s="220">
        <f>ROUND(I170*H170,2)</f>
        <v>0</v>
      </c>
      <c r="K170" s="216" t="s">
        <v>150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615</v>
      </c>
      <c r="AT170" s="225" t="s">
        <v>146</v>
      </c>
      <c r="AU170" s="225" t="s">
        <v>82</v>
      </c>
      <c r="AY170" s="19" t="s">
        <v>143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615</v>
      </c>
      <c r="BM170" s="225" t="s">
        <v>2008</v>
      </c>
    </row>
    <row r="171" s="2" customFormat="1">
      <c r="A171" s="40"/>
      <c r="B171" s="41"/>
      <c r="C171" s="42"/>
      <c r="D171" s="227" t="s">
        <v>153</v>
      </c>
      <c r="E171" s="42"/>
      <c r="F171" s="228" t="s">
        <v>2009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153</v>
      </c>
      <c r="AU171" s="19" t="s">
        <v>82</v>
      </c>
    </row>
    <row r="172" s="14" customFormat="1">
      <c r="A172" s="14"/>
      <c r="B172" s="243"/>
      <c r="C172" s="244"/>
      <c r="D172" s="234" t="s">
        <v>155</v>
      </c>
      <c r="E172" s="245" t="s">
        <v>19</v>
      </c>
      <c r="F172" s="246" t="s">
        <v>176</v>
      </c>
      <c r="G172" s="244"/>
      <c r="H172" s="247">
        <v>5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155</v>
      </c>
      <c r="AU172" s="253" t="s">
        <v>82</v>
      </c>
      <c r="AV172" s="14" t="s">
        <v>82</v>
      </c>
      <c r="AW172" s="14" t="s">
        <v>33</v>
      </c>
      <c r="AX172" s="14" t="s">
        <v>79</v>
      </c>
      <c r="AY172" s="253" t="s">
        <v>143</v>
      </c>
    </row>
    <row r="173" s="2" customFormat="1" ht="24.15" customHeight="1">
      <c r="A173" s="40"/>
      <c r="B173" s="41"/>
      <c r="C173" s="214" t="s">
        <v>348</v>
      </c>
      <c r="D173" s="214" t="s">
        <v>146</v>
      </c>
      <c r="E173" s="215" t="s">
        <v>2010</v>
      </c>
      <c r="F173" s="216" t="s">
        <v>2011</v>
      </c>
      <c r="G173" s="217" t="s">
        <v>325</v>
      </c>
      <c r="H173" s="218">
        <v>4</v>
      </c>
      <c r="I173" s="219"/>
      <c r="J173" s="220">
        <f>ROUND(I173*H173,2)</f>
        <v>0</v>
      </c>
      <c r="K173" s="216" t="s">
        <v>150</v>
      </c>
      <c r="L173" s="46"/>
      <c r="M173" s="221" t="s">
        <v>19</v>
      </c>
      <c r="N173" s="222" t="s">
        <v>43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615</v>
      </c>
      <c r="AT173" s="225" t="s">
        <v>146</v>
      </c>
      <c r="AU173" s="225" t="s">
        <v>82</v>
      </c>
      <c r="AY173" s="19" t="s">
        <v>143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615</v>
      </c>
      <c r="BM173" s="225" t="s">
        <v>2012</v>
      </c>
    </row>
    <row r="174" s="2" customFormat="1">
      <c r="A174" s="40"/>
      <c r="B174" s="41"/>
      <c r="C174" s="42"/>
      <c r="D174" s="227" t="s">
        <v>153</v>
      </c>
      <c r="E174" s="42"/>
      <c r="F174" s="228" t="s">
        <v>2013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153</v>
      </c>
      <c r="AU174" s="19" t="s">
        <v>82</v>
      </c>
    </row>
    <row r="175" s="14" customFormat="1">
      <c r="A175" s="14"/>
      <c r="B175" s="243"/>
      <c r="C175" s="244"/>
      <c r="D175" s="234" t="s">
        <v>155</v>
      </c>
      <c r="E175" s="245" t="s">
        <v>19</v>
      </c>
      <c r="F175" s="246" t="s">
        <v>151</v>
      </c>
      <c r="G175" s="244"/>
      <c r="H175" s="247">
        <v>4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155</v>
      </c>
      <c r="AU175" s="253" t="s">
        <v>82</v>
      </c>
      <c r="AV175" s="14" t="s">
        <v>82</v>
      </c>
      <c r="AW175" s="14" t="s">
        <v>33</v>
      </c>
      <c r="AX175" s="14" t="s">
        <v>79</v>
      </c>
      <c r="AY175" s="253" t="s">
        <v>143</v>
      </c>
    </row>
    <row r="176" s="2" customFormat="1" ht="16.5" customHeight="1">
      <c r="A176" s="40"/>
      <c r="B176" s="41"/>
      <c r="C176" s="276" t="s">
        <v>354</v>
      </c>
      <c r="D176" s="276" t="s">
        <v>588</v>
      </c>
      <c r="E176" s="277" t="s">
        <v>2014</v>
      </c>
      <c r="F176" s="278" t="s">
        <v>2015</v>
      </c>
      <c r="G176" s="279" t="s">
        <v>325</v>
      </c>
      <c r="H176" s="280">
        <v>4</v>
      </c>
      <c r="I176" s="281"/>
      <c r="J176" s="282">
        <f>ROUND(I176*H176,2)</f>
        <v>0</v>
      </c>
      <c r="K176" s="278" t="s">
        <v>19</v>
      </c>
      <c r="L176" s="283"/>
      <c r="M176" s="284" t="s">
        <v>19</v>
      </c>
      <c r="N176" s="285" t="s">
        <v>43</v>
      </c>
      <c r="O176" s="86"/>
      <c r="P176" s="223">
        <f>O176*H176</f>
        <v>0</v>
      </c>
      <c r="Q176" s="223">
        <v>2.0000000000000002E-05</v>
      </c>
      <c r="R176" s="223">
        <f>Q176*H176</f>
        <v>8.0000000000000007E-05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1065</v>
      </c>
      <c r="AT176" s="225" t="s">
        <v>588</v>
      </c>
      <c r="AU176" s="225" t="s">
        <v>82</v>
      </c>
      <c r="AY176" s="19" t="s">
        <v>143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79</v>
      </c>
      <c r="BK176" s="226">
        <f>ROUND(I176*H176,2)</f>
        <v>0</v>
      </c>
      <c r="BL176" s="19" t="s">
        <v>1065</v>
      </c>
      <c r="BM176" s="225" t="s">
        <v>2016</v>
      </c>
    </row>
    <row r="177" s="14" customFormat="1">
      <c r="A177" s="14"/>
      <c r="B177" s="243"/>
      <c r="C177" s="244"/>
      <c r="D177" s="234" t="s">
        <v>155</v>
      </c>
      <c r="E177" s="245" t="s">
        <v>19</v>
      </c>
      <c r="F177" s="246" t="s">
        <v>151</v>
      </c>
      <c r="G177" s="244"/>
      <c r="H177" s="247">
        <v>4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155</v>
      </c>
      <c r="AU177" s="253" t="s">
        <v>82</v>
      </c>
      <c r="AV177" s="14" t="s">
        <v>82</v>
      </c>
      <c r="AW177" s="14" t="s">
        <v>33</v>
      </c>
      <c r="AX177" s="14" t="s">
        <v>79</v>
      </c>
      <c r="AY177" s="253" t="s">
        <v>143</v>
      </c>
    </row>
    <row r="178" s="2" customFormat="1" ht="21.75" customHeight="1">
      <c r="A178" s="40"/>
      <c r="B178" s="41"/>
      <c r="C178" s="214" t="s">
        <v>364</v>
      </c>
      <c r="D178" s="214" t="s">
        <v>146</v>
      </c>
      <c r="E178" s="215" t="s">
        <v>2017</v>
      </c>
      <c r="F178" s="216" t="s">
        <v>2018</v>
      </c>
      <c r="G178" s="217" t="s">
        <v>325</v>
      </c>
      <c r="H178" s="218">
        <v>64</v>
      </c>
      <c r="I178" s="219"/>
      <c r="J178" s="220">
        <f>ROUND(I178*H178,2)</f>
        <v>0</v>
      </c>
      <c r="K178" s="216" t="s">
        <v>19</v>
      </c>
      <c r="L178" s="46"/>
      <c r="M178" s="221" t="s">
        <v>19</v>
      </c>
      <c r="N178" s="222" t="s">
        <v>43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615</v>
      </c>
      <c r="AT178" s="225" t="s">
        <v>146</v>
      </c>
      <c r="AU178" s="225" t="s">
        <v>82</v>
      </c>
      <c r="AY178" s="19" t="s">
        <v>143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615</v>
      </c>
      <c r="BM178" s="225" t="s">
        <v>2019</v>
      </c>
    </row>
    <row r="179" s="14" customFormat="1">
      <c r="A179" s="14"/>
      <c r="B179" s="243"/>
      <c r="C179" s="244"/>
      <c r="D179" s="234" t="s">
        <v>155</v>
      </c>
      <c r="E179" s="245" t="s">
        <v>19</v>
      </c>
      <c r="F179" s="246" t="s">
        <v>615</v>
      </c>
      <c r="G179" s="244"/>
      <c r="H179" s="247">
        <v>64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155</v>
      </c>
      <c r="AU179" s="253" t="s">
        <v>82</v>
      </c>
      <c r="AV179" s="14" t="s">
        <v>82</v>
      </c>
      <c r="AW179" s="14" t="s">
        <v>33</v>
      </c>
      <c r="AX179" s="14" t="s">
        <v>79</v>
      </c>
      <c r="AY179" s="253" t="s">
        <v>143</v>
      </c>
    </row>
    <row r="180" s="2" customFormat="1" ht="16.5" customHeight="1">
      <c r="A180" s="40"/>
      <c r="B180" s="41"/>
      <c r="C180" s="276" t="s">
        <v>369</v>
      </c>
      <c r="D180" s="276" t="s">
        <v>588</v>
      </c>
      <c r="E180" s="277" t="s">
        <v>2020</v>
      </c>
      <c r="F180" s="278" t="s">
        <v>2021</v>
      </c>
      <c r="G180" s="279" t="s">
        <v>325</v>
      </c>
      <c r="H180" s="280">
        <v>64</v>
      </c>
      <c r="I180" s="281"/>
      <c r="J180" s="282">
        <f>ROUND(I180*H180,2)</f>
        <v>0</v>
      </c>
      <c r="K180" s="278" t="s">
        <v>19</v>
      </c>
      <c r="L180" s="283"/>
      <c r="M180" s="284" t="s">
        <v>19</v>
      </c>
      <c r="N180" s="285" t="s">
        <v>43</v>
      </c>
      <c r="O180" s="86"/>
      <c r="P180" s="223">
        <f>O180*H180</f>
        <v>0</v>
      </c>
      <c r="Q180" s="223">
        <v>0.00029999999999999997</v>
      </c>
      <c r="R180" s="223">
        <f>Q180*H180</f>
        <v>0.019199999999999998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1065</v>
      </c>
      <c r="AT180" s="225" t="s">
        <v>588</v>
      </c>
      <c r="AU180" s="225" t="s">
        <v>82</v>
      </c>
      <c r="AY180" s="19" t="s">
        <v>143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1065</v>
      </c>
      <c r="BM180" s="225" t="s">
        <v>2022</v>
      </c>
    </row>
    <row r="181" s="14" customFormat="1">
      <c r="A181" s="14"/>
      <c r="B181" s="243"/>
      <c r="C181" s="244"/>
      <c r="D181" s="234" t="s">
        <v>155</v>
      </c>
      <c r="E181" s="245" t="s">
        <v>19</v>
      </c>
      <c r="F181" s="246" t="s">
        <v>615</v>
      </c>
      <c r="G181" s="244"/>
      <c r="H181" s="247">
        <v>64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155</v>
      </c>
      <c r="AU181" s="253" t="s">
        <v>82</v>
      </c>
      <c r="AV181" s="14" t="s">
        <v>82</v>
      </c>
      <c r="AW181" s="14" t="s">
        <v>33</v>
      </c>
      <c r="AX181" s="14" t="s">
        <v>79</v>
      </c>
      <c r="AY181" s="253" t="s">
        <v>143</v>
      </c>
    </row>
    <row r="182" s="2" customFormat="1" ht="24.15" customHeight="1">
      <c r="A182" s="40"/>
      <c r="B182" s="41"/>
      <c r="C182" s="214" t="s">
        <v>380</v>
      </c>
      <c r="D182" s="214" t="s">
        <v>146</v>
      </c>
      <c r="E182" s="215" t="s">
        <v>2023</v>
      </c>
      <c r="F182" s="216" t="s">
        <v>2024</v>
      </c>
      <c r="G182" s="217" t="s">
        <v>325</v>
      </c>
      <c r="H182" s="218">
        <v>4</v>
      </c>
      <c r="I182" s="219"/>
      <c r="J182" s="220">
        <f>ROUND(I182*H182,2)</f>
        <v>0</v>
      </c>
      <c r="K182" s="216" t="s">
        <v>150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615</v>
      </c>
      <c r="AT182" s="225" t="s">
        <v>146</v>
      </c>
      <c r="AU182" s="225" t="s">
        <v>82</v>
      </c>
      <c r="AY182" s="19" t="s">
        <v>143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615</v>
      </c>
      <c r="BM182" s="225" t="s">
        <v>2025</v>
      </c>
    </row>
    <row r="183" s="2" customFormat="1">
      <c r="A183" s="40"/>
      <c r="B183" s="41"/>
      <c r="C183" s="42"/>
      <c r="D183" s="227" t="s">
        <v>153</v>
      </c>
      <c r="E183" s="42"/>
      <c r="F183" s="228" t="s">
        <v>2026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153</v>
      </c>
      <c r="AU183" s="19" t="s">
        <v>82</v>
      </c>
    </row>
    <row r="184" s="14" customFormat="1">
      <c r="A184" s="14"/>
      <c r="B184" s="243"/>
      <c r="C184" s="244"/>
      <c r="D184" s="234" t="s">
        <v>155</v>
      </c>
      <c r="E184" s="245" t="s">
        <v>19</v>
      </c>
      <c r="F184" s="246" t="s">
        <v>151</v>
      </c>
      <c r="G184" s="244"/>
      <c r="H184" s="247">
        <v>4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155</v>
      </c>
      <c r="AU184" s="253" t="s">
        <v>82</v>
      </c>
      <c r="AV184" s="14" t="s">
        <v>82</v>
      </c>
      <c r="AW184" s="14" t="s">
        <v>33</v>
      </c>
      <c r="AX184" s="14" t="s">
        <v>79</v>
      </c>
      <c r="AY184" s="253" t="s">
        <v>143</v>
      </c>
    </row>
    <row r="185" s="2" customFormat="1" ht="16.5" customHeight="1">
      <c r="A185" s="40"/>
      <c r="B185" s="41"/>
      <c r="C185" s="276" t="s">
        <v>386</v>
      </c>
      <c r="D185" s="276" t="s">
        <v>588</v>
      </c>
      <c r="E185" s="277" t="s">
        <v>2027</v>
      </c>
      <c r="F185" s="278" t="s">
        <v>2028</v>
      </c>
      <c r="G185" s="279" t="s">
        <v>325</v>
      </c>
      <c r="H185" s="280">
        <v>2</v>
      </c>
      <c r="I185" s="281"/>
      <c r="J185" s="282">
        <f>ROUND(I185*H185,2)</f>
        <v>0</v>
      </c>
      <c r="K185" s="278" t="s">
        <v>150</v>
      </c>
      <c r="L185" s="283"/>
      <c r="M185" s="284" t="s">
        <v>19</v>
      </c>
      <c r="N185" s="285" t="s">
        <v>43</v>
      </c>
      <c r="O185" s="86"/>
      <c r="P185" s="223">
        <f>O185*H185</f>
        <v>0</v>
      </c>
      <c r="Q185" s="223">
        <v>0.00025000000000000001</v>
      </c>
      <c r="R185" s="223">
        <f>Q185*H185</f>
        <v>0.00050000000000000001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1808</v>
      </c>
      <c r="AT185" s="225" t="s">
        <v>588</v>
      </c>
      <c r="AU185" s="225" t="s">
        <v>82</v>
      </c>
      <c r="AY185" s="19" t="s">
        <v>143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615</v>
      </c>
      <c r="BM185" s="225" t="s">
        <v>2029</v>
      </c>
    </row>
    <row r="186" s="2" customFormat="1">
      <c r="A186" s="40"/>
      <c r="B186" s="41"/>
      <c r="C186" s="42"/>
      <c r="D186" s="227" t="s">
        <v>153</v>
      </c>
      <c r="E186" s="42"/>
      <c r="F186" s="228" t="s">
        <v>2030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153</v>
      </c>
      <c r="AU186" s="19" t="s">
        <v>82</v>
      </c>
    </row>
    <row r="187" s="14" customFormat="1">
      <c r="A187" s="14"/>
      <c r="B187" s="243"/>
      <c r="C187" s="244"/>
      <c r="D187" s="234" t="s">
        <v>155</v>
      </c>
      <c r="E187" s="245" t="s">
        <v>19</v>
      </c>
      <c r="F187" s="246" t="s">
        <v>82</v>
      </c>
      <c r="G187" s="244"/>
      <c r="H187" s="247">
        <v>2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155</v>
      </c>
      <c r="AU187" s="253" t="s">
        <v>82</v>
      </c>
      <c r="AV187" s="14" t="s">
        <v>82</v>
      </c>
      <c r="AW187" s="14" t="s">
        <v>33</v>
      </c>
      <c r="AX187" s="14" t="s">
        <v>79</v>
      </c>
      <c r="AY187" s="253" t="s">
        <v>143</v>
      </c>
    </row>
    <row r="188" s="2" customFormat="1" ht="16.5" customHeight="1">
      <c r="A188" s="40"/>
      <c r="B188" s="41"/>
      <c r="C188" s="276" t="s">
        <v>395</v>
      </c>
      <c r="D188" s="276" t="s">
        <v>588</v>
      </c>
      <c r="E188" s="277" t="s">
        <v>2031</v>
      </c>
      <c r="F188" s="278" t="s">
        <v>2032</v>
      </c>
      <c r="G188" s="279" t="s">
        <v>325</v>
      </c>
      <c r="H188" s="280">
        <v>2</v>
      </c>
      <c r="I188" s="281"/>
      <c r="J188" s="282">
        <f>ROUND(I188*H188,2)</f>
        <v>0</v>
      </c>
      <c r="K188" s="278" t="s">
        <v>150</v>
      </c>
      <c r="L188" s="283"/>
      <c r="M188" s="284" t="s">
        <v>19</v>
      </c>
      <c r="N188" s="285" t="s">
        <v>43</v>
      </c>
      <c r="O188" s="86"/>
      <c r="P188" s="223">
        <f>O188*H188</f>
        <v>0</v>
      </c>
      <c r="Q188" s="223">
        <v>0.00020000000000000001</v>
      </c>
      <c r="R188" s="223">
        <f>Q188*H188</f>
        <v>0.00040000000000000002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1808</v>
      </c>
      <c r="AT188" s="225" t="s">
        <v>588</v>
      </c>
      <c r="AU188" s="225" t="s">
        <v>82</v>
      </c>
      <c r="AY188" s="19" t="s">
        <v>143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615</v>
      </c>
      <c r="BM188" s="225" t="s">
        <v>2033</v>
      </c>
    </row>
    <row r="189" s="2" customFormat="1">
      <c r="A189" s="40"/>
      <c r="B189" s="41"/>
      <c r="C189" s="42"/>
      <c r="D189" s="227" t="s">
        <v>153</v>
      </c>
      <c r="E189" s="42"/>
      <c r="F189" s="228" t="s">
        <v>2034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153</v>
      </c>
      <c r="AU189" s="19" t="s">
        <v>82</v>
      </c>
    </row>
    <row r="190" s="14" customFormat="1">
      <c r="A190" s="14"/>
      <c r="B190" s="243"/>
      <c r="C190" s="244"/>
      <c r="D190" s="234" t="s">
        <v>155</v>
      </c>
      <c r="E190" s="245" t="s">
        <v>19</v>
      </c>
      <c r="F190" s="246" t="s">
        <v>82</v>
      </c>
      <c r="G190" s="244"/>
      <c r="H190" s="247">
        <v>2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155</v>
      </c>
      <c r="AU190" s="253" t="s">
        <v>82</v>
      </c>
      <c r="AV190" s="14" t="s">
        <v>82</v>
      </c>
      <c r="AW190" s="14" t="s">
        <v>33</v>
      </c>
      <c r="AX190" s="14" t="s">
        <v>79</v>
      </c>
      <c r="AY190" s="253" t="s">
        <v>143</v>
      </c>
    </row>
    <row r="191" s="2" customFormat="1" ht="37.8" customHeight="1">
      <c r="A191" s="40"/>
      <c r="B191" s="41"/>
      <c r="C191" s="214" t="s">
        <v>402</v>
      </c>
      <c r="D191" s="214" t="s">
        <v>146</v>
      </c>
      <c r="E191" s="215" t="s">
        <v>2035</v>
      </c>
      <c r="F191" s="216" t="s">
        <v>2036</v>
      </c>
      <c r="G191" s="217" t="s">
        <v>271</v>
      </c>
      <c r="H191" s="218">
        <v>190</v>
      </c>
      <c r="I191" s="219"/>
      <c r="J191" s="220">
        <f>ROUND(I191*H191,2)</f>
        <v>0</v>
      </c>
      <c r="K191" s="216" t="s">
        <v>150</v>
      </c>
      <c r="L191" s="46"/>
      <c r="M191" s="221" t="s">
        <v>19</v>
      </c>
      <c r="N191" s="222" t="s">
        <v>43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0.00040000000000000002</v>
      </c>
      <c r="T191" s="224">
        <f>S191*H191</f>
        <v>0.075999999999999998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615</v>
      </c>
      <c r="AT191" s="225" t="s">
        <v>146</v>
      </c>
      <c r="AU191" s="225" t="s">
        <v>82</v>
      </c>
      <c r="AY191" s="19" t="s">
        <v>143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615</v>
      </c>
      <c r="BM191" s="225" t="s">
        <v>2037</v>
      </c>
    </row>
    <row r="192" s="2" customFormat="1">
      <c r="A192" s="40"/>
      <c r="B192" s="41"/>
      <c r="C192" s="42"/>
      <c r="D192" s="227" t="s">
        <v>153</v>
      </c>
      <c r="E192" s="42"/>
      <c r="F192" s="228" t="s">
        <v>2038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153</v>
      </c>
      <c r="AU192" s="19" t="s">
        <v>82</v>
      </c>
    </row>
    <row r="193" s="14" customFormat="1">
      <c r="A193" s="14"/>
      <c r="B193" s="243"/>
      <c r="C193" s="244"/>
      <c r="D193" s="234" t="s">
        <v>155</v>
      </c>
      <c r="E193" s="245" t="s">
        <v>19</v>
      </c>
      <c r="F193" s="246" t="s">
        <v>1446</v>
      </c>
      <c r="G193" s="244"/>
      <c r="H193" s="247">
        <v>190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155</v>
      </c>
      <c r="AU193" s="253" t="s">
        <v>82</v>
      </c>
      <c r="AV193" s="14" t="s">
        <v>82</v>
      </c>
      <c r="AW193" s="14" t="s">
        <v>33</v>
      </c>
      <c r="AX193" s="14" t="s">
        <v>79</v>
      </c>
      <c r="AY193" s="253" t="s">
        <v>143</v>
      </c>
    </row>
    <row r="194" s="2" customFormat="1" ht="37.8" customHeight="1">
      <c r="A194" s="40"/>
      <c r="B194" s="41"/>
      <c r="C194" s="214" t="s">
        <v>408</v>
      </c>
      <c r="D194" s="214" t="s">
        <v>146</v>
      </c>
      <c r="E194" s="215" t="s">
        <v>2039</v>
      </c>
      <c r="F194" s="216" t="s">
        <v>2040</v>
      </c>
      <c r="G194" s="217" t="s">
        <v>271</v>
      </c>
      <c r="H194" s="218">
        <v>35</v>
      </c>
      <c r="I194" s="219"/>
      <c r="J194" s="220">
        <f>ROUND(I194*H194,2)</f>
        <v>0</v>
      </c>
      <c r="K194" s="216" t="s">
        <v>150</v>
      </c>
      <c r="L194" s="46"/>
      <c r="M194" s="221" t="s">
        <v>19</v>
      </c>
      <c r="N194" s="222" t="s">
        <v>43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0.00040000000000000002</v>
      </c>
      <c r="T194" s="224">
        <f>S194*H194</f>
        <v>0.014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615</v>
      </c>
      <c r="AT194" s="225" t="s">
        <v>146</v>
      </c>
      <c r="AU194" s="225" t="s">
        <v>82</v>
      </c>
      <c r="AY194" s="19" t="s">
        <v>143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615</v>
      </c>
      <c r="BM194" s="225" t="s">
        <v>2041</v>
      </c>
    </row>
    <row r="195" s="2" customFormat="1">
      <c r="A195" s="40"/>
      <c r="B195" s="41"/>
      <c r="C195" s="42"/>
      <c r="D195" s="227" t="s">
        <v>153</v>
      </c>
      <c r="E195" s="42"/>
      <c r="F195" s="228" t="s">
        <v>2042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153</v>
      </c>
      <c r="AU195" s="19" t="s">
        <v>82</v>
      </c>
    </row>
    <row r="196" s="14" customFormat="1">
      <c r="A196" s="14"/>
      <c r="B196" s="243"/>
      <c r="C196" s="244"/>
      <c r="D196" s="234" t="s">
        <v>155</v>
      </c>
      <c r="E196" s="245" t="s">
        <v>19</v>
      </c>
      <c r="F196" s="246" t="s">
        <v>395</v>
      </c>
      <c r="G196" s="244"/>
      <c r="H196" s="247">
        <v>35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155</v>
      </c>
      <c r="AU196" s="253" t="s">
        <v>82</v>
      </c>
      <c r="AV196" s="14" t="s">
        <v>82</v>
      </c>
      <c r="AW196" s="14" t="s">
        <v>33</v>
      </c>
      <c r="AX196" s="14" t="s">
        <v>79</v>
      </c>
      <c r="AY196" s="253" t="s">
        <v>143</v>
      </c>
    </row>
    <row r="197" s="2" customFormat="1" ht="37.8" customHeight="1">
      <c r="A197" s="40"/>
      <c r="B197" s="41"/>
      <c r="C197" s="214" t="s">
        <v>412</v>
      </c>
      <c r="D197" s="214" t="s">
        <v>146</v>
      </c>
      <c r="E197" s="215" t="s">
        <v>2043</v>
      </c>
      <c r="F197" s="216" t="s">
        <v>2044</v>
      </c>
      <c r="G197" s="217" t="s">
        <v>271</v>
      </c>
      <c r="H197" s="218">
        <v>400</v>
      </c>
      <c r="I197" s="219"/>
      <c r="J197" s="220">
        <f>ROUND(I197*H197,2)</f>
        <v>0</v>
      </c>
      <c r="K197" s="216" t="s">
        <v>150</v>
      </c>
      <c r="L197" s="46"/>
      <c r="M197" s="221" t="s">
        <v>19</v>
      </c>
      <c r="N197" s="222" t="s">
        <v>43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0.00040000000000000002</v>
      </c>
      <c r="T197" s="224">
        <f>S197*H197</f>
        <v>0.16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615</v>
      </c>
      <c r="AT197" s="225" t="s">
        <v>146</v>
      </c>
      <c r="AU197" s="225" t="s">
        <v>82</v>
      </c>
      <c r="AY197" s="19" t="s">
        <v>143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615</v>
      </c>
      <c r="BM197" s="225" t="s">
        <v>2045</v>
      </c>
    </row>
    <row r="198" s="2" customFormat="1">
      <c r="A198" s="40"/>
      <c r="B198" s="41"/>
      <c r="C198" s="42"/>
      <c r="D198" s="227" t="s">
        <v>153</v>
      </c>
      <c r="E198" s="42"/>
      <c r="F198" s="228" t="s">
        <v>2046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153</v>
      </c>
      <c r="AU198" s="19" t="s">
        <v>82</v>
      </c>
    </row>
    <row r="199" s="14" customFormat="1">
      <c r="A199" s="14"/>
      <c r="B199" s="243"/>
      <c r="C199" s="244"/>
      <c r="D199" s="234" t="s">
        <v>155</v>
      </c>
      <c r="E199" s="245" t="s">
        <v>19</v>
      </c>
      <c r="F199" s="246" t="s">
        <v>2047</v>
      </c>
      <c r="G199" s="244"/>
      <c r="H199" s="247">
        <v>400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155</v>
      </c>
      <c r="AU199" s="253" t="s">
        <v>82</v>
      </c>
      <c r="AV199" s="14" t="s">
        <v>82</v>
      </c>
      <c r="AW199" s="14" t="s">
        <v>33</v>
      </c>
      <c r="AX199" s="14" t="s">
        <v>79</v>
      </c>
      <c r="AY199" s="253" t="s">
        <v>143</v>
      </c>
    </row>
    <row r="200" s="2" customFormat="1" ht="24.15" customHeight="1">
      <c r="A200" s="40"/>
      <c r="B200" s="41"/>
      <c r="C200" s="214" t="s">
        <v>417</v>
      </c>
      <c r="D200" s="214" t="s">
        <v>146</v>
      </c>
      <c r="E200" s="215" t="s">
        <v>2048</v>
      </c>
      <c r="F200" s="216" t="s">
        <v>2049</v>
      </c>
      <c r="G200" s="217" t="s">
        <v>325</v>
      </c>
      <c r="H200" s="218">
        <v>160</v>
      </c>
      <c r="I200" s="219"/>
      <c r="J200" s="220">
        <f>ROUND(I200*H200,2)</f>
        <v>0</v>
      </c>
      <c r="K200" s="216" t="s">
        <v>150</v>
      </c>
      <c r="L200" s="46"/>
      <c r="M200" s="221" t="s">
        <v>19</v>
      </c>
      <c r="N200" s="222" t="s">
        <v>43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0.00055000000000000003</v>
      </c>
      <c r="T200" s="224">
        <f>S200*H200</f>
        <v>0.088000000000000009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615</v>
      </c>
      <c r="AT200" s="225" t="s">
        <v>146</v>
      </c>
      <c r="AU200" s="225" t="s">
        <v>82</v>
      </c>
      <c r="AY200" s="19" t="s">
        <v>143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79</v>
      </c>
      <c r="BK200" s="226">
        <f>ROUND(I200*H200,2)</f>
        <v>0</v>
      </c>
      <c r="BL200" s="19" t="s">
        <v>615</v>
      </c>
      <c r="BM200" s="225" t="s">
        <v>2050</v>
      </c>
    </row>
    <row r="201" s="2" customFormat="1">
      <c r="A201" s="40"/>
      <c r="B201" s="41"/>
      <c r="C201" s="42"/>
      <c r="D201" s="227" t="s">
        <v>153</v>
      </c>
      <c r="E201" s="42"/>
      <c r="F201" s="228" t="s">
        <v>2051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153</v>
      </c>
      <c r="AU201" s="19" t="s">
        <v>82</v>
      </c>
    </row>
    <row r="202" s="14" customFormat="1">
      <c r="A202" s="14"/>
      <c r="B202" s="243"/>
      <c r="C202" s="244"/>
      <c r="D202" s="234" t="s">
        <v>155</v>
      </c>
      <c r="E202" s="245" t="s">
        <v>19</v>
      </c>
      <c r="F202" s="246" t="s">
        <v>1265</v>
      </c>
      <c r="G202" s="244"/>
      <c r="H202" s="247">
        <v>160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155</v>
      </c>
      <c r="AU202" s="253" t="s">
        <v>82</v>
      </c>
      <c r="AV202" s="14" t="s">
        <v>82</v>
      </c>
      <c r="AW202" s="14" t="s">
        <v>33</v>
      </c>
      <c r="AX202" s="14" t="s">
        <v>79</v>
      </c>
      <c r="AY202" s="253" t="s">
        <v>143</v>
      </c>
    </row>
    <row r="203" s="2" customFormat="1" ht="24.15" customHeight="1">
      <c r="A203" s="40"/>
      <c r="B203" s="41"/>
      <c r="C203" s="214" t="s">
        <v>422</v>
      </c>
      <c r="D203" s="214" t="s">
        <v>146</v>
      </c>
      <c r="E203" s="215" t="s">
        <v>2052</v>
      </c>
      <c r="F203" s="216" t="s">
        <v>2053</v>
      </c>
      <c r="G203" s="217" t="s">
        <v>325</v>
      </c>
      <c r="H203" s="218">
        <v>240</v>
      </c>
      <c r="I203" s="219"/>
      <c r="J203" s="220">
        <f>ROUND(I203*H203,2)</f>
        <v>0</v>
      </c>
      <c r="K203" s="216" t="s">
        <v>150</v>
      </c>
      <c r="L203" s="46"/>
      <c r="M203" s="221" t="s">
        <v>19</v>
      </c>
      <c r="N203" s="222" t="s">
        <v>43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0.00055000000000000003</v>
      </c>
      <c r="T203" s="224">
        <f>S203*H203</f>
        <v>0.13200000000000001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615</v>
      </c>
      <c r="AT203" s="225" t="s">
        <v>146</v>
      </c>
      <c r="AU203" s="225" t="s">
        <v>82</v>
      </c>
      <c r="AY203" s="19" t="s">
        <v>143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615</v>
      </c>
      <c r="BM203" s="225" t="s">
        <v>2054</v>
      </c>
    </row>
    <row r="204" s="2" customFormat="1">
      <c r="A204" s="40"/>
      <c r="B204" s="41"/>
      <c r="C204" s="42"/>
      <c r="D204" s="227" t="s">
        <v>153</v>
      </c>
      <c r="E204" s="42"/>
      <c r="F204" s="228" t="s">
        <v>2055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153</v>
      </c>
      <c r="AU204" s="19" t="s">
        <v>82</v>
      </c>
    </row>
    <row r="205" s="14" customFormat="1">
      <c r="A205" s="14"/>
      <c r="B205" s="243"/>
      <c r="C205" s="244"/>
      <c r="D205" s="234" t="s">
        <v>155</v>
      </c>
      <c r="E205" s="245" t="s">
        <v>19</v>
      </c>
      <c r="F205" s="246" t="s">
        <v>1721</v>
      </c>
      <c r="G205" s="244"/>
      <c r="H205" s="247">
        <v>240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155</v>
      </c>
      <c r="AU205" s="253" t="s">
        <v>82</v>
      </c>
      <c r="AV205" s="14" t="s">
        <v>82</v>
      </c>
      <c r="AW205" s="14" t="s">
        <v>33</v>
      </c>
      <c r="AX205" s="14" t="s">
        <v>79</v>
      </c>
      <c r="AY205" s="253" t="s">
        <v>143</v>
      </c>
    </row>
    <row r="206" s="2" customFormat="1" ht="24.15" customHeight="1">
      <c r="A206" s="40"/>
      <c r="B206" s="41"/>
      <c r="C206" s="214" t="s">
        <v>157</v>
      </c>
      <c r="D206" s="214" t="s">
        <v>146</v>
      </c>
      <c r="E206" s="215" t="s">
        <v>2056</v>
      </c>
      <c r="F206" s="216" t="s">
        <v>2057</v>
      </c>
      <c r="G206" s="217" t="s">
        <v>325</v>
      </c>
      <c r="H206" s="218">
        <v>140</v>
      </c>
      <c r="I206" s="219"/>
      <c r="J206" s="220">
        <f>ROUND(I206*H206,2)</f>
        <v>0</v>
      </c>
      <c r="K206" s="216" t="s">
        <v>150</v>
      </c>
      <c r="L206" s="46"/>
      <c r="M206" s="221" t="s">
        <v>19</v>
      </c>
      <c r="N206" s="222" t="s">
        <v>43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0.00025000000000000001</v>
      </c>
      <c r="T206" s="224">
        <f>S206*H206</f>
        <v>0.035000000000000003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615</v>
      </c>
      <c r="AT206" s="225" t="s">
        <v>146</v>
      </c>
      <c r="AU206" s="225" t="s">
        <v>82</v>
      </c>
      <c r="AY206" s="19" t="s">
        <v>143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615</v>
      </c>
      <c r="BM206" s="225" t="s">
        <v>2058</v>
      </c>
    </row>
    <row r="207" s="2" customFormat="1">
      <c r="A207" s="40"/>
      <c r="B207" s="41"/>
      <c r="C207" s="42"/>
      <c r="D207" s="227" t="s">
        <v>153</v>
      </c>
      <c r="E207" s="42"/>
      <c r="F207" s="228" t="s">
        <v>2059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153</v>
      </c>
      <c r="AU207" s="19" t="s">
        <v>82</v>
      </c>
    </row>
    <row r="208" s="14" customFormat="1">
      <c r="A208" s="14"/>
      <c r="B208" s="243"/>
      <c r="C208" s="244"/>
      <c r="D208" s="234" t="s">
        <v>155</v>
      </c>
      <c r="E208" s="245" t="s">
        <v>19</v>
      </c>
      <c r="F208" s="246" t="s">
        <v>1142</v>
      </c>
      <c r="G208" s="244"/>
      <c r="H208" s="247">
        <v>140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155</v>
      </c>
      <c r="AU208" s="253" t="s">
        <v>82</v>
      </c>
      <c r="AV208" s="14" t="s">
        <v>82</v>
      </c>
      <c r="AW208" s="14" t="s">
        <v>33</v>
      </c>
      <c r="AX208" s="14" t="s">
        <v>79</v>
      </c>
      <c r="AY208" s="253" t="s">
        <v>143</v>
      </c>
    </row>
    <row r="209" s="2" customFormat="1" ht="24.15" customHeight="1">
      <c r="A209" s="40"/>
      <c r="B209" s="41"/>
      <c r="C209" s="214" t="s">
        <v>435</v>
      </c>
      <c r="D209" s="214" t="s">
        <v>146</v>
      </c>
      <c r="E209" s="215" t="s">
        <v>2060</v>
      </c>
      <c r="F209" s="216" t="s">
        <v>2061</v>
      </c>
      <c r="G209" s="217" t="s">
        <v>325</v>
      </c>
      <c r="H209" s="218">
        <v>35</v>
      </c>
      <c r="I209" s="219"/>
      <c r="J209" s="220">
        <f>ROUND(I209*H209,2)</f>
        <v>0</v>
      </c>
      <c r="K209" s="216" t="s">
        <v>150</v>
      </c>
      <c r="L209" s="46"/>
      <c r="M209" s="221" t="s">
        <v>19</v>
      </c>
      <c r="N209" s="222" t="s">
        <v>43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0.00027999999999999998</v>
      </c>
      <c r="T209" s="224">
        <f>S209*H209</f>
        <v>0.0097999999999999997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615</v>
      </c>
      <c r="AT209" s="225" t="s">
        <v>146</v>
      </c>
      <c r="AU209" s="225" t="s">
        <v>82</v>
      </c>
      <c r="AY209" s="19" t="s">
        <v>143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615</v>
      </c>
      <c r="BM209" s="225" t="s">
        <v>2062</v>
      </c>
    </row>
    <row r="210" s="2" customFormat="1">
      <c r="A210" s="40"/>
      <c r="B210" s="41"/>
      <c r="C210" s="42"/>
      <c r="D210" s="227" t="s">
        <v>153</v>
      </c>
      <c r="E210" s="42"/>
      <c r="F210" s="228" t="s">
        <v>2063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153</v>
      </c>
      <c r="AU210" s="19" t="s">
        <v>82</v>
      </c>
    </row>
    <row r="211" s="14" customFormat="1">
      <c r="A211" s="14"/>
      <c r="B211" s="243"/>
      <c r="C211" s="244"/>
      <c r="D211" s="234" t="s">
        <v>155</v>
      </c>
      <c r="E211" s="245" t="s">
        <v>19</v>
      </c>
      <c r="F211" s="246" t="s">
        <v>395</v>
      </c>
      <c r="G211" s="244"/>
      <c r="H211" s="247">
        <v>35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155</v>
      </c>
      <c r="AU211" s="253" t="s">
        <v>82</v>
      </c>
      <c r="AV211" s="14" t="s">
        <v>82</v>
      </c>
      <c r="AW211" s="14" t="s">
        <v>33</v>
      </c>
      <c r="AX211" s="14" t="s">
        <v>79</v>
      </c>
      <c r="AY211" s="253" t="s">
        <v>143</v>
      </c>
    </row>
    <row r="212" s="2" customFormat="1" ht="24.15" customHeight="1">
      <c r="A212" s="40"/>
      <c r="B212" s="41"/>
      <c r="C212" s="214" t="s">
        <v>441</v>
      </c>
      <c r="D212" s="214" t="s">
        <v>146</v>
      </c>
      <c r="E212" s="215" t="s">
        <v>2064</v>
      </c>
      <c r="F212" s="216" t="s">
        <v>2065</v>
      </c>
      <c r="G212" s="217" t="s">
        <v>325</v>
      </c>
      <c r="H212" s="218">
        <v>12</v>
      </c>
      <c r="I212" s="219"/>
      <c r="J212" s="220">
        <f>ROUND(I212*H212,2)</f>
        <v>0</v>
      </c>
      <c r="K212" s="216" t="s">
        <v>150</v>
      </c>
      <c r="L212" s="46"/>
      <c r="M212" s="221" t="s">
        <v>19</v>
      </c>
      <c r="N212" s="222" t="s">
        <v>43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0.0022100000000000002</v>
      </c>
      <c r="T212" s="224">
        <f>S212*H212</f>
        <v>0.026520000000000002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615</v>
      </c>
      <c r="AT212" s="225" t="s">
        <v>146</v>
      </c>
      <c r="AU212" s="225" t="s">
        <v>82</v>
      </c>
      <c r="AY212" s="19" t="s">
        <v>143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615</v>
      </c>
      <c r="BM212" s="225" t="s">
        <v>2066</v>
      </c>
    </row>
    <row r="213" s="2" customFormat="1">
      <c r="A213" s="40"/>
      <c r="B213" s="41"/>
      <c r="C213" s="42"/>
      <c r="D213" s="227" t="s">
        <v>153</v>
      </c>
      <c r="E213" s="42"/>
      <c r="F213" s="228" t="s">
        <v>2067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153</v>
      </c>
      <c r="AU213" s="19" t="s">
        <v>82</v>
      </c>
    </row>
    <row r="214" s="14" customFormat="1">
      <c r="A214" s="14"/>
      <c r="B214" s="243"/>
      <c r="C214" s="244"/>
      <c r="D214" s="234" t="s">
        <v>155</v>
      </c>
      <c r="E214" s="245" t="s">
        <v>19</v>
      </c>
      <c r="F214" s="246" t="s">
        <v>247</v>
      </c>
      <c r="G214" s="244"/>
      <c r="H214" s="247">
        <v>12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155</v>
      </c>
      <c r="AU214" s="253" t="s">
        <v>82</v>
      </c>
      <c r="AV214" s="14" t="s">
        <v>82</v>
      </c>
      <c r="AW214" s="14" t="s">
        <v>33</v>
      </c>
      <c r="AX214" s="14" t="s">
        <v>79</v>
      </c>
      <c r="AY214" s="253" t="s">
        <v>143</v>
      </c>
    </row>
    <row r="215" s="2" customFormat="1" ht="16.5" customHeight="1">
      <c r="A215" s="40"/>
      <c r="B215" s="41"/>
      <c r="C215" s="214" t="s">
        <v>451</v>
      </c>
      <c r="D215" s="214" t="s">
        <v>146</v>
      </c>
      <c r="E215" s="215" t="s">
        <v>2068</v>
      </c>
      <c r="F215" s="216" t="s">
        <v>2069</v>
      </c>
      <c r="G215" s="217" t="s">
        <v>325</v>
      </c>
      <c r="H215" s="218">
        <v>2</v>
      </c>
      <c r="I215" s="219"/>
      <c r="J215" s="220">
        <f>ROUND(I215*H215,2)</f>
        <v>0</v>
      </c>
      <c r="K215" s="216" t="s">
        <v>19</v>
      </c>
      <c r="L215" s="46"/>
      <c r="M215" s="221" t="s">
        <v>19</v>
      </c>
      <c r="N215" s="222" t="s">
        <v>43</v>
      </c>
      <c r="O215" s="86"/>
      <c r="P215" s="223">
        <f>O215*H215</f>
        <v>0</v>
      </c>
      <c r="Q215" s="223">
        <v>0.012</v>
      </c>
      <c r="R215" s="223">
        <f>Q215*H215</f>
        <v>0.024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615</v>
      </c>
      <c r="AT215" s="225" t="s">
        <v>146</v>
      </c>
      <c r="AU215" s="225" t="s">
        <v>82</v>
      </c>
      <c r="AY215" s="19" t="s">
        <v>143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615</v>
      </c>
      <c r="BM215" s="225" t="s">
        <v>2070</v>
      </c>
    </row>
    <row r="216" s="14" customFormat="1">
      <c r="A216" s="14"/>
      <c r="B216" s="243"/>
      <c r="C216" s="244"/>
      <c r="D216" s="234" t="s">
        <v>155</v>
      </c>
      <c r="E216" s="245" t="s">
        <v>19</v>
      </c>
      <c r="F216" s="246" t="s">
        <v>82</v>
      </c>
      <c r="G216" s="244"/>
      <c r="H216" s="247">
        <v>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155</v>
      </c>
      <c r="AU216" s="253" t="s">
        <v>82</v>
      </c>
      <c r="AV216" s="14" t="s">
        <v>82</v>
      </c>
      <c r="AW216" s="14" t="s">
        <v>33</v>
      </c>
      <c r="AX216" s="14" t="s">
        <v>79</v>
      </c>
      <c r="AY216" s="253" t="s">
        <v>143</v>
      </c>
    </row>
    <row r="217" s="2" customFormat="1" ht="16.5" customHeight="1">
      <c r="A217" s="40"/>
      <c r="B217" s="41"/>
      <c r="C217" s="276" t="s">
        <v>458</v>
      </c>
      <c r="D217" s="276" t="s">
        <v>588</v>
      </c>
      <c r="E217" s="277" t="s">
        <v>2071</v>
      </c>
      <c r="F217" s="278" t="s">
        <v>2072</v>
      </c>
      <c r="G217" s="279" t="s">
        <v>325</v>
      </c>
      <c r="H217" s="280">
        <v>1</v>
      </c>
      <c r="I217" s="281"/>
      <c r="J217" s="282">
        <f>ROUND(I217*H217,2)</f>
        <v>0</v>
      </c>
      <c r="K217" s="278" t="s">
        <v>19</v>
      </c>
      <c r="L217" s="283"/>
      <c r="M217" s="284" t="s">
        <v>19</v>
      </c>
      <c r="N217" s="285" t="s">
        <v>43</v>
      </c>
      <c r="O217" s="86"/>
      <c r="P217" s="223">
        <f>O217*H217</f>
        <v>0</v>
      </c>
      <c r="Q217" s="223">
        <v>0.10199999999999999</v>
      </c>
      <c r="R217" s="223">
        <f>Q217*H217</f>
        <v>0.10199999999999999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1808</v>
      </c>
      <c r="AT217" s="225" t="s">
        <v>588</v>
      </c>
      <c r="AU217" s="225" t="s">
        <v>82</v>
      </c>
      <c r="AY217" s="19" t="s">
        <v>143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615</v>
      </c>
      <c r="BM217" s="225" t="s">
        <v>2073</v>
      </c>
    </row>
    <row r="218" s="14" customFormat="1">
      <c r="A218" s="14"/>
      <c r="B218" s="243"/>
      <c r="C218" s="244"/>
      <c r="D218" s="234" t="s">
        <v>155</v>
      </c>
      <c r="E218" s="245" t="s">
        <v>19</v>
      </c>
      <c r="F218" s="246" t="s">
        <v>79</v>
      </c>
      <c r="G218" s="244"/>
      <c r="H218" s="247">
        <v>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155</v>
      </c>
      <c r="AU218" s="253" t="s">
        <v>82</v>
      </c>
      <c r="AV218" s="14" t="s">
        <v>82</v>
      </c>
      <c r="AW218" s="14" t="s">
        <v>33</v>
      </c>
      <c r="AX218" s="14" t="s">
        <v>79</v>
      </c>
      <c r="AY218" s="253" t="s">
        <v>143</v>
      </c>
    </row>
    <row r="219" s="2" customFormat="1" ht="16.5" customHeight="1">
      <c r="A219" s="40"/>
      <c r="B219" s="41"/>
      <c r="C219" s="276" t="s">
        <v>467</v>
      </c>
      <c r="D219" s="276" t="s">
        <v>588</v>
      </c>
      <c r="E219" s="277" t="s">
        <v>2074</v>
      </c>
      <c r="F219" s="278" t="s">
        <v>2075</v>
      </c>
      <c r="G219" s="279" t="s">
        <v>325</v>
      </c>
      <c r="H219" s="280">
        <v>1</v>
      </c>
      <c r="I219" s="281"/>
      <c r="J219" s="282">
        <f>ROUND(I219*H219,2)</f>
        <v>0</v>
      </c>
      <c r="K219" s="278" t="s">
        <v>19</v>
      </c>
      <c r="L219" s="283"/>
      <c r="M219" s="284" t="s">
        <v>19</v>
      </c>
      <c r="N219" s="285" t="s">
        <v>43</v>
      </c>
      <c r="O219" s="86"/>
      <c r="P219" s="223">
        <f>O219*H219</f>
        <v>0</v>
      </c>
      <c r="Q219" s="223">
        <v>0.12</v>
      </c>
      <c r="R219" s="223">
        <f>Q219*H219</f>
        <v>0.12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1808</v>
      </c>
      <c r="AT219" s="225" t="s">
        <v>588</v>
      </c>
      <c r="AU219" s="225" t="s">
        <v>82</v>
      </c>
      <c r="AY219" s="19" t="s">
        <v>143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615</v>
      </c>
      <c r="BM219" s="225" t="s">
        <v>2076</v>
      </c>
    </row>
    <row r="220" s="14" customFormat="1">
      <c r="A220" s="14"/>
      <c r="B220" s="243"/>
      <c r="C220" s="244"/>
      <c r="D220" s="234" t="s">
        <v>155</v>
      </c>
      <c r="E220" s="245" t="s">
        <v>19</v>
      </c>
      <c r="F220" s="246" t="s">
        <v>79</v>
      </c>
      <c r="G220" s="244"/>
      <c r="H220" s="247">
        <v>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155</v>
      </c>
      <c r="AU220" s="253" t="s">
        <v>82</v>
      </c>
      <c r="AV220" s="14" t="s">
        <v>82</v>
      </c>
      <c r="AW220" s="14" t="s">
        <v>33</v>
      </c>
      <c r="AX220" s="14" t="s">
        <v>79</v>
      </c>
      <c r="AY220" s="253" t="s">
        <v>143</v>
      </c>
    </row>
    <row r="221" s="2" customFormat="1" ht="37.8" customHeight="1">
      <c r="A221" s="40"/>
      <c r="B221" s="41"/>
      <c r="C221" s="214" t="s">
        <v>473</v>
      </c>
      <c r="D221" s="214" t="s">
        <v>146</v>
      </c>
      <c r="E221" s="215" t="s">
        <v>2077</v>
      </c>
      <c r="F221" s="216" t="s">
        <v>2078</v>
      </c>
      <c r="G221" s="217" t="s">
        <v>325</v>
      </c>
      <c r="H221" s="218">
        <v>6</v>
      </c>
      <c r="I221" s="219"/>
      <c r="J221" s="220">
        <f>ROUND(I221*H221,2)</f>
        <v>0</v>
      </c>
      <c r="K221" s="216" t="s">
        <v>150</v>
      </c>
      <c r="L221" s="46"/>
      <c r="M221" s="221" t="s">
        <v>19</v>
      </c>
      <c r="N221" s="222" t="s">
        <v>43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615</v>
      </c>
      <c r="AT221" s="225" t="s">
        <v>146</v>
      </c>
      <c r="AU221" s="225" t="s">
        <v>82</v>
      </c>
      <c r="AY221" s="19" t="s">
        <v>143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615</v>
      </c>
      <c r="BM221" s="225" t="s">
        <v>2079</v>
      </c>
    </row>
    <row r="222" s="2" customFormat="1">
      <c r="A222" s="40"/>
      <c r="B222" s="41"/>
      <c r="C222" s="42"/>
      <c r="D222" s="227" t="s">
        <v>153</v>
      </c>
      <c r="E222" s="42"/>
      <c r="F222" s="228" t="s">
        <v>2080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153</v>
      </c>
      <c r="AU222" s="19" t="s">
        <v>82</v>
      </c>
    </row>
    <row r="223" s="14" customFormat="1">
      <c r="A223" s="14"/>
      <c r="B223" s="243"/>
      <c r="C223" s="244"/>
      <c r="D223" s="234" t="s">
        <v>155</v>
      </c>
      <c r="E223" s="245" t="s">
        <v>19</v>
      </c>
      <c r="F223" s="246" t="s">
        <v>182</v>
      </c>
      <c r="G223" s="244"/>
      <c r="H223" s="247">
        <v>6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155</v>
      </c>
      <c r="AU223" s="253" t="s">
        <v>82</v>
      </c>
      <c r="AV223" s="14" t="s">
        <v>82</v>
      </c>
      <c r="AW223" s="14" t="s">
        <v>33</v>
      </c>
      <c r="AX223" s="14" t="s">
        <v>79</v>
      </c>
      <c r="AY223" s="253" t="s">
        <v>143</v>
      </c>
    </row>
    <row r="224" s="2" customFormat="1" ht="16.5" customHeight="1">
      <c r="A224" s="40"/>
      <c r="B224" s="41"/>
      <c r="C224" s="276" t="s">
        <v>479</v>
      </c>
      <c r="D224" s="276" t="s">
        <v>588</v>
      </c>
      <c r="E224" s="277" t="s">
        <v>2081</v>
      </c>
      <c r="F224" s="278" t="s">
        <v>2082</v>
      </c>
      <c r="G224" s="279" t="s">
        <v>325</v>
      </c>
      <c r="H224" s="280">
        <v>6</v>
      </c>
      <c r="I224" s="281"/>
      <c r="J224" s="282">
        <f>ROUND(I224*H224,2)</f>
        <v>0</v>
      </c>
      <c r="K224" s="278" t="s">
        <v>150</v>
      </c>
      <c r="L224" s="283"/>
      <c r="M224" s="284" t="s">
        <v>19</v>
      </c>
      <c r="N224" s="285" t="s">
        <v>43</v>
      </c>
      <c r="O224" s="86"/>
      <c r="P224" s="223">
        <f>O224*H224</f>
        <v>0</v>
      </c>
      <c r="Q224" s="223">
        <v>0.0091000000000000004</v>
      </c>
      <c r="R224" s="223">
        <f>Q224*H224</f>
        <v>0.054600000000000003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1808</v>
      </c>
      <c r="AT224" s="225" t="s">
        <v>588</v>
      </c>
      <c r="AU224" s="225" t="s">
        <v>82</v>
      </c>
      <c r="AY224" s="19" t="s">
        <v>143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615</v>
      </c>
      <c r="BM224" s="225" t="s">
        <v>2083</v>
      </c>
    </row>
    <row r="225" s="2" customFormat="1">
      <c r="A225" s="40"/>
      <c r="B225" s="41"/>
      <c r="C225" s="42"/>
      <c r="D225" s="227" t="s">
        <v>153</v>
      </c>
      <c r="E225" s="42"/>
      <c r="F225" s="228" t="s">
        <v>2084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153</v>
      </c>
      <c r="AU225" s="19" t="s">
        <v>82</v>
      </c>
    </row>
    <row r="226" s="14" customFormat="1">
      <c r="A226" s="14"/>
      <c r="B226" s="243"/>
      <c r="C226" s="244"/>
      <c r="D226" s="234" t="s">
        <v>155</v>
      </c>
      <c r="E226" s="245" t="s">
        <v>19</v>
      </c>
      <c r="F226" s="246" t="s">
        <v>182</v>
      </c>
      <c r="G226" s="244"/>
      <c r="H226" s="247">
        <v>6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155</v>
      </c>
      <c r="AU226" s="253" t="s">
        <v>82</v>
      </c>
      <c r="AV226" s="14" t="s">
        <v>82</v>
      </c>
      <c r="AW226" s="14" t="s">
        <v>33</v>
      </c>
      <c r="AX226" s="14" t="s">
        <v>79</v>
      </c>
      <c r="AY226" s="253" t="s">
        <v>143</v>
      </c>
    </row>
    <row r="227" s="2" customFormat="1" ht="44.25" customHeight="1">
      <c r="A227" s="40"/>
      <c r="B227" s="41"/>
      <c r="C227" s="214" t="s">
        <v>484</v>
      </c>
      <c r="D227" s="214" t="s">
        <v>146</v>
      </c>
      <c r="E227" s="215" t="s">
        <v>2085</v>
      </c>
      <c r="F227" s="216" t="s">
        <v>2086</v>
      </c>
      <c r="G227" s="217" t="s">
        <v>325</v>
      </c>
      <c r="H227" s="218">
        <v>1</v>
      </c>
      <c r="I227" s="219"/>
      <c r="J227" s="220">
        <f>ROUND(I227*H227,2)</f>
        <v>0</v>
      </c>
      <c r="K227" s="216" t="s">
        <v>150</v>
      </c>
      <c r="L227" s="46"/>
      <c r="M227" s="221" t="s">
        <v>19</v>
      </c>
      <c r="N227" s="222" t="s">
        <v>43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204</v>
      </c>
      <c r="AT227" s="225" t="s">
        <v>146</v>
      </c>
      <c r="AU227" s="225" t="s">
        <v>82</v>
      </c>
      <c r="AY227" s="19" t="s">
        <v>143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204</v>
      </c>
      <c r="BM227" s="225" t="s">
        <v>2087</v>
      </c>
    </row>
    <row r="228" s="2" customFormat="1">
      <c r="A228" s="40"/>
      <c r="B228" s="41"/>
      <c r="C228" s="42"/>
      <c r="D228" s="227" t="s">
        <v>153</v>
      </c>
      <c r="E228" s="42"/>
      <c r="F228" s="228" t="s">
        <v>2088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153</v>
      </c>
      <c r="AU228" s="19" t="s">
        <v>82</v>
      </c>
    </row>
    <row r="229" s="14" customFormat="1">
      <c r="A229" s="14"/>
      <c r="B229" s="243"/>
      <c r="C229" s="244"/>
      <c r="D229" s="234" t="s">
        <v>155</v>
      </c>
      <c r="E229" s="245" t="s">
        <v>19</v>
      </c>
      <c r="F229" s="246" t="s">
        <v>79</v>
      </c>
      <c r="G229" s="244"/>
      <c r="H229" s="247">
        <v>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155</v>
      </c>
      <c r="AU229" s="253" t="s">
        <v>82</v>
      </c>
      <c r="AV229" s="14" t="s">
        <v>82</v>
      </c>
      <c r="AW229" s="14" t="s">
        <v>33</v>
      </c>
      <c r="AX229" s="14" t="s">
        <v>79</v>
      </c>
      <c r="AY229" s="253" t="s">
        <v>143</v>
      </c>
    </row>
    <row r="230" s="2" customFormat="1" ht="44.25" customHeight="1">
      <c r="A230" s="40"/>
      <c r="B230" s="41"/>
      <c r="C230" s="214" t="s">
        <v>490</v>
      </c>
      <c r="D230" s="214" t="s">
        <v>146</v>
      </c>
      <c r="E230" s="215" t="s">
        <v>2089</v>
      </c>
      <c r="F230" s="216" t="s">
        <v>2090</v>
      </c>
      <c r="G230" s="217" t="s">
        <v>2091</v>
      </c>
      <c r="H230" s="218">
        <v>20</v>
      </c>
      <c r="I230" s="219"/>
      <c r="J230" s="220">
        <f>ROUND(I230*H230,2)</f>
        <v>0</v>
      </c>
      <c r="K230" s="216" t="s">
        <v>19</v>
      </c>
      <c r="L230" s="46"/>
      <c r="M230" s="221" t="s">
        <v>19</v>
      </c>
      <c r="N230" s="222" t="s">
        <v>43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204</v>
      </c>
      <c r="AT230" s="225" t="s">
        <v>146</v>
      </c>
      <c r="AU230" s="225" t="s">
        <v>82</v>
      </c>
      <c r="AY230" s="19" t="s">
        <v>143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204</v>
      </c>
      <c r="BM230" s="225" t="s">
        <v>2092</v>
      </c>
    </row>
    <row r="231" s="14" customFormat="1">
      <c r="A231" s="14"/>
      <c r="B231" s="243"/>
      <c r="C231" s="244"/>
      <c r="D231" s="234" t="s">
        <v>155</v>
      </c>
      <c r="E231" s="245" t="s">
        <v>19</v>
      </c>
      <c r="F231" s="246" t="s">
        <v>290</v>
      </c>
      <c r="G231" s="244"/>
      <c r="H231" s="247">
        <v>20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155</v>
      </c>
      <c r="AU231" s="253" t="s">
        <v>82</v>
      </c>
      <c r="AV231" s="14" t="s">
        <v>82</v>
      </c>
      <c r="AW231" s="14" t="s">
        <v>33</v>
      </c>
      <c r="AX231" s="14" t="s">
        <v>79</v>
      </c>
      <c r="AY231" s="253" t="s">
        <v>143</v>
      </c>
    </row>
    <row r="232" s="2" customFormat="1" ht="49.05" customHeight="1">
      <c r="A232" s="40"/>
      <c r="B232" s="41"/>
      <c r="C232" s="214" t="s">
        <v>497</v>
      </c>
      <c r="D232" s="214" t="s">
        <v>146</v>
      </c>
      <c r="E232" s="215" t="s">
        <v>2093</v>
      </c>
      <c r="F232" s="216" t="s">
        <v>2094</v>
      </c>
      <c r="G232" s="217" t="s">
        <v>2091</v>
      </c>
      <c r="H232" s="218">
        <v>10</v>
      </c>
      <c r="I232" s="219"/>
      <c r="J232" s="220">
        <f>ROUND(I232*H232,2)</f>
        <v>0</v>
      </c>
      <c r="K232" s="216" t="s">
        <v>19</v>
      </c>
      <c r="L232" s="46"/>
      <c r="M232" s="221" t="s">
        <v>19</v>
      </c>
      <c r="N232" s="222" t="s">
        <v>43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204</v>
      </c>
      <c r="AT232" s="225" t="s">
        <v>146</v>
      </c>
      <c r="AU232" s="225" t="s">
        <v>82</v>
      </c>
      <c r="AY232" s="19" t="s">
        <v>143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204</v>
      </c>
      <c r="BM232" s="225" t="s">
        <v>2095</v>
      </c>
    </row>
    <row r="233" s="14" customFormat="1">
      <c r="A233" s="14"/>
      <c r="B233" s="243"/>
      <c r="C233" s="244"/>
      <c r="D233" s="234" t="s">
        <v>155</v>
      </c>
      <c r="E233" s="245" t="s">
        <v>19</v>
      </c>
      <c r="F233" s="246" t="s">
        <v>181</v>
      </c>
      <c r="G233" s="244"/>
      <c r="H233" s="247">
        <v>10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155</v>
      </c>
      <c r="AU233" s="253" t="s">
        <v>82</v>
      </c>
      <c r="AV233" s="14" t="s">
        <v>82</v>
      </c>
      <c r="AW233" s="14" t="s">
        <v>33</v>
      </c>
      <c r="AX233" s="14" t="s">
        <v>79</v>
      </c>
      <c r="AY233" s="253" t="s">
        <v>143</v>
      </c>
    </row>
    <row r="234" s="2" customFormat="1" ht="66.75" customHeight="1">
      <c r="A234" s="40"/>
      <c r="B234" s="41"/>
      <c r="C234" s="214" t="s">
        <v>504</v>
      </c>
      <c r="D234" s="214" t="s">
        <v>146</v>
      </c>
      <c r="E234" s="215" t="s">
        <v>2096</v>
      </c>
      <c r="F234" s="216" t="s">
        <v>2097</v>
      </c>
      <c r="G234" s="217" t="s">
        <v>271</v>
      </c>
      <c r="H234" s="218">
        <v>10</v>
      </c>
      <c r="I234" s="219"/>
      <c r="J234" s="220">
        <f>ROUND(I234*H234,2)</f>
        <v>0</v>
      </c>
      <c r="K234" s="216" t="s">
        <v>19</v>
      </c>
      <c r="L234" s="46"/>
      <c r="M234" s="221" t="s">
        <v>19</v>
      </c>
      <c r="N234" s="222" t="s">
        <v>43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204</v>
      </c>
      <c r="AT234" s="225" t="s">
        <v>146</v>
      </c>
      <c r="AU234" s="225" t="s">
        <v>82</v>
      </c>
      <c r="AY234" s="19" t="s">
        <v>143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79</v>
      </c>
      <c r="BK234" s="226">
        <f>ROUND(I234*H234,2)</f>
        <v>0</v>
      </c>
      <c r="BL234" s="19" t="s">
        <v>204</v>
      </c>
      <c r="BM234" s="225" t="s">
        <v>2098</v>
      </c>
    </row>
    <row r="235" s="14" customFormat="1">
      <c r="A235" s="14"/>
      <c r="B235" s="243"/>
      <c r="C235" s="244"/>
      <c r="D235" s="234" t="s">
        <v>155</v>
      </c>
      <c r="E235" s="245" t="s">
        <v>19</v>
      </c>
      <c r="F235" s="246" t="s">
        <v>181</v>
      </c>
      <c r="G235" s="244"/>
      <c r="H235" s="247">
        <v>10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155</v>
      </c>
      <c r="AU235" s="253" t="s">
        <v>82</v>
      </c>
      <c r="AV235" s="14" t="s">
        <v>82</v>
      </c>
      <c r="AW235" s="14" t="s">
        <v>33</v>
      </c>
      <c r="AX235" s="14" t="s">
        <v>79</v>
      </c>
      <c r="AY235" s="253" t="s">
        <v>143</v>
      </c>
    </row>
    <row r="236" s="2" customFormat="1" ht="55.5" customHeight="1">
      <c r="A236" s="40"/>
      <c r="B236" s="41"/>
      <c r="C236" s="214" t="s">
        <v>511</v>
      </c>
      <c r="D236" s="214" t="s">
        <v>146</v>
      </c>
      <c r="E236" s="215" t="s">
        <v>2099</v>
      </c>
      <c r="F236" s="216" t="s">
        <v>2100</v>
      </c>
      <c r="G236" s="217" t="s">
        <v>271</v>
      </c>
      <c r="H236" s="218">
        <v>10</v>
      </c>
      <c r="I236" s="219"/>
      <c r="J236" s="220">
        <f>ROUND(I236*H236,2)</f>
        <v>0</v>
      </c>
      <c r="K236" s="216" t="s">
        <v>19</v>
      </c>
      <c r="L236" s="46"/>
      <c r="M236" s="221" t="s">
        <v>19</v>
      </c>
      <c r="N236" s="222" t="s">
        <v>43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204</v>
      </c>
      <c r="AT236" s="225" t="s">
        <v>146</v>
      </c>
      <c r="AU236" s="225" t="s">
        <v>82</v>
      </c>
      <c r="AY236" s="19" t="s">
        <v>143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79</v>
      </c>
      <c r="BK236" s="226">
        <f>ROUND(I236*H236,2)</f>
        <v>0</v>
      </c>
      <c r="BL236" s="19" t="s">
        <v>204</v>
      </c>
      <c r="BM236" s="225" t="s">
        <v>2101</v>
      </c>
    </row>
    <row r="237" s="14" customFormat="1">
      <c r="A237" s="14"/>
      <c r="B237" s="243"/>
      <c r="C237" s="244"/>
      <c r="D237" s="234" t="s">
        <v>155</v>
      </c>
      <c r="E237" s="245" t="s">
        <v>19</v>
      </c>
      <c r="F237" s="246" t="s">
        <v>181</v>
      </c>
      <c r="G237" s="244"/>
      <c r="H237" s="247">
        <v>10</v>
      </c>
      <c r="I237" s="248"/>
      <c r="J237" s="244"/>
      <c r="K237" s="244"/>
      <c r="L237" s="249"/>
      <c r="M237" s="286"/>
      <c r="N237" s="287"/>
      <c r="O237" s="287"/>
      <c r="P237" s="287"/>
      <c r="Q237" s="287"/>
      <c r="R237" s="287"/>
      <c r="S237" s="287"/>
      <c r="T237" s="28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155</v>
      </c>
      <c r="AU237" s="253" t="s">
        <v>82</v>
      </c>
      <c r="AV237" s="14" t="s">
        <v>82</v>
      </c>
      <c r="AW237" s="14" t="s">
        <v>33</v>
      </c>
      <c r="AX237" s="14" t="s">
        <v>79</v>
      </c>
      <c r="AY237" s="253" t="s">
        <v>143</v>
      </c>
    </row>
    <row r="238" s="2" customFormat="1" ht="6.96" customHeight="1">
      <c r="A238" s="40"/>
      <c r="B238" s="61"/>
      <c r="C238" s="62"/>
      <c r="D238" s="62"/>
      <c r="E238" s="62"/>
      <c r="F238" s="62"/>
      <c r="G238" s="62"/>
      <c r="H238" s="62"/>
      <c r="I238" s="62"/>
      <c r="J238" s="62"/>
      <c r="K238" s="62"/>
      <c r="L238" s="46"/>
      <c r="M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</row>
  </sheetData>
  <sheetProtection sheet="1" autoFilter="0" formatColumns="0" formatRows="0" objects="1" scenarios="1" spinCount="100000" saltValue="0oKGxuhHfWOa2/rKotWOCqJmsaJeYITbFFzPk5WNY2dSeev5tleKUT2T0XGNEkYUSZ0ggWYqnS8ZDIPwFiqjSw==" hashValue="wDjS/+e7q50V8TiU9QEu/5LYMt0guAJDkyxSlALvE6EUbU7+TecZYHdp1B4ZqhTnZO/nsVodbMkr5QBB/Ky+Qw==" algorithmName="SHA-512" password="CC35"/>
  <autoFilter ref="C87:K2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1" r:id="rId1" display="https://podminky.urs.cz/item/CS_URS_2021_02/741110511"/>
    <hyperlink ref="F94" r:id="rId2" display="https://podminky.urs.cz/item/CS_URS_2021_02/34571004"/>
    <hyperlink ref="F97" r:id="rId3" display="https://podminky.urs.cz/item/CS_URS_2021_02/741112022"/>
    <hyperlink ref="F100" r:id="rId4" display="https://podminky.urs.cz/item/CS_URS_2021_02/34571479"/>
    <hyperlink ref="F103" r:id="rId5" display="https://podminky.urs.cz/item/CS_URS_2021_02/741122211"/>
    <hyperlink ref="F106" r:id="rId6" display="https://podminky.urs.cz/item/CS_URS_2021_02/34111030"/>
    <hyperlink ref="F109" r:id="rId7" display="https://podminky.urs.cz/item/CS_URS_2021_02/741122201"/>
    <hyperlink ref="F112" r:id="rId8" display="https://podminky.urs.cz/item/CS_URS_2021_02/34111005"/>
    <hyperlink ref="F116" r:id="rId9" display="https://podminky.urs.cz/item/CS_URS_2021_02/741310031"/>
    <hyperlink ref="F119" r:id="rId10" display="https://podminky.urs.cz/item/CS_URS_2021_02/34535015"/>
    <hyperlink ref="F122" r:id="rId11" display="https://podminky.urs.cz/item/CS_URS_2021_02/741372051"/>
    <hyperlink ref="F129" r:id="rId12" display="https://podminky.urs.cz/item/CS_URS_2021_02/741410021"/>
    <hyperlink ref="F132" r:id="rId13" display="https://podminky.urs.cz/item/CS_URS_2021_02/35441076"/>
    <hyperlink ref="F135" r:id="rId14" display="https://podminky.urs.cz/item/CS_URS_2021_02/741410003"/>
    <hyperlink ref="F138" r:id="rId15" display="https://podminky.urs.cz/item/CS_URS_2021_02/35441077"/>
    <hyperlink ref="F141" r:id="rId16" display="https://podminky.urs.cz/item/CS_URS_2021_02/741420021"/>
    <hyperlink ref="F144" r:id="rId17" display="https://podminky.urs.cz/item/CS_URS_2021_02/35442002"/>
    <hyperlink ref="F147" r:id="rId18" display="https://podminky.urs.cz/item/CS_URS_2021_02/35441905"/>
    <hyperlink ref="F150" r:id="rId19" display="https://podminky.urs.cz/item/CS_URS_2021_02/35431162"/>
    <hyperlink ref="F153" r:id="rId20" display="https://podminky.urs.cz/item/CS_URS_2021_02/35442015"/>
    <hyperlink ref="F162" r:id="rId21" display="https://podminky.urs.cz/item/CS_URS_2021_02/35442020"/>
    <hyperlink ref="F165" r:id="rId22" display="https://podminky.urs.cz/item/CS_URS_2021_02/741420051"/>
    <hyperlink ref="F168" r:id="rId23" display="https://podminky.urs.cz/item/CS_URS_2021_02/35441802"/>
    <hyperlink ref="F171" r:id="rId24" display="https://podminky.urs.cz/item/CS_URS_2021_02/741420054"/>
    <hyperlink ref="F174" r:id="rId25" display="https://podminky.urs.cz/item/CS_URS_2021_02/741420083"/>
    <hyperlink ref="F183" r:id="rId26" display="https://podminky.urs.cz/item/CS_URS_2021_02/741420084"/>
    <hyperlink ref="F186" r:id="rId27" display="https://podminky.urs.cz/item/CS_URS_2021_02/35442102"/>
    <hyperlink ref="F189" r:id="rId28" display="https://podminky.urs.cz/item/CS_URS_2021_02/35442103"/>
    <hyperlink ref="F192" r:id="rId29" display="https://podminky.urs.cz/item/CS_URS_2021_02/741421811"/>
    <hyperlink ref="F195" r:id="rId30" display="https://podminky.urs.cz/item/CS_URS_2021_02/741421821"/>
    <hyperlink ref="F198" r:id="rId31" display="https://podminky.urs.cz/item/CS_URS_2021_02/741421831"/>
    <hyperlink ref="F201" r:id="rId32" display="https://podminky.urs.cz/item/CS_URS_2021_02/741421853"/>
    <hyperlink ref="F204" r:id="rId33" display="https://podminky.urs.cz/item/CS_URS_2021_02/741421851"/>
    <hyperlink ref="F207" r:id="rId34" display="https://podminky.urs.cz/item/CS_URS_2021_02/741421843"/>
    <hyperlink ref="F210" r:id="rId35" display="https://podminky.urs.cz/item/CS_URS_2021_02/741421855"/>
    <hyperlink ref="F213" r:id="rId36" display="https://podminky.urs.cz/item/CS_URS_2021_02/741421871"/>
    <hyperlink ref="F222" r:id="rId37" display="https://podminky.urs.cz/item/CS_URS_2021_02/741440031"/>
    <hyperlink ref="F225" r:id="rId38" display="https://podminky.urs.cz/item/CS_URS_2021_02/35442094"/>
    <hyperlink ref="F228" r:id="rId39" display="https://podminky.urs.cz/item/CS_URS_2021_02/7418100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Krnov - Horní předměstí, SZZ Krnov - Oprava střech nemocnice v Krnově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2102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2103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2. 8. 2021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2104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102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ROUND((SUM(BE86:BE101)),  2)</f>
        <v>0</v>
      </c>
      <c r="G35" s="40"/>
      <c r="H35" s="40"/>
      <c r="I35" s="159">
        <v>0.20999999999999999</v>
      </c>
      <c r="J35" s="158">
        <f>ROUND(((SUM(BE86:BE101))*I35),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ROUND((SUM(BF86:BF101)),  2)</f>
        <v>0</v>
      </c>
      <c r="G36" s="40"/>
      <c r="H36" s="40"/>
      <c r="I36" s="159">
        <v>0.14999999999999999</v>
      </c>
      <c r="J36" s="158">
        <f>ROUND(((SUM(BF86:BF101))*I36),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ROUND((SUM(BG86:BG101)),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ROUND((SUM(BH86:BH101)),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ROUND((SUM(BI86:BI101)),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Krnov - Horní předměstí, SZZ Krnov - Oprava střech nemocnice v Krnově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2102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ON.1 - Ostatní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Krnov</v>
      </c>
      <c r="G56" s="42"/>
      <c r="H56" s="42"/>
      <c r="I56" s="34" t="s">
        <v>23</v>
      </c>
      <c r="J56" s="74" t="str">
        <f>IF(J14="","",J14)</f>
        <v>2. 8. 2021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Krnov,Hlavní náměstí 96/1</v>
      </c>
      <c r="G58" s="42"/>
      <c r="H58" s="42"/>
      <c r="I58" s="34" t="s">
        <v>31</v>
      </c>
      <c r="J58" s="38" t="str">
        <f>E23</f>
        <v>Atelier A, Olomouc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Kucek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104</v>
      </c>
      <c r="D61" s="173"/>
      <c r="E61" s="173"/>
      <c r="F61" s="173"/>
      <c r="G61" s="173"/>
      <c r="H61" s="173"/>
      <c r="I61" s="173"/>
      <c r="J61" s="174" t="s">
        <v>105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106</v>
      </c>
    </row>
    <row r="64" s="9" customFormat="1" ht="24.96" customHeight="1">
      <c r="A64" s="9"/>
      <c r="B64" s="176"/>
      <c r="C64" s="177"/>
      <c r="D64" s="178" t="s">
        <v>2105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128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71" t="str">
        <f>E7</f>
        <v>Krnov - Horní předměstí, SZZ Krnov - Oprava střech nemocnice v Krnově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99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2102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101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ON.1 - Ostatní náklady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>Krnov</v>
      </c>
      <c r="G80" s="42"/>
      <c r="H80" s="42"/>
      <c r="I80" s="34" t="s">
        <v>23</v>
      </c>
      <c r="J80" s="74" t="str">
        <f>IF(J14="","",J14)</f>
        <v>2. 8. 2021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E17</f>
        <v>Město Krnov,Hlavní náměstí 96/1</v>
      </c>
      <c r="G82" s="42"/>
      <c r="H82" s="42"/>
      <c r="I82" s="34" t="s">
        <v>31</v>
      </c>
      <c r="J82" s="38" t="str">
        <f>E23</f>
        <v>Atelier A, Olomouc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IF(E20="","",E20)</f>
        <v>Vyplň údaj</v>
      </c>
      <c r="G83" s="42"/>
      <c r="H83" s="42"/>
      <c r="I83" s="34" t="s">
        <v>34</v>
      </c>
      <c r="J83" s="38" t="str">
        <f>E26</f>
        <v>Kucek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129</v>
      </c>
      <c r="D85" s="190" t="s">
        <v>57</v>
      </c>
      <c r="E85" s="190" t="s">
        <v>53</v>
      </c>
      <c r="F85" s="190" t="s">
        <v>54</v>
      </c>
      <c r="G85" s="190" t="s">
        <v>130</v>
      </c>
      <c r="H85" s="190" t="s">
        <v>131</v>
      </c>
      <c r="I85" s="190" t="s">
        <v>132</v>
      </c>
      <c r="J85" s="190" t="s">
        <v>105</v>
      </c>
      <c r="K85" s="191" t="s">
        <v>133</v>
      </c>
      <c r="L85" s="192"/>
      <c r="M85" s="94" t="s">
        <v>19</v>
      </c>
      <c r="N85" s="95" t="s">
        <v>42</v>
      </c>
      <c r="O85" s="95" t="s">
        <v>134</v>
      </c>
      <c r="P85" s="95" t="s">
        <v>135</v>
      </c>
      <c r="Q85" s="95" t="s">
        <v>136</v>
      </c>
      <c r="R85" s="95" t="s">
        <v>137</v>
      </c>
      <c r="S85" s="95" t="s">
        <v>138</v>
      </c>
      <c r="T85" s="96" t="s">
        <v>139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140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106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71</v>
      </c>
      <c r="E87" s="201" t="s">
        <v>2106</v>
      </c>
      <c r="F87" s="201" t="s">
        <v>93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SUM(P88:P101)</f>
        <v>0</v>
      </c>
      <c r="Q87" s="206"/>
      <c r="R87" s="207">
        <f>SUM(R88:R101)</f>
        <v>0</v>
      </c>
      <c r="S87" s="206"/>
      <c r="T87" s="208">
        <f>SUM(T88:T101)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151</v>
      </c>
      <c r="AT87" s="210" t="s">
        <v>71</v>
      </c>
      <c r="AU87" s="210" t="s">
        <v>72</v>
      </c>
      <c r="AY87" s="209" t="s">
        <v>143</v>
      </c>
      <c r="BK87" s="211">
        <f>SUM(BK88:BK101)</f>
        <v>0</v>
      </c>
    </row>
    <row r="88" s="2" customFormat="1" ht="37.8" customHeight="1">
      <c r="A88" s="40"/>
      <c r="B88" s="41"/>
      <c r="C88" s="214" t="s">
        <v>79</v>
      </c>
      <c r="D88" s="214" t="s">
        <v>146</v>
      </c>
      <c r="E88" s="215" t="s">
        <v>2107</v>
      </c>
      <c r="F88" s="216" t="s">
        <v>2108</v>
      </c>
      <c r="G88" s="217" t="s">
        <v>2109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21" t="s">
        <v>19</v>
      </c>
      <c r="N88" s="222" t="s">
        <v>43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2110</v>
      </c>
      <c r="AT88" s="225" t="s">
        <v>146</v>
      </c>
      <c r="AU88" s="225" t="s">
        <v>79</v>
      </c>
      <c r="AY88" s="19" t="s">
        <v>143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2110</v>
      </c>
      <c r="BM88" s="225" t="s">
        <v>2111</v>
      </c>
    </row>
    <row r="89" s="14" customFormat="1">
      <c r="A89" s="14"/>
      <c r="B89" s="243"/>
      <c r="C89" s="244"/>
      <c r="D89" s="234" t="s">
        <v>155</v>
      </c>
      <c r="E89" s="245" t="s">
        <v>19</v>
      </c>
      <c r="F89" s="246" t="s">
        <v>79</v>
      </c>
      <c r="G89" s="244"/>
      <c r="H89" s="247">
        <v>1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3" t="s">
        <v>155</v>
      </c>
      <c r="AU89" s="253" t="s">
        <v>79</v>
      </c>
      <c r="AV89" s="14" t="s">
        <v>82</v>
      </c>
      <c r="AW89" s="14" t="s">
        <v>33</v>
      </c>
      <c r="AX89" s="14" t="s">
        <v>72</v>
      </c>
      <c r="AY89" s="253" t="s">
        <v>143</v>
      </c>
    </row>
    <row r="90" s="15" customFormat="1">
      <c r="A90" s="15"/>
      <c r="B90" s="254"/>
      <c r="C90" s="255"/>
      <c r="D90" s="234" t="s">
        <v>155</v>
      </c>
      <c r="E90" s="256" t="s">
        <v>19</v>
      </c>
      <c r="F90" s="257" t="s">
        <v>234</v>
      </c>
      <c r="G90" s="255"/>
      <c r="H90" s="258">
        <v>1</v>
      </c>
      <c r="I90" s="259"/>
      <c r="J90" s="255"/>
      <c r="K90" s="255"/>
      <c r="L90" s="260"/>
      <c r="M90" s="261"/>
      <c r="N90" s="262"/>
      <c r="O90" s="262"/>
      <c r="P90" s="262"/>
      <c r="Q90" s="262"/>
      <c r="R90" s="262"/>
      <c r="S90" s="262"/>
      <c r="T90" s="263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4" t="s">
        <v>155</v>
      </c>
      <c r="AU90" s="264" t="s">
        <v>79</v>
      </c>
      <c r="AV90" s="15" t="s">
        <v>151</v>
      </c>
      <c r="AW90" s="15" t="s">
        <v>33</v>
      </c>
      <c r="AX90" s="15" t="s">
        <v>79</v>
      </c>
      <c r="AY90" s="264" t="s">
        <v>143</v>
      </c>
    </row>
    <row r="91" s="2" customFormat="1" ht="49.05" customHeight="1">
      <c r="A91" s="40"/>
      <c r="B91" s="41"/>
      <c r="C91" s="214" t="s">
        <v>82</v>
      </c>
      <c r="D91" s="214" t="s">
        <v>146</v>
      </c>
      <c r="E91" s="215" t="s">
        <v>2112</v>
      </c>
      <c r="F91" s="216" t="s">
        <v>2113</v>
      </c>
      <c r="G91" s="217" t="s">
        <v>2109</v>
      </c>
      <c r="H91" s="218">
        <v>1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43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2110</v>
      </c>
      <c r="AT91" s="225" t="s">
        <v>146</v>
      </c>
      <c r="AU91" s="225" t="s">
        <v>79</v>
      </c>
      <c r="AY91" s="19" t="s">
        <v>143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2110</v>
      </c>
      <c r="BM91" s="225" t="s">
        <v>2114</v>
      </c>
    </row>
    <row r="92" s="14" customFormat="1">
      <c r="A92" s="14"/>
      <c r="B92" s="243"/>
      <c r="C92" s="244"/>
      <c r="D92" s="234" t="s">
        <v>155</v>
      </c>
      <c r="E92" s="245" t="s">
        <v>19</v>
      </c>
      <c r="F92" s="246" t="s">
        <v>79</v>
      </c>
      <c r="G92" s="244"/>
      <c r="H92" s="247">
        <v>1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3" t="s">
        <v>155</v>
      </c>
      <c r="AU92" s="253" t="s">
        <v>79</v>
      </c>
      <c r="AV92" s="14" t="s">
        <v>82</v>
      </c>
      <c r="AW92" s="14" t="s">
        <v>33</v>
      </c>
      <c r="AX92" s="14" t="s">
        <v>72</v>
      </c>
      <c r="AY92" s="253" t="s">
        <v>143</v>
      </c>
    </row>
    <row r="93" s="15" customFormat="1">
      <c r="A93" s="15"/>
      <c r="B93" s="254"/>
      <c r="C93" s="255"/>
      <c r="D93" s="234" t="s">
        <v>155</v>
      </c>
      <c r="E93" s="256" t="s">
        <v>19</v>
      </c>
      <c r="F93" s="257" t="s">
        <v>234</v>
      </c>
      <c r="G93" s="255"/>
      <c r="H93" s="258">
        <v>1</v>
      </c>
      <c r="I93" s="259"/>
      <c r="J93" s="255"/>
      <c r="K93" s="255"/>
      <c r="L93" s="260"/>
      <c r="M93" s="261"/>
      <c r="N93" s="262"/>
      <c r="O93" s="262"/>
      <c r="P93" s="262"/>
      <c r="Q93" s="262"/>
      <c r="R93" s="262"/>
      <c r="S93" s="262"/>
      <c r="T93" s="263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4" t="s">
        <v>155</v>
      </c>
      <c r="AU93" s="264" t="s">
        <v>79</v>
      </c>
      <c r="AV93" s="15" t="s">
        <v>151</v>
      </c>
      <c r="AW93" s="15" t="s">
        <v>33</v>
      </c>
      <c r="AX93" s="15" t="s">
        <v>79</v>
      </c>
      <c r="AY93" s="264" t="s">
        <v>143</v>
      </c>
    </row>
    <row r="94" s="2" customFormat="1" ht="49.05" customHeight="1">
      <c r="A94" s="40"/>
      <c r="B94" s="41"/>
      <c r="C94" s="214" t="s">
        <v>166</v>
      </c>
      <c r="D94" s="214" t="s">
        <v>146</v>
      </c>
      <c r="E94" s="215" t="s">
        <v>2115</v>
      </c>
      <c r="F94" s="216" t="s">
        <v>2116</v>
      </c>
      <c r="G94" s="217" t="s">
        <v>2109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2110</v>
      </c>
      <c r="AT94" s="225" t="s">
        <v>146</v>
      </c>
      <c r="AU94" s="225" t="s">
        <v>79</v>
      </c>
      <c r="AY94" s="19" t="s">
        <v>143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2110</v>
      </c>
      <c r="BM94" s="225" t="s">
        <v>2117</v>
      </c>
    </row>
    <row r="95" s="14" customFormat="1">
      <c r="A95" s="14"/>
      <c r="B95" s="243"/>
      <c r="C95" s="244"/>
      <c r="D95" s="234" t="s">
        <v>155</v>
      </c>
      <c r="E95" s="245" t="s">
        <v>19</v>
      </c>
      <c r="F95" s="246" t="s">
        <v>2118</v>
      </c>
      <c r="G95" s="244"/>
      <c r="H95" s="247">
        <v>1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155</v>
      </c>
      <c r="AU95" s="253" t="s">
        <v>79</v>
      </c>
      <c r="AV95" s="14" t="s">
        <v>82</v>
      </c>
      <c r="AW95" s="14" t="s">
        <v>33</v>
      </c>
      <c r="AX95" s="14" t="s">
        <v>79</v>
      </c>
      <c r="AY95" s="253" t="s">
        <v>143</v>
      </c>
    </row>
    <row r="96" s="2" customFormat="1" ht="24.15" customHeight="1">
      <c r="A96" s="40"/>
      <c r="B96" s="41"/>
      <c r="C96" s="214" t="s">
        <v>151</v>
      </c>
      <c r="D96" s="214" t="s">
        <v>146</v>
      </c>
      <c r="E96" s="215" t="s">
        <v>2119</v>
      </c>
      <c r="F96" s="216" t="s">
        <v>2120</v>
      </c>
      <c r="G96" s="217" t="s">
        <v>2109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43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2110</v>
      </c>
      <c r="AT96" s="225" t="s">
        <v>146</v>
      </c>
      <c r="AU96" s="225" t="s">
        <v>79</v>
      </c>
      <c r="AY96" s="19" t="s">
        <v>143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2110</v>
      </c>
      <c r="BM96" s="225" t="s">
        <v>2121</v>
      </c>
    </row>
    <row r="97" s="14" customFormat="1">
      <c r="A97" s="14"/>
      <c r="B97" s="243"/>
      <c r="C97" s="244"/>
      <c r="D97" s="234" t="s">
        <v>155</v>
      </c>
      <c r="E97" s="245" t="s">
        <v>19</v>
      </c>
      <c r="F97" s="246" t="s">
        <v>2118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155</v>
      </c>
      <c r="AU97" s="253" t="s">
        <v>79</v>
      </c>
      <c r="AV97" s="14" t="s">
        <v>82</v>
      </c>
      <c r="AW97" s="14" t="s">
        <v>33</v>
      </c>
      <c r="AX97" s="14" t="s">
        <v>79</v>
      </c>
      <c r="AY97" s="253" t="s">
        <v>143</v>
      </c>
    </row>
    <row r="98" s="2" customFormat="1" ht="16.5" customHeight="1">
      <c r="A98" s="40"/>
      <c r="B98" s="41"/>
      <c r="C98" s="214" t="s">
        <v>176</v>
      </c>
      <c r="D98" s="214" t="s">
        <v>146</v>
      </c>
      <c r="E98" s="215" t="s">
        <v>2122</v>
      </c>
      <c r="F98" s="216" t="s">
        <v>2123</v>
      </c>
      <c r="G98" s="217" t="s">
        <v>2109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2110</v>
      </c>
      <c r="AT98" s="225" t="s">
        <v>146</v>
      </c>
      <c r="AU98" s="225" t="s">
        <v>79</v>
      </c>
      <c r="AY98" s="19" t="s">
        <v>143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2110</v>
      </c>
      <c r="BM98" s="225" t="s">
        <v>2124</v>
      </c>
    </row>
    <row r="99" s="14" customFormat="1">
      <c r="A99" s="14"/>
      <c r="B99" s="243"/>
      <c r="C99" s="244"/>
      <c r="D99" s="234" t="s">
        <v>155</v>
      </c>
      <c r="E99" s="245" t="s">
        <v>19</v>
      </c>
      <c r="F99" s="246" t="s">
        <v>2118</v>
      </c>
      <c r="G99" s="244"/>
      <c r="H99" s="247">
        <v>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155</v>
      </c>
      <c r="AU99" s="253" t="s">
        <v>79</v>
      </c>
      <c r="AV99" s="14" t="s">
        <v>82</v>
      </c>
      <c r="AW99" s="14" t="s">
        <v>33</v>
      </c>
      <c r="AX99" s="14" t="s">
        <v>79</v>
      </c>
      <c r="AY99" s="253" t="s">
        <v>143</v>
      </c>
    </row>
    <row r="100" s="2" customFormat="1" ht="16.5" customHeight="1">
      <c r="A100" s="40"/>
      <c r="B100" s="41"/>
      <c r="C100" s="214" t="s">
        <v>182</v>
      </c>
      <c r="D100" s="214" t="s">
        <v>146</v>
      </c>
      <c r="E100" s="215" t="s">
        <v>2125</v>
      </c>
      <c r="F100" s="216" t="s">
        <v>2126</v>
      </c>
      <c r="G100" s="217" t="s">
        <v>2109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2110</v>
      </c>
      <c r="AT100" s="225" t="s">
        <v>146</v>
      </c>
      <c r="AU100" s="225" t="s">
        <v>79</v>
      </c>
      <c r="AY100" s="19" t="s">
        <v>143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2110</v>
      </c>
      <c r="BM100" s="225" t="s">
        <v>2127</v>
      </c>
    </row>
    <row r="101" s="14" customFormat="1">
      <c r="A101" s="14"/>
      <c r="B101" s="243"/>
      <c r="C101" s="244"/>
      <c r="D101" s="234" t="s">
        <v>155</v>
      </c>
      <c r="E101" s="245" t="s">
        <v>19</v>
      </c>
      <c r="F101" s="246" t="s">
        <v>2118</v>
      </c>
      <c r="G101" s="244"/>
      <c r="H101" s="247">
        <v>1</v>
      </c>
      <c r="I101" s="248"/>
      <c r="J101" s="244"/>
      <c r="K101" s="244"/>
      <c r="L101" s="249"/>
      <c r="M101" s="286"/>
      <c r="N101" s="287"/>
      <c r="O101" s="287"/>
      <c r="P101" s="287"/>
      <c r="Q101" s="287"/>
      <c r="R101" s="287"/>
      <c r="S101" s="287"/>
      <c r="T101" s="28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155</v>
      </c>
      <c r="AU101" s="253" t="s">
        <v>79</v>
      </c>
      <c r="AV101" s="14" t="s">
        <v>82</v>
      </c>
      <c r="AW101" s="14" t="s">
        <v>33</v>
      </c>
      <c r="AX101" s="14" t="s">
        <v>79</v>
      </c>
      <c r="AY101" s="253" t="s">
        <v>143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7xOkk9BCUg0mn7ejwIcWL4GjFDMcaY/cT6YNM6MqZsebZeMXlUjrMYhO6LKqx7pap5oFFZOnzIDdBahzOqBqmQ==" hashValue="fWoiiDsoT9/mNJVP3qznxExKjt4AVsK/iWi7DCpr+Y4manqfIVd8zu84V637p3jlXQbhjjWQP0fJvwc7I3Nn5A==" algorithmName="SHA-512" password="CC35"/>
  <autoFilter ref="C85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Krnov - Horní předměstí, SZZ Krnov - Oprava střech nemocnice v Krnově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2102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2128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2. 8. 2021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2104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102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ROUND((SUM(BE86:BE105)),  2)</f>
        <v>0</v>
      </c>
      <c r="G35" s="40"/>
      <c r="H35" s="40"/>
      <c r="I35" s="159">
        <v>0.20999999999999999</v>
      </c>
      <c r="J35" s="158">
        <f>ROUND(((SUM(BE86:BE105))*I35),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ROUND((SUM(BF86:BF105)),  2)</f>
        <v>0</v>
      </c>
      <c r="G36" s="40"/>
      <c r="H36" s="40"/>
      <c r="I36" s="159">
        <v>0.14999999999999999</v>
      </c>
      <c r="J36" s="158">
        <f>ROUND(((SUM(BF86:BF105))*I36),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ROUND((SUM(BG86:BG105)),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ROUND((SUM(BH86:BH105)),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ROUND((SUM(BI86:BI105)),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Krnov - Horní předměstí, SZZ Krnov - Oprava střech nemocnice v Krnově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2102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VRN.1 - Vedlejší rozpočtové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Krnov</v>
      </c>
      <c r="G56" s="42"/>
      <c r="H56" s="42"/>
      <c r="I56" s="34" t="s">
        <v>23</v>
      </c>
      <c r="J56" s="74" t="str">
        <f>IF(J14="","",J14)</f>
        <v>2. 8. 2021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Krnov,Hlavní náměstí 96/1</v>
      </c>
      <c r="G58" s="42"/>
      <c r="H58" s="42"/>
      <c r="I58" s="34" t="s">
        <v>31</v>
      </c>
      <c r="J58" s="38" t="str">
        <f>E23</f>
        <v>Atelier A, Olomouc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Kucek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104</v>
      </c>
      <c r="D61" s="173"/>
      <c r="E61" s="173"/>
      <c r="F61" s="173"/>
      <c r="G61" s="173"/>
      <c r="H61" s="173"/>
      <c r="I61" s="173"/>
      <c r="J61" s="174" t="s">
        <v>105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106</v>
      </c>
    </row>
    <row r="64" s="9" customFormat="1" ht="24.96" customHeight="1">
      <c r="A64" s="9"/>
      <c r="B64" s="176"/>
      <c r="C64" s="177"/>
      <c r="D64" s="178" t="s">
        <v>2129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128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71" t="str">
        <f>E7</f>
        <v>Krnov - Horní předměstí, SZZ Krnov - Oprava střech nemocnice v Krnově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99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2102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101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VRN.1 - Vedlejší rozpočtové náklady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>Krnov</v>
      </c>
      <c r="G80" s="42"/>
      <c r="H80" s="42"/>
      <c r="I80" s="34" t="s">
        <v>23</v>
      </c>
      <c r="J80" s="74" t="str">
        <f>IF(J14="","",J14)</f>
        <v>2. 8. 2021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E17</f>
        <v>Město Krnov,Hlavní náměstí 96/1</v>
      </c>
      <c r="G82" s="42"/>
      <c r="H82" s="42"/>
      <c r="I82" s="34" t="s">
        <v>31</v>
      </c>
      <c r="J82" s="38" t="str">
        <f>E23</f>
        <v>Atelier A, Olomouc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IF(E20="","",E20)</f>
        <v>Vyplň údaj</v>
      </c>
      <c r="G83" s="42"/>
      <c r="H83" s="42"/>
      <c r="I83" s="34" t="s">
        <v>34</v>
      </c>
      <c r="J83" s="38" t="str">
        <f>E26</f>
        <v>Kucek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129</v>
      </c>
      <c r="D85" s="190" t="s">
        <v>57</v>
      </c>
      <c r="E85" s="190" t="s">
        <v>53</v>
      </c>
      <c r="F85" s="190" t="s">
        <v>54</v>
      </c>
      <c r="G85" s="190" t="s">
        <v>130</v>
      </c>
      <c r="H85" s="190" t="s">
        <v>131</v>
      </c>
      <c r="I85" s="190" t="s">
        <v>132</v>
      </c>
      <c r="J85" s="190" t="s">
        <v>105</v>
      </c>
      <c r="K85" s="191" t="s">
        <v>133</v>
      </c>
      <c r="L85" s="192"/>
      <c r="M85" s="94" t="s">
        <v>19</v>
      </c>
      <c r="N85" s="95" t="s">
        <v>42</v>
      </c>
      <c r="O85" s="95" t="s">
        <v>134</v>
      </c>
      <c r="P85" s="95" t="s">
        <v>135</v>
      </c>
      <c r="Q85" s="95" t="s">
        <v>136</v>
      </c>
      <c r="R85" s="95" t="s">
        <v>137</v>
      </c>
      <c r="S85" s="95" t="s">
        <v>138</v>
      </c>
      <c r="T85" s="96" t="s">
        <v>139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140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106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71</v>
      </c>
      <c r="E87" s="201" t="s">
        <v>2130</v>
      </c>
      <c r="F87" s="201" t="s">
        <v>2131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SUM(P88:P105)</f>
        <v>0</v>
      </c>
      <c r="Q87" s="206"/>
      <c r="R87" s="207">
        <f>SUM(R88:R105)</f>
        <v>0</v>
      </c>
      <c r="S87" s="206"/>
      <c r="T87" s="208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176</v>
      </c>
      <c r="AT87" s="210" t="s">
        <v>71</v>
      </c>
      <c r="AU87" s="210" t="s">
        <v>72</v>
      </c>
      <c r="AY87" s="209" t="s">
        <v>143</v>
      </c>
      <c r="BK87" s="211">
        <f>SUM(BK88:BK105)</f>
        <v>0</v>
      </c>
    </row>
    <row r="88" s="2" customFormat="1" ht="78" customHeight="1">
      <c r="A88" s="40"/>
      <c r="B88" s="41"/>
      <c r="C88" s="214" t="s">
        <v>79</v>
      </c>
      <c r="D88" s="214" t="s">
        <v>146</v>
      </c>
      <c r="E88" s="215" t="s">
        <v>2132</v>
      </c>
      <c r="F88" s="216" t="s">
        <v>2133</v>
      </c>
      <c r="G88" s="217" t="s">
        <v>2109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21" t="s">
        <v>19</v>
      </c>
      <c r="N88" s="222" t="s">
        <v>43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2110</v>
      </c>
      <c r="AT88" s="225" t="s">
        <v>146</v>
      </c>
      <c r="AU88" s="225" t="s">
        <v>79</v>
      </c>
      <c r="AY88" s="19" t="s">
        <v>143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2110</v>
      </c>
      <c r="BM88" s="225" t="s">
        <v>2134</v>
      </c>
    </row>
    <row r="89" s="14" customFormat="1">
      <c r="A89" s="14"/>
      <c r="B89" s="243"/>
      <c r="C89" s="244"/>
      <c r="D89" s="234" t="s">
        <v>155</v>
      </c>
      <c r="E89" s="245" t="s">
        <v>19</v>
      </c>
      <c r="F89" s="246" t="s">
        <v>79</v>
      </c>
      <c r="G89" s="244"/>
      <c r="H89" s="247">
        <v>1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3" t="s">
        <v>155</v>
      </c>
      <c r="AU89" s="253" t="s">
        <v>79</v>
      </c>
      <c r="AV89" s="14" t="s">
        <v>82</v>
      </c>
      <c r="AW89" s="14" t="s">
        <v>33</v>
      </c>
      <c r="AX89" s="14" t="s">
        <v>72</v>
      </c>
      <c r="AY89" s="253" t="s">
        <v>143</v>
      </c>
    </row>
    <row r="90" s="15" customFormat="1">
      <c r="A90" s="15"/>
      <c r="B90" s="254"/>
      <c r="C90" s="255"/>
      <c r="D90" s="234" t="s">
        <v>155</v>
      </c>
      <c r="E90" s="256" t="s">
        <v>19</v>
      </c>
      <c r="F90" s="257" t="s">
        <v>234</v>
      </c>
      <c r="G90" s="255"/>
      <c r="H90" s="258">
        <v>1</v>
      </c>
      <c r="I90" s="259"/>
      <c r="J90" s="255"/>
      <c r="K90" s="255"/>
      <c r="L90" s="260"/>
      <c r="M90" s="261"/>
      <c r="N90" s="262"/>
      <c r="O90" s="262"/>
      <c r="P90" s="262"/>
      <c r="Q90" s="262"/>
      <c r="R90" s="262"/>
      <c r="S90" s="262"/>
      <c r="T90" s="263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4" t="s">
        <v>155</v>
      </c>
      <c r="AU90" s="264" t="s">
        <v>79</v>
      </c>
      <c r="AV90" s="15" t="s">
        <v>151</v>
      </c>
      <c r="AW90" s="15" t="s">
        <v>33</v>
      </c>
      <c r="AX90" s="15" t="s">
        <v>79</v>
      </c>
      <c r="AY90" s="264" t="s">
        <v>143</v>
      </c>
    </row>
    <row r="91" s="2" customFormat="1" ht="49.05" customHeight="1">
      <c r="A91" s="40"/>
      <c r="B91" s="41"/>
      <c r="C91" s="214" t="s">
        <v>82</v>
      </c>
      <c r="D91" s="214" t="s">
        <v>146</v>
      </c>
      <c r="E91" s="215" t="s">
        <v>2135</v>
      </c>
      <c r="F91" s="216" t="s">
        <v>2136</v>
      </c>
      <c r="G91" s="217" t="s">
        <v>2109</v>
      </c>
      <c r="H91" s="218">
        <v>1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43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2110</v>
      </c>
      <c r="AT91" s="225" t="s">
        <v>146</v>
      </c>
      <c r="AU91" s="225" t="s">
        <v>79</v>
      </c>
      <c r="AY91" s="19" t="s">
        <v>143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2110</v>
      </c>
      <c r="BM91" s="225" t="s">
        <v>2137</v>
      </c>
    </row>
    <row r="92" s="14" customFormat="1">
      <c r="A92" s="14"/>
      <c r="B92" s="243"/>
      <c r="C92" s="244"/>
      <c r="D92" s="234" t="s">
        <v>155</v>
      </c>
      <c r="E92" s="245" t="s">
        <v>19</v>
      </c>
      <c r="F92" s="246" t="s">
        <v>79</v>
      </c>
      <c r="G92" s="244"/>
      <c r="H92" s="247">
        <v>1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3" t="s">
        <v>155</v>
      </c>
      <c r="AU92" s="253" t="s">
        <v>79</v>
      </c>
      <c r="AV92" s="14" t="s">
        <v>82</v>
      </c>
      <c r="AW92" s="14" t="s">
        <v>33</v>
      </c>
      <c r="AX92" s="14" t="s">
        <v>72</v>
      </c>
      <c r="AY92" s="253" t="s">
        <v>143</v>
      </c>
    </row>
    <row r="93" s="15" customFormat="1">
      <c r="A93" s="15"/>
      <c r="B93" s="254"/>
      <c r="C93" s="255"/>
      <c r="D93" s="234" t="s">
        <v>155</v>
      </c>
      <c r="E93" s="256" t="s">
        <v>19</v>
      </c>
      <c r="F93" s="257" t="s">
        <v>234</v>
      </c>
      <c r="G93" s="255"/>
      <c r="H93" s="258">
        <v>1</v>
      </c>
      <c r="I93" s="259"/>
      <c r="J93" s="255"/>
      <c r="K93" s="255"/>
      <c r="L93" s="260"/>
      <c r="M93" s="261"/>
      <c r="N93" s="262"/>
      <c r="O93" s="262"/>
      <c r="P93" s="262"/>
      <c r="Q93" s="262"/>
      <c r="R93" s="262"/>
      <c r="S93" s="262"/>
      <c r="T93" s="263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4" t="s">
        <v>155</v>
      </c>
      <c r="AU93" s="264" t="s">
        <v>79</v>
      </c>
      <c r="AV93" s="15" t="s">
        <v>151</v>
      </c>
      <c r="AW93" s="15" t="s">
        <v>33</v>
      </c>
      <c r="AX93" s="15" t="s">
        <v>79</v>
      </c>
      <c r="AY93" s="264" t="s">
        <v>143</v>
      </c>
    </row>
    <row r="94" s="2" customFormat="1" ht="56.25" customHeight="1">
      <c r="A94" s="40"/>
      <c r="B94" s="41"/>
      <c r="C94" s="214" t="s">
        <v>166</v>
      </c>
      <c r="D94" s="214" t="s">
        <v>146</v>
      </c>
      <c r="E94" s="215" t="s">
        <v>2138</v>
      </c>
      <c r="F94" s="216" t="s">
        <v>2139</v>
      </c>
      <c r="G94" s="217" t="s">
        <v>2109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2110</v>
      </c>
      <c r="AT94" s="225" t="s">
        <v>146</v>
      </c>
      <c r="AU94" s="225" t="s">
        <v>79</v>
      </c>
      <c r="AY94" s="19" t="s">
        <v>143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2110</v>
      </c>
      <c r="BM94" s="225" t="s">
        <v>2140</v>
      </c>
    </row>
    <row r="95" s="14" customFormat="1">
      <c r="A95" s="14"/>
      <c r="B95" s="243"/>
      <c r="C95" s="244"/>
      <c r="D95" s="234" t="s">
        <v>155</v>
      </c>
      <c r="E95" s="245" t="s">
        <v>19</v>
      </c>
      <c r="F95" s="246" t="s">
        <v>79</v>
      </c>
      <c r="G95" s="244"/>
      <c r="H95" s="247">
        <v>1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155</v>
      </c>
      <c r="AU95" s="253" t="s">
        <v>79</v>
      </c>
      <c r="AV95" s="14" t="s">
        <v>82</v>
      </c>
      <c r="AW95" s="14" t="s">
        <v>33</v>
      </c>
      <c r="AX95" s="14" t="s">
        <v>72</v>
      </c>
      <c r="AY95" s="253" t="s">
        <v>143</v>
      </c>
    </row>
    <row r="96" s="15" customFormat="1">
      <c r="A96" s="15"/>
      <c r="B96" s="254"/>
      <c r="C96" s="255"/>
      <c r="D96" s="234" t="s">
        <v>155</v>
      </c>
      <c r="E96" s="256" t="s">
        <v>19</v>
      </c>
      <c r="F96" s="257" t="s">
        <v>234</v>
      </c>
      <c r="G96" s="255"/>
      <c r="H96" s="258">
        <v>1</v>
      </c>
      <c r="I96" s="259"/>
      <c r="J96" s="255"/>
      <c r="K96" s="255"/>
      <c r="L96" s="260"/>
      <c r="M96" s="261"/>
      <c r="N96" s="262"/>
      <c r="O96" s="262"/>
      <c r="P96" s="262"/>
      <c r="Q96" s="262"/>
      <c r="R96" s="262"/>
      <c r="S96" s="262"/>
      <c r="T96" s="263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4" t="s">
        <v>155</v>
      </c>
      <c r="AU96" s="264" t="s">
        <v>79</v>
      </c>
      <c r="AV96" s="15" t="s">
        <v>151</v>
      </c>
      <c r="AW96" s="15" t="s">
        <v>33</v>
      </c>
      <c r="AX96" s="15" t="s">
        <v>79</v>
      </c>
      <c r="AY96" s="264" t="s">
        <v>143</v>
      </c>
    </row>
    <row r="97" s="2" customFormat="1" ht="44.25" customHeight="1">
      <c r="A97" s="40"/>
      <c r="B97" s="41"/>
      <c r="C97" s="214" t="s">
        <v>151</v>
      </c>
      <c r="D97" s="214" t="s">
        <v>146</v>
      </c>
      <c r="E97" s="215" t="s">
        <v>2141</v>
      </c>
      <c r="F97" s="216" t="s">
        <v>2142</v>
      </c>
      <c r="G97" s="217" t="s">
        <v>2109</v>
      </c>
      <c r="H97" s="218">
        <v>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2110</v>
      </c>
      <c r="AT97" s="225" t="s">
        <v>146</v>
      </c>
      <c r="AU97" s="225" t="s">
        <v>79</v>
      </c>
      <c r="AY97" s="19" t="s">
        <v>143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2110</v>
      </c>
      <c r="BM97" s="225" t="s">
        <v>2143</v>
      </c>
    </row>
    <row r="98" s="14" customFormat="1">
      <c r="A98" s="14"/>
      <c r="B98" s="243"/>
      <c r="C98" s="244"/>
      <c r="D98" s="234" t="s">
        <v>155</v>
      </c>
      <c r="E98" s="245" t="s">
        <v>19</v>
      </c>
      <c r="F98" s="246" t="s">
        <v>79</v>
      </c>
      <c r="G98" s="244"/>
      <c r="H98" s="247">
        <v>1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155</v>
      </c>
      <c r="AU98" s="253" t="s">
        <v>79</v>
      </c>
      <c r="AV98" s="14" t="s">
        <v>82</v>
      </c>
      <c r="AW98" s="14" t="s">
        <v>33</v>
      </c>
      <c r="AX98" s="14" t="s">
        <v>72</v>
      </c>
      <c r="AY98" s="253" t="s">
        <v>143</v>
      </c>
    </row>
    <row r="99" s="15" customFormat="1">
      <c r="A99" s="15"/>
      <c r="B99" s="254"/>
      <c r="C99" s="255"/>
      <c r="D99" s="234" t="s">
        <v>155</v>
      </c>
      <c r="E99" s="256" t="s">
        <v>19</v>
      </c>
      <c r="F99" s="257" t="s">
        <v>234</v>
      </c>
      <c r="G99" s="255"/>
      <c r="H99" s="258">
        <v>1</v>
      </c>
      <c r="I99" s="259"/>
      <c r="J99" s="255"/>
      <c r="K99" s="255"/>
      <c r="L99" s="260"/>
      <c r="M99" s="261"/>
      <c r="N99" s="262"/>
      <c r="O99" s="262"/>
      <c r="P99" s="262"/>
      <c r="Q99" s="262"/>
      <c r="R99" s="262"/>
      <c r="S99" s="262"/>
      <c r="T99" s="26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4" t="s">
        <v>155</v>
      </c>
      <c r="AU99" s="264" t="s">
        <v>79</v>
      </c>
      <c r="AV99" s="15" t="s">
        <v>151</v>
      </c>
      <c r="AW99" s="15" t="s">
        <v>33</v>
      </c>
      <c r="AX99" s="15" t="s">
        <v>79</v>
      </c>
      <c r="AY99" s="264" t="s">
        <v>143</v>
      </c>
    </row>
    <row r="100" s="2" customFormat="1" ht="33" customHeight="1">
      <c r="A100" s="40"/>
      <c r="B100" s="41"/>
      <c r="C100" s="214" t="s">
        <v>176</v>
      </c>
      <c r="D100" s="214" t="s">
        <v>146</v>
      </c>
      <c r="E100" s="215" t="s">
        <v>2144</v>
      </c>
      <c r="F100" s="216" t="s">
        <v>2145</v>
      </c>
      <c r="G100" s="217" t="s">
        <v>2109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2110</v>
      </c>
      <c r="AT100" s="225" t="s">
        <v>146</v>
      </c>
      <c r="AU100" s="225" t="s">
        <v>79</v>
      </c>
      <c r="AY100" s="19" t="s">
        <v>143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2110</v>
      </c>
      <c r="BM100" s="225" t="s">
        <v>2146</v>
      </c>
    </row>
    <row r="101" s="14" customFormat="1">
      <c r="A101" s="14"/>
      <c r="B101" s="243"/>
      <c r="C101" s="244"/>
      <c r="D101" s="234" t="s">
        <v>155</v>
      </c>
      <c r="E101" s="245" t="s">
        <v>19</v>
      </c>
      <c r="F101" s="246" t="s">
        <v>79</v>
      </c>
      <c r="G101" s="244"/>
      <c r="H101" s="247">
        <v>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155</v>
      </c>
      <c r="AU101" s="253" t="s">
        <v>79</v>
      </c>
      <c r="AV101" s="14" t="s">
        <v>82</v>
      </c>
      <c r="AW101" s="14" t="s">
        <v>33</v>
      </c>
      <c r="AX101" s="14" t="s">
        <v>72</v>
      </c>
      <c r="AY101" s="253" t="s">
        <v>143</v>
      </c>
    </row>
    <row r="102" s="15" customFormat="1">
      <c r="A102" s="15"/>
      <c r="B102" s="254"/>
      <c r="C102" s="255"/>
      <c r="D102" s="234" t="s">
        <v>155</v>
      </c>
      <c r="E102" s="256" t="s">
        <v>19</v>
      </c>
      <c r="F102" s="257" t="s">
        <v>234</v>
      </c>
      <c r="G102" s="255"/>
      <c r="H102" s="258">
        <v>1</v>
      </c>
      <c r="I102" s="259"/>
      <c r="J102" s="255"/>
      <c r="K102" s="255"/>
      <c r="L102" s="260"/>
      <c r="M102" s="261"/>
      <c r="N102" s="262"/>
      <c r="O102" s="262"/>
      <c r="P102" s="262"/>
      <c r="Q102" s="262"/>
      <c r="R102" s="262"/>
      <c r="S102" s="262"/>
      <c r="T102" s="26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4" t="s">
        <v>155</v>
      </c>
      <c r="AU102" s="264" t="s">
        <v>79</v>
      </c>
      <c r="AV102" s="15" t="s">
        <v>151</v>
      </c>
      <c r="AW102" s="15" t="s">
        <v>33</v>
      </c>
      <c r="AX102" s="15" t="s">
        <v>79</v>
      </c>
      <c r="AY102" s="264" t="s">
        <v>143</v>
      </c>
    </row>
    <row r="103" s="2" customFormat="1" ht="16.5" customHeight="1">
      <c r="A103" s="40"/>
      <c r="B103" s="41"/>
      <c r="C103" s="214" t="s">
        <v>182</v>
      </c>
      <c r="D103" s="214" t="s">
        <v>146</v>
      </c>
      <c r="E103" s="215" t="s">
        <v>2147</v>
      </c>
      <c r="F103" s="216" t="s">
        <v>2148</v>
      </c>
      <c r="G103" s="217" t="s">
        <v>2109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2110</v>
      </c>
      <c r="AT103" s="225" t="s">
        <v>146</v>
      </c>
      <c r="AU103" s="225" t="s">
        <v>79</v>
      </c>
      <c r="AY103" s="19" t="s">
        <v>143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2110</v>
      </c>
      <c r="BM103" s="225" t="s">
        <v>2149</v>
      </c>
    </row>
    <row r="104" s="14" customFormat="1">
      <c r="A104" s="14"/>
      <c r="B104" s="243"/>
      <c r="C104" s="244"/>
      <c r="D104" s="234" t="s">
        <v>155</v>
      </c>
      <c r="E104" s="245" t="s">
        <v>19</v>
      </c>
      <c r="F104" s="246" t="s">
        <v>2118</v>
      </c>
      <c r="G104" s="244"/>
      <c r="H104" s="247">
        <v>1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155</v>
      </c>
      <c r="AU104" s="253" t="s">
        <v>79</v>
      </c>
      <c r="AV104" s="14" t="s">
        <v>82</v>
      </c>
      <c r="AW104" s="14" t="s">
        <v>33</v>
      </c>
      <c r="AX104" s="14" t="s">
        <v>79</v>
      </c>
      <c r="AY104" s="253" t="s">
        <v>143</v>
      </c>
    </row>
    <row r="105" s="2" customFormat="1" ht="16.5" customHeight="1">
      <c r="A105" s="40"/>
      <c r="B105" s="41"/>
      <c r="C105" s="214" t="s">
        <v>189</v>
      </c>
      <c r="D105" s="214" t="s">
        <v>146</v>
      </c>
      <c r="E105" s="215" t="s">
        <v>2150</v>
      </c>
      <c r="F105" s="216" t="s">
        <v>2151</v>
      </c>
      <c r="G105" s="217" t="s">
        <v>2109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89" t="s">
        <v>19</v>
      </c>
      <c r="N105" s="290" t="s">
        <v>43</v>
      </c>
      <c r="O105" s="291"/>
      <c r="P105" s="292">
        <f>O105*H105</f>
        <v>0</v>
      </c>
      <c r="Q105" s="292">
        <v>0</v>
      </c>
      <c r="R105" s="292">
        <f>Q105*H105</f>
        <v>0</v>
      </c>
      <c r="S105" s="292">
        <v>0</v>
      </c>
      <c r="T105" s="29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2110</v>
      </c>
      <c r="AT105" s="225" t="s">
        <v>146</v>
      </c>
      <c r="AU105" s="225" t="s">
        <v>79</v>
      </c>
      <c r="AY105" s="19" t="s">
        <v>143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2110</v>
      </c>
      <c r="BM105" s="225" t="s">
        <v>2152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0DkONYUJ2uapPedvCuhOP1byPJWc2dI+4Xva974tGNcXmKY32qoasTsw7Cv2hTtzqaV2JZEMRk9jSyETzEVyVQ==" hashValue="TG3JlceWtgaxNiUaIP+VragoBQTITOADG/DJG0Fw9LjbtKphMSYK/QUSPnLnW8uis3NNEvvRJxwSgrgFHJ8vWQ==" algorithmName="SHA-512" password="CC35"/>
  <autoFilter ref="C85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4" customWidth="1"/>
    <col min="2" max="2" width="1.667969" style="294" customWidth="1"/>
    <col min="3" max="4" width="5" style="294" customWidth="1"/>
    <col min="5" max="5" width="11.66016" style="294" customWidth="1"/>
    <col min="6" max="6" width="9.160156" style="294" customWidth="1"/>
    <col min="7" max="7" width="5" style="294" customWidth="1"/>
    <col min="8" max="8" width="77.83203" style="294" customWidth="1"/>
    <col min="9" max="10" width="20" style="294" customWidth="1"/>
    <col min="11" max="11" width="1.667969" style="294" customWidth="1"/>
  </cols>
  <sheetData>
    <row r="1" s="1" customFormat="1" ht="37.5" customHeight="1"/>
    <row r="2" s="1" customFormat="1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7" customFormat="1" ht="45" customHeight="1">
      <c r="B3" s="298"/>
      <c r="C3" s="299" t="s">
        <v>2153</v>
      </c>
      <c r="D3" s="299"/>
      <c r="E3" s="299"/>
      <c r="F3" s="299"/>
      <c r="G3" s="299"/>
      <c r="H3" s="299"/>
      <c r="I3" s="299"/>
      <c r="J3" s="299"/>
      <c r="K3" s="300"/>
    </row>
    <row r="4" s="1" customFormat="1" ht="25.5" customHeight="1">
      <c r="B4" s="301"/>
      <c r="C4" s="302" t="s">
        <v>2154</v>
      </c>
      <c r="D4" s="302"/>
      <c r="E4" s="302"/>
      <c r="F4" s="302"/>
      <c r="G4" s="302"/>
      <c r="H4" s="302"/>
      <c r="I4" s="302"/>
      <c r="J4" s="302"/>
      <c r="K4" s="303"/>
    </row>
    <row r="5" s="1" customFormat="1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s="1" customFormat="1" ht="15" customHeight="1">
      <c r="B6" s="301"/>
      <c r="C6" s="305" t="s">
        <v>2155</v>
      </c>
      <c r="D6" s="305"/>
      <c r="E6" s="305"/>
      <c r="F6" s="305"/>
      <c r="G6" s="305"/>
      <c r="H6" s="305"/>
      <c r="I6" s="305"/>
      <c r="J6" s="305"/>
      <c r="K6" s="303"/>
    </row>
    <row r="7" s="1" customFormat="1" ht="15" customHeight="1">
      <c r="B7" s="306"/>
      <c r="C7" s="305" t="s">
        <v>2156</v>
      </c>
      <c r="D7" s="305"/>
      <c r="E7" s="305"/>
      <c r="F7" s="305"/>
      <c r="G7" s="305"/>
      <c r="H7" s="305"/>
      <c r="I7" s="305"/>
      <c r="J7" s="305"/>
      <c r="K7" s="303"/>
    </row>
    <row r="8" s="1" customFormat="1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s="1" customFormat="1" ht="15" customHeight="1">
      <c r="B9" s="306"/>
      <c r="C9" s="305" t="s">
        <v>2157</v>
      </c>
      <c r="D9" s="305"/>
      <c r="E9" s="305"/>
      <c r="F9" s="305"/>
      <c r="G9" s="305"/>
      <c r="H9" s="305"/>
      <c r="I9" s="305"/>
      <c r="J9" s="305"/>
      <c r="K9" s="303"/>
    </row>
    <row r="10" s="1" customFormat="1" ht="15" customHeight="1">
      <c r="B10" s="306"/>
      <c r="C10" s="305"/>
      <c r="D10" s="305" t="s">
        <v>2158</v>
      </c>
      <c r="E10" s="305"/>
      <c r="F10" s="305"/>
      <c r="G10" s="305"/>
      <c r="H10" s="305"/>
      <c r="I10" s="305"/>
      <c r="J10" s="305"/>
      <c r="K10" s="303"/>
    </row>
    <row r="11" s="1" customFormat="1" ht="15" customHeight="1">
      <c r="B11" s="306"/>
      <c r="C11" s="307"/>
      <c r="D11" s="305" t="s">
        <v>2159</v>
      </c>
      <c r="E11" s="305"/>
      <c r="F11" s="305"/>
      <c r="G11" s="305"/>
      <c r="H11" s="305"/>
      <c r="I11" s="305"/>
      <c r="J11" s="305"/>
      <c r="K11" s="303"/>
    </row>
    <row r="12" s="1" customFormat="1" ht="15" customHeight="1">
      <c r="B12" s="306"/>
      <c r="C12" s="307"/>
      <c r="D12" s="305"/>
      <c r="E12" s="305"/>
      <c r="F12" s="305"/>
      <c r="G12" s="305"/>
      <c r="H12" s="305"/>
      <c r="I12" s="305"/>
      <c r="J12" s="305"/>
      <c r="K12" s="303"/>
    </row>
    <row r="13" s="1" customFormat="1" ht="15" customHeight="1">
      <c r="B13" s="306"/>
      <c r="C13" s="307"/>
      <c r="D13" s="308" t="s">
        <v>2160</v>
      </c>
      <c r="E13" s="305"/>
      <c r="F13" s="305"/>
      <c r="G13" s="305"/>
      <c r="H13" s="305"/>
      <c r="I13" s="305"/>
      <c r="J13" s="305"/>
      <c r="K13" s="303"/>
    </row>
    <row r="14" s="1" customFormat="1" ht="12.75" customHeight="1">
      <c r="B14" s="306"/>
      <c r="C14" s="307"/>
      <c r="D14" s="307"/>
      <c r="E14" s="307"/>
      <c r="F14" s="307"/>
      <c r="G14" s="307"/>
      <c r="H14" s="307"/>
      <c r="I14" s="307"/>
      <c r="J14" s="307"/>
      <c r="K14" s="303"/>
    </row>
    <row r="15" s="1" customFormat="1" ht="15" customHeight="1">
      <c r="B15" s="306"/>
      <c r="C15" s="307"/>
      <c r="D15" s="305" t="s">
        <v>2161</v>
      </c>
      <c r="E15" s="305"/>
      <c r="F15" s="305"/>
      <c r="G15" s="305"/>
      <c r="H15" s="305"/>
      <c r="I15" s="305"/>
      <c r="J15" s="305"/>
      <c r="K15" s="303"/>
    </row>
    <row r="16" s="1" customFormat="1" ht="15" customHeight="1">
      <c r="B16" s="306"/>
      <c r="C16" s="307"/>
      <c r="D16" s="305" t="s">
        <v>2162</v>
      </c>
      <c r="E16" s="305"/>
      <c r="F16" s="305"/>
      <c r="G16" s="305"/>
      <c r="H16" s="305"/>
      <c r="I16" s="305"/>
      <c r="J16" s="305"/>
      <c r="K16" s="303"/>
    </row>
    <row r="17" s="1" customFormat="1" ht="15" customHeight="1">
      <c r="B17" s="306"/>
      <c r="C17" s="307"/>
      <c r="D17" s="305" t="s">
        <v>2163</v>
      </c>
      <c r="E17" s="305"/>
      <c r="F17" s="305"/>
      <c r="G17" s="305"/>
      <c r="H17" s="305"/>
      <c r="I17" s="305"/>
      <c r="J17" s="305"/>
      <c r="K17" s="303"/>
    </row>
    <row r="18" s="1" customFormat="1" ht="15" customHeight="1">
      <c r="B18" s="306"/>
      <c r="C18" s="307"/>
      <c r="D18" s="307"/>
      <c r="E18" s="309" t="s">
        <v>78</v>
      </c>
      <c r="F18" s="305" t="s">
        <v>2164</v>
      </c>
      <c r="G18" s="305"/>
      <c r="H18" s="305"/>
      <c r="I18" s="305"/>
      <c r="J18" s="305"/>
      <c r="K18" s="303"/>
    </row>
    <row r="19" s="1" customFormat="1" ht="15" customHeight="1">
      <c r="B19" s="306"/>
      <c r="C19" s="307"/>
      <c r="D19" s="307"/>
      <c r="E19" s="309" t="s">
        <v>2165</v>
      </c>
      <c r="F19" s="305" t="s">
        <v>2166</v>
      </c>
      <c r="G19" s="305"/>
      <c r="H19" s="305"/>
      <c r="I19" s="305"/>
      <c r="J19" s="305"/>
      <c r="K19" s="303"/>
    </row>
    <row r="20" s="1" customFormat="1" ht="15" customHeight="1">
      <c r="B20" s="306"/>
      <c r="C20" s="307"/>
      <c r="D20" s="307"/>
      <c r="E20" s="309" t="s">
        <v>2167</v>
      </c>
      <c r="F20" s="305" t="s">
        <v>2168</v>
      </c>
      <c r="G20" s="305"/>
      <c r="H20" s="305"/>
      <c r="I20" s="305"/>
      <c r="J20" s="305"/>
      <c r="K20" s="303"/>
    </row>
    <row r="21" s="1" customFormat="1" ht="15" customHeight="1">
      <c r="B21" s="306"/>
      <c r="C21" s="307"/>
      <c r="D21" s="307"/>
      <c r="E21" s="309" t="s">
        <v>90</v>
      </c>
      <c r="F21" s="305" t="s">
        <v>2169</v>
      </c>
      <c r="G21" s="305"/>
      <c r="H21" s="305"/>
      <c r="I21" s="305"/>
      <c r="J21" s="305"/>
      <c r="K21" s="303"/>
    </row>
    <row r="22" s="1" customFormat="1" ht="15" customHeight="1">
      <c r="B22" s="306"/>
      <c r="C22" s="307"/>
      <c r="D22" s="307"/>
      <c r="E22" s="309" t="s">
        <v>2106</v>
      </c>
      <c r="F22" s="305" t="s">
        <v>2170</v>
      </c>
      <c r="G22" s="305"/>
      <c r="H22" s="305"/>
      <c r="I22" s="305"/>
      <c r="J22" s="305"/>
      <c r="K22" s="303"/>
    </row>
    <row r="23" s="1" customFormat="1" ht="15" customHeight="1">
      <c r="B23" s="306"/>
      <c r="C23" s="307"/>
      <c r="D23" s="307"/>
      <c r="E23" s="309" t="s">
        <v>84</v>
      </c>
      <c r="F23" s="305" t="s">
        <v>2171</v>
      </c>
      <c r="G23" s="305"/>
      <c r="H23" s="305"/>
      <c r="I23" s="305"/>
      <c r="J23" s="305"/>
      <c r="K23" s="303"/>
    </row>
    <row r="24" s="1" customFormat="1" ht="12.75" customHeight="1">
      <c r="B24" s="306"/>
      <c r="C24" s="307"/>
      <c r="D24" s="307"/>
      <c r="E24" s="307"/>
      <c r="F24" s="307"/>
      <c r="G24" s="307"/>
      <c r="H24" s="307"/>
      <c r="I24" s="307"/>
      <c r="J24" s="307"/>
      <c r="K24" s="303"/>
    </row>
    <row r="25" s="1" customFormat="1" ht="15" customHeight="1">
      <c r="B25" s="306"/>
      <c r="C25" s="305" t="s">
        <v>2172</v>
      </c>
      <c r="D25" s="305"/>
      <c r="E25" s="305"/>
      <c r="F25" s="305"/>
      <c r="G25" s="305"/>
      <c r="H25" s="305"/>
      <c r="I25" s="305"/>
      <c r="J25" s="305"/>
      <c r="K25" s="303"/>
    </row>
    <row r="26" s="1" customFormat="1" ht="15" customHeight="1">
      <c r="B26" s="306"/>
      <c r="C26" s="305" t="s">
        <v>2173</v>
      </c>
      <c r="D26" s="305"/>
      <c r="E26" s="305"/>
      <c r="F26" s="305"/>
      <c r="G26" s="305"/>
      <c r="H26" s="305"/>
      <c r="I26" s="305"/>
      <c r="J26" s="305"/>
      <c r="K26" s="303"/>
    </row>
    <row r="27" s="1" customFormat="1" ht="15" customHeight="1">
      <c r="B27" s="306"/>
      <c r="C27" s="305"/>
      <c r="D27" s="305" t="s">
        <v>2174</v>
      </c>
      <c r="E27" s="305"/>
      <c r="F27" s="305"/>
      <c r="G27" s="305"/>
      <c r="H27" s="305"/>
      <c r="I27" s="305"/>
      <c r="J27" s="305"/>
      <c r="K27" s="303"/>
    </row>
    <row r="28" s="1" customFormat="1" ht="15" customHeight="1">
      <c r="B28" s="306"/>
      <c r="C28" s="307"/>
      <c r="D28" s="305" t="s">
        <v>2175</v>
      </c>
      <c r="E28" s="305"/>
      <c r="F28" s="305"/>
      <c r="G28" s="305"/>
      <c r="H28" s="305"/>
      <c r="I28" s="305"/>
      <c r="J28" s="305"/>
      <c r="K28" s="303"/>
    </row>
    <row r="29" s="1" customFormat="1" ht="12.75" customHeight="1">
      <c r="B29" s="306"/>
      <c r="C29" s="307"/>
      <c r="D29" s="307"/>
      <c r="E29" s="307"/>
      <c r="F29" s="307"/>
      <c r="G29" s="307"/>
      <c r="H29" s="307"/>
      <c r="I29" s="307"/>
      <c r="J29" s="307"/>
      <c r="K29" s="303"/>
    </row>
    <row r="30" s="1" customFormat="1" ht="15" customHeight="1">
      <c r="B30" s="306"/>
      <c r="C30" s="307"/>
      <c r="D30" s="305" t="s">
        <v>2176</v>
      </c>
      <c r="E30" s="305"/>
      <c r="F30" s="305"/>
      <c r="G30" s="305"/>
      <c r="H30" s="305"/>
      <c r="I30" s="305"/>
      <c r="J30" s="305"/>
      <c r="K30" s="303"/>
    </row>
    <row r="31" s="1" customFormat="1" ht="15" customHeight="1">
      <c r="B31" s="306"/>
      <c r="C31" s="307"/>
      <c r="D31" s="305" t="s">
        <v>2177</v>
      </c>
      <c r="E31" s="305"/>
      <c r="F31" s="305"/>
      <c r="G31" s="305"/>
      <c r="H31" s="305"/>
      <c r="I31" s="305"/>
      <c r="J31" s="305"/>
      <c r="K31" s="303"/>
    </row>
    <row r="32" s="1" customFormat="1" ht="12.75" customHeight="1">
      <c r="B32" s="306"/>
      <c r="C32" s="307"/>
      <c r="D32" s="307"/>
      <c r="E32" s="307"/>
      <c r="F32" s="307"/>
      <c r="G32" s="307"/>
      <c r="H32" s="307"/>
      <c r="I32" s="307"/>
      <c r="J32" s="307"/>
      <c r="K32" s="303"/>
    </row>
    <row r="33" s="1" customFormat="1" ht="15" customHeight="1">
      <c r="B33" s="306"/>
      <c r="C33" s="307"/>
      <c r="D33" s="305" t="s">
        <v>2178</v>
      </c>
      <c r="E33" s="305"/>
      <c r="F33" s="305"/>
      <c r="G33" s="305"/>
      <c r="H33" s="305"/>
      <c r="I33" s="305"/>
      <c r="J33" s="305"/>
      <c r="K33" s="303"/>
    </row>
    <row r="34" s="1" customFormat="1" ht="15" customHeight="1">
      <c r="B34" s="306"/>
      <c r="C34" s="307"/>
      <c r="D34" s="305" t="s">
        <v>2179</v>
      </c>
      <c r="E34" s="305"/>
      <c r="F34" s="305"/>
      <c r="G34" s="305"/>
      <c r="H34" s="305"/>
      <c r="I34" s="305"/>
      <c r="J34" s="305"/>
      <c r="K34" s="303"/>
    </row>
    <row r="35" s="1" customFormat="1" ht="15" customHeight="1">
      <c r="B35" s="306"/>
      <c r="C35" s="307"/>
      <c r="D35" s="305" t="s">
        <v>2180</v>
      </c>
      <c r="E35" s="305"/>
      <c r="F35" s="305"/>
      <c r="G35" s="305"/>
      <c r="H35" s="305"/>
      <c r="I35" s="305"/>
      <c r="J35" s="305"/>
      <c r="K35" s="303"/>
    </row>
    <row r="36" s="1" customFormat="1" ht="15" customHeight="1">
      <c r="B36" s="306"/>
      <c r="C36" s="307"/>
      <c r="D36" s="305"/>
      <c r="E36" s="308" t="s">
        <v>129</v>
      </c>
      <c r="F36" s="305"/>
      <c r="G36" s="305" t="s">
        <v>2181</v>
      </c>
      <c r="H36" s="305"/>
      <c r="I36" s="305"/>
      <c r="J36" s="305"/>
      <c r="K36" s="303"/>
    </row>
    <row r="37" s="1" customFormat="1" ht="30.75" customHeight="1">
      <c r="B37" s="306"/>
      <c r="C37" s="307"/>
      <c r="D37" s="305"/>
      <c r="E37" s="308" t="s">
        <v>2182</v>
      </c>
      <c r="F37" s="305"/>
      <c r="G37" s="305" t="s">
        <v>2183</v>
      </c>
      <c r="H37" s="305"/>
      <c r="I37" s="305"/>
      <c r="J37" s="305"/>
      <c r="K37" s="303"/>
    </row>
    <row r="38" s="1" customFormat="1" ht="15" customHeight="1">
      <c r="B38" s="306"/>
      <c r="C38" s="307"/>
      <c r="D38" s="305"/>
      <c r="E38" s="308" t="s">
        <v>53</v>
      </c>
      <c r="F38" s="305"/>
      <c r="G38" s="305" t="s">
        <v>2184</v>
      </c>
      <c r="H38" s="305"/>
      <c r="I38" s="305"/>
      <c r="J38" s="305"/>
      <c r="K38" s="303"/>
    </row>
    <row r="39" s="1" customFormat="1" ht="15" customHeight="1">
      <c r="B39" s="306"/>
      <c r="C39" s="307"/>
      <c r="D39" s="305"/>
      <c r="E39" s="308" t="s">
        <v>54</v>
      </c>
      <c r="F39" s="305"/>
      <c r="G39" s="305" t="s">
        <v>2185</v>
      </c>
      <c r="H39" s="305"/>
      <c r="I39" s="305"/>
      <c r="J39" s="305"/>
      <c r="K39" s="303"/>
    </row>
    <row r="40" s="1" customFormat="1" ht="15" customHeight="1">
      <c r="B40" s="306"/>
      <c r="C40" s="307"/>
      <c r="D40" s="305"/>
      <c r="E40" s="308" t="s">
        <v>130</v>
      </c>
      <c r="F40" s="305"/>
      <c r="G40" s="305" t="s">
        <v>2186</v>
      </c>
      <c r="H40" s="305"/>
      <c r="I40" s="305"/>
      <c r="J40" s="305"/>
      <c r="K40" s="303"/>
    </row>
    <row r="41" s="1" customFormat="1" ht="15" customHeight="1">
      <c r="B41" s="306"/>
      <c r="C41" s="307"/>
      <c r="D41" s="305"/>
      <c r="E41" s="308" t="s">
        <v>131</v>
      </c>
      <c r="F41" s="305"/>
      <c r="G41" s="305" t="s">
        <v>2187</v>
      </c>
      <c r="H41" s="305"/>
      <c r="I41" s="305"/>
      <c r="J41" s="305"/>
      <c r="K41" s="303"/>
    </row>
    <row r="42" s="1" customFormat="1" ht="15" customHeight="1">
      <c r="B42" s="306"/>
      <c r="C42" s="307"/>
      <c r="D42" s="305"/>
      <c r="E42" s="308" t="s">
        <v>2188</v>
      </c>
      <c r="F42" s="305"/>
      <c r="G42" s="305" t="s">
        <v>2189</v>
      </c>
      <c r="H42" s="305"/>
      <c r="I42" s="305"/>
      <c r="J42" s="305"/>
      <c r="K42" s="303"/>
    </row>
    <row r="43" s="1" customFormat="1" ht="15" customHeight="1">
      <c r="B43" s="306"/>
      <c r="C43" s="307"/>
      <c r="D43" s="305"/>
      <c r="E43" s="308"/>
      <c r="F43" s="305"/>
      <c r="G43" s="305" t="s">
        <v>2190</v>
      </c>
      <c r="H43" s="305"/>
      <c r="I43" s="305"/>
      <c r="J43" s="305"/>
      <c r="K43" s="303"/>
    </row>
    <row r="44" s="1" customFormat="1" ht="15" customHeight="1">
      <c r="B44" s="306"/>
      <c r="C44" s="307"/>
      <c r="D44" s="305"/>
      <c r="E44" s="308" t="s">
        <v>2191</v>
      </c>
      <c r="F44" s="305"/>
      <c r="G44" s="305" t="s">
        <v>2192</v>
      </c>
      <c r="H44" s="305"/>
      <c r="I44" s="305"/>
      <c r="J44" s="305"/>
      <c r="K44" s="303"/>
    </row>
    <row r="45" s="1" customFormat="1" ht="15" customHeight="1">
      <c r="B45" s="306"/>
      <c r="C45" s="307"/>
      <c r="D45" s="305"/>
      <c r="E45" s="308" t="s">
        <v>133</v>
      </c>
      <c r="F45" s="305"/>
      <c r="G45" s="305" t="s">
        <v>2193</v>
      </c>
      <c r="H45" s="305"/>
      <c r="I45" s="305"/>
      <c r="J45" s="305"/>
      <c r="K45" s="303"/>
    </row>
    <row r="46" s="1" customFormat="1" ht="12.75" customHeight="1">
      <c r="B46" s="306"/>
      <c r="C46" s="307"/>
      <c r="D46" s="305"/>
      <c r="E46" s="305"/>
      <c r="F46" s="305"/>
      <c r="G46" s="305"/>
      <c r="H46" s="305"/>
      <c r="I46" s="305"/>
      <c r="J46" s="305"/>
      <c r="K46" s="303"/>
    </row>
    <row r="47" s="1" customFormat="1" ht="15" customHeight="1">
      <c r="B47" s="306"/>
      <c r="C47" s="307"/>
      <c r="D47" s="305" t="s">
        <v>2194</v>
      </c>
      <c r="E47" s="305"/>
      <c r="F47" s="305"/>
      <c r="G47" s="305"/>
      <c r="H47" s="305"/>
      <c r="I47" s="305"/>
      <c r="J47" s="305"/>
      <c r="K47" s="303"/>
    </row>
    <row r="48" s="1" customFormat="1" ht="15" customHeight="1">
      <c r="B48" s="306"/>
      <c r="C48" s="307"/>
      <c r="D48" s="307"/>
      <c r="E48" s="305" t="s">
        <v>2195</v>
      </c>
      <c r="F48" s="305"/>
      <c r="G48" s="305"/>
      <c r="H48" s="305"/>
      <c r="I48" s="305"/>
      <c r="J48" s="305"/>
      <c r="K48" s="303"/>
    </row>
    <row r="49" s="1" customFormat="1" ht="15" customHeight="1">
      <c r="B49" s="306"/>
      <c r="C49" s="307"/>
      <c r="D49" s="307"/>
      <c r="E49" s="305" t="s">
        <v>2196</v>
      </c>
      <c r="F49" s="305"/>
      <c r="G49" s="305"/>
      <c r="H49" s="305"/>
      <c r="I49" s="305"/>
      <c r="J49" s="305"/>
      <c r="K49" s="303"/>
    </row>
    <row r="50" s="1" customFormat="1" ht="15" customHeight="1">
      <c r="B50" s="306"/>
      <c r="C50" s="307"/>
      <c r="D50" s="307"/>
      <c r="E50" s="305" t="s">
        <v>2197</v>
      </c>
      <c r="F50" s="305"/>
      <c r="G50" s="305"/>
      <c r="H50" s="305"/>
      <c r="I50" s="305"/>
      <c r="J50" s="305"/>
      <c r="K50" s="303"/>
    </row>
    <row r="51" s="1" customFormat="1" ht="15" customHeight="1">
      <c r="B51" s="306"/>
      <c r="C51" s="307"/>
      <c r="D51" s="305" t="s">
        <v>2198</v>
      </c>
      <c r="E51" s="305"/>
      <c r="F51" s="305"/>
      <c r="G51" s="305"/>
      <c r="H51" s="305"/>
      <c r="I51" s="305"/>
      <c r="J51" s="305"/>
      <c r="K51" s="303"/>
    </row>
    <row r="52" s="1" customFormat="1" ht="25.5" customHeight="1">
      <c r="B52" s="301"/>
      <c r="C52" s="302" t="s">
        <v>2199</v>
      </c>
      <c r="D52" s="302"/>
      <c r="E52" s="302"/>
      <c r="F52" s="302"/>
      <c r="G52" s="302"/>
      <c r="H52" s="302"/>
      <c r="I52" s="302"/>
      <c r="J52" s="302"/>
      <c r="K52" s="303"/>
    </row>
    <row r="53" s="1" customFormat="1" ht="5.25" customHeight="1">
      <c r="B53" s="301"/>
      <c r="C53" s="304"/>
      <c r="D53" s="304"/>
      <c r="E53" s="304"/>
      <c r="F53" s="304"/>
      <c r="G53" s="304"/>
      <c r="H53" s="304"/>
      <c r="I53" s="304"/>
      <c r="J53" s="304"/>
      <c r="K53" s="303"/>
    </row>
    <row r="54" s="1" customFormat="1" ht="15" customHeight="1">
      <c r="B54" s="301"/>
      <c r="C54" s="305" t="s">
        <v>2200</v>
      </c>
      <c r="D54" s="305"/>
      <c r="E54" s="305"/>
      <c r="F54" s="305"/>
      <c r="G54" s="305"/>
      <c r="H54" s="305"/>
      <c r="I54" s="305"/>
      <c r="J54" s="305"/>
      <c r="K54" s="303"/>
    </row>
    <row r="55" s="1" customFormat="1" ht="15" customHeight="1">
      <c r="B55" s="301"/>
      <c r="C55" s="305" t="s">
        <v>2201</v>
      </c>
      <c r="D55" s="305"/>
      <c r="E55" s="305"/>
      <c r="F55" s="305"/>
      <c r="G55" s="305"/>
      <c r="H55" s="305"/>
      <c r="I55" s="305"/>
      <c r="J55" s="305"/>
      <c r="K55" s="303"/>
    </row>
    <row r="56" s="1" customFormat="1" ht="12.75" customHeight="1">
      <c r="B56" s="301"/>
      <c r="C56" s="305"/>
      <c r="D56" s="305"/>
      <c r="E56" s="305"/>
      <c r="F56" s="305"/>
      <c r="G56" s="305"/>
      <c r="H56" s="305"/>
      <c r="I56" s="305"/>
      <c r="J56" s="305"/>
      <c r="K56" s="303"/>
    </row>
    <row r="57" s="1" customFormat="1" ht="15" customHeight="1">
      <c r="B57" s="301"/>
      <c r="C57" s="305" t="s">
        <v>2202</v>
      </c>
      <c r="D57" s="305"/>
      <c r="E57" s="305"/>
      <c r="F57" s="305"/>
      <c r="G57" s="305"/>
      <c r="H57" s="305"/>
      <c r="I57" s="305"/>
      <c r="J57" s="305"/>
      <c r="K57" s="303"/>
    </row>
    <row r="58" s="1" customFormat="1" ht="15" customHeight="1">
      <c r="B58" s="301"/>
      <c r="C58" s="307"/>
      <c r="D58" s="305" t="s">
        <v>2203</v>
      </c>
      <c r="E58" s="305"/>
      <c r="F58" s="305"/>
      <c r="G58" s="305"/>
      <c r="H58" s="305"/>
      <c r="I58" s="305"/>
      <c r="J58" s="305"/>
      <c r="K58" s="303"/>
    </row>
    <row r="59" s="1" customFormat="1" ht="15" customHeight="1">
      <c r="B59" s="301"/>
      <c r="C59" s="307"/>
      <c r="D59" s="305" t="s">
        <v>2204</v>
      </c>
      <c r="E59" s="305"/>
      <c r="F59" s="305"/>
      <c r="G59" s="305"/>
      <c r="H59" s="305"/>
      <c r="I59" s="305"/>
      <c r="J59" s="305"/>
      <c r="K59" s="303"/>
    </row>
    <row r="60" s="1" customFormat="1" ht="15" customHeight="1">
      <c r="B60" s="301"/>
      <c r="C60" s="307"/>
      <c r="D60" s="305" t="s">
        <v>2205</v>
      </c>
      <c r="E60" s="305"/>
      <c r="F60" s="305"/>
      <c r="G60" s="305"/>
      <c r="H60" s="305"/>
      <c r="I60" s="305"/>
      <c r="J60" s="305"/>
      <c r="K60" s="303"/>
    </row>
    <row r="61" s="1" customFormat="1" ht="15" customHeight="1">
      <c r="B61" s="301"/>
      <c r="C61" s="307"/>
      <c r="D61" s="305" t="s">
        <v>2206</v>
      </c>
      <c r="E61" s="305"/>
      <c r="F61" s="305"/>
      <c r="G61" s="305"/>
      <c r="H61" s="305"/>
      <c r="I61" s="305"/>
      <c r="J61" s="305"/>
      <c r="K61" s="303"/>
    </row>
    <row r="62" s="1" customFormat="1" ht="15" customHeight="1">
      <c r="B62" s="301"/>
      <c r="C62" s="307"/>
      <c r="D62" s="310" t="s">
        <v>2207</v>
      </c>
      <c r="E62" s="310"/>
      <c r="F62" s="310"/>
      <c r="G62" s="310"/>
      <c r="H62" s="310"/>
      <c r="I62" s="310"/>
      <c r="J62" s="310"/>
      <c r="K62" s="303"/>
    </row>
    <row r="63" s="1" customFormat="1" ht="15" customHeight="1">
      <c r="B63" s="301"/>
      <c r="C63" s="307"/>
      <c r="D63" s="305" t="s">
        <v>2208</v>
      </c>
      <c r="E63" s="305"/>
      <c r="F63" s="305"/>
      <c r="G63" s="305"/>
      <c r="H63" s="305"/>
      <c r="I63" s="305"/>
      <c r="J63" s="305"/>
      <c r="K63" s="303"/>
    </row>
    <row r="64" s="1" customFormat="1" ht="12.75" customHeight="1">
      <c r="B64" s="301"/>
      <c r="C64" s="307"/>
      <c r="D64" s="307"/>
      <c r="E64" s="311"/>
      <c r="F64" s="307"/>
      <c r="G64" s="307"/>
      <c r="H64" s="307"/>
      <c r="I64" s="307"/>
      <c r="J64" s="307"/>
      <c r="K64" s="303"/>
    </row>
    <row r="65" s="1" customFormat="1" ht="15" customHeight="1">
      <c r="B65" s="301"/>
      <c r="C65" s="307"/>
      <c r="D65" s="305" t="s">
        <v>2209</v>
      </c>
      <c r="E65" s="305"/>
      <c r="F65" s="305"/>
      <c r="G65" s="305"/>
      <c r="H65" s="305"/>
      <c r="I65" s="305"/>
      <c r="J65" s="305"/>
      <c r="K65" s="303"/>
    </row>
    <row r="66" s="1" customFormat="1" ht="15" customHeight="1">
      <c r="B66" s="301"/>
      <c r="C66" s="307"/>
      <c r="D66" s="310" t="s">
        <v>2210</v>
      </c>
      <c r="E66" s="310"/>
      <c r="F66" s="310"/>
      <c r="G66" s="310"/>
      <c r="H66" s="310"/>
      <c r="I66" s="310"/>
      <c r="J66" s="310"/>
      <c r="K66" s="303"/>
    </row>
    <row r="67" s="1" customFormat="1" ht="15" customHeight="1">
      <c r="B67" s="301"/>
      <c r="C67" s="307"/>
      <c r="D67" s="305" t="s">
        <v>2211</v>
      </c>
      <c r="E67" s="305"/>
      <c r="F67" s="305"/>
      <c r="G67" s="305"/>
      <c r="H67" s="305"/>
      <c r="I67" s="305"/>
      <c r="J67" s="305"/>
      <c r="K67" s="303"/>
    </row>
    <row r="68" s="1" customFormat="1" ht="15" customHeight="1">
      <c r="B68" s="301"/>
      <c r="C68" s="307"/>
      <c r="D68" s="305" t="s">
        <v>2212</v>
      </c>
      <c r="E68" s="305"/>
      <c r="F68" s="305"/>
      <c r="G68" s="305"/>
      <c r="H68" s="305"/>
      <c r="I68" s="305"/>
      <c r="J68" s="305"/>
      <c r="K68" s="303"/>
    </row>
    <row r="69" s="1" customFormat="1" ht="15" customHeight="1">
      <c r="B69" s="301"/>
      <c r="C69" s="307"/>
      <c r="D69" s="305" t="s">
        <v>2213</v>
      </c>
      <c r="E69" s="305"/>
      <c r="F69" s="305"/>
      <c r="G69" s="305"/>
      <c r="H69" s="305"/>
      <c r="I69" s="305"/>
      <c r="J69" s="305"/>
      <c r="K69" s="303"/>
    </row>
    <row r="70" s="1" customFormat="1" ht="15" customHeight="1">
      <c r="B70" s="301"/>
      <c r="C70" s="307"/>
      <c r="D70" s="305" t="s">
        <v>2214</v>
      </c>
      <c r="E70" s="305"/>
      <c r="F70" s="305"/>
      <c r="G70" s="305"/>
      <c r="H70" s="305"/>
      <c r="I70" s="305"/>
      <c r="J70" s="305"/>
      <c r="K70" s="303"/>
    </row>
    <row r="71" s="1" customFormat="1" ht="12.75" customHeight="1">
      <c r="B71" s="312"/>
      <c r="C71" s="313"/>
      <c r="D71" s="313"/>
      <c r="E71" s="313"/>
      <c r="F71" s="313"/>
      <c r="G71" s="313"/>
      <c r="H71" s="313"/>
      <c r="I71" s="313"/>
      <c r="J71" s="313"/>
      <c r="K71" s="314"/>
    </row>
    <row r="72" s="1" customFormat="1" ht="18.75" customHeight="1">
      <c r="B72" s="315"/>
      <c r="C72" s="315"/>
      <c r="D72" s="315"/>
      <c r="E72" s="315"/>
      <c r="F72" s="315"/>
      <c r="G72" s="315"/>
      <c r="H72" s="315"/>
      <c r="I72" s="315"/>
      <c r="J72" s="315"/>
      <c r="K72" s="316"/>
    </row>
    <row r="73" s="1" customFormat="1" ht="18.75" customHeight="1">
      <c r="B73" s="316"/>
      <c r="C73" s="316"/>
      <c r="D73" s="316"/>
      <c r="E73" s="316"/>
      <c r="F73" s="316"/>
      <c r="G73" s="316"/>
      <c r="H73" s="316"/>
      <c r="I73" s="316"/>
      <c r="J73" s="316"/>
      <c r="K73" s="316"/>
    </row>
    <row r="74" s="1" customFormat="1" ht="7.5" customHeight="1">
      <c r="B74" s="317"/>
      <c r="C74" s="318"/>
      <c r="D74" s="318"/>
      <c r="E74" s="318"/>
      <c r="F74" s="318"/>
      <c r="G74" s="318"/>
      <c r="H74" s="318"/>
      <c r="I74" s="318"/>
      <c r="J74" s="318"/>
      <c r="K74" s="319"/>
    </row>
    <row r="75" s="1" customFormat="1" ht="45" customHeight="1">
      <c r="B75" s="320"/>
      <c r="C75" s="321" t="s">
        <v>2215</v>
      </c>
      <c r="D75" s="321"/>
      <c r="E75" s="321"/>
      <c r="F75" s="321"/>
      <c r="G75" s="321"/>
      <c r="H75" s="321"/>
      <c r="I75" s="321"/>
      <c r="J75" s="321"/>
      <c r="K75" s="322"/>
    </row>
    <row r="76" s="1" customFormat="1" ht="17.25" customHeight="1">
      <c r="B76" s="320"/>
      <c r="C76" s="323" t="s">
        <v>2216</v>
      </c>
      <c r="D76" s="323"/>
      <c r="E76" s="323"/>
      <c r="F76" s="323" t="s">
        <v>2217</v>
      </c>
      <c r="G76" s="324"/>
      <c r="H76" s="323" t="s">
        <v>54</v>
      </c>
      <c r="I76" s="323" t="s">
        <v>57</v>
      </c>
      <c r="J76" s="323" t="s">
        <v>2218</v>
      </c>
      <c r="K76" s="322"/>
    </row>
    <row r="77" s="1" customFormat="1" ht="17.25" customHeight="1">
      <c r="B77" s="320"/>
      <c r="C77" s="325" t="s">
        <v>2219</v>
      </c>
      <c r="D77" s="325"/>
      <c r="E77" s="325"/>
      <c r="F77" s="326" t="s">
        <v>2220</v>
      </c>
      <c r="G77" s="327"/>
      <c r="H77" s="325"/>
      <c r="I77" s="325"/>
      <c r="J77" s="325" t="s">
        <v>2221</v>
      </c>
      <c r="K77" s="322"/>
    </row>
    <row r="78" s="1" customFormat="1" ht="5.25" customHeight="1">
      <c r="B78" s="320"/>
      <c r="C78" s="328"/>
      <c r="D78" s="328"/>
      <c r="E78" s="328"/>
      <c r="F78" s="328"/>
      <c r="G78" s="329"/>
      <c r="H78" s="328"/>
      <c r="I78" s="328"/>
      <c r="J78" s="328"/>
      <c r="K78" s="322"/>
    </row>
    <row r="79" s="1" customFormat="1" ht="15" customHeight="1">
      <c r="B79" s="320"/>
      <c r="C79" s="308" t="s">
        <v>53</v>
      </c>
      <c r="D79" s="330"/>
      <c r="E79" s="330"/>
      <c r="F79" s="331" t="s">
        <v>2222</v>
      </c>
      <c r="G79" s="332"/>
      <c r="H79" s="308" t="s">
        <v>2223</v>
      </c>
      <c r="I79" s="308" t="s">
        <v>2224</v>
      </c>
      <c r="J79" s="308">
        <v>20</v>
      </c>
      <c r="K79" s="322"/>
    </row>
    <row r="80" s="1" customFormat="1" ht="15" customHeight="1">
      <c r="B80" s="320"/>
      <c r="C80" s="308" t="s">
        <v>2225</v>
      </c>
      <c r="D80" s="308"/>
      <c r="E80" s="308"/>
      <c r="F80" s="331" t="s">
        <v>2222</v>
      </c>
      <c r="G80" s="332"/>
      <c r="H80" s="308" t="s">
        <v>2226</v>
      </c>
      <c r="I80" s="308" t="s">
        <v>2224</v>
      </c>
      <c r="J80" s="308">
        <v>120</v>
      </c>
      <c r="K80" s="322"/>
    </row>
    <row r="81" s="1" customFormat="1" ht="15" customHeight="1">
      <c r="B81" s="333"/>
      <c r="C81" s="308" t="s">
        <v>2227</v>
      </c>
      <c r="D81" s="308"/>
      <c r="E81" s="308"/>
      <c r="F81" s="331" t="s">
        <v>2228</v>
      </c>
      <c r="G81" s="332"/>
      <c r="H81" s="308" t="s">
        <v>2229</v>
      </c>
      <c r="I81" s="308" t="s">
        <v>2224</v>
      </c>
      <c r="J81" s="308">
        <v>50</v>
      </c>
      <c r="K81" s="322"/>
    </row>
    <row r="82" s="1" customFormat="1" ht="15" customHeight="1">
      <c r="B82" s="333"/>
      <c r="C82" s="308" t="s">
        <v>2230</v>
      </c>
      <c r="D82" s="308"/>
      <c r="E82" s="308"/>
      <c r="F82" s="331" t="s">
        <v>2222</v>
      </c>
      <c r="G82" s="332"/>
      <c r="H82" s="308" t="s">
        <v>2231</v>
      </c>
      <c r="I82" s="308" t="s">
        <v>2232</v>
      </c>
      <c r="J82" s="308"/>
      <c r="K82" s="322"/>
    </row>
    <row r="83" s="1" customFormat="1" ht="15" customHeight="1">
      <c r="B83" s="333"/>
      <c r="C83" s="334" t="s">
        <v>2233</v>
      </c>
      <c r="D83" s="334"/>
      <c r="E83" s="334"/>
      <c r="F83" s="335" t="s">
        <v>2228</v>
      </c>
      <c r="G83" s="334"/>
      <c r="H83" s="334" t="s">
        <v>2234</v>
      </c>
      <c r="I83" s="334" t="s">
        <v>2224</v>
      </c>
      <c r="J83" s="334">
        <v>15</v>
      </c>
      <c r="K83" s="322"/>
    </row>
    <row r="84" s="1" customFormat="1" ht="15" customHeight="1">
      <c r="B84" s="333"/>
      <c r="C84" s="334" t="s">
        <v>2235</v>
      </c>
      <c r="D84" s="334"/>
      <c r="E84" s="334"/>
      <c r="F84" s="335" t="s">
        <v>2228</v>
      </c>
      <c r="G84" s="334"/>
      <c r="H84" s="334" t="s">
        <v>2236</v>
      </c>
      <c r="I84" s="334" t="s">
        <v>2224</v>
      </c>
      <c r="J84" s="334">
        <v>15</v>
      </c>
      <c r="K84" s="322"/>
    </row>
    <row r="85" s="1" customFormat="1" ht="15" customHeight="1">
      <c r="B85" s="333"/>
      <c r="C85" s="334" t="s">
        <v>2237</v>
      </c>
      <c r="D85" s="334"/>
      <c r="E85" s="334"/>
      <c r="F85" s="335" t="s">
        <v>2228</v>
      </c>
      <c r="G85" s="334"/>
      <c r="H85" s="334" t="s">
        <v>2238</v>
      </c>
      <c r="I85" s="334" t="s">
        <v>2224</v>
      </c>
      <c r="J85" s="334">
        <v>20</v>
      </c>
      <c r="K85" s="322"/>
    </row>
    <row r="86" s="1" customFormat="1" ht="15" customHeight="1">
      <c r="B86" s="333"/>
      <c r="C86" s="334" t="s">
        <v>2239</v>
      </c>
      <c r="D86" s="334"/>
      <c r="E86" s="334"/>
      <c r="F86" s="335" t="s">
        <v>2228</v>
      </c>
      <c r="G86" s="334"/>
      <c r="H86" s="334" t="s">
        <v>2240</v>
      </c>
      <c r="I86" s="334" t="s">
        <v>2224</v>
      </c>
      <c r="J86" s="334">
        <v>20</v>
      </c>
      <c r="K86" s="322"/>
    </row>
    <row r="87" s="1" customFormat="1" ht="15" customHeight="1">
      <c r="B87" s="333"/>
      <c r="C87" s="308" t="s">
        <v>2241</v>
      </c>
      <c r="D87" s="308"/>
      <c r="E87" s="308"/>
      <c r="F87" s="331" t="s">
        <v>2228</v>
      </c>
      <c r="G87" s="332"/>
      <c r="H87" s="308" t="s">
        <v>2242</v>
      </c>
      <c r="I87" s="308" t="s">
        <v>2224</v>
      </c>
      <c r="J87" s="308">
        <v>50</v>
      </c>
      <c r="K87" s="322"/>
    </row>
    <row r="88" s="1" customFormat="1" ht="15" customHeight="1">
      <c r="B88" s="333"/>
      <c r="C88" s="308" t="s">
        <v>2243</v>
      </c>
      <c r="D88" s="308"/>
      <c r="E88" s="308"/>
      <c r="F88" s="331" t="s">
        <v>2228</v>
      </c>
      <c r="G88" s="332"/>
      <c r="H88" s="308" t="s">
        <v>2244</v>
      </c>
      <c r="I88" s="308" t="s">
        <v>2224</v>
      </c>
      <c r="J88" s="308">
        <v>20</v>
      </c>
      <c r="K88" s="322"/>
    </row>
    <row r="89" s="1" customFormat="1" ht="15" customHeight="1">
      <c r="B89" s="333"/>
      <c r="C89" s="308" t="s">
        <v>2245</v>
      </c>
      <c r="D89" s="308"/>
      <c r="E89" s="308"/>
      <c r="F89" s="331" t="s">
        <v>2228</v>
      </c>
      <c r="G89" s="332"/>
      <c r="H89" s="308" t="s">
        <v>2246</v>
      </c>
      <c r="I89" s="308" t="s">
        <v>2224</v>
      </c>
      <c r="J89" s="308">
        <v>20</v>
      </c>
      <c r="K89" s="322"/>
    </row>
    <row r="90" s="1" customFormat="1" ht="15" customHeight="1">
      <c r="B90" s="333"/>
      <c r="C90" s="308" t="s">
        <v>2247</v>
      </c>
      <c r="D90" s="308"/>
      <c r="E90" s="308"/>
      <c r="F90" s="331" t="s">
        <v>2228</v>
      </c>
      <c r="G90" s="332"/>
      <c r="H90" s="308" t="s">
        <v>2248</v>
      </c>
      <c r="I90" s="308" t="s">
        <v>2224</v>
      </c>
      <c r="J90" s="308">
        <v>50</v>
      </c>
      <c r="K90" s="322"/>
    </row>
    <row r="91" s="1" customFormat="1" ht="15" customHeight="1">
      <c r="B91" s="333"/>
      <c r="C91" s="308" t="s">
        <v>2249</v>
      </c>
      <c r="D91" s="308"/>
      <c r="E91" s="308"/>
      <c r="F91" s="331" t="s">
        <v>2228</v>
      </c>
      <c r="G91" s="332"/>
      <c r="H91" s="308" t="s">
        <v>2249</v>
      </c>
      <c r="I91" s="308" t="s">
        <v>2224</v>
      </c>
      <c r="J91" s="308">
        <v>50</v>
      </c>
      <c r="K91" s="322"/>
    </row>
    <row r="92" s="1" customFormat="1" ht="15" customHeight="1">
      <c r="B92" s="333"/>
      <c r="C92" s="308" t="s">
        <v>2250</v>
      </c>
      <c r="D92" s="308"/>
      <c r="E92" s="308"/>
      <c r="F92" s="331" t="s">
        <v>2228</v>
      </c>
      <c r="G92" s="332"/>
      <c r="H92" s="308" t="s">
        <v>2251</v>
      </c>
      <c r="I92" s="308" t="s">
        <v>2224</v>
      </c>
      <c r="J92" s="308">
        <v>255</v>
      </c>
      <c r="K92" s="322"/>
    </row>
    <row r="93" s="1" customFormat="1" ht="15" customHeight="1">
      <c r="B93" s="333"/>
      <c r="C93" s="308" t="s">
        <v>2252</v>
      </c>
      <c r="D93" s="308"/>
      <c r="E93" s="308"/>
      <c r="F93" s="331" t="s">
        <v>2222</v>
      </c>
      <c r="G93" s="332"/>
      <c r="H93" s="308" t="s">
        <v>2253</v>
      </c>
      <c r="I93" s="308" t="s">
        <v>2254</v>
      </c>
      <c r="J93" s="308"/>
      <c r="K93" s="322"/>
    </row>
    <row r="94" s="1" customFormat="1" ht="15" customHeight="1">
      <c r="B94" s="333"/>
      <c r="C94" s="308" t="s">
        <v>2255</v>
      </c>
      <c r="D94" s="308"/>
      <c r="E94" s="308"/>
      <c r="F94" s="331" t="s">
        <v>2222</v>
      </c>
      <c r="G94" s="332"/>
      <c r="H94" s="308" t="s">
        <v>2256</v>
      </c>
      <c r="I94" s="308" t="s">
        <v>2257</v>
      </c>
      <c r="J94" s="308"/>
      <c r="K94" s="322"/>
    </row>
    <row r="95" s="1" customFormat="1" ht="15" customHeight="1">
      <c r="B95" s="333"/>
      <c r="C95" s="308" t="s">
        <v>2258</v>
      </c>
      <c r="D95" s="308"/>
      <c r="E95" s="308"/>
      <c r="F95" s="331" t="s">
        <v>2222</v>
      </c>
      <c r="G95" s="332"/>
      <c r="H95" s="308" t="s">
        <v>2258</v>
      </c>
      <c r="I95" s="308" t="s">
        <v>2257</v>
      </c>
      <c r="J95" s="308"/>
      <c r="K95" s="322"/>
    </row>
    <row r="96" s="1" customFormat="1" ht="15" customHeight="1">
      <c r="B96" s="333"/>
      <c r="C96" s="308" t="s">
        <v>38</v>
      </c>
      <c r="D96" s="308"/>
      <c r="E96" s="308"/>
      <c r="F96" s="331" t="s">
        <v>2222</v>
      </c>
      <c r="G96" s="332"/>
      <c r="H96" s="308" t="s">
        <v>2259</v>
      </c>
      <c r="I96" s="308" t="s">
        <v>2257</v>
      </c>
      <c r="J96" s="308"/>
      <c r="K96" s="322"/>
    </row>
    <row r="97" s="1" customFormat="1" ht="15" customHeight="1">
      <c r="B97" s="333"/>
      <c r="C97" s="308" t="s">
        <v>48</v>
      </c>
      <c r="D97" s="308"/>
      <c r="E97" s="308"/>
      <c r="F97" s="331" t="s">
        <v>2222</v>
      </c>
      <c r="G97" s="332"/>
      <c r="H97" s="308" t="s">
        <v>2260</v>
      </c>
      <c r="I97" s="308" t="s">
        <v>2257</v>
      </c>
      <c r="J97" s="308"/>
      <c r="K97" s="322"/>
    </row>
    <row r="98" s="1" customFormat="1" ht="15" customHeight="1">
      <c r="B98" s="336"/>
      <c r="C98" s="337"/>
      <c r="D98" s="337"/>
      <c r="E98" s="337"/>
      <c r="F98" s="337"/>
      <c r="G98" s="337"/>
      <c r="H98" s="337"/>
      <c r="I98" s="337"/>
      <c r="J98" s="337"/>
      <c r="K98" s="338"/>
    </row>
    <row r="99" s="1" customFormat="1" ht="18.75" customHeight="1">
      <c r="B99" s="339"/>
      <c r="C99" s="340"/>
      <c r="D99" s="340"/>
      <c r="E99" s="340"/>
      <c r="F99" s="340"/>
      <c r="G99" s="340"/>
      <c r="H99" s="340"/>
      <c r="I99" s="340"/>
      <c r="J99" s="340"/>
      <c r="K99" s="339"/>
    </row>
    <row r="100" s="1" customFormat="1" ht="18.75" customHeight="1">
      <c r="B100" s="316"/>
      <c r="C100" s="316"/>
      <c r="D100" s="316"/>
      <c r="E100" s="316"/>
      <c r="F100" s="316"/>
      <c r="G100" s="316"/>
      <c r="H100" s="316"/>
      <c r="I100" s="316"/>
      <c r="J100" s="316"/>
      <c r="K100" s="316"/>
    </row>
    <row r="101" s="1" customFormat="1" ht="7.5" customHeight="1">
      <c r="B101" s="317"/>
      <c r="C101" s="318"/>
      <c r="D101" s="318"/>
      <c r="E101" s="318"/>
      <c r="F101" s="318"/>
      <c r="G101" s="318"/>
      <c r="H101" s="318"/>
      <c r="I101" s="318"/>
      <c r="J101" s="318"/>
      <c r="K101" s="319"/>
    </row>
    <row r="102" s="1" customFormat="1" ht="45" customHeight="1">
      <c r="B102" s="320"/>
      <c r="C102" s="321" t="s">
        <v>2261</v>
      </c>
      <c r="D102" s="321"/>
      <c r="E102" s="321"/>
      <c r="F102" s="321"/>
      <c r="G102" s="321"/>
      <c r="H102" s="321"/>
      <c r="I102" s="321"/>
      <c r="J102" s="321"/>
      <c r="K102" s="322"/>
    </row>
    <row r="103" s="1" customFormat="1" ht="17.25" customHeight="1">
      <c r="B103" s="320"/>
      <c r="C103" s="323" t="s">
        <v>2216</v>
      </c>
      <c r="D103" s="323"/>
      <c r="E103" s="323"/>
      <c r="F103" s="323" t="s">
        <v>2217</v>
      </c>
      <c r="G103" s="324"/>
      <c r="H103" s="323" t="s">
        <v>54</v>
      </c>
      <c r="I103" s="323" t="s">
        <v>57</v>
      </c>
      <c r="J103" s="323" t="s">
        <v>2218</v>
      </c>
      <c r="K103" s="322"/>
    </row>
    <row r="104" s="1" customFormat="1" ht="17.25" customHeight="1">
      <c r="B104" s="320"/>
      <c r="C104" s="325" t="s">
        <v>2219</v>
      </c>
      <c r="D104" s="325"/>
      <c r="E104" s="325"/>
      <c r="F104" s="326" t="s">
        <v>2220</v>
      </c>
      <c r="G104" s="327"/>
      <c r="H104" s="325"/>
      <c r="I104" s="325"/>
      <c r="J104" s="325" t="s">
        <v>2221</v>
      </c>
      <c r="K104" s="322"/>
    </row>
    <row r="105" s="1" customFormat="1" ht="5.25" customHeight="1">
      <c r="B105" s="320"/>
      <c r="C105" s="323"/>
      <c r="D105" s="323"/>
      <c r="E105" s="323"/>
      <c r="F105" s="323"/>
      <c r="G105" s="341"/>
      <c r="H105" s="323"/>
      <c r="I105" s="323"/>
      <c r="J105" s="323"/>
      <c r="K105" s="322"/>
    </row>
    <row r="106" s="1" customFormat="1" ht="15" customHeight="1">
      <c r="B106" s="320"/>
      <c r="C106" s="308" t="s">
        <v>53</v>
      </c>
      <c r="D106" s="330"/>
      <c r="E106" s="330"/>
      <c r="F106" s="331" t="s">
        <v>2222</v>
      </c>
      <c r="G106" s="308"/>
      <c r="H106" s="308" t="s">
        <v>2262</v>
      </c>
      <c r="I106" s="308" t="s">
        <v>2224</v>
      </c>
      <c r="J106" s="308">
        <v>20</v>
      </c>
      <c r="K106" s="322"/>
    </row>
    <row r="107" s="1" customFormat="1" ht="15" customHeight="1">
      <c r="B107" s="320"/>
      <c r="C107" s="308" t="s">
        <v>2225</v>
      </c>
      <c r="D107" s="308"/>
      <c r="E107" s="308"/>
      <c r="F107" s="331" t="s">
        <v>2222</v>
      </c>
      <c r="G107" s="308"/>
      <c r="H107" s="308" t="s">
        <v>2262</v>
      </c>
      <c r="I107" s="308" t="s">
        <v>2224</v>
      </c>
      <c r="J107" s="308">
        <v>120</v>
      </c>
      <c r="K107" s="322"/>
    </row>
    <row r="108" s="1" customFormat="1" ht="15" customHeight="1">
      <c r="B108" s="333"/>
      <c r="C108" s="308" t="s">
        <v>2227</v>
      </c>
      <c r="D108" s="308"/>
      <c r="E108" s="308"/>
      <c r="F108" s="331" t="s">
        <v>2228</v>
      </c>
      <c r="G108" s="308"/>
      <c r="H108" s="308" t="s">
        <v>2262</v>
      </c>
      <c r="I108" s="308" t="s">
        <v>2224</v>
      </c>
      <c r="J108" s="308">
        <v>50</v>
      </c>
      <c r="K108" s="322"/>
    </row>
    <row r="109" s="1" customFormat="1" ht="15" customHeight="1">
      <c r="B109" s="333"/>
      <c r="C109" s="308" t="s">
        <v>2230</v>
      </c>
      <c r="D109" s="308"/>
      <c r="E109" s="308"/>
      <c r="F109" s="331" t="s">
        <v>2222</v>
      </c>
      <c r="G109" s="308"/>
      <c r="H109" s="308" t="s">
        <v>2262</v>
      </c>
      <c r="I109" s="308" t="s">
        <v>2232</v>
      </c>
      <c r="J109" s="308"/>
      <c r="K109" s="322"/>
    </row>
    <row r="110" s="1" customFormat="1" ht="15" customHeight="1">
      <c r="B110" s="333"/>
      <c r="C110" s="308" t="s">
        <v>2241</v>
      </c>
      <c r="D110" s="308"/>
      <c r="E110" s="308"/>
      <c r="F110" s="331" t="s">
        <v>2228</v>
      </c>
      <c r="G110" s="308"/>
      <c r="H110" s="308" t="s">
        <v>2262</v>
      </c>
      <c r="I110" s="308" t="s">
        <v>2224</v>
      </c>
      <c r="J110" s="308">
        <v>50</v>
      </c>
      <c r="K110" s="322"/>
    </row>
    <row r="111" s="1" customFormat="1" ht="15" customHeight="1">
      <c r="B111" s="333"/>
      <c r="C111" s="308" t="s">
        <v>2249</v>
      </c>
      <c r="D111" s="308"/>
      <c r="E111" s="308"/>
      <c r="F111" s="331" t="s">
        <v>2228</v>
      </c>
      <c r="G111" s="308"/>
      <c r="H111" s="308" t="s">
        <v>2262</v>
      </c>
      <c r="I111" s="308" t="s">
        <v>2224</v>
      </c>
      <c r="J111" s="308">
        <v>50</v>
      </c>
      <c r="K111" s="322"/>
    </row>
    <row r="112" s="1" customFormat="1" ht="15" customHeight="1">
      <c r="B112" s="333"/>
      <c r="C112" s="308" t="s">
        <v>2247</v>
      </c>
      <c r="D112" s="308"/>
      <c r="E112" s="308"/>
      <c r="F112" s="331" t="s">
        <v>2228</v>
      </c>
      <c r="G112" s="308"/>
      <c r="H112" s="308" t="s">
        <v>2262</v>
      </c>
      <c r="I112" s="308" t="s">
        <v>2224</v>
      </c>
      <c r="J112" s="308">
        <v>50</v>
      </c>
      <c r="K112" s="322"/>
    </row>
    <row r="113" s="1" customFormat="1" ht="15" customHeight="1">
      <c r="B113" s="333"/>
      <c r="C113" s="308" t="s">
        <v>53</v>
      </c>
      <c r="D113" s="308"/>
      <c r="E113" s="308"/>
      <c r="F113" s="331" t="s">
        <v>2222</v>
      </c>
      <c r="G113" s="308"/>
      <c r="H113" s="308" t="s">
        <v>2263</v>
      </c>
      <c r="I113" s="308" t="s">
        <v>2224</v>
      </c>
      <c r="J113" s="308">
        <v>20</v>
      </c>
      <c r="K113" s="322"/>
    </row>
    <row r="114" s="1" customFormat="1" ht="15" customHeight="1">
      <c r="B114" s="333"/>
      <c r="C114" s="308" t="s">
        <v>2264</v>
      </c>
      <c r="D114" s="308"/>
      <c r="E114" s="308"/>
      <c r="F114" s="331" t="s">
        <v>2222</v>
      </c>
      <c r="G114" s="308"/>
      <c r="H114" s="308" t="s">
        <v>2265</v>
      </c>
      <c r="I114" s="308" t="s">
        <v>2224</v>
      </c>
      <c r="J114" s="308">
        <v>120</v>
      </c>
      <c r="K114" s="322"/>
    </row>
    <row r="115" s="1" customFormat="1" ht="15" customHeight="1">
      <c r="B115" s="333"/>
      <c r="C115" s="308" t="s">
        <v>38</v>
      </c>
      <c r="D115" s="308"/>
      <c r="E115" s="308"/>
      <c r="F115" s="331" t="s">
        <v>2222</v>
      </c>
      <c r="G115" s="308"/>
      <c r="H115" s="308" t="s">
        <v>2266</v>
      </c>
      <c r="I115" s="308" t="s">
        <v>2257</v>
      </c>
      <c r="J115" s="308"/>
      <c r="K115" s="322"/>
    </row>
    <row r="116" s="1" customFormat="1" ht="15" customHeight="1">
      <c r="B116" s="333"/>
      <c r="C116" s="308" t="s">
        <v>48</v>
      </c>
      <c r="D116" s="308"/>
      <c r="E116" s="308"/>
      <c r="F116" s="331" t="s">
        <v>2222</v>
      </c>
      <c r="G116" s="308"/>
      <c r="H116" s="308" t="s">
        <v>2267</v>
      </c>
      <c r="I116" s="308" t="s">
        <v>2257</v>
      </c>
      <c r="J116" s="308"/>
      <c r="K116" s="322"/>
    </row>
    <row r="117" s="1" customFormat="1" ht="15" customHeight="1">
      <c r="B117" s="333"/>
      <c r="C117" s="308" t="s">
        <v>57</v>
      </c>
      <c r="D117" s="308"/>
      <c r="E117" s="308"/>
      <c r="F117" s="331" t="s">
        <v>2222</v>
      </c>
      <c r="G117" s="308"/>
      <c r="H117" s="308" t="s">
        <v>2268</v>
      </c>
      <c r="I117" s="308" t="s">
        <v>2269</v>
      </c>
      <c r="J117" s="308"/>
      <c r="K117" s="322"/>
    </row>
    <row r="118" s="1" customFormat="1" ht="15" customHeight="1">
      <c r="B118" s="336"/>
      <c r="C118" s="342"/>
      <c r="D118" s="342"/>
      <c r="E118" s="342"/>
      <c r="F118" s="342"/>
      <c r="G118" s="342"/>
      <c r="H118" s="342"/>
      <c r="I118" s="342"/>
      <c r="J118" s="342"/>
      <c r="K118" s="338"/>
    </row>
    <row r="119" s="1" customFormat="1" ht="18.75" customHeight="1">
      <c r="B119" s="343"/>
      <c r="C119" s="344"/>
      <c r="D119" s="344"/>
      <c r="E119" s="344"/>
      <c r="F119" s="345"/>
      <c r="G119" s="344"/>
      <c r="H119" s="344"/>
      <c r="I119" s="344"/>
      <c r="J119" s="344"/>
      <c r="K119" s="343"/>
    </row>
    <row r="120" s="1" customFormat="1" ht="18.75" customHeight="1">
      <c r="B120" s="316"/>
      <c r="C120" s="316"/>
      <c r="D120" s="316"/>
      <c r="E120" s="316"/>
      <c r="F120" s="316"/>
      <c r="G120" s="316"/>
      <c r="H120" s="316"/>
      <c r="I120" s="316"/>
      <c r="J120" s="316"/>
      <c r="K120" s="316"/>
    </row>
    <row r="121" s="1" customFormat="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s="1" customFormat="1" ht="45" customHeight="1">
      <c r="B122" s="349"/>
      <c r="C122" s="299" t="s">
        <v>2270</v>
      </c>
      <c r="D122" s="299"/>
      <c r="E122" s="299"/>
      <c r="F122" s="299"/>
      <c r="G122" s="299"/>
      <c r="H122" s="299"/>
      <c r="I122" s="299"/>
      <c r="J122" s="299"/>
      <c r="K122" s="350"/>
    </row>
    <row r="123" s="1" customFormat="1" ht="17.25" customHeight="1">
      <c r="B123" s="351"/>
      <c r="C123" s="323" t="s">
        <v>2216</v>
      </c>
      <c r="D123" s="323"/>
      <c r="E123" s="323"/>
      <c r="F123" s="323" t="s">
        <v>2217</v>
      </c>
      <c r="G123" s="324"/>
      <c r="H123" s="323" t="s">
        <v>54</v>
      </c>
      <c r="I123" s="323" t="s">
        <v>57</v>
      </c>
      <c r="J123" s="323" t="s">
        <v>2218</v>
      </c>
      <c r="K123" s="352"/>
    </row>
    <row r="124" s="1" customFormat="1" ht="17.25" customHeight="1">
      <c r="B124" s="351"/>
      <c r="C124" s="325" t="s">
        <v>2219</v>
      </c>
      <c r="D124" s="325"/>
      <c r="E124" s="325"/>
      <c r="F124" s="326" t="s">
        <v>2220</v>
      </c>
      <c r="G124" s="327"/>
      <c r="H124" s="325"/>
      <c r="I124" s="325"/>
      <c r="J124" s="325" t="s">
        <v>2221</v>
      </c>
      <c r="K124" s="352"/>
    </row>
    <row r="125" s="1" customFormat="1" ht="5.25" customHeight="1">
      <c r="B125" s="353"/>
      <c r="C125" s="328"/>
      <c r="D125" s="328"/>
      <c r="E125" s="328"/>
      <c r="F125" s="328"/>
      <c r="G125" s="354"/>
      <c r="H125" s="328"/>
      <c r="I125" s="328"/>
      <c r="J125" s="328"/>
      <c r="K125" s="355"/>
    </row>
    <row r="126" s="1" customFormat="1" ht="15" customHeight="1">
      <c r="B126" s="353"/>
      <c r="C126" s="308" t="s">
        <v>2225</v>
      </c>
      <c r="D126" s="330"/>
      <c r="E126" s="330"/>
      <c r="F126" s="331" t="s">
        <v>2222</v>
      </c>
      <c r="G126" s="308"/>
      <c r="H126" s="308" t="s">
        <v>2262</v>
      </c>
      <c r="I126" s="308" t="s">
        <v>2224</v>
      </c>
      <c r="J126" s="308">
        <v>120</v>
      </c>
      <c r="K126" s="356"/>
    </row>
    <row r="127" s="1" customFormat="1" ht="15" customHeight="1">
      <c r="B127" s="353"/>
      <c r="C127" s="308" t="s">
        <v>2271</v>
      </c>
      <c r="D127" s="308"/>
      <c r="E127" s="308"/>
      <c r="F127" s="331" t="s">
        <v>2222</v>
      </c>
      <c r="G127" s="308"/>
      <c r="H127" s="308" t="s">
        <v>2272</v>
      </c>
      <c r="I127" s="308" t="s">
        <v>2224</v>
      </c>
      <c r="J127" s="308" t="s">
        <v>2273</v>
      </c>
      <c r="K127" s="356"/>
    </row>
    <row r="128" s="1" customFormat="1" ht="15" customHeight="1">
      <c r="B128" s="353"/>
      <c r="C128" s="308" t="s">
        <v>84</v>
      </c>
      <c r="D128" s="308"/>
      <c r="E128" s="308"/>
      <c r="F128" s="331" t="s">
        <v>2222</v>
      </c>
      <c r="G128" s="308"/>
      <c r="H128" s="308" t="s">
        <v>2274</v>
      </c>
      <c r="I128" s="308" t="s">
        <v>2224</v>
      </c>
      <c r="J128" s="308" t="s">
        <v>2273</v>
      </c>
      <c r="K128" s="356"/>
    </row>
    <row r="129" s="1" customFormat="1" ht="15" customHeight="1">
      <c r="B129" s="353"/>
      <c r="C129" s="308" t="s">
        <v>2233</v>
      </c>
      <c r="D129" s="308"/>
      <c r="E129" s="308"/>
      <c r="F129" s="331" t="s">
        <v>2228</v>
      </c>
      <c r="G129" s="308"/>
      <c r="H129" s="308" t="s">
        <v>2234</v>
      </c>
      <c r="I129" s="308" t="s">
        <v>2224</v>
      </c>
      <c r="J129" s="308">
        <v>15</v>
      </c>
      <c r="K129" s="356"/>
    </row>
    <row r="130" s="1" customFormat="1" ht="15" customHeight="1">
      <c r="B130" s="353"/>
      <c r="C130" s="334" t="s">
        <v>2235</v>
      </c>
      <c r="D130" s="334"/>
      <c r="E130" s="334"/>
      <c r="F130" s="335" t="s">
        <v>2228</v>
      </c>
      <c r="G130" s="334"/>
      <c r="H130" s="334" t="s">
        <v>2236</v>
      </c>
      <c r="I130" s="334" t="s">
        <v>2224</v>
      </c>
      <c r="J130" s="334">
        <v>15</v>
      </c>
      <c r="K130" s="356"/>
    </row>
    <row r="131" s="1" customFormat="1" ht="15" customHeight="1">
      <c r="B131" s="353"/>
      <c r="C131" s="334" t="s">
        <v>2237</v>
      </c>
      <c r="D131" s="334"/>
      <c r="E131" s="334"/>
      <c r="F131" s="335" t="s">
        <v>2228</v>
      </c>
      <c r="G131" s="334"/>
      <c r="H131" s="334" t="s">
        <v>2238</v>
      </c>
      <c r="I131" s="334" t="s">
        <v>2224</v>
      </c>
      <c r="J131" s="334">
        <v>20</v>
      </c>
      <c r="K131" s="356"/>
    </row>
    <row r="132" s="1" customFormat="1" ht="15" customHeight="1">
      <c r="B132" s="353"/>
      <c r="C132" s="334" t="s">
        <v>2239</v>
      </c>
      <c r="D132" s="334"/>
      <c r="E132" s="334"/>
      <c r="F132" s="335" t="s">
        <v>2228</v>
      </c>
      <c r="G132" s="334"/>
      <c r="H132" s="334" t="s">
        <v>2240</v>
      </c>
      <c r="I132" s="334" t="s">
        <v>2224</v>
      </c>
      <c r="J132" s="334">
        <v>20</v>
      </c>
      <c r="K132" s="356"/>
    </row>
    <row r="133" s="1" customFormat="1" ht="15" customHeight="1">
      <c r="B133" s="353"/>
      <c r="C133" s="308" t="s">
        <v>2227</v>
      </c>
      <c r="D133" s="308"/>
      <c r="E133" s="308"/>
      <c r="F133" s="331" t="s">
        <v>2228</v>
      </c>
      <c r="G133" s="308"/>
      <c r="H133" s="308" t="s">
        <v>2262</v>
      </c>
      <c r="I133" s="308" t="s">
        <v>2224</v>
      </c>
      <c r="J133" s="308">
        <v>50</v>
      </c>
      <c r="K133" s="356"/>
    </row>
    <row r="134" s="1" customFormat="1" ht="15" customHeight="1">
      <c r="B134" s="353"/>
      <c r="C134" s="308" t="s">
        <v>2241</v>
      </c>
      <c r="D134" s="308"/>
      <c r="E134" s="308"/>
      <c r="F134" s="331" t="s">
        <v>2228</v>
      </c>
      <c r="G134" s="308"/>
      <c r="H134" s="308" t="s">
        <v>2262</v>
      </c>
      <c r="I134" s="308" t="s">
        <v>2224</v>
      </c>
      <c r="J134" s="308">
        <v>50</v>
      </c>
      <c r="K134" s="356"/>
    </row>
    <row r="135" s="1" customFormat="1" ht="15" customHeight="1">
      <c r="B135" s="353"/>
      <c r="C135" s="308" t="s">
        <v>2247</v>
      </c>
      <c r="D135" s="308"/>
      <c r="E135" s="308"/>
      <c r="F135" s="331" t="s">
        <v>2228</v>
      </c>
      <c r="G135" s="308"/>
      <c r="H135" s="308" t="s">
        <v>2262</v>
      </c>
      <c r="I135" s="308" t="s">
        <v>2224</v>
      </c>
      <c r="J135" s="308">
        <v>50</v>
      </c>
      <c r="K135" s="356"/>
    </row>
    <row r="136" s="1" customFormat="1" ht="15" customHeight="1">
      <c r="B136" s="353"/>
      <c r="C136" s="308" t="s">
        <v>2249</v>
      </c>
      <c r="D136" s="308"/>
      <c r="E136" s="308"/>
      <c r="F136" s="331" t="s">
        <v>2228</v>
      </c>
      <c r="G136" s="308"/>
      <c r="H136" s="308" t="s">
        <v>2262</v>
      </c>
      <c r="I136" s="308" t="s">
        <v>2224</v>
      </c>
      <c r="J136" s="308">
        <v>50</v>
      </c>
      <c r="K136" s="356"/>
    </row>
    <row r="137" s="1" customFormat="1" ht="15" customHeight="1">
      <c r="B137" s="353"/>
      <c r="C137" s="308" t="s">
        <v>2250</v>
      </c>
      <c r="D137" s="308"/>
      <c r="E137" s="308"/>
      <c r="F137" s="331" t="s">
        <v>2228</v>
      </c>
      <c r="G137" s="308"/>
      <c r="H137" s="308" t="s">
        <v>2275</v>
      </c>
      <c r="I137" s="308" t="s">
        <v>2224</v>
      </c>
      <c r="J137" s="308">
        <v>255</v>
      </c>
      <c r="K137" s="356"/>
    </row>
    <row r="138" s="1" customFormat="1" ht="15" customHeight="1">
      <c r="B138" s="353"/>
      <c r="C138" s="308" t="s">
        <v>2252</v>
      </c>
      <c r="D138" s="308"/>
      <c r="E138" s="308"/>
      <c r="F138" s="331" t="s">
        <v>2222</v>
      </c>
      <c r="G138" s="308"/>
      <c r="H138" s="308" t="s">
        <v>2276</v>
      </c>
      <c r="I138" s="308" t="s">
        <v>2254</v>
      </c>
      <c r="J138" s="308"/>
      <c r="K138" s="356"/>
    </row>
    <row r="139" s="1" customFormat="1" ht="15" customHeight="1">
      <c r="B139" s="353"/>
      <c r="C139" s="308" t="s">
        <v>2255</v>
      </c>
      <c r="D139" s="308"/>
      <c r="E139" s="308"/>
      <c r="F139" s="331" t="s">
        <v>2222</v>
      </c>
      <c r="G139" s="308"/>
      <c r="H139" s="308" t="s">
        <v>2277</v>
      </c>
      <c r="I139" s="308" t="s">
        <v>2257</v>
      </c>
      <c r="J139" s="308"/>
      <c r="K139" s="356"/>
    </row>
    <row r="140" s="1" customFormat="1" ht="15" customHeight="1">
      <c r="B140" s="353"/>
      <c r="C140" s="308" t="s">
        <v>2258</v>
      </c>
      <c r="D140" s="308"/>
      <c r="E140" s="308"/>
      <c r="F140" s="331" t="s">
        <v>2222</v>
      </c>
      <c r="G140" s="308"/>
      <c r="H140" s="308" t="s">
        <v>2258</v>
      </c>
      <c r="I140" s="308" t="s">
        <v>2257</v>
      </c>
      <c r="J140" s="308"/>
      <c r="K140" s="356"/>
    </row>
    <row r="141" s="1" customFormat="1" ht="15" customHeight="1">
      <c r="B141" s="353"/>
      <c r="C141" s="308" t="s">
        <v>38</v>
      </c>
      <c r="D141" s="308"/>
      <c r="E141" s="308"/>
      <c r="F141" s="331" t="s">
        <v>2222</v>
      </c>
      <c r="G141" s="308"/>
      <c r="H141" s="308" t="s">
        <v>2278</v>
      </c>
      <c r="I141" s="308" t="s">
        <v>2257</v>
      </c>
      <c r="J141" s="308"/>
      <c r="K141" s="356"/>
    </row>
    <row r="142" s="1" customFormat="1" ht="15" customHeight="1">
      <c r="B142" s="353"/>
      <c r="C142" s="308" t="s">
        <v>2279</v>
      </c>
      <c r="D142" s="308"/>
      <c r="E142" s="308"/>
      <c r="F142" s="331" t="s">
        <v>2222</v>
      </c>
      <c r="G142" s="308"/>
      <c r="H142" s="308" t="s">
        <v>2280</v>
      </c>
      <c r="I142" s="308" t="s">
        <v>2257</v>
      </c>
      <c r="J142" s="308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44"/>
      <c r="C144" s="344"/>
      <c r="D144" s="344"/>
      <c r="E144" s="344"/>
      <c r="F144" s="345"/>
      <c r="G144" s="344"/>
      <c r="H144" s="344"/>
      <c r="I144" s="344"/>
      <c r="J144" s="344"/>
      <c r="K144" s="344"/>
    </row>
    <row r="145" s="1" customFormat="1" ht="18.75" customHeight="1">
      <c r="B145" s="316"/>
      <c r="C145" s="316"/>
      <c r="D145" s="316"/>
      <c r="E145" s="316"/>
      <c r="F145" s="316"/>
      <c r="G145" s="316"/>
      <c r="H145" s="316"/>
      <c r="I145" s="316"/>
      <c r="J145" s="316"/>
      <c r="K145" s="316"/>
    </row>
    <row r="146" s="1" customFormat="1" ht="7.5" customHeight="1">
      <c r="B146" s="317"/>
      <c r="C146" s="318"/>
      <c r="D146" s="318"/>
      <c r="E146" s="318"/>
      <c r="F146" s="318"/>
      <c r="G146" s="318"/>
      <c r="H146" s="318"/>
      <c r="I146" s="318"/>
      <c r="J146" s="318"/>
      <c r="K146" s="319"/>
    </row>
    <row r="147" s="1" customFormat="1" ht="45" customHeight="1">
      <c r="B147" s="320"/>
      <c r="C147" s="321" t="s">
        <v>2281</v>
      </c>
      <c r="D147" s="321"/>
      <c r="E147" s="321"/>
      <c r="F147" s="321"/>
      <c r="G147" s="321"/>
      <c r="H147" s="321"/>
      <c r="I147" s="321"/>
      <c r="J147" s="321"/>
      <c r="K147" s="322"/>
    </row>
    <row r="148" s="1" customFormat="1" ht="17.25" customHeight="1">
      <c r="B148" s="320"/>
      <c r="C148" s="323" t="s">
        <v>2216</v>
      </c>
      <c r="D148" s="323"/>
      <c r="E148" s="323"/>
      <c r="F148" s="323" t="s">
        <v>2217</v>
      </c>
      <c r="G148" s="324"/>
      <c r="H148" s="323" t="s">
        <v>54</v>
      </c>
      <c r="I148" s="323" t="s">
        <v>57</v>
      </c>
      <c r="J148" s="323" t="s">
        <v>2218</v>
      </c>
      <c r="K148" s="322"/>
    </row>
    <row r="149" s="1" customFormat="1" ht="17.25" customHeight="1">
      <c r="B149" s="320"/>
      <c r="C149" s="325" t="s">
        <v>2219</v>
      </c>
      <c r="D149" s="325"/>
      <c r="E149" s="325"/>
      <c r="F149" s="326" t="s">
        <v>2220</v>
      </c>
      <c r="G149" s="327"/>
      <c r="H149" s="325"/>
      <c r="I149" s="325"/>
      <c r="J149" s="325" t="s">
        <v>2221</v>
      </c>
      <c r="K149" s="322"/>
    </row>
    <row r="150" s="1" customFormat="1" ht="5.25" customHeight="1">
      <c r="B150" s="333"/>
      <c r="C150" s="328"/>
      <c r="D150" s="328"/>
      <c r="E150" s="328"/>
      <c r="F150" s="328"/>
      <c r="G150" s="329"/>
      <c r="H150" s="328"/>
      <c r="I150" s="328"/>
      <c r="J150" s="328"/>
      <c r="K150" s="356"/>
    </row>
    <row r="151" s="1" customFormat="1" ht="15" customHeight="1">
      <c r="B151" s="333"/>
      <c r="C151" s="360" t="s">
        <v>2225</v>
      </c>
      <c r="D151" s="308"/>
      <c r="E151" s="308"/>
      <c r="F151" s="361" t="s">
        <v>2222</v>
      </c>
      <c r="G151" s="308"/>
      <c r="H151" s="360" t="s">
        <v>2262</v>
      </c>
      <c r="I151" s="360" t="s">
        <v>2224</v>
      </c>
      <c r="J151" s="360">
        <v>120</v>
      </c>
      <c r="K151" s="356"/>
    </row>
    <row r="152" s="1" customFormat="1" ht="15" customHeight="1">
      <c r="B152" s="333"/>
      <c r="C152" s="360" t="s">
        <v>2271</v>
      </c>
      <c r="D152" s="308"/>
      <c r="E152" s="308"/>
      <c r="F152" s="361" t="s">
        <v>2222</v>
      </c>
      <c r="G152" s="308"/>
      <c r="H152" s="360" t="s">
        <v>2282</v>
      </c>
      <c r="I152" s="360" t="s">
        <v>2224</v>
      </c>
      <c r="J152" s="360" t="s">
        <v>2273</v>
      </c>
      <c r="K152" s="356"/>
    </row>
    <row r="153" s="1" customFormat="1" ht="15" customHeight="1">
      <c r="B153" s="333"/>
      <c r="C153" s="360" t="s">
        <v>84</v>
      </c>
      <c r="D153" s="308"/>
      <c r="E153" s="308"/>
      <c r="F153" s="361" t="s">
        <v>2222</v>
      </c>
      <c r="G153" s="308"/>
      <c r="H153" s="360" t="s">
        <v>2283</v>
      </c>
      <c r="I153" s="360" t="s">
        <v>2224</v>
      </c>
      <c r="J153" s="360" t="s">
        <v>2273</v>
      </c>
      <c r="K153" s="356"/>
    </row>
    <row r="154" s="1" customFormat="1" ht="15" customHeight="1">
      <c r="B154" s="333"/>
      <c r="C154" s="360" t="s">
        <v>2227</v>
      </c>
      <c r="D154" s="308"/>
      <c r="E154" s="308"/>
      <c r="F154" s="361" t="s">
        <v>2228</v>
      </c>
      <c r="G154" s="308"/>
      <c r="H154" s="360" t="s">
        <v>2262</v>
      </c>
      <c r="I154" s="360" t="s">
        <v>2224</v>
      </c>
      <c r="J154" s="360">
        <v>50</v>
      </c>
      <c r="K154" s="356"/>
    </row>
    <row r="155" s="1" customFormat="1" ht="15" customHeight="1">
      <c r="B155" s="333"/>
      <c r="C155" s="360" t="s">
        <v>2230</v>
      </c>
      <c r="D155" s="308"/>
      <c r="E155" s="308"/>
      <c r="F155" s="361" t="s">
        <v>2222</v>
      </c>
      <c r="G155" s="308"/>
      <c r="H155" s="360" t="s">
        <v>2262</v>
      </c>
      <c r="I155" s="360" t="s">
        <v>2232</v>
      </c>
      <c r="J155" s="360"/>
      <c r="K155" s="356"/>
    </row>
    <row r="156" s="1" customFormat="1" ht="15" customHeight="1">
      <c r="B156" s="333"/>
      <c r="C156" s="360" t="s">
        <v>2241</v>
      </c>
      <c r="D156" s="308"/>
      <c r="E156" s="308"/>
      <c r="F156" s="361" t="s">
        <v>2228</v>
      </c>
      <c r="G156" s="308"/>
      <c r="H156" s="360" t="s">
        <v>2262</v>
      </c>
      <c r="I156" s="360" t="s">
        <v>2224</v>
      </c>
      <c r="J156" s="360">
        <v>50</v>
      </c>
      <c r="K156" s="356"/>
    </row>
    <row r="157" s="1" customFormat="1" ht="15" customHeight="1">
      <c r="B157" s="333"/>
      <c r="C157" s="360" t="s">
        <v>2249</v>
      </c>
      <c r="D157" s="308"/>
      <c r="E157" s="308"/>
      <c r="F157" s="361" t="s">
        <v>2228</v>
      </c>
      <c r="G157" s="308"/>
      <c r="H157" s="360" t="s">
        <v>2262</v>
      </c>
      <c r="I157" s="360" t="s">
        <v>2224</v>
      </c>
      <c r="J157" s="360">
        <v>50</v>
      </c>
      <c r="K157" s="356"/>
    </row>
    <row r="158" s="1" customFormat="1" ht="15" customHeight="1">
      <c r="B158" s="333"/>
      <c r="C158" s="360" t="s">
        <v>2247</v>
      </c>
      <c r="D158" s="308"/>
      <c r="E158" s="308"/>
      <c r="F158" s="361" t="s">
        <v>2228</v>
      </c>
      <c r="G158" s="308"/>
      <c r="H158" s="360" t="s">
        <v>2262</v>
      </c>
      <c r="I158" s="360" t="s">
        <v>2224</v>
      </c>
      <c r="J158" s="360">
        <v>50</v>
      </c>
      <c r="K158" s="356"/>
    </row>
    <row r="159" s="1" customFormat="1" ht="15" customHeight="1">
      <c r="B159" s="333"/>
      <c r="C159" s="360" t="s">
        <v>104</v>
      </c>
      <c r="D159" s="308"/>
      <c r="E159" s="308"/>
      <c r="F159" s="361" t="s">
        <v>2222</v>
      </c>
      <c r="G159" s="308"/>
      <c r="H159" s="360" t="s">
        <v>2284</v>
      </c>
      <c r="I159" s="360" t="s">
        <v>2224</v>
      </c>
      <c r="J159" s="360" t="s">
        <v>2285</v>
      </c>
      <c r="K159" s="356"/>
    </row>
    <row r="160" s="1" customFormat="1" ht="15" customHeight="1">
      <c r="B160" s="333"/>
      <c r="C160" s="360" t="s">
        <v>2286</v>
      </c>
      <c r="D160" s="308"/>
      <c r="E160" s="308"/>
      <c r="F160" s="361" t="s">
        <v>2222</v>
      </c>
      <c r="G160" s="308"/>
      <c r="H160" s="360" t="s">
        <v>2287</v>
      </c>
      <c r="I160" s="360" t="s">
        <v>2257</v>
      </c>
      <c r="J160" s="360"/>
      <c r="K160" s="356"/>
    </row>
    <row r="161" s="1" customFormat="1" ht="15" customHeight="1">
      <c r="B161" s="362"/>
      <c r="C161" s="342"/>
      <c r="D161" s="342"/>
      <c r="E161" s="342"/>
      <c r="F161" s="342"/>
      <c r="G161" s="342"/>
      <c r="H161" s="342"/>
      <c r="I161" s="342"/>
      <c r="J161" s="342"/>
      <c r="K161" s="363"/>
    </row>
    <row r="162" s="1" customFormat="1" ht="18.75" customHeight="1">
      <c r="B162" s="344"/>
      <c r="C162" s="354"/>
      <c r="D162" s="354"/>
      <c r="E162" s="354"/>
      <c r="F162" s="364"/>
      <c r="G162" s="354"/>
      <c r="H162" s="354"/>
      <c r="I162" s="354"/>
      <c r="J162" s="354"/>
      <c r="K162" s="344"/>
    </row>
    <row r="163" s="1" customFormat="1" ht="18.75" customHeight="1">
      <c r="B163" s="316"/>
      <c r="C163" s="316"/>
      <c r="D163" s="316"/>
      <c r="E163" s="316"/>
      <c r="F163" s="316"/>
      <c r="G163" s="316"/>
      <c r="H163" s="316"/>
      <c r="I163" s="316"/>
      <c r="J163" s="316"/>
      <c r="K163" s="316"/>
    </row>
    <row r="164" s="1" customFormat="1" ht="7.5" customHeight="1">
      <c r="B164" s="295"/>
      <c r="C164" s="296"/>
      <c r="D164" s="296"/>
      <c r="E164" s="296"/>
      <c r="F164" s="296"/>
      <c r="G164" s="296"/>
      <c r="H164" s="296"/>
      <c r="I164" s="296"/>
      <c r="J164" s="296"/>
      <c r="K164" s="297"/>
    </row>
    <row r="165" s="1" customFormat="1" ht="45" customHeight="1">
      <c r="B165" s="298"/>
      <c r="C165" s="299" t="s">
        <v>2288</v>
      </c>
      <c r="D165" s="299"/>
      <c r="E165" s="299"/>
      <c r="F165" s="299"/>
      <c r="G165" s="299"/>
      <c r="H165" s="299"/>
      <c r="I165" s="299"/>
      <c r="J165" s="299"/>
      <c r="K165" s="300"/>
    </row>
    <row r="166" s="1" customFormat="1" ht="17.25" customHeight="1">
      <c r="B166" s="298"/>
      <c r="C166" s="323" t="s">
        <v>2216</v>
      </c>
      <c r="D166" s="323"/>
      <c r="E166" s="323"/>
      <c r="F166" s="323" t="s">
        <v>2217</v>
      </c>
      <c r="G166" s="365"/>
      <c r="H166" s="366" t="s">
        <v>54</v>
      </c>
      <c r="I166" s="366" t="s">
        <v>57</v>
      </c>
      <c r="J166" s="323" t="s">
        <v>2218</v>
      </c>
      <c r="K166" s="300"/>
    </row>
    <row r="167" s="1" customFormat="1" ht="17.25" customHeight="1">
      <c r="B167" s="301"/>
      <c r="C167" s="325" t="s">
        <v>2219</v>
      </c>
      <c r="D167" s="325"/>
      <c r="E167" s="325"/>
      <c r="F167" s="326" t="s">
        <v>2220</v>
      </c>
      <c r="G167" s="367"/>
      <c r="H167" s="368"/>
      <c r="I167" s="368"/>
      <c r="J167" s="325" t="s">
        <v>2221</v>
      </c>
      <c r="K167" s="303"/>
    </row>
    <row r="168" s="1" customFormat="1" ht="5.25" customHeight="1">
      <c r="B168" s="333"/>
      <c r="C168" s="328"/>
      <c r="D168" s="328"/>
      <c r="E168" s="328"/>
      <c r="F168" s="328"/>
      <c r="G168" s="329"/>
      <c r="H168" s="328"/>
      <c r="I168" s="328"/>
      <c r="J168" s="328"/>
      <c r="K168" s="356"/>
    </row>
    <row r="169" s="1" customFormat="1" ht="15" customHeight="1">
      <c r="B169" s="333"/>
      <c r="C169" s="308" t="s">
        <v>2225</v>
      </c>
      <c r="D169" s="308"/>
      <c r="E169" s="308"/>
      <c r="F169" s="331" t="s">
        <v>2222</v>
      </c>
      <c r="G169" s="308"/>
      <c r="H169" s="308" t="s">
        <v>2262</v>
      </c>
      <c r="I169" s="308" t="s">
        <v>2224</v>
      </c>
      <c r="J169" s="308">
        <v>120</v>
      </c>
      <c r="K169" s="356"/>
    </row>
    <row r="170" s="1" customFormat="1" ht="15" customHeight="1">
      <c r="B170" s="333"/>
      <c r="C170" s="308" t="s">
        <v>2271</v>
      </c>
      <c r="D170" s="308"/>
      <c r="E170" s="308"/>
      <c r="F170" s="331" t="s">
        <v>2222</v>
      </c>
      <c r="G170" s="308"/>
      <c r="H170" s="308" t="s">
        <v>2272</v>
      </c>
      <c r="I170" s="308" t="s">
        <v>2224</v>
      </c>
      <c r="J170" s="308" t="s">
        <v>2273</v>
      </c>
      <c r="K170" s="356"/>
    </row>
    <row r="171" s="1" customFormat="1" ht="15" customHeight="1">
      <c r="B171" s="333"/>
      <c r="C171" s="308" t="s">
        <v>84</v>
      </c>
      <c r="D171" s="308"/>
      <c r="E171" s="308"/>
      <c r="F171" s="331" t="s">
        <v>2222</v>
      </c>
      <c r="G171" s="308"/>
      <c r="H171" s="308" t="s">
        <v>2289</v>
      </c>
      <c r="I171" s="308" t="s">
        <v>2224</v>
      </c>
      <c r="J171" s="308" t="s">
        <v>2273</v>
      </c>
      <c r="K171" s="356"/>
    </row>
    <row r="172" s="1" customFormat="1" ht="15" customHeight="1">
      <c r="B172" s="333"/>
      <c r="C172" s="308" t="s">
        <v>2227</v>
      </c>
      <c r="D172" s="308"/>
      <c r="E172" s="308"/>
      <c r="F172" s="331" t="s">
        <v>2228</v>
      </c>
      <c r="G172" s="308"/>
      <c r="H172" s="308" t="s">
        <v>2289</v>
      </c>
      <c r="I172" s="308" t="s">
        <v>2224</v>
      </c>
      <c r="J172" s="308">
        <v>50</v>
      </c>
      <c r="K172" s="356"/>
    </row>
    <row r="173" s="1" customFormat="1" ht="15" customHeight="1">
      <c r="B173" s="333"/>
      <c r="C173" s="308" t="s">
        <v>2230</v>
      </c>
      <c r="D173" s="308"/>
      <c r="E173" s="308"/>
      <c r="F173" s="331" t="s">
        <v>2222</v>
      </c>
      <c r="G173" s="308"/>
      <c r="H173" s="308" t="s">
        <v>2289</v>
      </c>
      <c r="I173" s="308" t="s">
        <v>2232</v>
      </c>
      <c r="J173" s="308"/>
      <c r="K173" s="356"/>
    </row>
    <row r="174" s="1" customFormat="1" ht="15" customHeight="1">
      <c r="B174" s="333"/>
      <c r="C174" s="308" t="s">
        <v>2241</v>
      </c>
      <c r="D174" s="308"/>
      <c r="E174" s="308"/>
      <c r="F174" s="331" t="s">
        <v>2228</v>
      </c>
      <c r="G174" s="308"/>
      <c r="H174" s="308" t="s">
        <v>2289</v>
      </c>
      <c r="I174" s="308" t="s">
        <v>2224</v>
      </c>
      <c r="J174" s="308">
        <v>50</v>
      </c>
      <c r="K174" s="356"/>
    </row>
    <row r="175" s="1" customFormat="1" ht="15" customHeight="1">
      <c r="B175" s="333"/>
      <c r="C175" s="308" t="s">
        <v>2249</v>
      </c>
      <c r="D175" s="308"/>
      <c r="E175" s="308"/>
      <c r="F175" s="331" t="s">
        <v>2228</v>
      </c>
      <c r="G175" s="308"/>
      <c r="H175" s="308" t="s">
        <v>2289</v>
      </c>
      <c r="I175" s="308" t="s">
        <v>2224</v>
      </c>
      <c r="J175" s="308">
        <v>50</v>
      </c>
      <c r="K175" s="356"/>
    </row>
    <row r="176" s="1" customFormat="1" ht="15" customHeight="1">
      <c r="B176" s="333"/>
      <c r="C176" s="308" t="s">
        <v>2247</v>
      </c>
      <c r="D176" s="308"/>
      <c r="E176" s="308"/>
      <c r="F176" s="331" t="s">
        <v>2228</v>
      </c>
      <c r="G176" s="308"/>
      <c r="H176" s="308" t="s">
        <v>2289</v>
      </c>
      <c r="I176" s="308" t="s">
        <v>2224</v>
      </c>
      <c r="J176" s="308">
        <v>50</v>
      </c>
      <c r="K176" s="356"/>
    </row>
    <row r="177" s="1" customFormat="1" ht="15" customHeight="1">
      <c r="B177" s="333"/>
      <c r="C177" s="308" t="s">
        <v>129</v>
      </c>
      <c r="D177" s="308"/>
      <c r="E177" s="308"/>
      <c r="F177" s="331" t="s">
        <v>2222</v>
      </c>
      <c r="G177" s="308"/>
      <c r="H177" s="308" t="s">
        <v>2290</v>
      </c>
      <c r="I177" s="308" t="s">
        <v>2291</v>
      </c>
      <c r="J177" s="308"/>
      <c r="K177" s="356"/>
    </row>
    <row r="178" s="1" customFormat="1" ht="15" customHeight="1">
      <c r="B178" s="333"/>
      <c r="C178" s="308" t="s">
        <v>57</v>
      </c>
      <c r="D178" s="308"/>
      <c r="E178" s="308"/>
      <c r="F178" s="331" t="s">
        <v>2222</v>
      </c>
      <c r="G178" s="308"/>
      <c r="H178" s="308" t="s">
        <v>2292</v>
      </c>
      <c r="I178" s="308" t="s">
        <v>2293</v>
      </c>
      <c r="J178" s="308">
        <v>1</v>
      </c>
      <c r="K178" s="356"/>
    </row>
    <row r="179" s="1" customFormat="1" ht="15" customHeight="1">
      <c r="B179" s="333"/>
      <c r="C179" s="308" t="s">
        <v>53</v>
      </c>
      <c r="D179" s="308"/>
      <c r="E179" s="308"/>
      <c r="F179" s="331" t="s">
        <v>2222</v>
      </c>
      <c r="G179" s="308"/>
      <c r="H179" s="308" t="s">
        <v>2294</v>
      </c>
      <c r="I179" s="308" t="s">
        <v>2224</v>
      </c>
      <c r="J179" s="308">
        <v>20</v>
      </c>
      <c r="K179" s="356"/>
    </row>
    <row r="180" s="1" customFormat="1" ht="15" customHeight="1">
      <c r="B180" s="333"/>
      <c r="C180" s="308" t="s">
        <v>54</v>
      </c>
      <c r="D180" s="308"/>
      <c r="E180" s="308"/>
      <c r="F180" s="331" t="s">
        <v>2222</v>
      </c>
      <c r="G180" s="308"/>
      <c r="H180" s="308" t="s">
        <v>2295</v>
      </c>
      <c r="I180" s="308" t="s">
        <v>2224</v>
      </c>
      <c r="J180" s="308">
        <v>255</v>
      </c>
      <c r="K180" s="356"/>
    </row>
    <row r="181" s="1" customFormat="1" ht="15" customHeight="1">
      <c r="B181" s="333"/>
      <c r="C181" s="308" t="s">
        <v>130</v>
      </c>
      <c r="D181" s="308"/>
      <c r="E181" s="308"/>
      <c r="F181" s="331" t="s">
        <v>2222</v>
      </c>
      <c r="G181" s="308"/>
      <c r="H181" s="308" t="s">
        <v>2186</v>
      </c>
      <c r="I181" s="308" t="s">
        <v>2224</v>
      </c>
      <c r="J181" s="308">
        <v>10</v>
      </c>
      <c r="K181" s="356"/>
    </row>
    <row r="182" s="1" customFormat="1" ht="15" customHeight="1">
      <c r="B182" s="333"/>
      <c r="C182" s="308" t="s">
        <v>131</v>
      </c>
      <c r="D182" s="308"/>
      <c r="E182" s="308"/>
      <c r="F182" s="331" t="s">
        <v>2222</v>
      </c>
      <c r="G182" s="308"/>
      <c r="H182" s="308" t="s">
        <v>2296</v>
      </c>
      <c r="I182" s="308" t="s">
        <v>2257</v>
      </c>
      <c r="J182" s="308"/>
      <c r="K182" s="356"/>
    </row>
    <row r="183" s="1" customFormat="1" ht="15" customHeight="1">
      <c r="B183" s="333"/>
      <c r="C183" s="308" t="s">
        <v>2297</v>
      </c>
      <c r="D183" s="308"/>
      <c r="E183" s="308"/>
      <c r="F183" s="331" t="s">
        <v>2222</v>
      </c>
      <c r="G183" s="308"/>
      <c r="H183" s="308" t="s">
        <v>2298</v>
      </c>
      <c r="I183" s="308" t="s">
        <v>2257</v>
      </c>
      <c r="J183" s="308"/>
      <c r="K183" s="356"/>
    </row>
    <row r="184" s="1" customFormat="1" ht="15" customHeight="1">
      <c r="B184" s="333"/>
      <c r="C184" s="308" t="s">
        <v>2286</v>
      </c>
      <c r="D184" s="308"/>
      <c r="E184" s="308"/>
      <c r="F184" s="331" t="s">
        <v>2222</v>
      </c>
      <c r="G184" s="308"/>
      <c r="H184" s="308" t="s">
        <v>2299</v>
      </c>
      <c r="I184" s="308" t="s">
        <v>2257</v>
      </c>
      <c r="J184" s="308"/>
      <c r="K184" s="356"/>
    </row>
    <row r="185" s="1" customFormat="1" ht="15" customHeight="1">
      <c r="B185" s="333"/>
      <c r="C185" s="308" t="s">
        <v>133</v>
      </c>
      <c r="D185" s="308"/>
      <c r="E185" s="308"/>
      <c r="F185" s="331" t="s">
        <v>2228</v>
      </c>
      <c r="G185" s="308"/>
      <c r="H185" s="308" t="s">
        <v>2300</v>
      </c>
      <c r="I185" s="308" t="s">
        <v>2224</v>
      </c>
      <c r="J185" s="308">
        <v>50</v>
      </c>
      <c r="K185" s="356"/>
    </row>
    <row r="186" s="1" customFormat="1" ht="15" customHeight="1">
      <c r="B186" s="333"/>
      <c r="C186" s="308" t="s">
        <v>2301</v>
      </c>
      <c r="D186" s="308"/>
      <c r="E186" s="308"/>
      <c r="F186" s="331" t="s">
        <v>2228</v>
      </c>
      <c r="G186" s="308"/>
      <c r="H186" s="308" t="s">
        <v>2302</v>
      </c>
      <c r="I186" s="308" t="s">
        <v>2303</v>
      </c>
      <c r="J186" s="308"/>
      <c r="K186" s="356"/>
    </row>
    <row r="187" s="1" customFormat="1" ht="15" customHeight="1">
      <c r="B187" s="333"/>
      <c r="C187" s="308" t="s">
        <v>2304</v>
      </c>
      <c r="D187" s="308"/>
      <c r="E187" s="308"/>
      <c r="F187" s="331" t="s">
        <v>2228</v>
      </c>
      <c r="G187" s="308"/>
      <c r="H187" s="308" t="s">
        <v>2305</v>
      </c>
      <c r="I187" s="308" t="s">
        <v>2303</v>
      </c>
      <c r="J187" s="308"/>
      <c r="K187" s="356"/>
    </row>
    <row r="188" s="1" customFormat="1" ht="15" customHeight="1">
      <c r="B188" s="333"/>
      <c r="C188" s="308" t="s">
        <v>2306</v>
      </c>
      <c r="D188" s="308"/>
      <c r="E188" s="308"/>
      <c r="F188" s="331" t="s">
        <v>2228</v>
      </c>
      <c r="G188" s="308"/>
      <c r="H188" s="308" t="s">
        <v>2307</v>
      </c>
      <c r="I188" s="308" t="s">
        <v>2303</v>
      </c>
      <c r="J188" s="308"/>
      <c r="K188" s="356"/>
    </row>
    <row r="189" s="1" customFormat="1" ht="15" customHeight="1">
      <c r="B189" s="333"/>
      <c r="C189" s="369" t="s">
        <v>2308</v>
      </c>
      <c r="D189" s="308"/>
      <c r="E189" s="308"/>
      <c r="F189" s="331" t="s">
        <v>2228</v>
      </c>
      <c r="G189" s="308"/>
      <c r="H189" s="308" t="s">
        <v>2309</v>
      </c>
      <c r="I189" s="308" t="s">
        <v>2310</v>
      </c>
      <c r="J189" s="370" t="s">
        <v>2311</v>
      </c>
      <c r="K189" s="356"/>
    </row>
    <row r="190" s="1" customFormat="1" ht="15" customHeight="1">
      <c r="B190" s="333"/>
      <c r="C190" s="369" t="s">
        <v>42</v>
      </c>
      <c r="D190" s="308"/>
      <c r="E190" s="308"/>
      <c r="F190" s="331" t="s">
        <v>2222</v>
      </c>
      <c r="G190" s="308"/>
      <c r="H190" s="305" t="s">
        <v>2312</v>
      </c>
      <c r="I190" s="308" t="s">
        <v>2313</v>
      </c>
      <c r="J190" s="308"/>
      <c r="K190" s="356"/>
    </row>
    <row r="191" s="1" customFormat="1" ht="15" customHeight="1">
      <c r="B191" s="333"/>
      <c r="C191" s="369" t="s">
        <v>2314</v>
      </c>
      <c r="D191" s="308"/>
      <c r="E191" s="308"/>
      <c r="F191" s="331" t="s">
        <v>2222</v>
      </c>
      <c r="G191" s="308"/>
      <c r="H191" s="308" t="s">
        <v>2315</v>
      </c>
      <c r="I191" s="308" t="s">
        <v>2257</v>
      </c>
      <c r="J191" s="308"/>
      <c r="K191" s="356"/>
    </row>
    <row r="192" s="1" customFormat="1" ht="15" customHeight="1">
      <c r="B192" s="333"/>
      <c r="C192" s="369" t="s">
        <v>2316</v>
      </c>
      <c r="D192" s="308"/>
      <c r="E192" s="308"/>
      <c r="F192" s="331" t="s">
        <v>2222</v>
      </c>
      <c r="G192" s="308"/>
      <c r="H192" s="308" t="s">
        <v>2317</v>
      </c>
      <c r="I192" s="308" t="s">
        <v>2257</v>
      </c>
      <c r="J192" s="308"/>
      <c r="K192" s="356"/>
    </row>
    <row r="193" s="1" customFormat="1" ht="15" customHeight="1">
      <c r="B193" s="333"/>
      <c r="C193" s="369" t="s">
        <v>2318</v>
      </c>
      <c r="D193" s="308"/>
      <c r="E193" s="308"/>
      <c r="F193" s="331" t="s">
        <v>2228</v>
      </c>
      <c r="G193" s="308"/>
      <c r="H193" s="308" t="s">
        <v>2319</v>
      </c>
      <c r="I193" s="308" t="s">
        <v>2257</v>
      </c>
      <c r="J193" s="308"/>
      <c r="K193" s="356"/>
    </row>
    <row r="194" s="1" customFormat="1" ht="15" customHeight="1">
      <c r="B194" s="362"/>
      <c r="C194" s="371"/>
      <c r="D194" s="342"/>
      <c r="E194" s="342"/>
      <c r="F194" s="342"/>
      <c r="G194" s="342"/>
      <c r="H194" s="342"/>
      <c r="I194" s="342"/>
      <c r="J194" s="342"/>
      <c r="K194" s="363"/>
    </row>
    <row r="195" s="1" customFormat="1" ht="18.75" customHeight="1">
      <c r="B195" s="344"/>
      <c r="C195" s="354"/>
      <c r="D195" s="354"/>
      <c r="E195" s="354"/>
      <c r="F195" s="364"/>
      <c r="G195" s="354"/>
      <c r="H195" s="354"/>
      <c r="I195" s="354"/>
      <c r="J195" s="354"/>
      <c r="K195" s="344"/>
    </row>
    <row r="196" s="1" customFormat="1" ht="18.75" customHeight="1">
      <c r="B196" s="344"/>
      <c r="C196" s="354"/>
      <c r="D196" s="354"/>
      <c r="E196" s="354"/>
      <c r="F196" s="364"/>
      <c r="G196" s="354"/>
      <c r="H196" s="354"/>
      <c r="I196" s="354"/>
      <c r="J196" s="354"/>
      <c r="K196" s="344"/>
    </row>
    <row r="197" s="1" customFormat="1" ht="18.75" customHeight="1">
      <c r="B197" s="316"/>
      <c r="C197" s="316"/>
      <c r="D197" s="316"/>
      <c r="E197" s="316"/>
      <c r="F197" s="316"/>
      <c r="G197" s="316"/>
      <c r="H197" s="316"/>
      <c r="I197" s="316"/>
      <c r="J197" s="316"/>
      <c r="K197" s="316"/>
    </row>
    <row r="198" s="1" customFormat="1" ht="13.5">
      <c r="B198" s="295"/>
      <c r="C198" s="296"/>
      <c r="D198" s="296"/>
      <c r="E198" s="296"/>
      <c r="F198" s="296"/>
      <c r="G198" s="296"/>
      <c r="H198" s="296"/>
      <c r="I198" s="296"/>
      <c r="J198" s="296"/>
      <c r="K198" s="297"/>
    </row>
    <row r="199" s="1" customFormat="1" ht="21">
      <c r="B199" s="298"/>
      <c r="C199" s="299" t="s">
        <v>2320</v>
      </c>
      <c r="D199" s="299"/>
      <c r="E199" s="299"/>
      <c r="F199" s="299"/>
      <c r="G199" s="299"/>
      <c r="H199" s="299"/>
      <c r="I199" s="299"/>
      <c r="J199" s="299"/>
      <c r="K199" s="300"/>
    </row>
    <row r="200" s="1" customFormat="1" ht="25.5" customHeight="1">
      <c r="B200" s="298"/>
      <c r="C200" s="372" t="s">
        <v>2321</v>
      </c>
      <c r="D200" s="372"/>
      <c r="E200" s="372"/>
      <c r="F200" s="372" t="s">
        <v>2322</v>
      </c>
      <c r="G200" s="373"/>
      <c r="H200" s="372" t="s">
        <v>2323</v>
      </c>
      <c r="I200" s="372"/>
      <c r="J200" s="372"/>
      <c r="K200" s="300"/>
    </row>
    <row r="201" s="1" customFormat="1" ht="5.25" customHeight="1">
      <c r="B201" s="333"/>
      <c r="C201" s="328"/>
      <c r="D201" s="328"/>
      <c r="E201" s="328"/>
      <c r="F201" s="328"/>
      <c r="G201" s="354"/>
      <c r="H201" s="328"/>
      <c r="I201" s="328"/>
      <c r="J201" s="328"/>
      <c r="K201" s="356"/>
    </row>
    <row r="202" s="1" customFormat="1" ht="15" customHeight="1">
      <c r="B202" s="333"/>
      <c r="C202" s="308" t="s">
        <v>2313</v>
      </c>
      <c r="D202" s="308"/>
      <c r="E202" s="308"/>
      <c r="F202" s="331" t="s">
        <v>43</v>
      </c>
      <c r="G202" s="308"/>
      <c r="H202" s="308" t="s">
        <v>2324</v>
      </c>
      <c r="I202" s="308"/>
      <c r="J202" s="308"/>
      <c r="K202" s="356"/>
    </row>
    <row r="203" s="1" customFormat="1" ht="15" customHeight="1">
      <c r="B203" s="333"/>
      <c r="C203" s="308"/>
      <c r="D203" s="308"/>
      <c r="E203" s="308"/>
      <c r="F203" s="331" t="s">
        <v>44</v>
      </c>
      <c r="G203" s="308"/>
      <c r="H203" s="308" t="s">
        <v>2325</v>
      </c>
      <c r="I203" s="308"/>
      <c r="J203" s="308"/>
      <c r="K203" s="356"/>
    </row>
    <row r="204" s="1" customFormat="1" ht="15" customHeight="1">
      <c r="B204" s="333"/>
      <c r="C204" s="308"/>
      <c r="D204" s="308"/>
      <c r="E204" s="308"/>
      <c r="F204" s="331" t="s">
        <v>47</v>
      </c>
      <c r="G204" s="308"/>
      <c r="H204" s="308" t="s">
        <v>2326</v>
      </c>
      <c r="I204" s="308"/>
      <c r="J204" s="308"/>
      <c r="K204" s="356"/>
    </row>
    <row r="205" s="1" customFormat="1" ht="15" customHeight="1">
      <c r="B205" s="333"/>
      <c r="C205" s="308"/>
      <c r="D205" s="308"/>
      <c r="E205" s="308"/>
      <c r="F205" s="331" t="s">
        <v>45</v>
      </c>
      <c r="G205" s="308"/>
      <c r="H205" s="308" t="s">
        <v>2327</v>
      </c>
      <c r="I205" s="308"/>
      <c r="J205" s="308"/>
      <c r="K205" s="356"/>
    </row>
    <row r="206" s="1" customFormat="1" ht="15" customHeight="1">
      <c r="B206" s="333"/>
      <c r="C206" s="308"/>
      <c r="D206" s="308"/>
      <c r="E206" s="308"/>
      <c r="F206" s="331" t="s">
        <v>46</v>
      </c>
      <c r="G206" s="308"/>
      <c r="H206" s="308" t="s">
        <v>2328</v>
      </c>
      <c r="I206" s="308"/>
      <c r="J206" s="308"/>
      <c r="K206" s="356"/>
    </row>
    <row r="207" s="1" customFormat="1" ht="15" customHeight="1">
      <c r="B207" s="333"/>
      <c r="C207" s="308"/>
      <c r="D207" s="308"/>
      <c r="E207" s="308"/>
      <c r="F207" s="331"/>
      <c r="G207" s="308"/>
      <c r="H207" s="308"/>
      <c r="I207" s="308"/>
      <c r="J207" s="308"/>
      <c r="K207" s="356"/>
    </row>
    <row r="208" s="1" customFormat="1" ht="15" customHeight="1">
      <c r="B208" s="333"/>
      <c r="C208" s="308" t="s">
        <v>2269</v>
      </c>
      <c r="D208" s="308"/>
      <c r="E208" s="308"/>
      <c r="F208" s="331" t="s">
        <v>78</v>
      </c>
      <c r="G208" s="308"/>
      <c r="H208" s="308" t="s">
        <v>2329</v>
      </c>
      <c r="I208" s="308"/>
      <c r="J208" s="308"/>
      <c r="K208" s="356"/>
    </row>
    <row r="209" s="1" customFormat="1" ht="15" customHeight="1">
      <c r="B209" s="333"/>
      <c r="C209" s="308"/>
      <c r="D209" s="308"/>
      <c r="E209" s="308"/>
      <c r="F209" s="331" t="s">
        <v>2167</v>
      </c>
      <c r="G209" s="308"/>
      <c r="H209" s="308" t="s">
        <v>2168</v>
      </c>
      <c r="I209" s="308"/>
      <c r="J209" s="308"/>
      <c r="K209" s="356"/>
    </row>
    <row r="210" s="1" customFormat="1" ht="15" customHeight="1">
      <c r="B210" s="333"/>
      <c r="C210" s="308"/>
      <c r="D210" s="308"/>
      <c r="E210" s="308"/>
      <c r="F210" s="331" t="s">
        <v>2165</v>
      </c>
      <c r="G210" s="308"/>
      <c r="H210" s="308" t="s">
        <v>2330</v>
      </c>
      <c r="I210" s="308"/>
      <c r="J210" s="308"/>
      <c r="K210" s="356"/>
    </row>
    <row r="211" s="1" customFormat="1" ht="15" customHeight="1">
      <c r="B211" s="374"/>
      <c r="C211" s="308"/>
      <c r="D211" s="308"/>
      <c r="E211" s="308"/>
      <c r="F211" s="331" t="s">
        <v>90</v>
      </c>
      <c r="G211" s="369"/>
      <c r="H211" s="360" t="s">
        <v>2169</v>
      </c>
      <c r="I211" s="360"/>
      <c r="J211" s="360"/>
      <c r="K211" s="375"/>
    </row>
    <row r="212" s="1" customFormat="1" ht="15" customHeight="1">
      <c r="B212" s="374"/>
      <c r="C212" s="308"/>
      <c r="D212" s="308"/>
      <c r="E212" s="308"/>
      <c r="F212" s="331" t="s">
        <v>2106</v>
      </c>
      <c r="G212" s="369"/>
      <c r="H212" s="360" t="s">
        <v>93</v>
      </c>
      <c r="I212" s="360"/>
      <c r="J212" s="360"/>
      <c r="K212" s="375"/>
    </row>
    <row r="213" s="1" customFormat="1" ht="15" customHeight="1">
      <c r="B213" s="374"/>
      <c r="C213" s="308"/>
      <c r="D213" s="308"/>
      <c r="E213" s="308"/>
      <c r="F213" s="331"/>
      <c r="G213" s="369"/>
      <c r="H213" s="360"/>
      <c r="I213" s="360"/>
      <c r="J213" s="360"/>
      <c r="K213" s="375"/>
    </row>
    <row r="214" s="1" customFormat="1" ht="15" customHeight="1">
      <c r="B214" s="374"/>
      <c r="C214" s="308" t="s">
        <v>2293</v>
      </c>
      <c r="D214" s="308"/>
      <c r="E214" s="308"/>
      <c r="F214" s="331">
        <v>1</v>
      </c>
      <c r="G214" s="369"/>
      <c r="H214" s="360" t="s">
        <v>2331</v>
      </c>
      <c r="I214" s="360"/>
      <c r="J214" s="360"/>
      <c r="K214" s="375"/>
    </row>
    <row r="215" s="1" customFormat="1" ht="15" customHeight="1">
      <c r="B215" s="374"/>
      <c r="C215" s="308"/>
      <c r="D215" s="308"/>
      <c r="E215" s="308"/>
      <c r="F215" s="331">
        <v>2</v>
      </c>
      <c r="G215" s="369"/>
      <c r="H215" s="360" t="s">
        <v>2332</v>
      </c>
      <c r="I215" s="360"/>
      <c r="J215" s="360"/>
      <c r="K215" s="375"/>
    </row>
    <row r="216" s="1" customFormat="1" ht="15" customHeight="1">
      <c r="B216" s="374"/>
      <c r="C216" s="308"/>
      <c r="D216" s="308"/>
      <c r="E216" s="308"/>
      <c r="F216" s="331">
        <v>3</v>
      </c>
      <c r="G216" s="369"/>
      <c r="H216" s="360" t="s">
        <v>2333</v>
      </c>
      <c r="I216" s="360"/>
      <c r="J216" s="360"/>
      <c r="K216" s="375"/>
    </row>
    <row r="217" s="1" customFormat="1" ht="15" customHeight="1">
      <c r="B217" s="374"/>
      <c r="C217" s="308"/>
      <c r="D217" s="308"/>
      <c r="E217" s="308"/>
      <c r="F217" s="331">
        <v>4</v>
      </c>
      <c r="G217" s="369"/>
      <c r="H217" s="360" t="s">
        <v>2334</v>
      </c>
      <c r="I217" s="360"/>
      <c r="J217" s="360"/>
      <c r="K217" s="375"/>
    </row>
    <row r="218" s="1" customFormat="1" ht="12.75" customHeight="1">
      <c r="B218" s="376"/>
      <c r="C218" s="377"/>
      <c r="D218" s="377"/>
      <c r="E218" s="377"/>
      <c r="F218" s="377"/>
      <c r="G218" s="377"/>
      <c r="H218" s="377"/>
      <c r="I218" s="377"/>
      <c r="J218" s="377"/>
      <c r="K218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DESKTOP-M64R3N4\práce</dc:creator>
  <cp:lastModifiedBy>DESKTOP-M64R3N4\práce</cp:lastModifiedBy>
  <dcterms:created xsi:type="dcterms:W3CDTF">2021-09-17T07:51:16Z</dcterms:created>
  <dcterms:modified xsi:type="dcterms:W3CDTF">2021-09-17T07:51:25Z</dcterms:modified>
</cp:coreProperties>
</file>