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VIAT\0-PROJEKTY\KRNOV\KASARNA\PDPS III. ETAPA\VÝKAZ VÝMĚR\"/>
    </mc:Choice>
  </mc:AlternateContent>
  <xr:revisionPtr revIDLastSave="0" documentId="8_{CE2FA476-098F-4FA2-8166-C8CE308274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103 SO 103 Pol" sheetId="12" r:id="rId4"/>
    <sheet name="SO 451 SO 451 Pol" sheetId="13" r:id="rId5"/>
    <sheet name="VRN VRN Pol" sheetId="14" r:id="rId6"/>
  </sheets>
  <externalReferences>
    <externalReference r:id="rId7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103 SO 103 Pol'!$1:$7</definedName>
    <definedName name="_xlnm.Print_Titles" localSheetId="4">'SO 451 SO 451 Pol'!$1:$7</definedName>
    <definedName name="_xlnm.Print_Titles" localSheetId="5">'VRN VRN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103 SO 103 Pol'!$A$1:$X$228</definedName>
    <definedName name="_xlnm.Print_Area" localSheetId="4">'SO 451 SO 451 Pol'!$A$1:$X$60</definedName>
    <definedName name="_xlnm.Print_Area" localSheetId="1">Stavba!$A$1:$J$71</definedName>
    <definedName name="_xlnm.Print_Area" localSheetId="5">'VRN VRN Pol'!$A$1:$X$53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52" i="14"/>
  <c r="BA48" i="14"/>
  <c r="BA47" i="14"/>
  <c r="BA41" i="14"/>
  <c r="BA37" i="14"/>
  <c r="BA30" i="14"/>
  <c r="BA23" i="14"/>
  <c r="BA18" i="14"/>
  <c r="BA11" i="14"/>
  <c r="G8" i="14"/>
  <c r="G9" i="14"/>
  <c r="M9" i="14" s="1"/>
  <c r="M8" i="14" s="1"/>
  <c r="I9" i="14"/>
  <c r="K9" i="14"/>
  <c r="O9" i="14"/>
  <c r="Q9" i="14"/>
  <c r="V9" i="14"/>
  <c r="G16" i="14"/>
  <c r="I16" i="14"/>
  <c r="I8" i="14" s="1"/>
  <c r="K16" i="14"/>
  <c r="K8" i="14" s="1"/>
  <c r="M16" i="14"/>
  <c r="O16" i="14"/>
  <c r="O8" i="14" s="1"/>
  <c r="Q16" i="14"/>
  <c r="Q8" i="14" s="1"/>
  <c r="V16" i="14"/>
  <c r="V8" i="14" s="1"/>
  <c r="G22" i="14"/>
  <c r="M22" i="14" s="1"/>
  <c r="I22" i="14"/>
  <c r="K22" i="14"/>
  <c r="O22" i="14"/>
  <c r="Q22" i="14"/>
  <c r="V22" i="14"/>
  <c r="G26" i="14"/>
  <c r="I26" i="14"/>
  <c r="K26" i="14"/>
  <c r="M26" i="14"/>
  <c r="O26" i="14"/>
  <c r="Q26" i="14"/>
  <c r="V26" i="14"/>
  <c r="G29" i="14"/>
  <c r="I29" i="14"/>
  <c r="K29" i="14"/>
  <c r="M29" i="14"/>
  <c r="O29" i="14"/>
  <c r="Q29" i="14"/>
  <c r="V29" i="14"/>
  <c r="G33" i="14"/>
  <c r="I33" i="14"/>
  <c r="K33" i="14"/>
  <c r="M33" i="14"/>
  <c r="O33" i="14"/>
  <c r="Q33" i="14"/>
  <c r="V33" i="14"/>
  <c r="G40" i="14"/>
  <c r="I40" i="14"/>
  <c r="K40" i="14"/>
  <c r="M40" i="14"/>
  <c r="O40" i="14"/>
  <c r="Q40" i="14"/>
  <c r="V40" i="14"/>
  <c r="G46" i="14"/>
  <c r="I46" i="14"/>
  <c r="K46" i="14"/>
  <c r="M46" i="14"/>
  <c r="O46" i="14"/>
  <c r="Q46" i="14"/>
  <c r="V46" i="14"/>
  <c r="AE52" i="14"/>
  <c r="AF52" i="14"/>
  <c r="G59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6" i="13"/>
  <c r="M16" i="13" s="1"/>
  <c r="I16" i="13"/>
  <c r="K16" i="13"/>
  <c r="O16" i="13"/>
  <c r="Q16" i="13"/>
  <c r="V16" i="13"/>
  <c r="G24" i="13"/>
  <c r="I24" i="13"/>
  <c r="K24" i="13"/>
  <c r="M24" i="13"/>
  <c r="O24" i="13"/>
  <c r="Q24" i="13"/>
  <c r="V24" i="13"/>
  <c r="G31" i="13"/>
  <c r="G32" i="13"/>
  <c r="I32" i="13"/>
  <c r="K32" i="13"/>
  <c r="M32" i="13"/>
  <c r="O32" i="13"/>
  <c r="O31" i="13" s="1"/>
  <c r="Q32" i="13"/>
  <c r="Q31" i="13" s="1"/>
  <c r="V32" i="13"/>
  <c r="V31" i="13" s="1"/>
  <c r="G35" i="13"/>
  <c r="I35" i="13"/>
  <c r="K35" i="13"/>
  <c r="K31" i="13" s="1"/>
  <c r="M35" i="13"/>
  <c r="O35" i="13"/>
  <c r="Q35" i="13"/>
  <c r="V35" i="13"/>
  <c r="G39" i="13"/>
  <c r="I39" i="13"/>
  <c r="K39" i="13"/>
  <c r="M39" i="13"/>
  <c r="O39" i="13"/>
  <c r="Q39" i="13"/>
  <c r="V39" i="13"/>
  <c r="G43" i="13"/>
  <c r="I43" i="13"/>
  <c r="K43" i="13"/>
  <c r="M43" i="13"/>
  <c r="O43" i="13"/>
  <c r="Q43" i="13"/>
  <c r="V43" i="13"/>
  <c r="G48" i="13"/>
  <c r="M48" i="13" s="1"/>
  <c r="I48" i="13"/>
  <c r="K48" i="13"/>
  <c r="O48" i="13"/>
  <c r="Q48" i="13"/>
  <c r="V48" i="13"/>
  <c r="G52" i="13"/>
  <c r="I52" i="13"/>
  <c r="K52" i="13"/>
  <c r="M52" i="13"/>
  <c r="O52" i="13"/>
  <c r="Q52" i="13"/>
  <c r="V52" i="13"/>
  <c r="G55" i="13"/>
  <c r="M55" i="13" s="1"/>
  <c r="I55" i="13"/>
  <c r="I31" i="13" s="1"/>
  <c r="K55" i="13"/>
  <c r="O55" i="13"/>
  <c r="Q55" i="13"/>
  <c r="V55" i="13"/>
  <c r="AE59" i="13"/>
  <c r="G227" i="12"/>
  <c r="BA147" i="12"/>
  <c r="BA140" i="12"/>
  <c r="BA133" i="12"/>
  <c r="BA122" i="12"/>
  <c r="BA61" i="12"/>
  <c r="BA49" i="12"/>
  <c r="BA45" i="12"/>
  <c r="BA19" i="12"/>
  <c r="BA14" i="12"/>
  <c r="V8" i="12"/>
  <c r="G9" i="12"/>
  <c r="I9" i="12"/>
  <c r="K9" i="12"/>
  <c r="M9" i="12"/>
  <c r="O9" i="12"/>
  <c r="Q9" i="12"/>
  <c r="V9" i="12"/>
  <c r="G13" i="12"/>
  <c r="I13" i="12"/>
  <c r="K13" i="12"/>
  <c r="K8" i="12" s="1"/>
  <c r="M13" i="12"/>
  <c r="O13" i="12"/>
  <c r="O8" i="12" s="1"/>
  <c r="Q13" i="12"/>
  <c r="V13" i="12"/>
  <c r="G18" i="12"/>
  <c r="M18" i="12" s="1"/>
  <c r="I18" i="12"/>
  <c r="I8" i="12" s="1"/>
  <c r="K18" i="12"/>
  <c r="O18" i="12"/>
  <c r="Q18" i="12"/>
  <c r="V18" i="12"/>
  <c r="G23" i="12"/>
  <c r="I23" i="12"/>
  <c r="K23" i="12"/>
  <c r="M23" i="12"/>
  <c r="O23" i="12"/>
  <c r="Q23" i="12"/>
  <c r="Q8" i="12" s="1"/>
  <c r="V23" i="12"/>
  <c r="G32" i="12"/>
  <c r="I32" i="12"/>
  <c r="K32" i="12"/>
  <c r="M32" i="12"/>
  <c r="O32" i="12"/>
  <c r="Q32" i="12"/>
  <c r="V32" i="12"/>
  <c r="G36" i="12"/>
  <c r="I36" i="12"/>
  <c r="K36" i="12"/>
  <c r="M36" i="12"/>
  <c r="O36" i="12"/>
  <c r="Q36" i="12"/>
  <c r="V36" i="12"/>
  <c r="G40" i="12"/>
  <c r="M40" i="12" s="1"/>
  <c r="I40" i="12"/>
  <c r="K40" i="12"/>
  <c r="O40" i="12"/>
  <c r="Q40" i="12"/>
  <c r="V40" i="12"/>
  <c r="G44" i="12"/>
  <c r="I44" i="12"/>
  <c r="K44" i="12"/>
  <c r="M44" i="12"/>
  <c r="O44" i="12"/>
  <c r="Q44" i="12"/>
  <c r="V44" i="12"/>
  <c r="G48" i="12"/>
  <c r="I48" i="12"/>
  <c r="K48" i="12"/>
  <c r="M48" i="12"/>
  <c r="O48" i="12"/>
  <c r="Q48" i="12"/>
  <c r="V48" i="12"/>
  <c r="G52" i="12"/>
  <c r="M52" i="12" s="1"/>
  <c r="I52" i="12"/>
  <c r="K52" i="12"/>
  <c r="O52" i="12"/>
  <c r="Q52" i="12"/>
  <c r="V52" i="12"/>
  <c r="G56" i="12"/>
  <c r="I56" i="12"/>
  <c r="K56" i="12"/>
  <c r="M56" i="12"/>
  <c r="O56" i="12"/>
  <c r="Q56" i="12"/>
  <c r="V56" i="12"/>
  <c r="G60" i="12"/>
  <c r="M60" i="12" s="1"/>
  <c r="I60" i="12"/>
  <c r="K60" i="12"/>
  <c r="O60" i="12"/>
  <c r="Q60" i="12"/>
  <c r="V60" i="12"/>
  <c r="G64" i="12"/>
  <c r="I64" i="12"/>
  <c r="K64" i="12"/>
  <c r="M64" i="12"/>
  <c r="O64" i="12"/>
  <c r="Q64" i="12"/>
  <c r="V64" i="12"/>
  <c r="G67" i="12"/>
  <c r="I67" i="12"/>
  <c r="K67" i="12"/>
  <c r="M67" i="12"/>
  <c r="O67" i="12"/>
  <c r="G68" i="12"/>
  <c r="I68" i="12"/>
  <c r="K68" i="12"/>
  <c r="M68" i="12"/>
  <c r="O68" i="12"/>
  <c r="Q68" i="12"/>
  <c r="Q67" i="12" s="1"/>
  <c r="V68" i="12"/>
  <c r="V67" i="12" s="1"/>
  <c r="V79" i="12"/>
  <c r="G80" i="12"/>
  <c r="I80" i="12"/>
  <c r="K80" i="12"/>
  <c r="M80" i="12"/>
  <c r="O80" i="12"/>
  <c r="Q80" i="12"/>
  <c r="V80" i="12"/>
  <c r="G84" i="12"/>
  <c r="I84" i="12"/>
  <c r="K84" i="12"/>
  <c r="M84" i="12"/>
  <c r="O84" i="12"/>
  <c r="O79" i="12" s="1"/>
  <c r="Q84" i="12"/>
  <c r="V84" i="12"/>
  <c r="G87" i="12"/>
  <c r="M87" i="12" s="1"/>
  <c r="I87" i="12"/>
  <c r="I79" i="12" s="1"/>
  <c r="K87" i="12"/>
  <c r="O87" i="12"/>
  <c r="Q87" i="12"/>
  <c r="V87" i="12"/>
  <c r="G91" i="12"/>
  <c r="I91" i="12"/>
  <c r="K91" i="12"/>
  <c r="M91" i="12"/>
  <c r="O91" i="12"/>
  <c r="Q91" i="12"/>
  <c r="Q79" i="12" s="1"/>
  <c r="V91" i="12"/>
  <c r="G97" i="12"/>
  <c r="I97" i="12"/>
  <c r="K97" i="12"/>
  <c r="M97" i="12"/>
  <c r="O97" i="12"/>
  <c r="Q97" i="12"/>
  <c r="V97" i="12"/>
  <c r="G101" i="12"/>
  <c r="I101" i="12"/>
  <c r="K101" i="12"/>
  <c r="M101" i="12"/>
  <c r="O101" i="12"/>
  <c r="Q101" i="12"/>
  <c r="V101" i="12"/>
  <c r="G105" i="12"/>
  <c r="M105" i="12" s="1"/>
  <c r="I105" i="12"/>
  <c r="K105" i="12"/>
  <c r="O105" i="12"/>
  <c r="Q105" i="12"/>
  <c r="V105" i="12"/>
  <c r="G110" i="12"/>
  <c r="I110" i="12"/>
  <c r="K110" i="12"/>
  <c r="M110" i="12"/>
  <c r="O110" i="12"/>
  <c r="Q110" i="12"/>
  <c r="V110" i="12"/>
  <c r="G115" i="12"/>
  <c r="I115" i="12"/>
  <c r="K115" i="12"/>
  <c r="M115" i="12"/>
  <c r="O115" i="12"/>
  <c r="Q115" i="12"/>
  <c r="V115" i="12"/>
  <c r="G119" i="12"/>
  <c r="G79" i="12" s="1"/>
  <c r="I119" i="12"/>
  <c r="K119" i="12"/>
  <c r="O119" i="12"/>
  <c r="Q119" i="12"/>
  <c r="V119" i="12"/>
  <c r="G132" i="12"/>
  <c r="I132" i="12"/>
  <c r="K132" i="12"/>
  <c r="M132" i="12"/>
  <c r="O132" i="12"/>
  <c r="Q132" i="12"/>
  <c r="V132" i="12"/>
  <c r="G139" i="12"/>
  <c r="M139" i="12" s="1"/>
  <c r="I139" i="12"/>
  <c r="K139" i="12"/>
  <c r="K79" i="12" s="1"/>
  <c r="O139" i="12"/>
  <c r="Q139" i="12"/>
  <c r="V139" i="12"/>
  <c r="G143" i="12"/>
  <c r="I143" i="12"/>
  <c r="K143" i="12"/>
  <c r="M143" i="12"/>
  <c r="O143" i="12"/>
  <c r="Q143" i="12"/>
  <c r="V143" i="12"/>
  <c r="G146" i="12"/>
  <c r="M146" i="12" s="1"/>
  <c r="I146" i="12"/>
  <c r="K146" i="12"/>
  <c r="O146" i="12"/>
  <c r="Q146" i="12"/>
  <c r="V146" i="12"/>
  <c r="G153" i="12"/>
  <c r="I153" i="12"/>
  <c r="K153" i="12"/>
  <c r="M153" i="12"/>
  <c r="O153" i="12"/>
  <c r="Q153" i="12"/>
  <c r="V153" i="12"/>
  <c r="G156" i="12"/>
  <c r="M156" i="12" s="1"/>
  <c r="I156" i="12"/>
  <c r="K156" i="12"/>
  <c r="O156" i="12"/>
  <c r="Q156" i="12"/>
  <c r="V156" i="12"/>
  <c r="G159" i="12"/>
  <c r="I159" i="12"/>
  <c r="K159" i="12"/>
  <c r="M159" i="12"/>
  <c r="O159" i="12"/>
  <c r="Q159" i="12"/>
  <c r="V159" i="12"/>
  <c r="G162" i="12"/>
  <c r="I162" i="12"/>
  <c r="K162" i="12"/>
  <c r="M162" i="12"/>
  <c r="O162" i="12"/>
  <c r="Q162" i="12"/>
  <c r="V162" i="12"/>
  <c r="G165" i="12"/>
  <c r="I165" i="12"/>
  <c r="G166" i="12"/>
  <c r="I166" i="12"/>
  <c r="K166" i="12"/>
  <c r="K165" i="12" s="1"/>
  <c r="M166" i="12"/>
  <c r="M165" i="12" s="1"/>
  <c r="O166" i="12"/>
  <c r="O165" i="12" s="1"/>
  <c r="Q166" i="12"/>
  <c r="Q165" i="12" s="1"/>
  <c r="V166" i="12"/>
  <c r="V165" i="12" s="1"/>
  <c r="G172" i="12"/>
  <c r="I172" i="12"/>
  <c r="K172" i="12"/>
  <c r="M172" i="12"/>
  <c r="O172" i="12"/>
  <c r="O171" i="12" s="1"/>
  <c r="Q172" i="12"/>
  <c r="Q171" i="12" s="1"/>
  <c r="V172" i="12"/>
  <c r="V171" i="12" s="1"/>
  <c r="G176" i="12"/>
  <c r="M176" i="12" s="1"/>
  <c r="I176" i="12"/>
  <c r="I171" i="12" s="1"/>
  <c r="K176" i="12"/>
  <c r="K171" i="12" s="1"/>
  <c r="O176" i="12"/>
  <c r="Q176" i="12"/>
  <c r="V176" i="12"/>
  <c r="G181" i="12"/>
  <c r="I181" i="12"/>
  <c r="K181" i="12"/>
  <c r="M181" i="12"/>
  <c r="O181" i="12"/>
  <c r="Q181" i="12"/>
  <c r="V181" i="12"/>
  <c r="G184" i="12"/>
  <c r="I184" i="12"/>
  <c r="K184" i="12"/>
  <c r="M184" i="12"/>
  <c r="O184" i="12"/>
  <c r="Q184" i="12"/>
  <c r="V184" i="12"/>
  <c r="G188" i="12"/>
  <c r="M188" i="12" s="1"/>
  <c r="I188" i="12"/>
  <c r="K188" i="12"/>
  <c r="O188" i="12"/>
  <c r="Q188" i="12"/>
  <c r="V188" i="12"/>
  <c r="G192" i="12"/>
  <c r="I192" i="12"/>
  <c r="K192" i="12"/>
  <c r="M192" i="12"/>
  <c r="O192" i="12"/>
  <c r="Q192" i="12"/>
  <c r="V192" i="12"/>
  <c r="G196" i="12"/>
  <c r="M196" i="12" s="1"/>
  <c r="I196" i="12"/>
  <c r="K196" i="12"/>
  <c r="O196" i="12"/>
  <c r="Q196" i="12"/>
  <c r="V196" i="12"/>
  <c r="G199" i="12"/>
  <c r="I199" i="12"/>
  <c r="K199" i="12"/>
  <c r="M199" i="12"/>
  <c r="O199" i="12"/>
  <c r="Q199" i="12"/>
  <c r="V199" i="12"/>
  <c r="G203" i="12"/>
  <c r="I203" i="12"/>
  <c r="K203" i="12"/>
  <c r="M203" i="12"/>
  <c r="O203" i="12"/>
  <c r="G204" i="12"/>
  <c r="I204" i="12"/>
  <c r="K204" i="12"/>
  <c r="M204" i="12"/>
  <c r="O204" i="12"/>
  <c r="Q204" i="12"/>
  <c r="Q203" i="12" s="1"/>
  <c r="V204" i="12"/>
  <c r="V203" i="12" s="1"/>
  <c r="Q207" i="12"/>
  <c r="V207" i="12"/>
  <c r="G208" i="12"/>
  <c r="I208" i="12"/>
  <c r="K208" i="12"/>
  <c r="M208" i="12"/>
  <c r="O208" i="12"/>
  <c r="Q208" i="12"/>
  <c r="V208" i="12"/>
  <c r="G211" i="12"/>
  <c r="I211" i="12"/>
  <c r="K211" i="12"/>
  <c r="M211" i="12"/>
  <c r="O211" i="12"/>
  <c r="O207" i="12" s="1"/>
  <c r="Q211" i="12"/>
  <c r="V211" i="12"/>
  <c r="G214" i="12"/>
  <c r="M214" i="12" s="1"/>
  <c r="M207" i="12" s="1"/>
  <c r="I214" i="12"/>
  <c r="I207" i="12" s="1"/>
  <c r="K214" i="12"/>
  <c r="O214" i="12"/>
  <c r="Q214" i="12"/>
  <c r="V214" i="12"/>
  <c r="G218" i="12"/>
  <c r="I218" i="12"/>
  <c r="K218" i="12"/>
  <c r="M218" i="12"/>
  <c r="O218" i="12"/>
  <c r="Q218" i="12"/>
  <c r="V218" i="12"/>
  <c r="G220" i="12"/>
  <c r="I220" i="12"/>
  <c r="K220" i="12"/>
  <c r="K207" i="12" s="1"/>
  <c r="M220" i="12"/>
  <c r="O220" i="12"/>
  <c r="Q220" i="12"/>
  <c r="V220" i="12"/>
  <c r="G223" i="12"/>
  <c r="I223" i="12"/>
  <c r="K223" i="12"/>
  <c r="M223" i="12"/>
  <c r="O223" i="12"/>
  <c r="Q223" i="12"/>
  <c r="V223" i="12"/>
  <c r="AE227" i="12"/>
  <c r="I20" i="1"/>
  <c r="I19" i="1"/>
  <c r="I18" i="1"/>
  <c r="I17" i="1"/>
  <c r="I16" i="1"/>
  <c r="I71" i="1"/>
  <c r="J70" i="1" s="1"/>
  <c r="F47" i="1"/>
  <c r="G47" i="1"/>
  <c r="G25" i="1" s="1"/>
  <c r="A25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H39" i="1"/>
  <c r="H47" i="1" s="1"/>
  <c r="J28" i="1"/>
  <c r="J26" i="1"/>
  <c r="G38" i="1"/>
  <c r="F38" i="1"/>
  <c r="J23" i="1"/>
  <c r="J24" i="1"/>
  <c r="J25" i="1"/>
  <c r="J27" i="1"/>
  <c r="E24" i="1"/>
  <c r="E26" i="1"/>
  <c r="J68" i="1" l="1"/>
  <c r="J67" i="1"/>
  <c r="J69" i="1"/>
  <c r="J62" i="1"/>
  <c r="J61" i="1"/>
  <c r="J65" i="1"/>
  <c r="J63" i="1"/>
  <c r="J64" i="1"/>
  <c r="J66" i="1"/>
  <c r="A26" i="1"/>
  <c r="G26" i="1"/>
  <c r="G28" i="1"/>
  <c r="G23" i="1"/>
  <c r="M31" i="13"/>
  <c r="M9" i="13"/>
  <c r="M8" i="13" s="1"/>
  <c r="AF59" i="13"/>
  <c r="M171" i="12"/>
  <c r="M8" i="12"/>
  <c r="G171" i="12"/>
  <c r="G8" i="12"/>
  <c r="G207" i="12"/>
  <c r="AF227" i="12"/>
  <c r="M119" i="12"/>
  <c r="M79" i="12" s="1"/>
  <c r="I21" i="1"/>
  <c r="I39" i="1"/>
  <c r="I47" i="1" s="1"/>
  <c r="J71" i="1" l="1"/>
  <c r="A23" i="1"/>
  <c r="J41" i="1"/>
  <c r="J42" i="1"/>
  <c r="J43" i="1"/>
  <c r="J46" i="1"/>
  <c r="J45" i="1"/>
  <c r="J39" i="1"/>
  <c r="J47" i="1" s="1"/>
  <c r="J44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Guňka</author>
  </authors>
  <commentList>
    <comment ref="S6" authorId="0" shapeId="0" xr:uid="{D2B6D5ED-BA74-40F9-8EA7-3C5B2BA909A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62966F0-91DD-4FD6-A968-899B16E8A09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Guňka</author>
  </authors>
  <commentList>
    <comment ref="S6" authorId="0" shapeId="0" xr:uid="{DA23AB4A-7265-4F75-A18C-6162C1E81AC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BA1F3B9-54A9-471B-8F5E-575027E72DF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Guňka</author>
  </authors>
  <commentList>
    <comment ref="S6" authorId="0" shapeId="0" xr:uid="{8287E976-7B07-46E9-B6B6-C17F3843563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6C60C32-4A96-46EC-A931-9B43C339A16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<sst xmlns="http://schemas.openxmlformats.org/spreadsheetml/2006/main" count="1204" uniqueCount="417">
  <si>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</si>
  <si>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</si>
  <si>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</si>
  <si>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</si>
  <si>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</si>
  <si>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</si>
  <si>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</si>
  <si>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</si>
  <si>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</si>
  <si>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</si>
  <si>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</si>
  <si>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</si>
  <si>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</si>
  <si>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</si>
  <si>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</si>
  <si>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</si>
  <si>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</si>
  <si>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</si>
  <si>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</si>
  <si>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</si>
  <si>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</si>
  <si>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</si>
  <si>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</si>
  <si>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</si>
  <si>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</si>
  <si>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</si>
  <si>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</si>
  <si>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</si>
  <si>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</si>
  <si>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</si>
  <si>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</si>
  <si>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</si>
  <si>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</si>
  <si>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</si>
  <si>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</si>
  <si>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</si>
  <si>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</si>
  <si>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</si>
  <si>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</si>
  <si>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</si>
  <si>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</si>
  <si>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</si>
  <si>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</si>
  <si>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Petr Guňka</t>
  </si>
  <si>
    <t>KAS04/2022</t>
  </si>
  <si>
    <t>ŘEŠENÍ VEŘEJNÉHO PROSTRANSTVÍ BÝVALÝCH KASÁREN V KRNOVĚ-III.ETAPA</t>
  </si>
  <si>
    <t>Stavba</t>
  </si>
  <si>
    <t>Stavební objekt</t>
  </si>
  <si>
    <t>SO 103</t>
  </si>
  <si>
    <t>CHODNÍKY A SPOLEČNÁ CYKLOSTEZKA</t>
  </si>
  <si>
    <t>SO 451</t>
  </si>
  <si>
    <t>Veřejné osvětlení VO</t>
  </si>
  <si>
    <t>VRN</t>
  </si>
  <si>
    <t>VEDLEŠÍ ROZPOČTOVÉ NÁKLADY</t>
  </si>
  <si>
    <t>Celkem za stavbu</t>
  </si>
  <si>
    <t>CZK</t>
  </si>
  <si>
    <t>#POPS</t>
  </si>
  <si>
    <t>Popis stavby: KAS04/2022 - ŘEŠENÍ VEŘEJNÉHO PROSTRANSTVÍ BÝVALÝCH KASÁREN V KRNOVĚ-III.ETAPA</t>
  </si>
  <si>
    <t>#POPO</t>
  </si>
  <si>
    <t>Popis objektu: SO 103 - CHODNÍKY A SPOLEČNÁ CYKLOSTEZKA</t>
  </si>
  <si>
    <t>#POPR</t>
  </si>
  <si>
    <t>Popis rozpočtu: SO 103 - CHODNÍKY A SPOLEČNÁ CYKLOSTEZKA</t>
  </si>
  <si>
    <t>Popis objektu: SO 451 - Veřejné osvětlení VO</t>
  </si>
  <si>
    <t>Popis rozpočtu: SO 451 - Veřejné osvětlení VO</t>
  </si>
  <si>
    <t>Popis objektu: VRN - VEDLEŠÍ ROZPOČTOVÉ NÁKLADY</t>
  </si>
  <si>
    <t>Popis rozpočtu: VRN - VEDLEŠÍ ROZPOČTOVÉ NÁKLADY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</si>
  <si>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</si>
  <si>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</si>
  <si>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</si>
  <si>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</si>
  <si>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</si>
  <si>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</si>
  <si>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</si>
  <si>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</si>
  <si>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62</t>
  </si>
  <si>
    <t>Úpravy povrchů vnější</t>
  </si>
  <si>
    <t>91</t>
  </si>
  <si>
    <t>Doplňující práce na komunikaci</t>
  </si>
  <si>
    <t>99</t>
  </si>
  <si>
    <t>Staveništní přesun hmot</t>
  </si>
  <si>
    <t>M21</t>
  </si>
  <si>
    <t>Elektromontáže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</si>
  <si>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</si>
  <si>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</si>
  <si>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</si>
  <si>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</si>
  <si>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</si>
  <si>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</si>
  <si>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</si>
  <si>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</si>
  <si>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</si>
  <si>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</si>
  <si>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</si>
  <si>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</si>
  <si>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</si>
  <si>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</si>
  <si>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</si>
  <si>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</si>
  <si>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</si>
  <si>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</si>
  <si>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</si>
  <si>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</si>
  <si>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</si>
  <si>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</si>
  <si>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</si>
  <si>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</si>
  <si>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</si>
  <si>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</si>
  <si>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</si>
  <si>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</si>
  <si>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</si>
  <si>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</si>
  <si>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</si>
  <si>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</si>
  <si>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</si>
  <si>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</si>
  <si>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</si>
  <si>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113107430R00</t>
  </si>
  <si>
    <t>Odstranění podkladů nebo krytů z kameniva těženého, v ploše jednotlivě nad 50 m2, tloušťka vrstvy 300 mm</t>
  </si>
  <si>
    <t>m2</t>
  </si>
  <si>
    <t>822-1</t>
  </si>
  <si>
    <t>RTS 22/ I</t>
  </si>
  <si>
    <t>Práce</t>
  </si>
  <si>
    <t>POL1_</t>
  </si>
  <si>
    <t>ODTARSNĚNÍSTAV. KONSTRUKCÍÉ POD ZPEVNĚNÝMI PLOCHAMI : 616</t>
  </si>
  <si>
    <t>VV</t>
  </si>
  <si>
    <t>(POD STVA. ASF. PLOCHAMI : 435</t>
  </si>
  <si>
    <t>SPU</t>
  </si>
  <si>
    <t>113151119R00</t>
  </si>
  <si>
    <t>Odstranění podkladu, krytu frézováním povrch živičný, plochy do 500 m2 na jednom objektu nebo při provádění pruhu šířky do  750 mm, tloušťky 100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</si>
  <si>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</si>
  <si>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SPI</t>
  </si>
  <si>
    <t>ODTARSNĚNÍSTAV. KONSTRUKCÍÉ POD ZPEVNNĚÝMI PLOCHAMI : 616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</si>
  <si>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</si>
  <si>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</si>
  <si>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</si>
  <si>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</si>
  <si>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silniční obrubník : 13,40+7,50+5+10</t>
  </si>
  <si>
    <t>přídlažba : 13,40+7,50+5+10</t>
  </si>
  <si>
    <t>122201103R00</t>
  </si>
  <si>
    <t>Odkopávky a  prokopávky nezapažené v hornině 3_x000D_
 přes 1 000 do 10 000 m3</t>
  </si>
  <si>
    <t>m3</t>
  </si>
  <si>
    <t>800-1</t>
  </si>
  <si>
    <t>s přehozením výkopku na vzdálenost do 3 m nebo s naložením na dopravní prostředek,</t>
  </si>
  <si>
    <t>chodník č.1 : 320*0,32*1,1</t>
  </si>
  <si>
    <t>dlážděné chodníky : (318+17,65)*0,30*1,1</t>
  </si>
  <si>
    <t>cyklostezka CB kryt : (320+365)*0,32</t>
  </si>
  <si>
    <t>cyklostezka dlažba kryt : 367*0,30</t>
  </si>
  <si>
    <t>dělící pás cyklostezka : 60*0,32*1,1</t>
  </si>
  <si>
    <t>OSKOPÁVKY PRO SANACI PLÁNĚ tl. 300 mm : (1447,65*0,3)</t>
  </si>
  <si>
    <t>122201109R00</t>
  </si>
  <si>
    <t>Odkopávky a  prokopávky nezapažené v hornině 3_x000D_
 příplatek k cenám za lepivost horniny</t>
  </si>
  <si>
    <t>Odkaz na mn. položky pořadí 4 : 1008,11950</t>
  </si>
  <si>
    <t>162701105RT3</t>
  </si>
  <si>
    <t>Vodorovné přemístění výkopku z horniny 1 až 4, na vzdálenost přes 9 000  do 10 000 m</t>
  </si>
  <si>
    <t>po suchu, bez naložení výkopku, avšak se složením bez rozhrnutí, zpáteční cesta vozidla.</t>
  </si>
  <si>
    <t>vodorvné přemístění na vzdálenost do 15 km : 1139,87473*0,8</t>
  </si>
  <si>
    <t>162701109RT3</t>
  </si>
  <si>
    <t>Vodorovné přemístění výkopku příplatek k ceně za každých dalších i započatých 1 000 m přes 10 000 m_x000D_
 z horniny 1 až 4</t>
  </si>
  <si>
    <t>příplatek za 5km nad 10 km (celkem 15 km) : 5*911,89978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</si>
  <si>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</si>
  <si>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</si>
  <si>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</si>
  <si>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obsyp objketů - předpoklád se 20% odkopávek : 573,82*0,2</t>
  </si>
  <si>
    <t>175101209R00</t>
  </si>
  <si>
    <t>Obsyp objektů příplatek za prohození sypaniny</t>
  </si>
  <si>
    <t>Odkaz na mn. položky pořadí 8 : 114,76400</t>
  </si>
  <si>
    <t>180403112R00</t>
  </si>
  <si>
    <t>Založení trávníku parterový trávník, výsevem, na svahu přes 1:5 do 1:2</t>
  </si>
  <si>
    <t>823-1</t>
  </si>
  <si>
    <t>na půdě předem připravené s pokosením, naložením, odvozem odpadu do 20 km a se složením,</t>
  </si>
  <si>
    <t>1150</t>
  </si>
  <si>
    <t>181101102R00</t>
  </si>
  <si>
    <t>Úprava pláně v zářezech v hornině 1 až 4, se zhutněním</t>
  </si>
  <si>
    <t>vyrovnáním výškových rozdílů, ploch vodorovných a ploch do sklonu 1 : 5.</t>
  </si>
  <si>
    <t>1447,65*1,1</t>
  </si>
  <si>
    <t>181301111R00</t>
  </si>
  <si>
    <t>Rozprostření a urovnání ornice v rovině v souvislé ploše přes 500 m2, tloušťka vrstvy do 100 mm</t>
  </si>
  <si>
    <t>s případným nutným přemístěním hromad nebo dočasných skládek na místo potřeby ze vzdálenosti do 30 m, v rovině nebo ve svahu do 1 : 5,</t>
  </si>
  <si>
    <t>199000002R00</t>
  </si>
  <si>
    <t>Poplatky za skládku horniny 1- 4</t>
  </si>
  <si>
    <t>Odkaz na mn. položky pořadí 6 : 911,89978</t>
  </si>
  <si>
    <t>21461EOA0</t>
  </si>
  <si>
    <t>SEPARAČNÍ GEOTEXTILIE DO 500G/M2</t>
  </si>
  <si>
    <t>M2</t>
  </si>
  <si>
    <t>EXP 21</t>
  </si>
  <si>
    <t>Agregovaná položka</t>
  </si>
  <si>
    <t>POL2_</t>
  </si>
  <si>
    <t>Položka zahrnuje:</t>
  </si>
  <si>
    <t>POP</t>
  </si>
  <si>
    <t>- dodávku předepsané geotextilie</t>
  </si>
  <si>
    <t>- úpravu, očištění a ochranu podkladu</t>
  </si>
  <si>
    <t>- přichycení k podkladu, případně zatížení</t>
  </si>
  <si>
    <t>- úpravy spojů a zajištění okrajů</t>
  </si>
  <si>
    <t>- úpravy pro odvodnění</t>
  </si>
  <si>
    <t>- nutné přesahy</t>
  </si>
  <si>
    <t>- mimostaveništní a vnitrostaveništní dopravu</t>
  </si>
  <si>
    <t>564851111RT2</t>
  </si>
  <si>
    <t>Podklad ze štěrkodrti s rozprostřením a zhutněním frakce 0-32 mm, tloušťka po zhutnění 150 mm</t>
  </si>
  <si>
    <t>oprava vjezdu k Ekotempu : 58,50*2</t>
  </si>
  <si>
    <t>stav komunikace v místě napojení chodníků apod. : 50*2</t>
  </si>
  <si>
    <t>564851111RT4</t>
  </si>
  <si>
    <t>Podklad ze štěrkodrti s rozprostřením a zhutněním frakce 0-63 mm, tloušťka po zhutnění 150 mm</t>
  </si>
  <si>
    <t>564861111RT2</t>
  </si>
  <si>
    <t>Podklad ze štěrkodrti s rozprostřením a zhutněním frakce 0-32 mm, tloušťka po zhutnění 200 mm</t>
  </si>
  <si>
    <t>podklad ze štěrkodrti (ŠDA 0/32.EG.ČSN 736126)..............................tl. 200mm    100MPa</t>
  </si>
  <si>
    <t>podkladní vsrtva pod dlážděné chodníky : 318+17,65+367+60</t>
  </si>
  <si>
    <t>564962111R00</t>
  </si>
  <si>
    <t>Podklad nebo kryt z mechanicky zpevněného kameniva (MZK) tloušťka po zhutnění 200 mm</t>
  </si>
  <si>
    <t>s rozprostřením a zhutněním</t>
  </si>
  <si>
    <t>MZK fr.0/32 mm....tl.200 mm</t>
  </si>
  <si>
    <t>chodník č.1 : 320*1,05</t>
  </si>
  <si>
    <t>cyklostezka CB kryt : 365*1,05</t>
  </si>
  <si>
    <t>573211112R00</t>
  </si>
  <si>
    <t>Postřik živičný spojovací bez posypu kamenivem z asfaltu silničního, v množství 0,2 kg/m2</t>
  </si>
  <si>
    <t>féz. stav komunikace v místě napojení chodníků apod. : 50</t>
  </si>
  <si>
    <t>oprava vjezdu k Ekotempu : 58,50</t>
  </si>
  <si>
    <t>573231111R00</t>
  </si>
  <si>
    <t>Postřik živičný spojovací bez posypu kamenivem ze silniční emulze, v množství od 0,5 do 0,7 kg/m2</t>
  </si>
  <si>
    <t>577141112R00</t>
  </si>
  <si>
    <t>Beton asfaltový s rozprostřením a zhutněním v pruhu šířky do 3 m, ACO 11+ nebo ACO 16+, tloušťky 50 mm, plochy přes 1000 m2</t>
  </si>
  <si>
    <t xml:space="preserve">večtně ošetřní pracovních spár (zalití, prořezání apod). : </t>
  </si>
  <si>
    <t>577141122R00</t>
  </si>
  <si>
    <t>Beton asfaltový s rozprostřením a zhutněním v pruhu šířky do 3 m, ACL 16+, tloušťky 50 mm, plochy přes 1000 m2</t>
  </si>
  <si>
    <t>579511111R00</t>
  </si>
  <si>
    <t xml:space="preserve">Bezpečnostní protismykový nátěr povrchu komunikací polyuretanový včetně penetrace podkladu a křemičitého zásypu </t>
  </si>
  <si>
    <t>včetně penetrace podkladu a zásypu nátěru křemičitým pískem</t>
  </si>
  <si>
    <t>122,78</t>
  </si>
  <si>
    <t>581114115R00</t>
  </si>
  <si>
    <t>Kryt z betonu prostého komunikací pro pěší tloušťky 120 mm</t>
  </si>
  <si>
    <t>- dodání směsi v požadované kvalitě a výztuže v předepsaném množství</t>
  </si>
  <si>
    <t>- očištění podkladu</t>
  </si>
  <si>
    <t>- uložení směsi a výztuže dle předepsaného technologického předpisu a zhutnění vrstvy v předepsané tloušťce</t>
  </si>
  <si>
    <t>- zřízení vrstvy bez rozlišení šířky, pokládání vrstvy po etapách, včetně pracovních spar a spojů</t>
  </si>
  <si>
    <t>- úpravu napojení, ukončení</t>
  </si>
  <si>
    <t>- úpravu dilatačních spar včetně předepsané výztuže</t>
  </si>
  <si>
    <t>- úpravu povrchu krytu uvedenou v kapitole 7.10 ČSN 73 6123-1</t>
  </si>
  <si>
    <t>- navrtání otvorů a osazení kotev a kluzných trnů v napojovacích spárách</t>
  </si>
  <si>
    <t>- nezahrnuje postřiky, nátěry</t>
  </si>
  <si>
    <t>cyklostezka : 365</t>
  </si>
  <si>
    <t>chodník č.1 : 320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</si>
  <si>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</si>
  <si>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</si>
  <si>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</si>
  <si>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CHODNÍK Č.1 (200/200/60) : 318*1,05</t>
  </si>
  <si>
    <t>SLP DLAŽBA (200/100/60) : 17,65*1,05</t>
  </si>
  <si>
    <t>DLÁŽDĚNÁ ŠÁST SPOLEČNÉ SETEZKY : 367*1,05</t>
  </si>
  <si>
    <t>SLP DĚLÍCÍ PÁS STEZKY (200/100/60) : 60*1,05</t>
  </si>
  <si>
    <t>596215040R00</t>
  </si>
  <si>
    <t>Kladení zámkové dlažby do drtě tloušťka dlažby 80 mm, tloušťka lože 40 mm</t>
  </si>
  <si>
    <t>CHODNÍKOVÝ PŘEJEZD : 50</t>
  </si>
  <si>
    <t>596291111R00</t>
  </si>
  <si>
    <t>Řezání zámkové dlažby tloušťky 60 mm</t>
  </si>
  <si>
    <t>Odkaz na mn. položky pořadí 25 : 800,78250</t>
  </si>
  <si>
    <t>57475OA0</t>
  </si>
  <si>
    <t>VOZOVKOVÉ VÝZTUŽNÉ VRSTVY Z GEOMŘÍŽOVINY</t>
  </si>
  <si>
    <t>- dodání geomříže v požadované kvalitě a v množství včetně přesahů (přesahy započteny v jednotkové ceně)</t>
  </si>
  <si>
    <t>- pokládka geomříže dle předepsaného technologického předpisu</t>
  </si>
  <si>
    <t>- bude realizováno po schválneí investorem</t>
  </si>
  <si>
    <t>154,11</t>
  </si>
  <si>
    <t>592162116R</t>
  </si>
  <si>
    <t>přídlažba silniční; beton; l = 500 mm; š = 250 mm; h = 80 mm; přírodní</t>
  </si>
  <si>
    <t>kus</t>
  </si>
  <si>
    <t>SPCM</t>
  </si>
  <si>
    <t>Specifikace</t>
  </si>
  <si>
    <t>POL3_</t>
  </si>
  <si>
    <t>5%ztrátné : (165,75/0,5)*1,05</t>
  </si>
  <si>
    <t>592451151R</t>
  </si>
  <si>
    <t>dlažba betonová dvouvrstvá, skladebná; obdélník; dlaždice pro nevidomé; červená; l = 200 mm; š = 100 mm; tl. 60,0 mm</t>
  </si>
  <si>
    <t>(17,65+60)*1,05</t>
  </si>
  <si>
    <t>5924511900R</t>
  </si>
  <si>
    <t>dlažba betonová dvouvrstvá; čtverec; šedá; l = 200 mm; š = 200 mm; tl. 60,0 mm</t>
  </si>
  <si>
    <t>(318+367)*1,05</t>
  </si>
  <si>
    <t>5924511910R</t>
  </si>
  <si>
    <t>dlažba betonová dvouvrstvá; čtverec; šedá; l = 200 mm; š = 200 mm; tl. 80,0 mm</t>
  </si>
  <si>
    <t>Odkaz na mn. položky pořadí 26 : 50,00000</t>
  </si>
  <si>
    <t>62592OA0</t>
  </si>
  <si>
    <t>ÚPRAVA POVRCHU BETONOVÝCH PLOCH A KONSTRUKCÍ - STRIÁŽ</t>
  </si>
  <si>
    <t>položka zahrnuje:</t>
  </si>
  <si>
    <t>- provedení předepsané úpravy</t>
  </si>
  <si>
    <t>Odkaz na mn. položky pořadí 24 : 685,00000</t>
  </si>
  <si>
    <t>916661111RT5</t>
  </si>
  <si>
    <t>Osazení parkového obrubníku betonového včetně dodávky obrubníku 80x250x1000 mm, s boční opěrou z betonu prostého</t>
  </si>
  <si>
    <t>se zřízením lože z betonu prostého C 12/15 tl. 80-100 mm</t>
  </si>
  <si>
    <t>865*1,05</t>
  </si>
  <si>
    <t>917862111RT7</t>
  </si>
  <si>
    <t>Osazení silničního nebo chodníkového obrubníku včetně dodávky betonovéího obrubníku_x000D_
 stojatého, rozměru 1000/150/250 mm, s boční opěrou z betonu prostého, do lože z betonu prostého C 12/15</t>
  </si>
  <si>
    <t>S dodáním hmot pro lože tl. 80-100 mm.</t>
  </si>
  <si>
    <t>obruba kolem vjezdu do ekotempa : 42,50*1,05</t>
  </si>
  <si>
    <t>OBRUBA V MÍSTEVCH NPOJENÍ NA STAV KOMUNIKACI : (13,40+7,50+5+10)*1,05</t>
  </si>
  <si>
    <t>917932121R00</t>
  </si>
  <si>
    <t>Osazení silniční přídlažby  z betonových dlaždic o rozměru 500x250 mm,  , lože z betonu C16/20, bez dodávky přídlažby</t>
  </si>
  <si>
    <t>přídlažba podél komunikace : (13,40+7,50+5+10)*1,05</t>
  </si>
  <si>
    <t>919722111R00</t>
  </si>
  <si>
    <t>Dilatační spáry řezané v cementobetonovém krytu příčné, řezání spár šířky 2 až 5 mm</t>
  </si>
  <si>
    <t>vyčištění spár po řezání, vyčištění spár před zálivkou a impregnace spár před zálivkou,</t>
  </si>
  <si>
    <t>(222/4)*2,8+(56/5)*5</t>
  </si>
  <si>
    <t>919731112R00</t>
  </si>
  <si>
    <t>Zarovnání styčné plochy podkladu nebo krytu z betonu prostého, tloušťky do 150 mm</t>
  </si>
  <si>
    <t>podél vybourané části komunikace nebo zpevněné plochy</t>
  </si>
  <si>
    <t>Odkaz na mn. položky pořadí 37 : 211,40000</t>
  </si>
  <si>
    <t>919735112R00</t>
  </si>
  <si>
    <t>Řezání stávajících krytů nebo podkladů živičných, hloubky přes 50 do 100 mm</t>
  </si>
  <si>
    <t>včetně spotřeby vody</t>
  </si>
  <si>
    <t>56,50</t>
  </si>
  <si>
    <t>919741111R00</t>
  </si>
  <si>
    <t>Ošetření cementobetonové plochy vodou</t>
  </si>
  <si>
    <t>919748111R00</t>
  </si>
  <si>
    <t>Provedení postřiku cementobetonového krytu ochrannou emulzí</t>
  </si>
  <si>
    <t>nebo podkladu ochrannou emulzí</t>
  </si>
  <si>
    <t>998225111R00</t>
  </si>
  <si>
    <t>Přesun hmot komunikací a letišť, kryt živičný jakékoliv délky objektu</t>
  </si>
  <si>
    <t>t</t>
  </si>
  <si>
    <t>Přesun hmot</t>
  </si>
  <si>
    <t>POL7_</t>
  </si>
  <si>
    <t>vodorovně do 200 m</t>
  </si>
  <si>
    <t>979990001R00.1</t>
  </si>
  <si>
    <t>Poplatek za skládku stavební suti</t>
  </si>
  <si>
    <t>Vlastní</t>
  </si>
  <si>
    <t>RTS 18/ II</t>
  </si>
  <si>
    <t>VIZ. POLOŽKA Č.113107430R : 1051,00*0,3*2,0</t>
  </si>
  <si>
    <t>979990103R00.1</t>
  </si>
  <si>
    <t>Poplatek za uložení suti - beton, skupina odpadu 170101</t>
  </si>
  <si>
    <t>VIZ. POLOŽKA Č.113202111R : 71,8*0,45*0,45*2,4</t>
  </si>
  <si>
    <t>979999995R00.1</t>
  </si>
  <si>
    <t>Poplatek za recyklaci asfalt (skup.170302)</t>
  </si>
  <si>
    <t>170 302</t>
  </si>
  <si>
    <t>VIZ. POLOŽKA Č. 113151119R : 1051*0,1*2,4</t>
  </si>
  <si>
    <t>979082213R00</t>
  </si>
  <si>
    <t>Vodorovná doprava suti po suchu bez naložení, ale se složením a hrubým urovnáním na vzdálenost do 1 km</t>
  </si>
  <si>
    <t>Přesun suti</t>
  </si>
  <si>
    <t>POL8_</t>
  </si>
  <si>
    <t>979082219R00</t>
  </si>
  <si>
    <t>Vodorovná doprava suti po suchu příplatek k ceně za každý další i započatý 1 km přes 1 km</t>
  </si>
  <si>
    <t>Příplatek za dalších 14 km dopravy nad 1 km (celková vzdálenost 15km)</t>
  </si>
  <si>
    <t>979087212R00</t>
  </si>
  <si>
    <t>Nakládání na dopravní prostředky suti</t>
  </si>
  <si>
    <t>pro vodorovnou dopravu</t>
  </si>
  <si>
    <t>SUM</t>
  </si>
  <si>
    <t>END</t>
  </si>
  <si>
    <t>210010046R00</t>
  </si>
  <si>
    <t xml:space="preserve">Montáž trubky ohebné, ocelové, uložené pevně, průměr 48 mm,  ,  </t>
  </si>
  <si>
    <t xml:space="preserve">ochranná trubka pro napájecí kabel, včetně protažení kabelu a uložení : </t>
  </si>
  <si>
    <t>mezi sloupy : 495</t>
  </si>
  <si>
    <t>propoje:138 : 138</t>
  </si>
  <si>
    <t>vývody:210 : 210</t>
  </si>
  <si>
    <t>prořez:100 : 100</t>
  </si>
  <si>
    <t>210220002RT2</t>
  </si>
  <si>
    <t>Montáž uzemňovacího vedení na povrchu, včetně svorek upevnění a připojení, z drátů ocelových pozinkovaných  (FeZn),  , včetně dodávky drátu průměru 10 mm, bez nátěru</t>
  </si>
  <si>
    <t>včetně montáže svorek spojovacích, odbočných, upevňovacích a spojovacího materiálu.</t>
  </si>
  <si>
    <t xml:space="preserve">uložení do výkopu a vyvedení na sloup : </t>
  </si>
  <si>
    <t>mezi sloupy:495 : 495</t>
  </si>
  <si>
    <t>34571020R.1</t>
  </si>
  <si>
    <t>Trubka elektroinst. ohebná kopodur 3363</t>
  </si>
  <si>
    <t>RTS 20/ I</t>
  </si>
  <si>
    <t xml:space="preserve">ochranná trubka pro napájecí kabel : </t>
  </si>
  <si>
    <t>460010022R00</t>
  </si>
  <si>
    <t>Vytýčení kabelové trasy podél silnice</t>
  </si>
  <si>
    <t>km</t>
  </si>
  <si>
    <t>460100001RT1</t>
  </si>
  <si>
    <t>Pouzdrový základ 250x800 mm mimo osu trasy, kompletní zhot.pouzdrového základu</t>
  </si>
  <si>
    <t xml:space="preserve">veškeré provedení osazení stožárů, výkop, osazení stožáru, pouzdrový základ, vycentrování, jeřáb,odvoz suti na skládku aj. : </t>
  </si>
  <si>
    <t>10</t>
  </si>
  <si>
    <t>460120002RT1</t>
  </si>
  <si>
    <t>Zához jámy, hornina třídy 3 - 4, upěchování a úprava povrchu</t>
  </si>
  <si>
    <t xml:space="preserve">zához jam pro sloupy včetně úpravy po demontovaných sloupech : </t>
  </si>
  <si>
    <t>460200164RT2</t>
  </si>
  <si>
    <t>Výkop kabelové rýhy 35/80 cm  hor.4, ruční výkop rýhy</t>
  </si>
  <si>
    <t xml:space="preserve">veškeré výkopy pro napájecí kabel : </t>
  </si>
  <si>
    <t>dokopy:110 : 110</t>
  </si>
  <si>
    <t>460490012RT1</t>
  </si>
  <si>
    <t>Fólie výstražná z PVC, šířka 33 cm, fólie PVC šířka 33 cm</t>
  </si>
  <si>
    <t xml:space="preserve">výstražná rudá folie včetně uložení : </t>
  </si>
  <si>
    <t>495</t>
  </si>
  <si>
    <t>460570164R00</t>
  </si>
  <si>
    <t>Zához rýhy 35/80 cm, hornina třídy 4, se zhutněním</t>
  </si>
  <si>
    <t>kompletní zához a zhutnění : 495</t>
  </si>
  <si>
    <t>460961602R00</t>
  </si>
  <si>
    <t>Zpracování výsledku měření</t>
  </si>
  <si>
    <t>02620OA0</t>
  </si>
  <si>
    <t>ZKOUŠENÍ KONSTRUKCÍ A PRACÍ NEZÁVISLOU ZKUŠEBNOU</t>
  </si>
  <si>
    <t>kompl</t>
  </si>
  <si>
    <t>Indiv</t>
  </si>
  <si>
    <t>Zkoušení konstrukcí a prací nezávislou zkušebnou:</t>
  </si>
  <si>
    <t>- zahrnuje veškeré náklady spojené s objednatelem požadovanými zkouškami, tj. provedení jádrových vývrtů o průměru 100 mm v nové vrstvě vozovky z asfaltového betonu a pracemi zkušebny pro ověření tloušťky obrusné vsrtvy, míry zhutnění, mezerovitost akontroly spojení vrstvy s podkladem.</t>
  </si>
  <si>
    <t>-zkoušky budou provedeny dle platných ČSN, TP a TKP.</t>
  </si>
  <si>
    <t>4</t>
  </si>
  <si>
    <t>02720OA0</t>
  </si>
  <si>
    <t>POMOC PRÁCE ZŘÍZ NEBO ZAJIŠŤ REGULACI A OCHRANU DOPRAVY</t>
  </si>
  <si>
    <t>Zabezpečení staveniště dopravní značení na stavenišť.</t>
  </si>
  <si>
    <t>Projednání dočasné úpravy dopravního značení po dobu výstavby s územně příslušným odborem dopravy a d DI Policie ČR.</t>
  </si>
  <si>
    <t>Zřízení, údržba a odstranění dopravního značení.</t>
  </si>
  <si>
    <t>02730OA0</t>
  </si>
  <si>
    <t>POMOC PRÁCE ZŘÍZ NEBO ZAJIŠŤ OCHRANU INŽENÝRSKÝCH SÍTÍ</t>
  </si>
  <si>
    <t>Náklady na vytyčení inženýrských sítí na staveništi jejich správci, s případným provedením průzkumných sond.</t>
  </si>
  <si>
    <t>02911OA0</t>
  </si>
  <si>
    <t>OSTATNÍ POŽADAVKY - GEODETICKÉ ZAMĚŘENÍ</t>
  </si>
  <si>
    <t>vypracování geometrického plánu (1ks) : 1</t>
  </si>
  <si>
    <t>02944OA0</t>
  </si>
  <si>
    <t>OSTAT POŽADAVKY - DOKUMENTACE SKUTEČ PROVEDENÍ V DIGIT FORMĚ</t>
  </si>
  <si>
    <t>Průzkumné, geodetické a projektové práce geodetické práce při stavbě a po výstavbě,zaměření skutečného provedení stavby (odevzdání dokumentace skutečného provedení stavby v počtu 4 paré v papírové podobě a 4 ksx v ele. na CD).</t>
  </si>
  <si>
    <t>02946OA0</t>
  </si>
  <si>
    <t>OSTAT POŽADAVKY - FOTODOKUMENTACE</t>
  </si>
  <si>
    <t>Pořízení fotodokumentace stavby po dnech a její předání na nosiči CD</t>
  </si>
  <si>
    <t>- fotodokumentaci zadavatelem požadovaného děje a konstrukcí v požadovaných časových intervalech</t>
  </si>
  <si>
    <t>- zadavatelem specifikované výstupy (fotografie v papírovém a digitálním formátu) v požadovaném počtu</t>
  </si>
  <si>
    <t>02991OA0</t>
  </si>
  <si>
    <t>OSTATNÍ POŽADAVKY - INFORMAČNÍ TABULE</t>
  </si>
  <si>
    <t>Dodávka a osazení 2 ks informační tabule s uvedením názvu stavby, investora stavby a zhotovitele stavby, s uvedením termínu realizace stavby a s uvedením kontaktu na odpovědného stavbyvedoucího</t>
  </si>
  <si>
    <t>" Billboard - informace o stavbě !</t>
  </si>
  <si>
    <t>"logo dle požadavků investora, pevný materiál např. dřevo, plast + příslušná konstrukce"</t>
  </si>
  <si>
    <t>billborad včetně informační desky : 2</t>
  </si>
  <si>
    <t>03100OA0</t>
  </si>
  <si>
    <t>ZAŘÍZENÍ STAVENIŠTĚ - ZŘÍZENÍ, PROVOZ, DEMONTÁŽ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</si>
  <si>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</si>
  <si>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</si>
  <si>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- cena zahrnuje veškeré náklady na laboratorní zkoušky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</si>
</sst>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9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Dk6nfpQfmLbH4ErT8PfShtYLEpIyJ+od5N9i610ujkB0GY8tqG0zrJJlGAFv+TAWRigItSsansEctyAb4AwrFA==" saltValue="d50eNMOWGsBcbzkGnUXi1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4"/>
  <sheetViews>
    <sheetView showGridLines="0" tabSelected="1" topLeftCell="B1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SUMIF(F61:F70,A16,I61:I70)+SUMIF(F61:F70,"PSU",I61:I70)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SUMIF(F61:F70,A17,I61:I70)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SUMIF(F61:F70,A18,I61:I70)</f>
        <v>0</v>
      </c>
      <c r="J18" s="85"/>
    </row>
    <row r="19" spans="1:10" ht="23.25" customHeight="1" x14ac:dyDescent="0.2">
      <c r="A19" s="194" t="s">
        <v>87</v>
      </c>
      <c r="B19" s="38" t="s">
        <v>27</v>
      </c>
      <c r="C19" s="62"/>
      <c r="D19" s="63"/>
      <c r="E19" s="83"/>
      <c r="F19" s="84"/>
      <c r="G19" s="83"/>
      <c r="H19" s="84"/>
      <c r="I19" s="83">
        <f>SUMIF(F61:F70,A19,I61:I70)</f>
        <v>0</v>
      </c>
      <c r="J19" s="85"/>
    </row>
    <row r="20" spans="1:10" ht="23.25" customHeight="1" x14ac:dyDescent="0.2">
      <c r="A20" s="194" t="s">
        <v>88</v>
      </c>
      <c r="B20" s="38" t="s">
        <v>28</v>
      </c>
      <c r="C20" s="62"/>
      <c r="D20" s="63"/>
      <c r="E20" s="83"/>
      <c r="F20" s="84"/>
      <c r="G20" s="83"/>
      <c r="H20" s="84"/>
      <c r="I20" s="83">
        <f>SUMIF(F61:F70,A20,I61:I70)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46</v>
      </c>
      <c r="C39" s="146"/>
      <c r="D39" s="146"/>
      <c r="E39" s="146"/>
      <c r="F39" s="147">
        <f>'SO 103 SO 103 Pol'!AE227+'SO 451 SO 451 Pol'!AE59+'VRN VRN Pol'!AE52</f>
        <v>0</v>
      </c>
      <c r="G39" s="148">
        <f>'SO 103 SO 103 Pol'!AF227+'SO 451 SO 451 Pol'!AF59+'VRN VRN Pol'!AF52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47</v>
      </c>
      <c r="D40" s="152"/>
      <c r="E40" s="152"/>
      <c r="F40" s="153"/>
      <c r="G40" s="154"/>
      <c r="H40" s="154">
        <f>(F40*SazbaDPH1/100)+(G40*SazbaDPH2/100)</f>
        <v>0</v>
      </c>
      <c r="I40" s="154"/>
      <c r="J40" s="155"/>
    </row>
    <row r="41" spans="1:10" ht="25.5" customHeight="1" x14ac:dyDescent="0.2">
      <c r="A41" s="135">
        <v>2</v>
      </c>
      <c r="B41" s="151" t="s">
        <v>48</v>
      </c>
      <c r="C41" s="152" t="s">
        <v>49</v>
      </c>
      <c r="D41" s="152"/>
      <c r="E41" s="152"/>
      <c r="F41" s="153">
        <f>'SO 103 SO 103 Pol'!AE227</f>
        <v>0</v>
      </c>
      <c r="G41" s="154">
        <f>'SO 103 SO 103 Pol'!AF227</f>
        <v>0</v>
      </c>
      <c r="H41" s="154">
        <f>(F41*SazbaDPH1/100)+(G41*SazbaDPH2/100)</f>
        <v>0</v>
      </c>
      <c r="I41" s="154">
        <f>F41+G41+H41</f>
        <v>0</v>
      </c>
      <c r="J41" s="155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48</v>
      </c>
      <c r="C42" s="146" t="s">
        <v>49</v>
      </c>
      <c r="D42" s="146"/>
      <c r="E42" s="146"/>
      <c r="F42" s="157">
        <f>'SO 103 SO 103 Pol'!AE227</f>
        <v>0</v>
      </c>
      <c r="G42" s="149">
        <f>'SO 103 SO 103 Pol'!AF227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2</v>
      </c>
      <c r="B43" s="151" t="s">
        <v>50</v>
      </c>
      <c r="C43" s="152" t="s">
        <v>51</v>
      </c>
      <c r="D43" s="152"/>
      <c r="E43" s="152"/>
      <c r="F43" s="153">
        <f>'SO 451 SO 451 Pol'!AE59</f>
        <v>0</v>
      </c>
      <c r="G43" s="154">
        <f>'SO 451 SO 451 Pol'!AF59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50</v>
      </c>
      <c r="C44" s="146" t="s">
        <v>51</v>
      </c>
      <c r="D44" s="146"/>
      <c r="E44" s="146"/>
      <c r="F44" s="157">
        <f>'SO 451 SO 451 Pol'!AE59</f>
        <v>0</v>
      </c>
      <c r="G44" s="149">
        <f>'SO 451 SO 451 Pol'!AF59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2</v>
      </c>
      <c r="B45" s="151" t="s">
        <v>52</v>
      </c>
      <c r="C45" s="152" t="s">
        <v>53</v>
      </c>
      <c r="D45" s="152"/>
      <c r="E45" s="152"/>
      <c r="F45" s="153">
        <f>'VRN VRN Pol'!AE52</f>
        <v>0</v>
      </c>
      <c r="G45" s="154">
        <f>'VRN VRN Pol'!AF52</f>
        <v>0</v>
      </c>
      <c r="H45" s="154">
        <f>(F45*SazbaDPH1/100)+(G45*SazbaDPH2/100)</f>
        <v>0</v>
      </c>
      <c r="I45" s="154">
        <f>F45+G45+H45</f>
        <v>0</v>
      </c>
      <c r="J45" s="155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52</v>
      </c>
      <c r="C46" s="146" t="s">
        <v>53</v>
      </c>
      <c r="D46" s="146"/>
      <c r="E46" s="146"/>
      <c r="F46" s="157">
        <f>'VRN VRN Pol'!AE52</f>
        <v>0</v>
      </c>
      <c r="G46" s="149">
        <f>'VRN VRN Pol'!AF52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/>
      <c r="B47" s="158" t="s">
        <v>54</v>
      </c>
      <c r="C47" s="159"/>
      <c r="D47" s="159"/>
      <c r="E47" s="160"/>
      <c r="F47" s="161">
        <f>SUMIF(A39:A46,"=1",F39:F46)</f>
        <v>0</v>
      </c>
      <c r="G47" s="162">
        <f>SUMIF(A39:A46,"=1",G39:G46)</f>
        <v>0</v>
      </c>
      <c r="H47" s="162">
        <f>SUMIF(A39:A46,"=1",H39:H46)</f>
        <v>0</v>
      </c>
      <c r="I47" s="162">
        <f>SUMIF(A39:A46,"=1",I39:I46)</f>
        <v>0</v>
      </c>
      <c r="J47" s="163">
        <f>SUMIF(A39:A46,"=1",J39:J46)</f>
        <v>0</v>
      </c>
    </row>
    <row r="49" spans="1:10" x14ac:dyDescent="0.2">
      <c r="A49" t="s">
        <v>56</v>
      </c>
      <c r="B49" t="s">
        <v>57</v>
      </c>
    </row>
    <row r="50" spans="1:10" x14ac:dyDescent="0.2">
      <c r="A50" t="s">
        <v>58</v>
      </c>
      <c r="B50" t="s">
        <v>59</v>
      </c>
    </row>
    <row r="51" spans="1:10" x14ac:dyDescent="0.2">
      <c r="A51" t="s">
        <v>60</v>
      </c>
      <c r="B51" t="s">
        <v>61</v>
      </c>
    </row>
    <row r="52" spans="1:10" x14ac:dyDescent="0.2">
      <c r="A52" t="s">
        <v>58</v>
      </c>
      <c r="B52" t="s">
        <v>62</v>
      </c>
    </row>
    <row r="53" spans="1:10" x14ac:dyDescent="0.2">
      <c r="A53" t="s">
        <v>60</v>
      </c>
      <c r="B53" t="s">
        <v>63</v>
      </c>
    </row>
    <row r="54" spans="1:10" x14ac:dyDescent="0.2">
      <c r="A54" t="s">
        <v>58</v>
      </c>
      <c r="B54" t="s">
        <v>64</v>
      </c>
    </row>
    <row r="55" spans="1:10" x14ac:dyDescent="0.2">
      <c r="A55" t="s">
        <v>60</v>
      </c>
      <c r="B55" t="s">
        <v>65</v>
      </c>
    </row>
    <row r="58" spans="1:10" ht="15.75" x14ac:dyDescent="0.25">
      <c r="B58" s="174" t="s">
        <v>66</v>
      </c>
    </row>
    <row r="60" spans="1:10" ht="25.5" customHeight="1" x14ac:dyDescent="0.2">
      <c r="A60" s="176"/>
      <c r="B60" s="179" t="s">
        <v>17</v>
      </c>
      <c r="C60" s="179" t="s">
        <v>5</v>
      </c>
      <c r="D60" s="180"/>
      <c r="E60" s="180"/>
      <c r="F60" s="181" t="s">
        <v>67</v>
      </c>
      <c r="G60" s="181"/>
      <c r="H60" s="181"/>
      <c r="I60" s="181" t="s">
        <v>29</v>
      </c>
      <c r="J60" s="181" t="s">
        <v>0</v>
      </c>
    </row>
    <row r="61" spans="1:10" ht="36.75" customHeight="1" x14ac:dyDescent="0.2">
      <c r="A61" s="177"/>
      <c r="B61" s="182" t="s">
        <v>68</v>
      </c>
      <c r="C61" s="183" t="s">
        <v>69</v>
      </c>
      <c r="D61" s="184"/>
      <c r="E61" s="184"/>
      <c r="F61" s="190" t="s">
        <v>24</v>
      </c>
      <c r="G61" s="191"/>
      <c r="H61" s="191"/>
      <c r="I61" s="191">
        <f>'SO 103 SO 103 Pol'!G8</f>
        <v>0</v>
      </c>
      <c r="J61" s="188" t="str">
        <f>IF(I71=0,"",I61/I71*100)</f>
        <v/>
      </c>
    </row>
    <row r="62" spans="1:10" ht="36.75" customHeight="1" x14ac:dyDescent="0.2">
      <c r="A62" s="177"/>
      <c r="B62" s="182" t="s">
        <v>70</v>
      </c>
      <c r="C62" s="183" t="s">
        <v>71</v>
      </c>
      <c r="D62" s="184"/>
      <c r="E62" s="184"/>
      <c r="F62" s="190" t="s">
        <v>24</v>
      </c>
      <c r="G62" s="191"/>
      <c r="H62" s="191"/>
      <c r="I62" s="191">
        <f>'SO 103 SO 103 Pol'!G67</f>
        <v>0</v>
      </c>
      <c r="J62" s="188" t="str">
        <f>IF(I71=0,"",I62/I71*100)</f>
        <v/>
      </c>
    </row>
    <row r="63" spans="1:10" ht="36.75" customHeight="1" x14ac:dyDescent="0.2">
      <c r="A63" s="177"/>
      <c r="B63" s="182" t="s">
        <v>72</v>
      </c>
      <c r="C63" s="183" t="s">
        <v>73</v>
      </c>
      <c r="D63" s="184"/>
      <c r="E63" s="184"/>
      <c r="F63" s="190" t="s">
        <v>24</v>
      </c>
      <c r="G63" s="191"/>
      <c r="H63" s="191"/>
      <c r="I63" s="191">
        <f>'SO 103 SO 103 Pol'!G79</f>
        <v>0</v>
      </c>
      <c r="J63" s="188" t="str">
        <f>IF(I71=0,"",I63/I71*100)</f>
        <v/>
      </c>
    </row>
    <row r="64" spans="1:10" ht="36.75" customHeight="1" x14ac:dyDescent="0.2">
      <c r="A64" s="177"/>
      <c r="B64" s="182" t="s">
        <v>74</v>
      </c>
      <c r="C64" s="183" t="s">
        <v>75</v>
      </c>
      <c r="D64" s="184"/>
      <c r="E64" s="184"/>
      <c r="F64" s="190" t="s">
        <v>24</v>
      </c>
      <c r="G64" s="191"/>
      <c r="H64" s="191"/>
      <c r="I64" s="191">
        <f>'SO 103 SO 103 Pol'!G165</f>
        <v>0</v>
      </c>
      <c r="J64" s="188" t="str">
        <f>IF(I71=0,"",I64/I71*100)</f>
        <v/>
      </c>
    </row>
    <row r="65" spans="1:10" ht="36.75" customHeight="1" x14ac:dyDescent="0.2">
      <c r="A65" s="177"/>
      <c r="B65" s="182" t="s">
        <v>76</v>
      </c>
      <c r="C65" s="183" t="s">
        <v>77</v>
      </c>
      <c r="D65" s="184"/>
      <c r="E65" s="184"/>
      <c r="F65" s="190" t="s">
        <v>24</v>
      </c>
      <c r="G65" s="191"/>
      <c r="H65" s="191"/>
      <c r="I65" s="191">
        <f>'SO 103 SO 103 Pol'!G171</f>
        <v>0</v>
      </c>
      <c r="J65" s="188" t="str">
        <f>IF(I71=0,"",I65/I71*100)</f>
        <v/>
      </c>
    </row>
    <row r="66" spans="1:10" ht="36.75" customHeight="1" x14ac:dyDescent="0.2">
      <c r="A66" s="177"/>
      <c r="B66" s="182" t="s">
        <v>78</v>
      </c>
      <c r="C66" s="183" t="s">
        <v>79</v>
      </c>
      <c r="D66" s="184"/>
      <c r="E66" s="184"/>
      <c r="F66" s="190" t="s">
        <v>24</v>
      </c>
      <c r="G66" s="191"/>
      <c r="H66" s="191"/>
      <c r="I66" s="191">
        <f>'SO 103 SO 103 Pol'!G203</f>
        <v>0</v>
      </c>
      <c r="J66" s="188" t="str">
        <f>IF(I71=0,"",I66/I71*100)</f>
        <v/>
      </c>
    </row>
    <row r="67" spans="1:10" ht="36.75" customHeight="1" x14ac:dyDescent="0.2">
      <c r="A67" s="177"/>
      <c r="B67" s="182" t="s">
        <v>80</v>
      </c>
      <c r="C67" s="183" t="s">
        <v>81</v>
      </c>
      <c r="D67" s="184"/>
      <c r="E67" s="184"/>
      <c r="F67" s="190" t="s">
        <v>26</v>
      </c>
      <c r="G67" s="191"/>
      <c r="H67" s="191"/>
      <c r="I67" s="191">
        <f>'SO 451 SO 451 Pol'!G8</f>
        <v>0</v>
      </c>
      <c r="J67" s="188" t="str">
        <f>IF(I71=0,"",I67/I71*100)</f>
        <v/>
      </c>
    </row>
    <row r="68" spans="1:10" ht="36.75" customHeight="1" x14ac:dyDescent="0.2">
      <c r="A68" s="177"/>
      <c r="B68" s="182" t="s">
        <v>82</v>
      </c>
      <c r="C68" s="183" t="s">
        <v>83</v>
      </c>
      <c r="D68" s="184"/>
      <c r="E68" s="184"/>
      <c r="F68" s="190" t="s">
        <v>26</v>
      </c>
      <c r="G68" s="191"/>
      <c r="H68" s="191"/>
      <c r="I68" s="191">
        <f>'SO 451 SO 451 Pol'!G31</f>
        <v>0</v>
      </c>
      <c r="J68" s="188" t="str">
        <f>IF(I71=0,"",I68/I71*100)</f>
        <v/>
      </c>
    </row>
    <row r="69" spans="1:10" ht="36.75" customHeight="1" x14ac:dyDescent="0.2">
      <c r="A69" s="177"/>
      <c r="B69" s="182" t="s">
        <v>84</v>
      </c>
      <c r="C69" s="183" t="s">
        <v>85</v>
      </c>
      <c r="D69" s="184"/>
      <c r="E69" s="184"/>
      <c r="F69" s="190" t="s">
        <v>86</v>
      </c>
      <c r="G69" s="191"/>
      <c r="H69" s="191"/>
      <c r="I69" s="191">
        <f>'SO 103 SO 103 Pol'!G207</f>
        <v>0</v>
      </c>
      <c r="J69" s="188" t="str">
        <f>IF(I71=0,"",I69/I71*100)</f>
        <v/>
      </c>
    </row>
    <row r="70" spans="1:10" ht="36.75" customHeight="1" x14ac:dyDescent="0.2">
      <c r="A70" s="177"/>
      <c r="B70" s="182" t="s">
        <v>87</v>
      </c>
      <c r="C70" s="183" t="s">
        <v>27</v>
      </c>
      <c r="D70" s="184"/>
      <c r="E70" s="184"/>
      <c r="F70" s="190" t="s">
        <v>87</v>
      </c>
      <c r="G70" s="191"/>
      <c r="H70" s="191"/>
      <c r="I70" s="191">
        <f>'VRN VRN Pol'!G8</f>
        <v>0</v>
      </c>
      <c r="J70" s="188" t="str">
        <f>IF(I71=0,"",I70/I71*100)</f>
        <v/>
      </c>
    </row>
    <row r="71" spans="1:10" ht="25.5" customHeight="1" x14ac:dyDescent="0.2">
      <c r="A71" s="178"/>
      <c r="B71" s="185" t="s">
        <v>1</v>
      </c>
      <c r="C71" s="186"/>
      <c r="D71" s="187"/>
      <c r="E71" s="187"/>
      <c r="F71" s="192"/>
      <c r="G71" s="193"/>
      <c r="H71" s="193"/>
      <c r="I71" s="193">
        <f>SUM(I61:I70)</f>
        <v>0</v>
      </c>
      <c r="J71" s="189">
        <f>SUM(J61:J70)</f>
        <v>0</v>
      </c>
    </row>
    <row r="72" spans="1:10" x14ac:dyDescent="0.2">
      <c r="F72" s="133"/>
      <c r="G72" s="133"/>
      <c r="H72" s="133"/>
      <c r="I72" s="133"/>
      <c r="J72" s="134"/>
    </row>
    <row r="73" spans="1:10" x14ac:dyDescent="0.2">
      <c r="F73" s="133"/>
      <c r="G73" s="133"/>
      <c r="H73" s="133"/>
      <c r="I73" s="133"/>
      <c r="J73" s="134"/>
    </row>
    <row r="74" spans="1:10" x14ac:dyDescent="0.2">
      <c r="F74" s="133"/>
      <c r="G74" s="133"/>
      <c r="H74" s="133"/>
      <c r="I74" s="133"/>
      <c r="J74" s="134"/>
    </row>
  </sheetData>
  <sheetProtection algorithmName="SHA-512" hashValue="0BrYZECfmwQzD4w7O66407DG4CH58hT3fJbH93LLiF5UpAa047W+Mezx9nFEDVdJH4si0x+cqMHYsYJk6BsHmg==" saltValue="Air/cdGfhToNfOZYRLsGb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7:E67"/>
    <mergeCell ref="C68:E68"/>
    <mergeCell ref="C69:E69"/>
    <mergeCell ref="C70:E70"/>
    <mergeCell ref="C62:E62"/>
    <mergeCell ref="C63:E63"/>
    <mergeCell ref="C64:E64"/>
    <mergeCell ref="C65:E65"/>
    <mergeCell ref="C66:E66"/>
    <mergeCell ref="C44:E44"/>
    <mergeCell ref="C45:E45"/>
    <mergeCell ref="C46:E46"/>
    <mergeCell ref="B47:E47"/>
    <mergeCell ref="C61:E61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v5iDiHKEFm+raxeB9DX5mVHQKzSJYfS5e865lJDdmxlCXyBu+xWF+ddufmf/TCp2ELm+Lu+CC5yTVL1MPUIq5g==" saltValue="Z/WBtHgu95OxR3twyx2Tt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C6D0-6549-4E84-BB23-339B7307EBA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89</v>
      </c>
      <c r="B1" s="195"/>
      <c r="C1" s="195"/>
      <c r="D1" s="195"/>
      <c r="E1" s="195"/>
      <c r="F1" s="195"/>
      <c r="G1" s="195"/>
      <c r="AG1" t="s">
        <v>90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91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5" t="s">
        <v>91</v>
      </c>
      <c r="AG3" t="s">
        <v>92</v>
      </c>
    </row>
    <row r="4" spans="1:60" ht="24.95" customHeight="1" x14ac:dyDescent="0.2">
      <c r="A4" s="200" t="s">
        <v>9</v>
      </c>
      <c r="B4" s="201" t="s">
        <v>48</v>
      </c>
      <c r="C4" s="202" t="s">
        <v>49</v>
      </c>
      <c r="D4" s="203"/>
      <c r="E4" s="203"/>
      <c r="F4" s="203"/>
      <c r="G4" s="204"/>
      <c r="AG4" t="s">
        <v>93</v>
      </c>
    </row>
    <row r="5" spans="1:60" x14ac:dyDescent="0.2">
      <c r="D5" s="10"/>
    </row>
    <row r="6" spans="1:60" ht="38.25" x14ac:dyDescent="0.2">
      <c r="A6" s="206" t="s">
        <v>94</v>
      </c>
      <c r="B6" s="208" t="s">
        <v>95</v>
      </c>
      <c r="C6" s="208" t="s">
        <v>96</v>
      </c>
      <c r="D6" s="207" t="s">
        <v>97</v>
      </c>
      <c r="E6" s="206" t="s">
        <v>98</v>
      </c>
      <c r="F6" s="205" t="s">
        <v>99</v>
      </c>
      <c r="G6" s="206" t="s">
        <v>29</v>
      </c>
      <c r="H6" s="209" t="s">
        <v>30</v>
      </c>
      <c r="I6" s="209" t="s">
        <v>100</v>
      </c>
      <c r="J6" s="209" t="s">
        <v>31</v>
      </c>
      <c r="K6" s="209" t="s">
        <v>101</v>
      </c>
      <c r="L6" s="209" t="s">
        <v>102</v>
      </c>
      <c r="M6" s="209" t="s">
        <v>103</v>
      </c>
      <c r="N6" s="209" t="s">
        <v>104</v>
      </c>
      <c r="O6" s="209" t="s">
        <v>105</v>
      </c>
      <c r="P6" s="209" t="s">
        <v>106</v>
      </c>
      <c r="Q6" s="209" t="s">
        <v>107</v>
      </c>
      <c r="R6" s="209" t="s">
        <v>108</v>
      </c>
      <c r="S6" s="209" t="s">
        <v>109</v>
      </c>
      <c r="T6" s="209" t="s">
        <v>110</v>
      </c>
      <c r="U6" s="209" t="s">
        <v>111</v>
      </c>
      <c r="V6" s="209" t="s">
        <v>112</v>
      </c>
      <c r="W6" s="209" t="s">
        <v>113</v>
      </c>
      <c r="X6" s="209" t="s">
        <v>114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</row>
    <row r="8" spans="1:60" x14ac:dyDescent="0.2">
      <c r="A8" s="224" t="s">
        <v>115</v>
      </c>
      <c r="B8" s="225" t="s">
        <v>68</v>
      </c>
      <c r="C8" s="244" t="s">
        <v>69</v>
      </c>
      <c r="D8" s="226"/>
      <c r="E8" s="227"/>
      <c r="F8" s="228"/>
      <c r="G8" s="228">
        <f>SUMIF(AG9:AG66,"&lt;&gt;NOR",G9:G66)</f>
        <v>0</v>
      </c>
      <c r="H8" s="228"/>
      <c r="I8" s="228">
        <f>SUM(I9:I66)</f>
        <v>0</v>
      </c>
      <c r="J8" s="228"/>
      <c r="K8" s="228">
        <f>SUM(K9:K66)</f>
        <v>0</v>
      </c>
      <c r="L8" s="228"/>
      <c r="M8" s="228">
        <f>SUM(M9:M66)</f>
        <v>0</v>
      </c>
      <c r="N8" s="227"/>
      <c r="O8" s="227">
        <f>SUM(O9:O66)</f>
        <v>0</v>
      </c>
      <c r="P8" s="227"/>
      <c r="Q8" s="227">
        <f>SUM(Q9:Q66)</f>
        <v>944.27</v>
      </c>
      <c r="R8" s="228"/>
      <c r="S8" s="228"/>
      <c r="T8" s="229"/>
      <c r="U8" s="223"/>
      <c r="V8" s="223">
        <f>SUM(V9:V66)</f>
        <v>969.49</v>
      </c>
      <c r="W8" s="223"/>
      <c r="X8" s="223"/>
      <c r="AG8" t="s">
        <v>116</v>
      </c>
    </row>
    <row r="9" spans="1:60" ht="22.5" outlineLevel="1" x14ac:dyDescent="0.2">
      <c r="A9" s="231">
        <v>1</v>
      </c>
      <c r="B9" s="232" t="s">
        <v>117</v>
      </c>
      <c r="C9" s="245" t="s">
        <v>118</v>
      </c>
      <c r="D9" s="233" t="s">
        <v>119</v>
      </c>
      <c r="E9" s="234">
        <v>1051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0.66</v>
      </c>
      <c r="Q9" s="234">
        <f>ROUND(E9*P9,2)</f>
        <v>693.66</v>
      </c>
      <c r="R9" s="236" t="s">
        <v>120</v>
      </c>
      <c r="S9" s="236" t="s">
        <v>121</v>
      </c>
      <c r="T9" s="237" t="s">
        <v>121</v>
      </c>
      <c r="U9" s="220">
        <v>0.08</v>
      </c>
      <c r="V9" s="220">
        <f>ROUND(E9*U9,2)</f>
        <v>84.08</v>
      </c>
      <c r="W9" s="220"/>
      <c r="X9" s="220" t="s">
        <v>122</v>
      </c>
      <c r="Y9" s="210"/>
      <c r="Z9" s="210"/>
      <c r="AA9" s="210"/>
      <c r="AB9" s="210"/>
      <c r="AC9" s="210"/>
      <c r="AD9" s="210"/>
      <c r="AE9" s="210"/>
      <c r="AF9" s="210"/>
      <c r="AG9" s="210" t="s">
        <v>123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6" t="s">
        <v>124</v>
      </c>
      <c r="D10" s="221"/>
      <c r="E10" s="222">
        <v>616</v>
      </c>
      <c r="F10" s="220"/>
      <c r="G10" s="220"/>
      <c r="H10" s="220"/>
      <c r="I10" s="220"/>
      <c r="J10" s="220"/>
      <c r="K10" s="220"/>
      <c r="L10" s="220"/>
      <c r="M10" s="220"/>
      <c r="N10" s="219"/>
      <c r="O10" s="219"/>
      <c r="P10" s="219"/>
      <c r="Q10" s="219"/>
      <c r="R10" s="220"/>
      <c r="S10" s="220"/>
      <c r="T10" s="220"/>
      <c r="U10" s="220"/>
      <c r="V10" s="220"/>
      <c r="W10" s="220"/>
      <c r="X10" s="220"/>
      <c r="Y10" s="210"/>
      <c r="Z10" s="210"/>
      <c r="AA10" s="210"/>
      <c r="AB10" s="210"/>
      <c r="AC10" s="210"/>
      <c r="AD10" s="210"/>
      <c r="AE10" s="210"/>
      <c r="AF10" s="210"/>
      <c r="AG10" s="210" t="s">
        <v>125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6" t="s">
        <v>126</v>
      </c>
      <c r="D11" s="221"/>
      <c r="E11" s="222">
        <v>435</v>
      </c>
      <c r="F11" s="220"/>
      <c r="G11" s="220"/>
      <c r="H11" s="220"/>
      <c r="I11" s="220"/>
      <c r="J11" s="220"/>
      <c r="K11" s="220"/>
      <c r="L11" s="220"/>
      <c r="M11" s="220"/>
      <c r="N11" s="219"/>
      <c r="O11" s="219"/>
      <c r="P11" s="219"/>
      <c r="Q11" s="219"/>
      <c r="R11" s="220"/>
      <c r="S11" s="220"/>
      <c r="T11" s="220"/>
      <c r="U11" s="220"/>
      <c r="V11" s="220"/>
      <c r="W11" s="220"/>
      <c r="X11" s="220"/>
      <c r="Y11" s="210"/>
      <c r="Z11" s="210"/>
      <c r="AA11" s="210"/>
      <c r="AB11" s="210"/>
      <c r="AC11" s="210"/>
      <c r="AD11" s="210"/>
      <c r="AE11" s="210"/>
      <c r="AF11" s="210"/>
      <c r="AG11" s="210" t="s">
        <v>125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7"/>
      <c r="D12" s="238"/>
      <c r="E12" s="238"/>
      <c r="F12" s="238"/>
      <c r="G12" s="238"/>
      <c r="H12" s="220"/>
      <c r="I12" s="220"/>
      <c r="J12" s="220"/>
      <c r="K12" s="220"/>
      <c r="L12" s="220"/>
      <c r="M12" s="220"/>
      <c r="N12" s="219"/>
      <c r="O12" s="219"/>
      <c r="P12" s="219"/>
      <c r="Q12" s="219"/>
      <c r="R12" s="220"/>
      <c r="S12" s="220"/>
      <c r="T12" s="220"/>
      <c r="U12" s="220"/>
      <c r="V12" s="220"/>
      <c r="W12" s="220"/>
      <c r="X12" s="220"/>
      <c r="Y12" s="210"/>
      <c r="Z12" s="210"/>
      <c r="AA12" s="210"/>
      <c r="AB12" s="210"/>
      <c r="AC12" s="210"/>
      <c r="AD12" s="210"/>
      <c r="AE12" s="210"/>
      <c r="AF12" s="210"/>
      <c r="AG12" s="210" t="s">
        <v>127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1" x14ac:dyDescent="0.2">
      <c r="A13" s="231">
        <v>2</v>
      </c>
      <c r="B13" s="232" t="s">
        <v>128</v>
      </c>
      <c r="C13" s="245" t="s">
        <v>129</v>
      </c>
      <c r="D13" s="233" t="s">
        <v>119</v>
      </c>
      <c r="E13" s="234">
        <v>1051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4">
        <v>0</v>
      </c>
      <c r="O13" s="234">
        <f>ROUND(E13*N13,2)</f>
        <v>0</v>
      </c>
      <c r="P13" s="234">
        <v>0.22</v>
      </c>
      <c r="Q13" s="234">
        <f>ROUND(E13*P13,2)</f>
        <v>231.22</v>
      </c>
      <c r="R13" s="236" t="s">
        <v>120</v>
      </c>
      <c r="S13" s="236" t="s">
        <v>121</v>
      </c>
      <c r="T13" s="237" t="s">
        <v>121</v>
      </c>
      <c r="U13" s="220">
        <v>0.12</v>
      </c>
      <c r="V13" s="220">
        <f>ROUND(E13*U13,2)</f>
        <v>126.12</v>
      </c>
      <c r="W13" s="220"/>
      <c r="X13" s="220" t="s">
        <v>122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123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17"/>
      <c r="B14" s="218"/>
      <c r="C14" s="248" t="s">
        <v>130</v>
      </c>
      <c r="D14" s="240"/>
      <c r="E14" s="240"/>
      <c r="F14" s="240"/>
      <c r="G14" s="240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131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39" t="str">
        <f>C14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6" t="s">
        <v>132</v>
      </c>
      <c r="D15" s="221"/>
      <c r="E15" s="222">
        <v>616</v>
      </c>
      <c r="F15" s="220"/>
      <c r="G15" s="220"/>
      <c r="H15" s="220"/>
      <c r="I15" s="220"/>
      <c r="J15" s="220"/>
      <c r="K15" s="220"/>
      <c r="L15" s="220"/>
      <c r="M15" s="220"/>
      <c r="N15" s="219"/>
      <c r="O15" s="219"/>
      <c r="P15" s="219"/>
      <c r="Q15" s="219"/>
      <c r="R15" s="220"/>
      <c r="S15" s="220"/>
      <c r="T15" s="220"/>
      <c r="U15" s="220"/>
      <c r="V15" s="220"/>
      <c r="W15" s="220"/>
      <c r="X15" s="220"/>
      <c r="Y15" s="210"/>
      <c r="Z15" s="210"/>
      <c r="AA15" s="210"/>
      <c r="AB15" s="210"/>
      <c r="AC15" s="210"/>
      <c r="AD15" s="210"/>
      <c r="AE15" s="210"/>
      <c r="AF15" s="210"/>
      <c r="AG15" s="210" t="s">
        <v>125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6" t="s">
        <v>126</v>
      </c>
      <c r="D16" s="221"/>
      <c r="E16" s="222">
        <v>435</v>
      </c>
      <c r="F16" s="220"/>
      <c r="G16" s="220"/>
      <c r="H16" s="220"/>
      <c r="I16" s="220"/>
      <c r="J16" s="220"/>
      <c r="K16" s="220"/>
      <c r="L16" s="220"/>
      <c r="M16" s="220"/>
      <c r="N16" s="219"/>
      <c r="O16" s="219"/>
      <c r="P16" s="219"/>
      <c r="Q16" s="219"/>
      <c r="R16" s="220"/>
      <c r="S16" s="220"/>
      <c r="T16" s="220"/>
      <c r="U16" s="220"/>
      <c r="V16" s="220"/>
      <c r="W16" s="220"/>
      <c r="X16" s="220"/>
      <c r="Y16" s="210"/>
      <c r="Z16" s="210"/>
      <c r="AA16" s="210"/>
      <c r="AB16" s="210"/>
      <c r="AC16" s="210"/>
      <c r="AD16" s="210"/>
      <c r="AE16" s="210"/>
      <c r="AF16" s="210"/>
      <c r="AG16" s="210" t="s">
        <v>125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7"/>
      <c r="D17" s="238"/>
      <c r="E17" s="238"/>
      <c r="F17" s="238"/>
      <c r="G17" s="238"/>
      <c r="H17" s="220"/>
      <c r="I17" s="220"/>
      <c r="J17" s="220"/>
      <c r="K17" s="220"/>
      <c r="L17" s="220"/>
      <c r="M17" s="220"/>
      <c r="N17" s="219"/>
      <c r="O17" s="219"/>
      <c r="P17" s="219"/>
      <c r="Q17" s="219"/>
      <c r="R17" s="220"/>
      <c r="S17" s="220"/>
      <c r="T17" s="220"/>
      <c r="U17" s="220"/>
      <c r="V17" s="220"/>
      <c r="W17" s="220"/>
      <c r="X17" s="220"/>
      <c r="Y17" s="210"/>
      <c r="Z17" s="210"/>
      <c r="AA17" s="210"/>
      <c r="AB17" s="210"/>
      <c r="AC17" s="210"/>
      <c r="AD17" s="210"/>
      <c r="AE17" s="210"/>
      <c r="AF17" s="210"/>
      <c r="AG17" s="210" t="s">
        <v>127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1">
        <v>3</v>
      </c>
      <c r="B18" s="232" t="s">
        <v>133</v>
      </c>
      <c r="C18" s="245" t="s">
        <v>134</v>
      </c>
      <c r="D18" s="233" t="s">
        <v>135</v>
      </c>
      <c r="E18" s="234">
        <v>71.8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4">
        <v>0</v>
      </c>
      <c r="O18" s="234">
        <f>ROUND(E18*N18,2)</f>
        <v>0</v>
      </c>
      <c r="P18" s="234">
        <v>0.27</v>
      </c>
      <c r="Q18" s="234">
        <f>ROUND(E18*P18,2)</f>
        <v>19.39</v>
      </c>
      <c r="R18" s="236" t="s">
        <v>120</v>
      </c>
      <c r="S18" s="236" t="s">
        <v>121</v>
      </c>
      <c r="T18" s="237" t="s">
        <v>121</v>
      </c>
      <c r="U18" s="220">
        <v>0.12</v>
      </c>
      <c r="V18" s="220">
        <f>ROUND(E18*U18,2)</f>
        <v>8.6199999999999992</v>
      </c>
      <c r="W18" s="220"/>
      <c r="X18" s="220" t="s">
        <v>122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123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48" t="s">
        <v>136</v>
      </c>
      <c r="D19" s="240"/>
      <c r="E19" s="240"/>
      <c r="F19" s="240"/>
      <c r="G19" s="240"/>
      <c r="H19" s="220"/>
      <c r="I19" s="220"/>
      <c r="J19" s="220"/>
      <c r="K19" s="220"/>
      <c r="L19" s="220"/>
      <c r="M19" s="220"/>
      <c r="N19" s="219"/>
      <c r="O19" s="219"/>
      <c r="P19" s="219"/>
      <c r="Q19" s="219"/>
      <c r="R19" s="220"/>
      <c r="S19" s="220"/>
      <c r="T19" s="220"/>
      <c r="U19" s="220"/>
      <c r="V19" s="220"/>
      <c r="W19" s="220"/>
      <c r="X19" s="220"/>
      <c r="Y19" s="210"/>
      <c r="Z19" s="210"/>
      <c r="AA19" s="210"/>
      <c r="AB19" s="210"/>
      <c r="AC19" s="210"/>
      <c r="AD19" s="210"/>
      <c r="AE19" s="210"/>
      <c r="AF19" s="210"/>
      <c r="AG19" s="210" t="s">
        <v>131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39" t="str">
        <f>C19</f>
        <v>s vybouráním lože, s přemístěním hmot na skládku na vzdálenost do 3 m nebo naložením na dopravní prostředek</v>
      </c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6" t="s">
        <v>137</v>
      </c>
      <c r="D20" s="221"/>
      <c r="E20" s="222">
        <v>35.9</v>
      </c>
      <c r="F20" s="220"/>
      <c r="G20" s="220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0"/>
      <c r="S20" s="220"/>
      <c r="T20" s="220"/>
      <c r="U20" s="220"/>
      <c r="V20" s="220"/>
      <c r="W20" s="220"/>
      <c r="X20" s="220"/>
      <c r="Y20" s="210"/>
      <c r="Z20" s="210"/>
      <c r="AA20" s="210"/>
      <c r="AB20" s="210"/>
      <c r="AC20" s="210"/>
      <c r="AD20" s="210"/>
      <c r="AE20" s="210"/>
      <c r="AF20" s="210"/>
      <c r="AG20" s="210" t="s">
        <v>125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6" t="s">
        <v>138</v>
      </c>
      <c r="D21" s="221"/>
      <c r="E21" s="222">
        <v>35.9</v>
      </c>
      <c r="F21" s="220"/>
      <c r="G21" s="220"/>
      <c r="H21" s="220"/>
      <c r="I21" s="220"/>
      <c r="J21" s="220"/>
      <c r="K21" s="220"/>
      <c r="L21" s="220"/>
      <c r="M21" s="220"/>
      <c r="N21" s="219"/>
      <c r="O21" s="219"/>
      <c r="P21" s="219"/>
      <c r="Q21" s="219"/>
      <c r="R21" s="220"/>
      <c r="S21" s="220"/>
      <c r="T21" s="220"/>
      <c r="U21" s="220"/>
      <c r="V21" s="220"/>
      <c r="W21" s="220"/>
      <c r="X21" s="220"/>
      <c r="Y21" s="210"/>
      <c r="Z21" s="210"/>
      <c r="AA21" s="210"/>
      <c r="AB21" s="210"/>
      <c r="AC21" s="210"/>
      <c r="AD21" s="210"/>
      <c r="AE21" s="210"/>
      <c r="AF21" s="210"/>
      <c r="AG21" s="210" t="s">
        <v>125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47"/>
      <c r="D22" s="238"/>
      <c r="E22" s="238"/>
      <c r="F22" s="238"/>
      <c r="G22" s="238"/>
      <c r="H22" s="220"/>
      <c r="I22" s="220"/>
      <c r="J22" s="220"/>
      <c r="K22" s="220"/>
      <c r="L22" s="220"/>
      <c r="M22" s="220"/>
      <c r="N22" s="219"/>
      <c r="O22" s="219"/>
      <c r="P22" s="219"/>
      <c r="Q22" s="219"/>
      <c r="R22" s="220"/>
      <c r="S22" s="220"/>
      <c r="T22" s="220"/>
      <c r="U22" s="220"/>
      <c r="V22" s="220"/>
      <c r="W22" s="220"/>
      <c r="X22" s="220"/>
      <c r="Y22" s="210"/>
      <c r="Z22" s="210"/>
      <c r="AA22" s="210"/>
      <c r="AB22" s="210"/>
      <c r="AC22" s="210"/>
      <c r="AD22" s="210"/>
      <c r="AE22" s="210"/>
      <c r="AF22" s="210"/>
      <c r="AG22" s="210" t="s">
        <v>127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31">
        <v>4</v>
      </c>
      <c r="B23" s="232" t="s">
        <v>139</v>
      </c>
      <c r="C23" s="245" t="s">
        <v>140</v>
      </c>
      <c r="D23" s="233" t="s">
        <v>141</v>
      </c>
      <c r="E23" s="234">
        <v>1008.1195</v>
      </c>
      <c r="F23" s="235"/>
      <c r="G23" s="236">
        <f>ROUND(E23*F23,2)</f>
        <v>0</v>
      </c>
      <c r="H23" s="235"/>
      <c r="I23" s="236">
        <f>ROUND(E23*H23,2)</f>
        <v>0</v>
      </c>
      <c r="J23" s="235"/>
      <c r="K23" s="236">
        <f>ROUND(E23*J23,2)</f>
        <v>0</v>
      </c>
      <c r="L23" s="236">
        <v>21</v>
      </c>
      <c r="M23" s="236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6" t="s">
        <v>142</v>
      </c>
      <c r="S23" s="236" t="s">
        <v>121</v>
      </c>
      <c r="T23" s="237" t="s">
        <v>121</v>
      </c>
      <c r="U23" s="220">
        <v>0.12</v>
      </c>
      <c r="V23" s="220">
        <f>ROUND(E23*U23,2)</f>
        <v>120.97</v>
      </c>
      <c r="W23" s="220"/>
      <c r="X23" s="220" t="s">
        <v>122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123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8" t="s">
        <v>143</v>
      </c>
      <c r="D24" s="240"/>
      <c r="E24" s="240"/>
      <c r="F24" s="240"/>
      <c r="G24" s="240"/>
      <c r="H24" s="220"/>
      <c r="I24" s="220"/>
      <c r="J24" s="220"/>
      <c r="K24" s="220"/>
      <c r="L24" s="220"/>
      <c r="M24" s="220"/>
      <c r="N24" s="219"/>
      <c r="O24" s="219"/>
      <c r="P24" s="219"/>
      <c r="Q24" s="219"/>
      <c r="R24" s="220"/>
      <c r="S24" s="220"/>
      <c r="T24" s="220"/>
      <c r="U24" s="220"/>
      <c r="V24" s="220"/>
      <c r="W24" s="220"/>
      <c r="X24" s="220"/>
      <c r="Y24" s="210"/>
      <c r="Z24" s="210"/>
      <c r="AA24" s="210"/>
      <c r="AB24" s="210"/>
      <c r="AC24" s="210"/>
      <c r="AD24" s="210"/>
      <c r="AE24" s="210"/>
      <c r="AF24" s="210"/>
      <c r="AG24" s="210" t="s">
        <v>131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6" t="s">
        <v>144</v>
      </c>
      <c r="D25" s="221"/>
      <c r="E25" s="222">
        <v>112.64</v>
      </c>
      <c r="F25" s="220"/>
      <c r="G25" s="220"/>
      <c r="H25" s="220"/>
      <c r="I25" s="220"/>
      <c r="J25" s="220"/>
      <c r="K25" s="220"/>
      <c r="L25" s="220"/>
      <c r="M25" s="220"/>
      <c r="N25" s="219"/>
      <c r="O25" s="219"/>
      <c r="P25" s="219"/>
      <c r="Q25" s="219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125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6" t="s">
        <v>145</v>
      </c>
      <c r="D26" s="221"/>
      <c r="E26" s="222">
        <v>110.7645</v>
      </c>
      <c r="F26" s="220"/>
      <c r="G26" s="220"/>
      <c r="H26" s="220"/>
      <c r="I26" s="220"/>
      <c r="J26" s="220"/>
      <c r="K26" s="220"/>
      <c r="L26" s="220"/>
      <c r="M26" s="220"/>
      <c r="N26" s="219"/>
      <c r="O26" s="219"/>
      <c r="P26" s="219"/>
      <c r="Q26" s="219"/>
      <c r="R26" s="220"/>
      <c r="S26" s="220"/>
      <c r="T26" s="220"/>
      <c r="U26" s="220"/>
      <c r="V26" s="220"/>
      <c r="W26" s="220"/>
      <c r="X26" s="220"/>
      <c r="Y26" s="210"/>
      <c r="Z26" s="210"/>
      <c r="AA26" s="210"/>
      <c r="AB26" s="210"/>
      <c r="AC26" s="210"/>
      <c r="AD26" s="210"/>
      <c r="AE26" s="210"/>
      <c r="AF26" s="210"/>
      <c r="AG26" s="210" t="s">
        <v>125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6" t="s">
        <v>146</v>
      </c>
      <c r="D27" s="221"/>
      <c r="E27" s="222">
        <v>219.2</v>
      </c>
      <c r="F27" s="220"/>
      <c r="G27" s="220"/>
      <c r="H27" s="220"/>
      <c r="I27" s="220"/>
      <c r="J27" s="220"/>
      <c r="K27" s="220"/>
      <c r="L27" s="220"/>
      <c r="M27" s="220"/>
      <c r="N27" s="219"/>
      <c r="O27" s="219"/>
      <c r="P27" s="219"/>
      <c r="Q27" s="219"/>
      <c r="R27" s="220"/>
      <c r="S27" s="220"/>
      <c r="T27" s="220"/>
      <c r="U27" s="220"/>
      <c r="V27" s="220"/>
      <c r="W27" s="220"/>
      <c r="X27" s="220"/>
      <c r="Y27" s="210"/>
      <c r="Z27" s="210"/>
      <c r="AA27" s="210"/>
      <c r="AB27" s="210"/>
      <c r="AC27" s="210"/>
      <c r="AD27" s="210"/>
      <c r="AE27" s="210"/>
      <c r="AF27" s="210"/>
      <c r="AG27" s="210" t="s">
        <v>125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6" t="s">
        <v>147</v>
      </c>
      <c r="D28" s="221"/>
      <c r="E28" s="222">
        <v>110.1</v>
      </c>
      <c r="F28" s="220"/>
      <c r="G28" s="220"/>
      <c r="H28" s="220"/>
      <c r="I28" s="220"/>
      <c r="J28" s="220"/>
      <c r="K28" s="220"/>
      <c r="L28" s="220"/>
      <c r="M28" s="220"/>
      <c r="N28" s="219"/>
      <c r="O28" s="219"/>
      <c r="P28" s="219"/>
      <c r="Q28" s="219"/>
      <c r="R28" s="220"/>
      <c r="S28" s="220"/>
      <c r="T28" s="220"/>
      <c r="U28" s="220"/>
      <c r="V28" s="220"/>
      <c r="W28" s="220"/>
      <c r="X28" s="220"/>
      <c r="Y28" s="210"/>
      <c r="Z28" s="210"/>
      <c r="AA28" s="210"/>
      <c r="AB28" s="210"/>
      <c r="AC28" s="210"/>
      <c r="AD28" s="210"/>
      <c r="AE28" s="210"/>
      <c r="AF28" s="210"/>
      <c r="AG28" s="210" t="s">
        <v>125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6" t="s">
        <v>148</v>
      </c>
      <c r="D29" s="221"/>
      <c r="E29" s="222">
        <v>21.12</v>
      </c>
      <c r="F29" s="220"/>
      <c r="G29" s="220"/>
      <c r="H29" s="220"/>
      <c r="I29" s="220"/>
      <c r="J29" s="220"/>
      <c r="K29" s="220"/>
      <c r="L29" s="220"/>
      <c r="M29" s="220"/>
      <c r="N29" s="219"/>
      <c r="O29" s="219"/>
      <c r="P29" s="219"/>
      <c r="Q29" s="219"/>
      <c r="R29" s="220"/>
      <c r="S29" s="220"/>
      <c r="T29" s="220"/>
      <c r="U29" s="220"/>
      <c r="V29" s="220"/>
      <c r="W29" s="220"/>
      <c r="X29" s="220"/>
      <c r="Y29" s="210"/>
      <c r="Z29" s="210"/>
      <c r="AA29" s="210"/>
      <c r="AB29" s="210"/>
      <c r="AC29" s="210"/>
      <c r="AD29" s="210"/>
      <c r="AE29" s="210"/>
      <c r="AF29" s="210"/>
      <c r="AG29" s="210" t="s">
        <v>125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46" t="s">
        <v>149</v>
      </c>
      <c r="D30" s="221"/>
      <c r="E30" s="222">
        <v>434.29500000000002</v>
      </c>
      <c r="F30" s="220"/>
      <c r="G30" s="220"/>
      <c r="H30" s="220"/>
      <c r="I30" s="220"/>
      <c r="J30" s="220"/>
      <c r="K30" s="220"/>
      <c r="L30" s="220"/>
      <c r="M30" s="220"/>
      <c r="N30" s="219"/>
      <c r="O30" s="219"/>
      <c r="P30" s="219"/>
      <c r="Q30" s="219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125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7"/>
      <c r="D31" s="238"/>
      <c r="E31" s="238"/>
      <c r="F31" s="238"/>
      <c r="G31" s="238"/>
      <c r="H31" s="220"/>
      <c r="I31" s="220"/>
      <c r="J31" s="220"/>
      <c r="K31" s="220"/>
      <c r="L31" s="220"/>
      <c r="M31" s="220"/>
      <c r="N31" s="219"/>
      <c r="O31" s="219"/>
      <c r="P31" s="219"/>
      <c r="Q31" s="219"/>
      <c r="R31" s="220"/>
      <c r="S31" s="220"/>
      <c r="T31" s="220"/>
      <c r="U31" s="220"/>
      <c r="V31" s="220"/>
      <c r="W31" s="220"/>
      <c r="X31" s="220"/>
      <c r="Y31" s="210"/>
      <c r="Z31" s="210"/>
      <c r="AA31" s="210"/>
      <c r="AB31" s="210"/>
      <c r="AC31" s="210"/>
      <c r="AD31" s="210"/>
      <c r="AE31" s="210"/>
      <c r="AF31" s="210"/>
      <c r="AG31" s="210" t="s">
        <v>127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31">
        <v>5</v>
      </c>
      <c r="B32" s="232" t="s">
        <v>150</v>
      </c>
      <c r="C32" s="245" t="s">
        <v>151</v>
      </c>
      <c r="D32" s="233" t="s">
        <v>141</v>
      </c>
      <c r="E32" s="234">
        <v>1008.1195</v>
      </c>
      <c r="F32" s="235"/>
      <c r="G32" s="236">
        <f>ROUND(E32*F32,2)</f>
        <v>0</v>
      </c>
      <c r="H32" s="235"/>
      <c r="I32" s="236">
        <f>ROUND(E32*H32,2)</f>
        <v>0</v>
      </c>
      <c r="J32" s="235"/>
      <c r="K32" s="236">
        <f>ROUND(E32*J32,2)</f>
        <v>0</v>
      </c>
      <c r="L32" s="236">
        <v>21</v>
      </c>
      <c r="M32" s="236">
        <f>G32*(1+L32/100)</f>
        <v>0</v>
      </c>
      <c r="N32" s="234">
        <v>0</v>
      </c>
      <c r="O32" s="234">
        <f>ROUND(E32*N32,2)</f>
        <v>0</v>
      </c>
      <c r="P32" s="234">
        <v>0</v>
      </c>
      <c r="Q32" s="234">
        <f>ROUND(E32*P32,2)</f>
        <v>0</v>
      </c>
      <c r="R32" s="236" t="s">
        <v>142</v>
      </c>
      <c r="S32" s="236" t="s">
        <v>121</v>
      </c>
      <c r="T32" s="237" t="s">
        <v>121</v>
      </c>
      <c r="U32" s="220">
        <v>0.06</v>
      </c>
      <c r="V32" s="220">
        <f>ROUND(E32*U32,2)</f>
        <v>60.49</v>
      </c>
      <c r="W32" s="220"/>
      <c r="X32" s="220" t="s">
        <v>122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123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48" t="s">
        <v>143</v>
      </c>
      <c r="D33" s="240"/>
      <c r="E33" s="240"/>
      <c r="F33" s="240"/>
      <c r="G33" s="240"/>
      <c r="H33" s="220"/>
      <c r="I33" s="220"/>
      <c r="J33" s="220"/>
      <c r="K33" s="220"/>
      <c r="L33" s="220"/>
      <c r="M33" s="220"/>
      <c r="N33" s="219"/>
      <c r="O33" s="219"/>
      <c r="P33" s="219"/>
      <c r="Q33" s="219"/>
      <c r="R33" s="220"/>
      <c r="S33" s="220"/>
      <c r="T33" s="220"/>
      <c r="U33" s="220"/>
      <c r="V33" s="220"/>
      <c r="W33" s="220"/>
      <c r="X33" s="220"/>
      <c r="Y33" s="210"/>
      <c r="Z33" s="210"/>
      <c r="AA33" s="210"/>
      <c r="AB33" s="210"/>
      <c r="AC33" s="210"/>
      <c r="AD33" s="210"/>
      <c r="AE33" s="210"/>
      <c r="AF33" s="210"/>
      <c r="AG33" s="210" t="s">
        <v>131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46" t="s">
        <v>152</v>
      </c>
      <c r="D34" s="221"/>
      <c r="E34" s="222">
        <v>1008.1195</v>
      </c>
      <c r="F34" s="220"/>
      <c r="G34" s="220"/>
      <c r="H34" s="220"/>
      <c r="I34" s="220"/>
      <c r="J34" s="220"/>
      <c r="K34" s="220"/>
      <c r="L34" s="220"/>
      <c r="M34" s="220"/>
      <c r="N34" s="219"/>
      <c r="O34" s="219"/>
      <c r="P34" s="219"/>
      <c r="Q34" s="219"/>
      <c r="R34" s="220"/>
      <c r="S34" s="220"/>
      <c r="T34" s="220"/>
      <c r="U34" s="220"/>
      <c r="V34" s="220"/>
      <c r="W34" s="220"/>
      <c r="X34" s="220"/>
      <c r="Y34" s="210"/>
      <c r="Z34" s="210"/>
      <c r="AA34" s="210"/>
      <c r="AB34" s="210"/>
      <c r="AC34" s="210"/>
      <c r="AD34" s="210"/>
      <c r="AE34" s="210"/>
      <c r="AF34" s="210"/>
      <c r="AG34" s="210" t="s">
        <v>125</v>
      </c>
      <c r="AH34" s="210">
        <v>5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47"/>
      <c r="D35" s="238"/>
      <c r="E35" s="238"/>
      <c r="F35" s="238"/>
      <c r="G35" s="238"/>
      <c r="H35" s="220"/>
      <c r="I35" s="220"/>
      <c r="J35" s="220"/>
      <c r="K35" s="220"/>
      <c r="L35" s="220"/>
      <c r="M35" s="220"/>
      <c r="N35" s="219"/>
      <c r="O35" s="219"/>
      <c r="P35" s="219"/>
      <c r="Q35" s="219"/>
      <c r="R35" s="220"/>
      <c r="S35" s="220"/>
      <c r="T35" s="220"/>
      <c r="U35" s="220"/>
      <c r="V35" s="220"/>
      <c r="W35" s="220"/>
      <c r="X35" s="220"/>
      <c r="Y35" s="210"/>
      <c r="Z35" s="210"/>
      <c r="AA35" s="210"/>
      <c r="AB35" s="210"/>
      <c r="AC35" s="210"/>
      <c r="AD35" s="210"/>
      <c r="AE35" s="210"/>
      <c r="AF35" s="210"/>
      <c r="AG35" s="210" t="s">
        <v>127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31">
        <v>6</v>
      </c>
      <c r="B36" s="232" t="s">
        <v>153</v>
      </c>
      <c r="C36" s="245" t="s">
        <v>154</v>
      </c>
      <c r="D36" s="233" t="s">
        <v>141</v>
      </c>
      <c r="E36" s="234">
        <v>911.89977999999996</v>
      </c>
      <c r="F36" s="235"/>
      <c r="G36" s="236">
        <f>ROUND(E36*F36,2)</f>
        <v>0</v>
      </c>
      <c r="H36" s="235"/>
      <c r="I36" s="236">
        <f>ROUND(E36*H36,2)</f>
        <v>0</v>
      </c>
      <c r="J36" s="235"/>
      <c r="K36" s="236">
        <f>ROUND(E36*J36,2)</f>
        <v>0</v>
      </c>
      <c r="L36" s="236">
        <v>21</v>
      </c>
      <c r="M36" s="236">
        <f>G36*(1+L36/100)</f>
        <v>0</v>
      </c>
      <c r="N36" s="234">
        <v>0</v>
      </c>
      <c r="O36" s="234">
        <f>ROUND(E36*N36,2)</f>
        <v>0</v>
      </c>
      <c r="P36" s="234">
        <v>0</v>
      </c>
      <c r="Q36" s="234">
        <f>ROUND(E36*P36,2)</f>
        <v>0</v>
      </c>
      <c r="R36" s="236" t="s">
        <v>142</v>
      </c>
      <c r="S36" s="236" t="s">
        <v>121</v>
      </c>
      <c r="T36" s="237" t="s">
        <v>121</v>
      </c>
      <c r="U36" s="220">
        <v>0.01</v>
      </c>
      <c r="V36" s="220">
        <f>ROUND(E36*U36,2)</f>
        <v>9.1199999999999992</v>
      </c>
      <c r="W36" s="220"/>
      <c r="X36" s="220" t="s">
        <v>122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123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48" t="s">
        <v>155</v>
      </c>
      <c r="D37" s="240"/>
      <c r="E37" s="240"/>
      <c r="F37" s="240"/>
      <c r="G37" s="240"/>
      <c r="H37" s="220"/>
      <c r="I37" s="220"/>
      <c r="J37" s="220"/>
      <c r="K37" s="220"/>
      <c r="L37" s="220"/>
      <c r="M37" s="220"/>
      <c r="N37" s="219"/>
      <c r="O37" s="219"/>
      <c r="P37" s="219"/>
      <c r="Q37" s="219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131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6" t="s">
        <v>156</v>
      </c>
      <c r="D38" s="221"/>
      <c r="E38" s="222">
        <v>911.89977999999996</v>
      </c>
      <c r="F38" s="220"/>
      <c r="G38" s="220"/>
      <c r="H38" s="220"/>
      <c r="I38" s="220"/>
      <c r="J38" s="220"/>
      <c r="K38" s="220"/>
      <c r="L38" s="220"/>
      <c r="M38" s="220"/>
      <c r="N38" s="219"/>
      <c r="O38" s="219"/>
      <c r="P38" s="219"/>
      <c r="Q38" s="219"/>
      <c r="R38" s="220"/>
      <c r="S38" s="220"/>
      <c r="T38" s="220"/>
      <c r="U38" s="220"/>
      <c r="V38" s="220"/>
      <c r="W38" s="220"/>
      <c r="X38" s="220"/>
      <c r="Y38" s="210"/>
      <c r="Z38" s="210"/>
      <c r="AA38" s="210"/>
      <c r="AB38" s="210"/>
      <c r="AC38" s="210"/>
      <c r="AD38" s="210"/>
      <c r="AE38" s="210"/>
      <c r="AF38" s="210"/>
      <c r="AG38" s="210" t="s">
        <v>125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47"/>
      <c r="D39" s="238"/>
      <c r="E39" s="238"/>
      <c r="F39" s="238"/>
      <c r="G39" s="238"/>
      <c r="H39" s="220"/>
      <c r="I39" s="220"/>
      <c r="J39" s="220"/>
      <c r="K39" s="220"/>
      <c r="L39" s="220"/>
      <c r="M39" s="220"/>
      <c r="N39" s="219"/>
      <c r="O39" s="219"/>
      <c r="P39" s="219"/>
      <c r="Q39" s="219"/>
      <c r="R39" s="220"/>
      <c r="S39" s="220"/>
      <c r="T39" s="220"/>
      <c r="U39" s="220"/>
      <c r="V39" s="220"/>
      <c r="W39" s="220"/>
      <c r="X39" s="220"/>
      <c r="Y39" s="210"/>
      <c r="Z39" s="210"/>
      <c r="AA39" s="210"/>
      <c r="AB39" s="210"/>
      <c r="AC39" s="210"/>
      <c r="AD39" s="210"/>
      <c r="AE39" s="210"/>
      <c r="AF39" s="210"/>
      <c r="AG39" s="210" t="s">
        <v>127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33.75" outlineLevel="1" x14ac:dyDescent="0.2">
      <c r="A40" s="231">
        <v>7</v>
      </c>
      <c r="B40" s="232" t="s">
        <v>157</v>
      </c>
      <c r="C40" s="245" t="s">
        <v>158</v>
      </c>
      <c r="D40" s="233" t="s">
        <v>141</v>
      </c>
      <c r="E40" s="234">
        <v>4559.4988999999996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6" t="s">
        <v>142</v>
      </c>
      <c r="S40" s="236" t="s">
        <v>121</v>
      </c>
      <c r="T40" s="237" t="s">
        <v>121</v>
      </c>
      <c r="U40" s="220">
        <v>0</v>
      </c>
      <c r="V40" s="220">
        <f>ROUND(E40*U40,2)</f>
        <v>0</v>
      </c>
      <c r="W40" s="220"/>
      <c r="X40" s="220" t="s">
        <v>122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123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48" t="s">
        <v>155</v>
      </c>
      <c r="D41" s="240"/>
      <c r="E41" s="240"/>
      <c r="F41" s="240"/>
      <c r="G41" s="240"/>
      <c r="H41" s="220"/>
      <c r="I41" s="220"/>
      <c r="J41" s="220"/>
      <c r="K41" s="220"/>
      <c r="L41" s="220"/>
      <c r="M41" s="220"/>
      <c r="N41" s="219"/>
      <c r="O41" s="219"/>
      <c r="P41" s="219"/>
      <c r="Q41" s="219"/>
      <c r="R41" s="220"/>
      <c r="S41" s="220"/>
      <c r="T41" s="220"/>
      <c r="U41" s="220"/>
      <c r="V41" s="220"/>
      <c r="W41" s="220"/>
      <c r="X41" s="220"/>
      <c r="Y41" s="210"/>
      <c r="Z41" s="210"/>
      <c r="AA41" s="210"/>
      <c r="AB41" s="210"/>
      <c r="AC41" s="210"/>
      <c r="AD41" s="210"/>
      <c r="AE41" s="210"/>
      <c r="AF41" s="210"/>
      <c r="AG41" s="210" t="s">
        <v>131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46" t="s">
        <v>159</v>
      </c>
      <c r="D42" s="221"/>
      <c r="E42" s="222">
        <v>4559.4988999999996</v>
      </c>
      <c r="F42" s="220"/>
      <c r="G42" s="220"/>
      <c r="H42" s="220"/>
      <c r="I42" s="220"/>
      <c r="J42" s="220"/>
      <c r="K42" s="220"/>
      <c r="L42" s="220"/>
      <c r="M42" s="220"/>
      <c r="N42" s="219"/>
      <c r="O42" s="219"/>
      <c r="P42" s="219"/>
      <c r="Q42" s="219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125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47"/>
      <c r="D43" s="238"/>
      <c r="E43" s="238"/>
      <c r="F43" s="238"/>
      <c r="G43" s="238"/>
      <c r="H43" s="220"/>
      <c r="I43" s="220"/>
      <c r="J43" s="220"/>
      <c r="K43" s="220"/>
      <c r="L43" s="220"/>
      <c r="M43" s="220"/>
      <c r="N43" s="219"/>
      <c r="O43" s="219"/>
      <c r="P43" s="219"/>
      <c r="Q43" s="219"/>
      <c r="R43" s="220"/>
      <c r="S43" s="220"/>
      <c r="T43" s="220"/>
      <c r="U43" s="220"/>
      <c r="V43" s="220"/>
      <c r="W43" s="220"/>
      <c r="X43" s="220"/>
      <c r="Y43" s="210"/>
      <c r="Z43" s="210"/>
      <c r="AA43" s="210"/>
      <c r="AB43" s="210"/>
      <c r="AC43" s="210"/>
      <c r="AD43" s="210"/>
      <c r="AE43" s="210"/>
      <c r="AF43" s="210"/>
      <c r="AG43" s="210" t="s">
        <v>127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31">
        <v>8</v>
      </c>
      <c r="B44" s="232" t="s">
        <v>160</v>
      </c>
      <c r="C44" s="245" t="s">
        <v>161</v>
      </c>
      <c r="D44" s="233" t="s">
        <v>141</v>
      </c>
      <c r="E44" s="234">
        <v>114.764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21</v>
      </c>
      <c r="M44" s="236">
        <f>G44*(1+L44/100)</f>
        <v>0</v>
      </c>
      <c r="N44" s="234">
        <v>0</v>
      </c>
      <c r="O44" s="234">
        <f>ROUND(E44*N44,2)</f>
        <v>0</v>
      </c>
      <c r="P44" s="234">
        <v>0</v>
      </c>
      <c r="Q44" s="234">
        <f>ROUND(E44*P44,2)</f>
        <v>0</v>
      </c>
      <c r="R44" s="236" t="s">
        <v>142</v>
      </c>
      <c r="S44" s="236" t="s">
        <v>121</v>
      </c>
      <c r="T44" s="237" t="s">
        <v>121</v>
      </c>
      <c r="U44" s="220">
        <v>2.2000000000000002</v>
      </c>
      <c r="V44" s="220">
        <f>ROUND(E44*U44,2)</f>
        <v>252.48</v>
      </c>
      <c r="W44" s="220"/>
      <c r="X44" s="220" t="s">
        <v>122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123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17"/>
      <c r="B45" s="218"/>
      <c r="C45" s="248" t="s">
        <v>162</v>
      </c>
      <c r="D45" s="240"/>
      <c r="E45" s="240"/>
      <c r="F45" s="240"/>
      <c r="G45" s="240"/>
      <c r="H45" s="220"/>
      <c r="I45" s="220"/>
      <c r="J45" s="220"/>
      <c r="K45" s="220"/>
      <c r="L45" s="220"/>
      <c r="M45" s="220"/>
      <c r="N45" s="219"/>
      <c r="O45" s="219"/>
      <c r="P45" s="219"/>
      <c r="Q45" s="219"/>
      <c r="R45" s="220"/>
      <c r="S45" s="220"/>
      <c r="T45" s="220"/>
      <c r="U45" s="220"/>
      <c r="V45" s="220"/>
      <c r="W45" s="220"/>
      <c r="X45" s="220"/>
      <c r="Y45" s="210"/>
      <c r="Z45" s="210"/>
      <c r="AA45" s="210"/>
      <c r="AB45" s="210"/>
      <c r="AC45" s="210"/>
      <c r="AD45" s="210"/>
      <c r="AE45" s="210"/>
      <c r="AF45" s="210"/>
      <c r="AG45" s="210" t="s">
        <v>131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39" t="str">
        <f>C45</f>
        <v>sypaninou z vhodných hornin tř. 1 - 4 nebo materiálem, uloženým ve vzdálenosti do 30 m od vnějšího kraje objektu, pro jakoukoliv míru zhutnění,</v>
      </c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46" t="s">
        <v>163</v>
      </c>
      <c r="D46" s="221"/>
      <c r="E46" s="222">
        <v>114.764</v>
      </c>
      <c r="F46" s="220"/>
      <c r="G46" s="220"/>
      <c r="H46" s="220"/>
      <c r="I46" s="220"/>
      <c r="J46" s="220"/>
      <c r="K46" s="220"/>
      <c r="L46" s="220"/>
      <c r="M46" s="220"/>
      <c r="N46" s="219"/>
      <c r="O46" s="219"/>
      <c r="P46" s="219"/>
      <c r="Q46" s="219"/>
      <c r="R46" s="220"/>
      <c r="S46" s="220"/>
      <c r="T46" s="220"/>
      <c r="U46" s="220"/>
      <c r="V46" s="220"/>
      <c r="W46" s="220"/>
      <c r="X46" s="220"/>
      <c r="Y46" s="210"/>
      <c r="Z46" s="210"/>
      <c r="AA46" s="210"/>
      <c r="AB46" s="210"/>
      <c r="AC46" s="210"/>
      <c r="AD46" s="210"/>
      <c r="AE46" s="210"/>
      <c r="AF46" s="210"/>
      <c r="AG46" s="210" t="s">
        <v>125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47"/>
      <c r="D47" s="238"/>
      <c r="E47" s="238"/>
      <c r="F47" s="238"/>
      <c r="G47" s="238"/>
      <c r="H47" s="220"/>
      <c r="I47" s="220"/>
      <c r="J47" s="220"/>
      <c r="K47" s="220"/>
      <c r="L47" s="220"/>
      <c r="M47" s="220"/>
      <c r="N47" s="219"/>
      <c r="O47" s="219"/>
      <c r="P47" s="219"/>
      <c r="Q47" s="219"/>
      <c r="R47" s="220"/>
      <c r="S47" s="220"/>
      <c r="T47" s="220"/>
      <c r="U47" s="220"/>
      <c r="V47" s="220"/>
      <c r="W47" s="220"/>
      <c r="X47" s="220"/>
      <c r="Y47" s="210"/>
      <c r="Z47" s="210"/>
      <c r="AA47" s="210"/>
      <c r="AB47" s="210"/>
      <c r="AC47" s="210"/>
      <c r="AD47" s="210"/>
      <c r="AE47" s="210"/>
      <c r="AF47" s="210"/>
      <c r="AG47" s="210" t="s">
        <v>127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1">
        <v>9</v>
      </c>
      <c r="B48" s="232" t="s">
        <v>164</v>
      </c>
      <c r="C48" s="245" t="s">
        <v>165</v>
      </c>
      <c r="D48" s="233" t="s">
        <v>141</v>
      </c>
      <c r="E48" s="234">
        <v>114.764</v>
      </c>
      <c r="F48" s="235"/>
      <c r="G48" s="236">
        <f>ROUND(E48*F48,2)</f>
        <v>0</v>
      </c>
      <c r="H48" s="235"/>
      <c r="I48" s="236">
        <f>ROUND(E48*H48,2)</f>
        <v>0</v>
      </c>
      <c r="J48" s="235"/>
      <c r="K48" s="236">
        <f>ROUND(E48*J48,2)</f>
        <v>0</v>
      </c>
      <c r="L48" s="236">
        <v>21</v>
      </c>
      <c r="M48" s="236">
        <f>G48*(1+L48/100)</f>
        <v>0</v>
      </c>
      <c r="N48" s="234">
        <v>0</v>
      </c>
      <c r="O48" s="234">
        <f>ROUND(E48*N48,2)</f>
        <v>0</v>
      </c>
      <c r="P48" s="234">
        <v>0</v>
      </c>
      <c r="Q48" s="234">
        <f>ROUND(E48*P48,2)</f>
        <v>0</v>
      </c>
      <c r="R48" s="236" t="s">
        <v>142</v>
      </c>
      <c r="S48" s="236" t="s">
        <v>121</v>
      </c>
      <c r="T48" s="237" t="s">
        <v>121</v>
      </c>
      <c r="U48" s="220">
        <v>1</v>
      </c>
      <c r="V48" s="220">
        <f>ROUND(E48*U48,2)</f>
        <v>114.76</v>
      </c>
      <c r="W48" s="220"/>
      <c r="X48" s="220" t="s">
        <v>122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123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17"/>
      <c r="B49" s="218"/>
      <c r="C49" s="248" t="s">
        <v>162</v>
      </c>
      <c r="D49" s="240"/>
      <c r="E49" s="240"/>
      <c r="F49" s="240"/>
      <c r="G49" s="240"/>
      <c r="H49" s="220"/>
      <c r="I49" s="220"/>
      <c r="J49" s="220"/>
      <c r="K49" s="220"/>
      <c r="L49" s="220"/>
      <c r="M49" s="220"/>
      <c r="N49" s="219"/>
      <c r="O49" s="219"/>
      <c r="P49" s="219"/>
      <c r="Q49" s="219"/>
      <c r="R49" s="220"/>
      <c r="S49" s="220"/>
      <c r="T49" s="220"/>
      <c r="U49" s="220"/>
      <c r="V49" s="220"/>
      <c r="W49" s="220"/>
      <c r="X49" s="220"/>
      <c r="Y49" s="210"/>
      <c r="Z49" s="210"/>
      <c r="AA49" s="210"/>
      <c r="AB49" s="210"/>
      <c r="AC49" s="210"/>
      <c r="AD49" s="210"/>
      <c r="AE49" s="210"/>
      <c r="AF49" s="210"/>
      <c r="AG49" s="210" t="s">
        <v>131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39" t="str">
        <f>C49</f>
        <v>sypaninou z vhodných hornin tř. 1 - 4 nebo materiálem, uloženým ve vzdálenosti do 30 m od vnějšího kraje objektu, pro jakoukoliv míru zhutnění,</v>
      </c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46" t="s">
        <v>166</v>
      </c>
      <c r="D50" s="221"/>
      <c r="E50" s="222">
        <v>114.764</v>
      </c>
      <c r="F50" s="220"/>
      <c r="G50" s="220"/>
      <c r="H50" s="220"/>
      <c r="I50" s="220"/>
      <c r="J50" s="220"/>
      <c r="K50" s="220"/>
      <c r="L50" s="220"/>
      <c r="M50" s="220"/>
      <c r="N50" s="219"/>
      <c r="O50" s="219"/>
      <c r="P50" s="219"/>
      <c r="Q50" s="219"/>
      <c r="R50" s="220"/>
      <c r="S50" s="220"/>
      <c r="T50" s="220"/>
      <c r="U50" s="220"/>
      <c r="V50" s="220"/>
      <c r="W50" s="220"/>
      <c r="X50" s="220"/>
      <c r="Y50" s="210"/>
      <c r="Z50" s="210"/>
      <c r="AA50" s="210"/>
      <c r="AB50" s="210"/>
      <c r="AC50" s="210"/>
      <c r="AD50" s="210"/>
      <c r="AE50" s="210"/>
      <c r="AF50" s="210"/>
      <c r="AG50" s="210" t="s">
        <v>125</v>
      </c>
      <c r="AH50" s="210">
        <v>5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47"/>
      <c r="D51" s="238"/>
      <c r="E51" s="238"/>
      <c r="F51" s="238"/>
      <c r="G51" s="238"/>
      <c r="H51" s="220"/>
      <c r="I51" s="220"/>
      <c r="J51" s="220"/>
      <c r="K51" s="220"/>
      <c r="L51" s="220"/>
      <c r="M51" s="220"/>
      <c r="N51" s="219"/>
      <c r="O51" s="219"/>
      <c r="P51" s="219"/>
      <c r="Q51" s="219"/>
      <c r="R51" s="220"/>
      <c r="S51" s="220"/>
      <c r="T51" s="220"/>
      <c r="U51" s="220"/>
      <c r="V51" s="220"/>
      <c r="W51" s="220"/>
      <c r="X51" s="220"/>
      <c r="Y51" s="210"/>
      <c r="Z51" s="210"/>
      <c r="AA51" s="210"/>
      <c r="AB51" s="210"/>
      <c r="AC51" s="210"/>
      <c r="AD51" s="210"/>
      <c r="AE51" s="210"/>
      <c r="AF51" s="210"/>
      <c r="AG51" s="210" t="s">
        <v>127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31">
        <v>10</v>
      </c>
      <c r="B52" s="232" t="s">
        <v>167</v>
      </c>
      <c r="C52" s="245" t="s">
        <v>168</v>
      </c>
      <c r="D52" s="233" t="s">
        <v>119</v>
      </c>
      <c r="E52" s="234">
        <v>1150</v>
      </c>
      <c r="F52" s="235"/>
      <c r="G52" s="236">
        <f>ROUND(E52*F52,2)</f>
        <v>0</v>
      </c>
      <c r="H52" s="235"/>
      <c r="I52" s="236">
        <f>ROUND(E52*H52,2)</f>
        <v>0</v>
      </c>
      <c r="J52" s="235"/>
      <c r="K52" s="236">
        <f>ROUND(E52*J52,2)</f>
        <v>0</v>
      </c>
      <c r="L52" s="236">
        <v>21</v>
      </c>
      <c r="M52" s="236">
        <f>G52*(1+L52/100)</f>
        <v>0</v>
      </c>
      <c r="N52" s="234">
        <v>0</v>
      </c>
      <c r="O52" s="234">
        <f>ROUND(E52*N52,2)</f>
        <v>0</v>
      </c>
      <c r="P52" s="234">
        <v>0</v>
      </c>
      <c r="Q52" s="234">
        <f>ROUND(E52*P52,2)</f>
        <v>0</v>
      </c>
      <c r="R52" s="236" t="s">
        <v>169</v>
      </c>
      <c r="S52" s="236" t="s">
        <v>121</v>
      </c>
      <c r="T52" s="237" t="s">
        <v>121</v>
      </c>
      <c r="U52" s="220">
        <v>0.13</v>
      </c>
      <c r="V52" s="220">
        <f>ROUND(E52*U52,2)</f>
        <v>149.5</v>
      </c>
      <c r="W52" s="220"/>
      <c r="X52" s="220" t="s">
        <v>122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123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48" t="s">
        <v>170</v>
      </c>
      <c r="D53" s="240"/>
      <c r="E53" s="240"/>
      <c r="F53" s="240"/>
      <c r="G53" s="240"/>
      <c r="H53" s="220"/>
      <c r="I53" s="220"/>
      <c r="J53" s="220"/>
      <c r="K53" s="220"/>
      <c r="L53" s="220"/>
      <c r="M53" s="220"/>
      <c r="N53" s="219"/>
      <c r="O53" s="219"/>
      <c r="P53" s="219"/>
      <c r="Q53" s="219"/>
      <c r="R53" s="220"/>
      <c r="S53" s="220"/>
      <c r="T53" s="220"/>
      <c r="U53" s="220"/>
      <c r="V53" s="220"/>
      <c r="W53" s="220"/>
      <c r="X53" s="220"/>
      <c r="Y53" s="210"/>
      <c r="Z53" s="210"/>
      <c r="AA53" s="210"/>
      <c r="AB53" s="210"/>
      <c r="AC53" s="210"/>
      <c r="AD53" s="210"/>
      <c r="AE53" s="210"/>
      <c r="AF53" s="210"/>
      <c r="AG53" s="210" t="s">
        <v>131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46" t="s">
        <v>171</v>
      </c>
      <c r="D54" s="221"/>
      <c r="E54" s="222">
        <v>1150</v>
      </c>
      <c r="F54" s="220"/>
      <c r="G54" s="220"/>
      <c r="H54" s="220"/>
      <c r="I54" s="220"/>
      <c r="J54" s="220"/>
      <c r="K54" s="220"/>
      <c r="L54" s="220"/>
      <c r="M54" s="220"/>
      <c r="N54" s="219"/>
      <c r="O54" s="219"/>
      <c r="P54" s="219"/>
      <c r="Q54" s="219"/>
      <c r="R54" s="220"/>
      <c r="S54" s="220"/>
      <c r="T54" s="220"/>
      <c r="U54" s="220"/>
      <c r="V54" s="220"/>
      <c r="W54" s="220"/>
      <c r="X54" s="220"/>
      <c r="Y54" s="210"/>
      <c r="Z54" s="210"/>
      <c r="AA54" s="210"/>
      <c r="AB54" s="210"/>
      <c r="AC54" s="210"/>
      <c r="AD54" s="210"/>
      <c r="AE54" s="210"/>
      <c r="AF54" s="210"/>
      <c r="AG54" s="210" t="s">
        <v>125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47"/>
      <c r="D55" s="238"/>
      <c r="E55" s="238"/>
      <c r="F55" s="238"/>
      <c r="G55" s="238"/>
      <c r="H55" s="220"/>
      <c r="I55" s="220"/>
      <c r="J55" s="220"/>
      <c r="K55" s="220"/>
      <c r="L55" s="220"/>
      <c r="M55" s="220"/>
      <c r="N55" s="219"/>
      <c r="O55" s="219"/>
      <c r="P55" s="219"/>
      <c r="Q55" s="219"/>
      <c r="R55" s="220"/>
      <c r="S55" s="220"/>
      <c r="T55" s="220"/>
      <c r="U55" s="220"/>
      <c r="V55" s="220"/>
      <c r="W55" s="220"/>
      <c r="X55" s="220"/>
      <c r="Y55" s="210"/>
      <c r="Z55" s="210"/>
      <c r="AA55" s="210"/>
      <c r="AB55" s="210"/>
      <c r="AC55" s="210"/>
      <c r="AD55" s="210"/>
      <c r="AE55" s="210"/>
      <c r="AF55" s="210"/>
      <c r="AG55" s="210" t="s">
        <v>127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31">
        <v>11</v>
      </c>
      <c r="B56" s="232" t="s">
        <v>172</v>
      </c>
      <c r="C56" s="245" t="s">
        <v>173</v>
      </c>
      <c r="D56" s="233" t="s">
        <v>119</v>
      </c>
      <c r="E56" s="234">
        <v>1592.415</v>
      </c>
      <c r="F56" s="235"/>
      <c r="G56" s="236">
        <f>ROUND(E56*F56,2)</f>
        <v>0</v>
      </c>
      <c r="H56" s="235"/>
      <c r="I56" s="236">
        <f>ROUND(E56*H56,2)</f>
        <v>0</v>
      </c>
      <c r="J56" s="235"/>
      <c r="K56" s="236">
        <f>ROUND(E56*J56,2)</f>
        <v>0</v>
      </c>
      <c r="L56" s="236">
        <v>21</v>
      </c>
      <c r="M56" s="236">
        <f>G56*(1+L56/100)</f>
        <v>0</v>
      </c>
      <c r="N56" s="234">
        <v>0</v>
      </c>
      <c r="O56" s="234">
        <f>ROUND(E56*N56,2)</f>
        <v>0</v>
      </c>
      <c r="P56" s="234">
        <v>0</v>
      </c>
      <c r="Q56" s="234">
        <f>ROUND(E56*P56,2)</f>
        <v>0</v>
      </c>
      <c r="R56" s="236" t="s">
        <v>142</v>
      </c>
      <c r="S56" s="236" t="s">
        <v>121</v>
      </c>
      <c r="T56" s="237" t="s">
        <v>121</v>
      </c>
      <c r="U56" s="220">
        <v>0.02</v>
      </c>
      <c r="V56" s="220">
        <f>ROUND(E56*U56,2)</f>
        <v>31.85</v>
      </c>
      <c r="W56" s="220"/>
      <c r="X56" s="220" t="s">
        <v>122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123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48" t="s">
        <v>174</v>
      </c>
      <c r="D57" s="240"/>
      <c r="E57" s="240"/>
      <c r="F57" s="240"/>
      <c r="G57" s="240"/>
      <c r="H57" s="220"/>
      <c r="I57" s="220"/>
      <c r="J57" s="220"/>
      <c r="K57" s="220"/>
      <c r="L57" s="220"/>
      <c r="M57" s="220"/>
      <c r="N57" s="219"/>
      <c r="O57" s="219"/>
      <c r="P57" s="219"/>
      <c r="Q57" s="219"/>
      <c r="R57" s="220"/>
      <c r="S57" s="220"/>
      <c r="T57" s="220"/>
      <c r="U57" s="220"/>
      <c r="V57" s="220"/>
      <c r="W57" s="220"/>
      <c r="X57" s="220"/>
      <c r="Y57" s="210"/>
      <c r="Z57" s="210"/>
      <c r="AA57" s="210"/>
      <c r="AB57" s="210"/>
      <c r="AC57" s="210"/>
      <c r="AD57" s="210"/>
      <c r="AE57" s="210"/>
      <c r="AF57" s="210"/>
      <c r="AG57" s="210" t="s">
        <v>131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46" t="s">
        <v>175</v>
      </c>
      <c r="D58" s="221"/>
      <c r="E58" s="222">
        <v>1592.415</v>
      </c>
      <c r="F58" s="220"/>
      <c r="G58" s="220"/>
      <c r="H58" s="220"/>
      <c r="I58" s="220"/>
      <c r="J58" s="220"/>
      <c r="K58" s="220"/>
      <c r="L58" s="220"/>
      <c r="M58" s="220"/>
      <c r="N58" s="219"/>
      <c r="O58" s="219"/>
      <c r="P58" s="219"/>
      <c r="Q58" s="219"/>
      <c r="R58" s="220"/>
      <c r="S58" s="220"/>
      <c r="T58" s="220"/>
      <c r="U58" s="220"/>
      <c r="V58" s="220"/>
      <c r="W58" s="220"/>
      <c r="X58" s="220"/>
      <c r="Y58" s="210"/>
      <c r="Z58" s="210"/>
      <c r="AA58" s="210"/>
      <c r="AB58" s="210"/>
      <c r="AC58" s="210"/>
      <c r="AD58" s="210"/>
      <c r="AE58" s="210"/>
      <c r="AF58" s="210"/>
      <c r="AG58" s="210" t="s">
        <v>125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47"/>
      <c r="D59" s="238"/>
      <c r="E59" s="238"/>
      <c r="F59" s="238"/>
      <c r="G59" s="238"/>
      <c r="H59" s="220"/>
      <c r="I59" s="220"/>
      <c r="J59" s="220"/>
      <c r="K59" s="220"/>
      <c r="L59" s="220"/>
      <c r="M59" s="220"/>
      <c r="N59" s="219"/>
      <c r="O59" s="219"/>
      <c r="P59" s="219"/>
      <c r="Q59" s="219"/>
      <c r="R59" s="220"/>
      <c r="S59" s="220"/>
      <c r="T59" s="220"/>
      <c r="U59" s="220"/>
      <c r="V59" s="220"/>
      <c r="W59" s="220"/>
      <c r="X59" s="220"/>
      <c r="Y59" s="210"/>
      <c r="Z59" s="210"/>
      <c r="AA59" s="210"/>
      <c r="AB59" s="210"/>
      <c r="AC59" s="210"/>
      <c r="AD59" s="210"/>
      <c r="AE59" s="210"/>
      <c r="AF59" s="210"/>
      <c r="AG59" s="210" t="s">
        <v>127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31">
        <v>12</v>
      </c>
      <c r="B60" s="232" t="s">
        <v>176</v>
      </c>
      <c r="C60" s="245" t="s">
        <v>177</v>
      </c>
      <c r="D60" s="233" t="s">
        <v>119</v>
      </c>
      <c r="E60" s="234">
        <v>1150</v>
      </c>
      <c r="F60" s="235"/>
      <c r="G60" s="236">
        <f>ROUND(E60*F60,2)</f>
        <v>0</v>
      </c>
      <c r="H60" s="235"/>
      <c r="I60" s="236">
        <f>ROUND(E60*H60,2)</f>
        <v>0</v>
      </c>
      <c r="J60" s="235"/>
      <c r="K60" s="236">
        <f>ROUND(E60*J60,2)</f>
        <v>0</v>
      </c>
      <c r="L60" s="236">
        <v>21</v>
      </c>
      <c r="M60" s="236">
        <f>G60*(1+L60/100)</f>
        <v>0</v>
      </c>
      <c r="N60" s="234">
        <v>0</v>
      </c>
      <c r="O60" s="234">
        <f>ROUND(E60*N60,2)</f>
        <v>0</v>
      </c>
      <c r="P60" s="234">
        <v>0</v>
      </c>
      <c r="Q60" s="234">
        <f>ROUND(E60*P60,2)</f>
        <v>0</v>
      </c>
      <c r="R60" s="236" t="s">
        <v>142</v>
      </c>
      <c r="S60" s="236" t="s">
        <v>121</v>
      </c>
      <c r="T60" s="237" t="s">
        <v>121</v>
      </c>
      <c r="U60" s="220">
        <v>0.01</v>
      </c>
      <c r="V60" s="220">
        <f>ROUND(E60*U60,2)</f>
        <v>11.5</v>
      </c>
      <c r="W60" s="220"/>
      <c r="X60" s="220" t="s">
        <v>122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123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ht="22.5" outlineLevel="1" x14ac:dyDescent="0.2">
      <c r="A61" s="217"/>
      <c r="B61" s="218"/>
      <c r="C61" s="248" t="s">
        <v>178</v>
      </c>
      <c r="D61" s="240"/>
      <c r="E61" s="240"/>
      <c r="F61" s="240"/>
      <c r="G61" s="240"/>
      <c r="H61" s="220"/>
      <c r="I61" s="220"/>
      <c r="J61" s="220"/>
      <c r="K61" s="220"/>
      <c r="L61" s="220"/>
      <c r="M61" s="220"/>
      <c r="N61" s="219"/>
      <c r="O61" s="219"/>
      <c r="P61" s="219"/>
      <c r="Q61" s="219"/>
      <c r="R61" s="220"/>
      <c r="S61" s="220"/>
      <c r="T61" s="220"/>
      <c r="U61" s="220"/>
      <c r="V61" s="220"/>
      <c r="W61" s="220"/>
      <c r="X61" s="220"/>
      <c r="Y61" s="210"/>
      <c r="Z61" s="210"/>
      <c r="AA61" s="210"/>
      <c r="AB61" s="210"/>
      <c r="AC61" s="210"/>
      <c r="AD61" s="210"/>
      <c r="AE61" s="210"/>
      <c r="AF61" s="210"/>
      <c r="AG61" s="210" t="s">
        <v>131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39" t="str">
        <f>C61</f>
        <v>s případným nutným přemístěním hromad nebo dočasných skládek na místo potřeby ze vzdálenosti do 30 m, v rovině nebo ve svahu do 1 : 5,</v>
      </c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46" t="s">
        <v>171</v>
      </c>
      <c r="D62" s="221"/>
      <c r="E62" s="222">
        <v>1150</v>
      </c>
      <c r="F62" s="220"/>
      <c r="G62" s="220"/>
      <c r="H62" s="220"/>
      <c r="I62" s="220"/>
      <c r="J62" s="220"/>
      <c r="K62" s="220"/>
      <c r="L62" s="220"/>
      <c r="M62" s="220"/>
      <c r="N62" s="219"/>
      <c r="O62" s="219"/>
      <c r="P62" s="219"/>
      <c r="Q62" s="219"/>
      <c r="R62" s="220"/>
      <c r="S62" s="220"/>
      <c r="T62" s="220"/>
      <c r="U62" s="220"/>
      <c r="V62" s="220"/>
      <c r="W62" s="220"/>
      <c r="X62" s="220"/>
      <c r="Y62" s="210"/>
      <c r="Z62" s="210"/>
      <c r="AA62" s="210"/>
      <c r="AB62" s="210"/>
      <c r="AC62" s="210"/>
      <c r="AD62" s="210"/>
      <c r="AE62" s="210"/>
      <c r="AF62" s="210"/>
      <c r="AG62" s="210" t="s">
        <v>125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47"/>
      <c r="D63" s="238"/>
      <c r="E63" s="238"/>
      <c r="F63" s="238"/>
      <c r="G63" s="238"/>
      <c r="H63" s="220"/>
      <c r="I63" s="220"/>
      <c r="J63" s="220"/>
      <c r="K63" s="220"/>
      <c r="L63" s="220"/>
      <c r="M63" s="220"/>
      <c r="N63" s="219"/>
      <c r="O63" s="219"/>
      <c r="P63" s="219"/>
      <c r="Q63" s="219"/>
      <c r="R63" s="220"/>
      <c r="S63" s="220"/>
      <c r="T63" s="220"/>
      <c r="U63" s="220"/>
      <c r="V63" s="220"/>
      <c r="W63" s="220"/>
      <c r="X63" s="220"/>
      <c r="Y63" s="210"/>
      <c r="Z63" s="210"/>
      <c r="AA63" s="210"/>
      <c r="AB63" s="210"/>
      <c r="AC63" s="210"/>
      <c r="AD63" s="210"/>
      <c r="AE63" s="210"/>
      <c r="AF63" s="210"/>
      <c r="AG63" s="210" t="s">
        <v>127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31">
        <v>13</v>
      </c>
      <c r="B64" s="232" t="s">
        <v>179</v>
      </c>
      <c r="C64" s="245" t="s">
        <v>180</v>
      </c>
      <c r="D64" s="233" t="s">
        <v>141</v>
      </c>
      <c r="E64" s="234">
        <v>911.89977999999996</v>
      </c>
      <c r="F64" s="235"/>
      <c r="G64" s="236">
        <f>ROUND(E64*F64,2)</f>
        <v>0</v>
      </c>
      <c r="H64" s="235"/>
      <c r="I64" s="236">
        <f>ROUND(E64*H64,2)</f>
        <v>0</v>
      </c>
      <c r="J64" s="235"/>
      <c r="K64" s="236">
        <f>ROUND(E64*J64,2)</f>
        <v>0</v>
      </c>
      <c r="L64" s="236">
        <v>21</v>
      </c>
      <c r="M64" s="236">
        <f>G64*(1+L64/100)</f>
        <v>0</v>
      </c>
      <c r="N64" s="234">
        <v>0</v>
      </c>
      <c r="O64" s="234">
        <f>ROUND(E64*N64,2)</f>
        <v>0</v>
      </c>
      <c r="P64" s="234">
        <v>0</v>
      </c>
      <c r="Q64" s="234">
        <f>ROUND(E64*P64,2)</f>
        <v>0</v>
      </c>
      <c r="R64" s="236" t="s">
        <v>142</v>
      </c>
      <c r="S64" s="236" t="s">
        <v>121</v>
      </c>
      <c r="T64" s="237" t="s">
        <v>121</v>
      </c>
      <c r="U64" s="220">
        <v>0</v>
      </c>
      <c r="V64" s="220">
        <f>ROUND(E64*U64,2)</f>
        <v>0</v>
      </c>
      <c r="W64" s="220"/>
      <c r="X64" s="220" t="s">
        <v>122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123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46" t="s">
        <v>181</v>
      </c>
      <c r="D65" s="221"/>
      <c r="E65" s="222">
        <v>911.89977999999996</v>
      </c>
      <c r="F65" s="220"/>
      <c r="G65" s="220"/>
      <c r="H65" s="220"/>
      <c r="I65" s="220"/>
      <c r="J65" s="220"/>
      <c r="K65" s="220"/>
      <c r="L65" s="220"/>
      <c r="M65" s="220"/>
      <c r="N65" s="219"/>
      <c r="O65" s="219"/>
      <c r="P65" s="219"/>
      <c r="Q65" s="219"/>
      <c r="R65" s="220"/>
      <c r="S65" s="220"/>
      <c r="T65" s="220"/>
      <c r="U65" s="220"/>
      <c r="V65" s="220"/>
      <c r="W65" s="220"/>
      <c r="X65" s="220"/>
      <c r="Y65" s="210"/>
      <c r="Z65" s="210"/>
      <c r="AA65" s="210"/>
      <c r="AB65" s="210"/>
      <c r="AC65" s="210"/>
      <c r="AD65" s="210"/>
      <c r="AE65" s="210"/>
      <c r="AF65" s="210"/>
      <c r="AG65" s="210" t="s">
        <v>125</v>
      </c>
      <c r="AH65" s="210">
        <v>5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47"/>
      <c r="D66" s="238"/>
      <c r="E66" s="238"/>
      <c r="F66" s="238"/>
      <c r="G66" s="238"/>
      <c r="H66" s="220"/>
      <c r="I66" s="220"/>
      <c r="J66" s="220"/>
      <c r="K66" s="220"/>
      <c r="L66" s="220"/>
      <c r="M66" s="220"/>
      <c r="N66" s="219"/>
      <c r="O66" s="219"/>
      <c r="P66" s="219"/>
      <c r="Q66" s="219"/>
      <c r="R66" s="220"/>
      <c r="S66" s="220"/>
      <c r="T66" s="220"/>
      <c r="U66" s="220"/>
      <c r="V66" s="220"/>
      <c r="W66" s="220"/>
      <c r="X66" s="220"/>
      <c r="Y66" s="210"/>
      <c r="Z66" s="210"/>
      <c r="AA66" s="210"/>
      <c r="AB66" s="210"/>
      <c r="AC66" s="210"/>
      <c r="AD66" s="210"/>
      <c r="AE66" s="210"/>
      <c r="AF66" s="210"/>
      <c r="AG66" s="210" t="s">
        <v>127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x14ac:dyDescent="0.2">
      <c r="A67" s="224" t="s">
        <v>115</v>
      </c>
      <c r="B67" s="225" t="s">
        <v>70</v>
      </c>
      <c r="C67" s="244" t="s">
        <v>71</v>
      </c>
      <c r="D67" s="226"/>
      <c r="E67" s="227"/>
      <c r="F67" s="228"/>
      <c r="G67" s="228">
        <f>SUMIF(AG68:AG78,"&lt;&gt;NOR",G68:G78)</f>
        <v>0</v>
      </c>
      <c r="H67" s="228"/>
      <c r="I67" s="228">
        <f>SUM(I68:I78)</f>
        <v>0</v>
      </c>
      <c r="J67" s="228"/>
      <c r="K67" s="228">
        <f>SUM(K68:K78)</f>
        <v>0</v>
      </c>
      <c r="L67" s="228"/>
      <c r="M67" s="228">
        <f>SUM(M68:M78)</f>
        <v>0</v>
      </c>
      <c r="N67" s="227"/>
      <c r="O67" s="227">
        <f>SUM(O68:O78)</f>
        <v>0</v>
      </c>
      <c r="P67" s="227"/>
      <c r="Q67" s="227">
        <f>SUM(Q68:Q78)</f>
        <v>0</v>
      </c>
      <c r="R67" s="228"/>
      <c r="S67" s="228"/>
      <c r="T67" s="229"/>
      <c r="U67" s="223"/>
      <c r="V67" s="223">
        <f>SUM(V68:V78)</f>
        <v>0</v>
      </c>
      <c r="W67" s="223"/>
      <c r="X67" s="223"/>
      <c r="AG67" t="s">
        <v>116</v>
      </c>
    </row>
    <row r="68" spans="1:60" outlineLevel="1" x14ac:dyDescent="0.2">
      <c r="A68" s="231">
        <v>14</v>
      </c>
      <c r="B68" s="232" t="s">
        <v>182</v>
      </c>
      <c r="C68" s="245" t="s">
        <v>183</v>
      </c>
      <c r="D68" s="233" t="s">
        <v>184</v>
      </c>
      <c r="E68" s="234">
        <v>1592.415</v>
      </c>
      <c r="F68" s="235"/>
      <c r="G68" s="236">
        <f>ROUND(E68*F68,2)</f>
        <v>0</v>
      </c>
      <c r="H68" s="235"/>
      <c r="I68" s="236">
        <f>ROUND(E68*H68,2)</f>
        <v>0</v>
      </c>
      <c r="J68" s="235"/>
      <c r="K68" s="236">
        <f>ROUND(E68*J68,2)</f>
        <v>0</v>
      </c>
      <c r="L68" s="236">
        <v>21</v>
      </c>
      <c r="M68" s="236">
        <f>G68*(1+L68/100)</f>
        <v>0</v>
      </c>
      <c r="N68" s="234">
        <v>0</v>
      </c>
      <c r="O68" s="234">
        <f>ROUND(E68*N68,2)</f>
        <v>0</v>
      </c>
      <c r="P68" s="234">
        <v>0</v>
      </c>
      <c r="Q68" s="234">
        <f>ROUND(E68*P68,2)</f>
        <v>0</v>
      </c>
      <c r="R68" s="236"/>
      <c r="S68" s="236" t="s">
        <v>121</v>
      </c>
      <c r="T68" s="237" t="s">
        <v>185</v>
      </c>
      <c r="U68" s="220">
        <v>0</v>
      </c>
      <c r="V68" s="220">
        <f>ROUND(E68*U68,2)</f>
        <v>0</v>
      </c>
      <c r="W68" s="220"/>
      <c r="X68" s="220" t="s">
        <v>186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187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49" t="s">
        <v>188</v>
      </c>
      <c r="D69" s="241"/>
      <c r="E69" s="241"/>
      <c r="F69" s="241"/>
      <c r="G69" s="241"/>
      <c r="H69" s="220"/>
      <c r="I69" s="220"/>
      <c r="J69" s="220"/>
      <c r="K69" s="220"/>
      <c r="L69" s="220"/>
      <c r="M69" s="220"/>
      <c r="N69" s="219"/>
      <c r="O69" s="219"/>
      <c r="P69" s="219"/>
      <c r="Q69" s="219"/>
      <c r="R69" s="220"/>
      <c r="S69" s="220"/>
      <c r="T69" s="220"/>
      <c r="U69" s="220"/>
      <c r="V69" s="220"/>
      <c r="W69" s="220"/>
      <c r="X69" s="220"/>
      <c r="Y69" s="210"/>
      <c r="Z69" s="210"/>
      <c r="AA69" s="210"/>
      <c r="AB69" s="210"/>
      <c r="AC69" s="210"/>
      <c r="AD69" s="210"/>
      <c r="AE69" s="210"/>
      <c r="AF69" s="210"/>
      <c r="AG69" s="210" t="s">
        <v>189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0" t="s">
        <v>190</v>
      </c>
      <c r="D70" s="242"/>
      <c r="E70" s="242"/>
      <c r="F70" s="242"/>
      <c r="G70" s="242"/>
      <c r="H70" s="220"/>
      <c r="I70" s="220"/>
      <c r="J70" s="220"/>
      <c r="K70" s="220"/>
      <c r="L70" s="220"/>
      <c r="M70" s="220"/>
      <c r="N70" s="219"/>
      <c r="O70" s="219"/>
      <c r="P70" s="219"/>
      <c r="Q70" s="219"/>
      <c r="R70" s="220"/>
      <c r="S70" s="220"/>
      <c r="T70" s="220"/>
      <c r="U70" s="220"/>
      <c r="V70" s="220"/>
      <c r="W70" s="220"/>
      <c r="X70" s="220"/>
      <c r="Y70" s="210"/>
      <c r="Z70" s="210"/>
      <c r="AA70" s="210"/>
      <c r="AB70" s="210"/>
      <c r="AC70" s="210"/>
      <c r="AD70" s="210"/>
      <c r="AE70" s="210"/>
      <c r="AF70" s="210"/>
      <c r="AG70" s="210" t="s">
        <v>189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0" t="s">
        <v>191</v>
      </c>
      <c r="D71" s="242"/>
      <c r="E71" s="242"/>
      <c r="F71" s="242"/>
      <c r="G71" s="242"/>
      <c r="H71" s="220"/>
      <c r="I71" s="220"/>
      <c r="J71" s="220"/>
      <c r="K71" s="220"/>
      <c r="L71" s="220"/>
      <c r="M71" s="220"/>
      <c r="N71" s="219"/>
      <c r="O71" s="219"/>
      <c r="P71" s="219"/>
      <c r="Q71" s="219"/>
      <c r="R71" s="220"/>
      <c r="S71" s="220"/>
      <c r="T71" s="220"/>
      <c r="U71" s="220"/>
      <c r="V71" s="220"/>
      <c r="W71" s="220"/>
      <c r="X71" s="220"/>
      <c r="Y71" s="210"/>
      <c r="Z71" s="210"/>
      <c r="AA71" s="210"/>
      <c r="AB71" s="210"/>
      <c r="AC71" s="210"/>
      <c r="AD71" s="210"/>
      <c r="AE71" s="210"/>
      <c r="AF71" s="210"/>
      <c r="AG71" s="210" t="s">
        <v>189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0" t="s">
        <v>192</v>
      </c>
      <c r="D72" s="242"/>
      <c r="E72" s="242"/>
      <c r="F72" s="242"/>
      <c r="G72" s="242"/>
      <c r="H72" s="220"/>
      <c r="I72" s="220"/>
      <c r="J72" s="220"/>
      <c r="K72" s="220"/>
      <c r="L72" s="220"/>
      <c r="M72" s="220"/>
      <c r="N72" s="219"/>
      <c r="O72" s="219"/>
      <c r="P72" s="219"/>
      <c r="Q72" s="219"/>
      <c r="R72" s="220"/>
      <c r="S72" s="220"/>
      <c r="T72" s="220"/>
      <c r="U72" s="220"/>
      <c r="V72" s="220"/>
      <c r="W72" s="220"/>
      <c r="X72" s="220"/>
      <c r="Y72" s="210"/>
      <c r="Z72" s="210"/>
      <c r="AA72" s="210"/>
      <c r="AB72" s="210"/>
      <c r="AC72" s="210"/>
      <c r="AD72" s="210"/>
      <c r="AE72" s="210"/>
      <c r="AF72" s="210"/>
      <c r="AG72" s="210" t="s">
        <v>189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0" t="s">
        <v>193</v>
      </c>
      <c r="D73" s="242"/>
      <c r="E73" s="242"/>
      <c r="F73" s="242"/>
      <c r="G73" s="242"/>
      <c r="H73" s="220"/>
      <c r="I73" s="220"/>
      <c r="J73" s="220"/>
      <c r="K73" s="220"/>
      <c r="L73" s="220"/>
      <c r="M73" s="220"/>
      <c r="N73" s="219"/>
      <c r="O73" s="219"/>
      <c r="P73" s="219"/>
      <c r="Q73" s="219"/>
      <c r="R73" s="220"/>
      <c r="S73" s="220"/>
      <c r="T73" s="220"/>
      <c r="U73" s="220"/>
      <c r="V73" s="220"/>
      <c r="W73" s="220"/>
      <c r="X73" s="220"/>
      <c r="Y73" s="210"/>
      <c r="Z73" s="210"/>
      <c r="AA73" s="210"/>
      <c r="AB73" s="210"/>
      <c r="AC73" s="210"/>
      <c r="AD73" s="210"/>
      <c r="AE73" s="210"/>
      <c r="AF73" s="210"/>
      <c r="AG73" s="210" t="s">
        <v>189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0" t="s">
        <v>194</v>
      </c>
      <c r="D74" s="242"/>
      <c r="E74" s="242"/>
      <c r="F74" s="242"/>
      <c r="G74" s="242"/>
      <c r="H74" s="220"/>
      <c r="I74" s="220"/>
      <c r="J74" s="220"/>
      <c r="K74" s="220"/>
      <c r="L74" s="220"/>
      <c r="M74" s="220"/>
      <c r="N74" s="219"/>
      <c r="O74" s="219"/>
      <c r="P74" s="219"/>
      <c r="Q74" s="219"/>
      <c r="R74" s="220"/>
      <c r="S74" s="220"/>
      <c r="T74" s="220"/>
      <c r="U74" s="220"/>
      <c r="V74" s="220"/>
      <c r="W74" s="220"/>
      <c r="X74" s="220"/>
      <c r="Y74" s="210"/>
      <c r="Z74" s="210"/>
      <c r="AA74" s="210"/>
      <c r="AB74" s="210"/>
      <c r="AC74" s="210"/>
      <c r="AD74" s="210"/>
      <c r="AE74" s="210"/>
      <c r="AF74" s="210"/>
      <c r="AG74" s="210" t="s">
        <v>189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0" t="s">
        <v>195</v>
      </c>
      <c r="D75" s="242"/>
      <c r="E75" s="242"/>
      <c r="F75" s="242"/>
      <c r="G75" s="242"/>
      <c r="H75" s="220"/>
      <c r="I75" s="220"/>
      <c r="J75" s="220"/>
      <c r="K75" s="220"/>
      <c r="L75" s="220"/>
      <c r="M75" s="220"/>
      <c r="N75" s="219"/>
      <c r="O75" s="219"/>
      <c r="P75" s="219"/>
      <c r="Q75" s="219"/>
      <c r="R75" s="220"/>
      <c r="S75" s="220"/>
      <c r="T75" s="220"/>
      <c r="U75" s="220"/>
      <c r="V75" s="220"/>
      <c r="W75" s="220"/>
      <c r="X75" s="220"/>
      <c r="Y75" s="210"/>
      <c r="Z75" s="210"/>
      <c r="AA75" s="210"/>
      <c r="AB75" s="210"/>
      <c r="AC75" s="210"/>
      <c r="AD75" s="210"/>
      <c r="AE75" s="210"/>
      <c r="AF75" s="210"/>
      <c r="AG75" s="210" t="s">
        <v>189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0" t="s">
        <v>196</v>
      </c>
      <c r="D76" s="242"/>
      <c r="E76" s="242"/>
      <c r="F76" s="242"/>
      <c r="G76" s="242"/>
      <c r="H76" s="220"/>
      <c r="I76" s="220"/>
      <c r="J76" s="220"/>
      <c r="K76" s="220"/>
      <c r="L76" s="220"/>
      <c r="M76" s="220"/>
      <c r="N76" s="219"/>
      <c r="O76" s="219"/>
      <c r="P76" s="219"/>
      <c r="Q76" s="219"/>
      <c r="R76" s="220"/>
      <c r="S76" s="220"/>
      <c r="T76" s="220"/>
      <c r="U76" s="220"/>
      <c r="V76" s="220"/>
      <c r="W76" s="220"/>
      <c r="X76" s="220"/>
      <c r="Y76" s="210"/>
      <c r="Z76" s="210"/>
      <c r="AA76" s="210"/>
      <c r="AB76" s="210"/>
      <c r="AC76" s="210"/>
      <c r="AD76" s="210"/>
      <c r="AE76" s="210"/>
      <c r="AF76" s="210"/>
      <c r="AG76" s="210" t="s">
        <v>189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46" t="s">
        <v>175</v>
      </c>
      <c r="D77" s="221"/>
      <c r="E77" s="222">
        <v>1592.415</v>
      </c>
      <c r="F77" s="220"/>
      <c r="G77" s="220"/>
      <c r="H77" s="220"/>
      <c r="I77" s="220"/>
      <c r="J77" s="220"/>
      <c r="K77" s="220"/>
      <c r="L77" s="220"/>
      <c r="M77" s="220"/>
      <c r="N77" s="219"/>
      <c r="O77" s="219"/>
      <c r="P77" s="219"/>
      <c r="Q77" s="219"/>
      <c r="R77" s="220"/>
      <c r="S77" s="220"/>
      <c r="T77" s="220"/>
      <c r="U77" s="220"/>
      <c r="V77" s="220"/>
      <c r="W77" s="220"/>
      <c r="X77" s="220"/>
      <c r="Y77" s="210"/>
      <c r="Z77" s="210"/>
      <c r="AA77" s="210"/>
      <c r="AB77" s="210"/>
      <c r="AC77" s="210"/>
      <c r="AD77" s="210"/>
      <c r="AE77" s="210"/>
      <c r="AF77" s="210"/>
      <c r="AG77" s="210" t="s">
        <v>125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47"/>
      <c r="D78" s="238"/>
      <c r="E78" s="238"/>
      <c r="F78" s="238"/>
      <c r="G78" s="238"/>
      <c r="H78" s="220"/>
      <c r="I78" s="220"/>
      <c r="J78" s="220"/>
      <c r="K78" s="220"/>
      <c r="L78" s="220"/>
      <c r="M78" s="220"/>
      <c r="N78" s="219"/>
      <c r="O78" s="219"/>
      <c r="P78" s="219"/>
      <c r="Q78" s="219"/>
      <c r="R78" s="220"/>
      <c r="S78" s="220"/>
      <c r="T78" s="220"/>
      <c r="U78" s="220"/>
      <c r="V78" s="220"/>
      <c r="W78" s="220"/>
      <c r="X78" s="220"/>
      <c r="Y78" s="210"/>
      <c r="Z78" s="210"/>
      <c r="AA78" s="210"/>
      <c r="AB78" s="210"/>
      <c r="AC78" s="210"/>
      <c r="AD78" s="210"/>
      <c r="AE78" s="210"/>
      <c r="AF78" s="210"/>
      <c r="AG78" s="210" t="s">
        <v>127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x14ac:dyDescent="0.2">
      <c r="A79" s="224" t="s">
        <v>115</v>
      </c>
      <c r="B79" s="225" t="s">
        <v>72</v>
      </c>
      <c r="C79" s="244" t="s">
        <v>73</v>
      </c>
      <c r="D79" s="226"/>
      <c r="E79" s="227"/>
      <c r="F79" s="228"/>
      <c r="G79" s="228">
        <f>SUMIF(AG80:AG164,"&lt;&gt;NOR",G80:G164)</f>
        <v>0</v>
      </c>
      <c r="H79" s="228"/>
      <c r="I79" s="228">
        <f>SUM(I80:I164)</f>
        <v>0</v>
      </c>
      <c r="J79" s="228"/>
      <c r="K79" s="228">
        <f>SUM(K80:K164)</f>
        <v>0</v>
      </c>
      <c r="L79" s="228"/>
      <c r="M79" s="228">
        <f>SUM(M80:M164)</f>
        <v>0</v>
      </c>
      <c r="N79" s="227"/>
      <c r="O79" s="227">
        <f>SUM(O80:O164)</f>
        <v>1354.5900000000001</v>
      </c>
      <c r="P79" s="227"/>
      <c r="Q79" s="227">
        <f>SUM(Q80:Q164)</f>
        <v>0</v>
      </c>
      <c r="R79" s="228"/>
      <c r="S79" s="228"/>
      <c r="T79" s="229"/>
      <c r="U79" s="223"/>
      <c r="V79" s="223">
        <f>SUM(V80:V164)</f>
        <v>1101.03</v>
      </c>
      <c r="W79" s="223"/>
      <c r="X79" s="223"/>
      <c r="AG79" t="s">
        <v>116</v>
      </c>
    </row>
    <row r="80" spans="1:60" ht="22.5" outlineLevel="1" x14ac:dyDescent="0.2">
      <c r="A80" s="231">
        <v>15</v>
      </c>
      <c r="B80" s="232" t="s">
        <v>197</v>
      </c>
      <c r="C80" s="245" t="s">
        <v>198</v>
      </c>
      <c r="D80" s="233" t="s">
        <v>119</v>
      </c>
      <c r="E80" s="234">
        <v>217</v>
      </c>
      <c r="F80" s="235"/>
      <c r="G80" s="236">
        <f>ROUND(E80*F80,2)</f>
        <v>0</v>
      </c>
      <c r="H80" s="235"/>
      <c r="I80" s="236">
        <f>ROUND(E80*H80,2)</f>
        <v>0</v>
      </c>
      <c r="J80" s="235"/>
      <c r="K80" s="236">
        <f>ROUND(E80*J80,2)</f>
        <v>0</v>
      </c>
      <c r="L80" s="236">
        <v>21</v>
      </c>
      <c r="M80" s="236">
        <f>G80*(1+L80/100)</f>
        <v>0</v>
      </c>
      <c r="N80" s="234">
        <v>0.378</v>
      </c>
      <c r="O80" s="234">
        <f>ROUND(E80*N80,2)</f>
        <v>82.03</v>
      </c>
      <c r="P80" s="234">
        <v>0</v>
      </c>
      <c r="Q80" s="234">
        <f>ROUND(E80*P80,2)</f>
        <v>0</v>
      </c>
      <c r="R80" s="236" t="s">
        <v>120</v>
      </c>
      <c r="S80" s="236" t="s">
        <v>121</v>
      </c>
      <c r="T80" s="237" t="s">
        <v>121</v>
      </c>
      <c r="U80" s="220">
        <v>0.03</v>
      </c>
      <c r="V80" s="220">
        <f>ROUND(E80*U80,2)</f>
        <v>6.51</v>
      </c>
      <c r="W80" s="220"/>
      <c r="X80" s="220" t="s">
        <v>122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123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46" t="s">
        <v>199</v>
      </c>
      <c r="D81" s="221"/>
      <c r="E81" s="222">
        <v>117</v>
      </c>
      <c r="F81" s="220"/>
      <c r="G81" s="220"/>
      <c r="H81" s="220"/>
      <c r="I81" s="220"/>
      <c r="J81" s="220"/>
      <c r="K81" s="220"/>
      <c r="L81" s="220"/>
      <c r="M81" s="220"/>
      <c r="N81" s="219"/>
      <c r="O81" s="219"/>
      <c r="P81" s="219"/>
      <c r="Q81" s="219"/>
      <c r="R81" s="220"/>
      <c r="S81" s="220"/>
      <c r="T81" s="220"/>
      <c r="U81" s="220"/>
      <c r="V81" s="220"/>
      <c r="W81" s="220"/>
      <c r="X81" s="220"/>
      <c r="Y81" s="210"/>
      <c r="Z81" s="210"/>
      <c r="AA81" s="210"/>
      <c r="AB81" s="210"/>
      <c r="AC81" s="210"/>
      <c r="AD81" s="210"/>
      <c r="AE81" s="210"/>
      <c r="AF81" s="210"/>
      <c r="AG81" s="210" t="s">
        <v>125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46" t="s">
        <v>200</v>
      </c>
      <c r="D82" s="221"/>
      <c r="E82" s="222">
        <v>100</v>
      </c>
      <c r="F82" s="220"/>
      <c r="G82" s="220"/>
      <c r="H82" s="220"/>
      <c r="I82" s="220"/>
      <c r="J82" s="220"/>
      <c r="K82" s="220"/>
      <c r="L82" s="220"/>
      <c r="M82" s="220"/>
      <c r="N82" s="219"/>
      <c r="O82" s="219"/>
      <c r="P82" s="219"/>
      <c r="Q82" s="219"/>
      <c r="R82" s="220"/>
      <c r="S82" s="220"/>
      <c r="T82" s="220"/>
      <c r="U82" s="220"/>
      <c r="V82" s="220"/>
      <c r="W82" s="220"/>
      <c r="X82" s="220"/>
      <c r="Y82" s="210"/>
      <c r="Z82" s="210"/>
      <c r="AA82" s="210"/>
      <c r="AB82" s="210"/>
      <c r="AC82" s="210"/>
      <c r="AD82" s="210"/>
      <c r="AE82" s="210"/>
      <c r="AF82" s="210"/>
      <c r="AG82" s="210" t="s">
        <v>125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47"/>
      <c r="D83" s="238"/>
      <c r="E83" s="238"/>
      <c r="F83" s="238"/>
      <c r="G83" s="238"/>
      <c r="H83" s="220"/>
      <c r="I83" s="220"/>
      <c r="J83" s="220"/>
      <c r="K83" s="220"/>
      <c r="L83" s="220"/>
      <c r="M83" s="220"/>
      <c r="N83" s="219"/>
      <c r="O83" s="219"/>
      <c r="P83" s="219"/>
      <c r="Q83" s="219"/>
      <c r="R83" s="220"/>
      <c r="S83" s="220"/>
      <c r="T83" s="220"/>
      <c r="U83" s="220"/>
      <c r="V83" s="220"/>
      <c r="W83" s="220"/>
      <c r="X83" s="220"/>
      <c r="Y83" s="210"/>
      <c r="Z83" s="210"/>
      <c r="AA83" s="210"/>
      <c r="AB83" s="210"/>
      <c r="AC83" s="210"/>
      <c r="AD83" s="210"/>
      <c r="AE83" s="210"/>
      <c r="AF83" s="210"/>
      <c r="AG83" s="210" t="s">
        <v>127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ht="22.5" outlineLevel="1" x14ac:dyDescent="0.2">
      <c r="A84" s="231">
        <v>16</v>
      </c>
      <c r="B84" s="232" t="s">
        <v>201</v>
      </c>
      <c r="C84" s="245" t="s">
        <v>202</v>
      </c>
      <c r="D84" s="233" t="s">
        <v>119</v>
      </c>
      <c r="E84" s="234">
        <v>434.29500000000002</v>
      </c>
      <c r="F84" s="235"/>
      <c r="G84" s="236">
        <f>ROUND(E84*F84,2)</f>
        <v>0</v>
      </c>
      <c r="H84" s="235"/>
      <c r="I84" s="236">
        <f>ROUND(E84*H84,2)</f>
        <v>0</v>
      </c>
      <c r="J84" s="235"/>
      <c r="K84" s="236">
        <f>ROUND(E84*J84,2)</f>
        <v>0</v>
      </c>
      <c r="L84" s="236">
        <v>21</v>
      </c>
      <c r="M84" s="236">
        <f>G84*(1+L84/100)</f>
        <v>0</v>
      </c>
      <c r="N84" s="234">
        <v>0.378</v>
      </c>
      <c r="O84" s="234">
        <f>ROUND(E84*N84,2)</f>
        <v>164.16</v>
      </c>
      <c r="P84" s="234">
        <v>0</v>
      </c>
      <c r="Q84" s="234">
        <f>ROUND(E84*P84,2)</f>
        <v>0</v>
      </c>
      <c r="R84" s="236" t="s">
        <v>120</v>
      </c>
      <c r="S84" s="236" t="s">
        <v>121</v>
      </c>
      <c r="T84" s="237" t="s">
        <v>121</v>
      </c>
      <c r="U84" s="220">
        <v>0.03</v>
      </c>
      <c r="V84" s="220">
        <f>ROUND(E84*U84,2)</f>
        <v>13.03</v>
      </c>
      <c r="W84" s="220"/>
      <c r="X84" s="220" t="s">
        <v>122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123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46" t="s">
        <v>149</v>
      </c>
      <c r="D85" s="221"/>
      <c r="E85" s="222">
        <v>434.29500000000002</v>
      </c>
      <c r="F85" s="220"/>
      <c r="G85" s="220"/>
      <c r="H85" s="220"/>
      <c r="I85" s="220"/>
      <c r="J85" s="220"/>
      <c r="K85" s="220"/>
      <c r="L85" s="220"/>
      <c r="M85" s="220"/>
      <c r="N85" s="219"/>
      <c r="O85" s="219"/>
      <c r="P85" s="219"/>
      <c r="Q85" s="219"/>
      <c r="R85" s="220"/>
      <c r="S85" s="220"/>
      <c r="T85" s="220"/>
      <c r="U85" s="220"/>
      <c r="V85" s="220"/>
      <c r="W85" s="220"/>
      <c r="X85" s="220"/>
      <c r="Y85" s="210"/>
      <c r="Z85" s="210"/>
      <c r="AA85" s="210"/>
      <c r="AB85" s="210"/>
      <c r="AC85" s="210"/>
      <c r="AD85" s="210"/>
      <c r="AE85" s="210"/>
      <c r="AF85" s="210"/>
      <c r="AG85" s="210" t="s">
        <v>125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47"/>
      <c r="D86" s="238"/>
      <c r="E86" s="238"/>
      <c r="F86" s="238"/>
      <c r="G86" s="238"/>
      <c r="H86" s="220"/>
      <c r="I86" s="220"/>
      <c r="J86" s="220"/>
      <c r="K86" s="220"/>
      <c r="L86" s="220"/>
      <c r="M86" s="220"/>
      <c r="N86" s="219"/>
      <c r="O86" s="219"/>
      <c r="P86" s="219"/>
      <c r="Q86" s="219"/>
      <c r="R86" s="220"/>
      <c r="S86" s="220"/>
      <c r="T86" s="220"/>
      <c r="U86" s="220"/>
      <c r="V86" s="220"/>
      <c r="W86" s="220"/>
      <c r="X86" s="220"/>
      <c r="Y86" s="210"/>
      <c r="Z86" s="210"/>
      <c r="AA86" s="210"/>
      <c r="AB86" s="210"/>
      <c r="AC86" s="210"/>
      <c r="AD86" s="210"/>
      <c r="AE86" s="210"/>
      <c r="AF86" s="210"/>
      <c r="AG86" s="210" t="s">
        <v>127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31">
        <v>17</v>
      </c>
      <c r="B87" s="232" t="s">
        <v>203</v>
      </c>
      <c r="C87" s="245" t="s">
        <v>204</v>
      </c>
      <c r="D87" s="233" t="s">
        <v>119</v>
      </c>
      <c r="E87" s="234">
        <v>762.65</v>
      </c>
      <c r="F87" s="235"/>
      <c r="G87" s="236">
        <f>ROUND(E87*F87,2)</f>
        <v>0</v>
      </c>
      <c r="H87" s="235"/>
      <c r="I87" s="236">
        <f>ROUND(E87*H87,2)</f>
        <v>0</v>
      </c>
      <c r="J87" s="235"/>
      <c r="K87" s="236">
        <f>ROUND(E87*J87,2)</f>
        <v>0</v>
      </c>
      <c r="L87" s="236">
        <v>21</v>
      </c>
      <c r="M87" s="236">
        <f>G87*(1+L87/100)</f>
        <v>0</v>
      </c>
      <c r="N87" s="234">
        <v>0.441</v>
      </c>
      <c r="O87" s="234">
        <f>ROUND(E87*N87,2)</f>
        <v>336.33</v>
      </c>
      <c r="P87" s="234">
        <v>0</v>
      </c>
      <c r="Q87" s="234">
        <f>ROUND(E87*P87,2)</f>
        <v>0</v>
      </c>
      <c r="R87" s="236" t="s">
        <v>120</v>
      </c>
      <c r="S87" s="236" t="s">
        <v>121</v>
      </c>
      <c r="T87" s="237" t="s">
        <v>121</v>
      </c>
      <c r="U87" s="220">
        <v>0.03</v>
      </c>
      <c r="V87" s="220">
        <f>ROUND(E87*U87,2)</f>
        <v>22.88</v>
      </c>
      <c r="W87" s="220"/>
      <c r="X87" s="220" t="s">
        <v>122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123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49" t="s">
        <v>205</v>
      </c>
      <c r="D88" s="241"/>
      <c r="E88" s="241"/>
      <c r="F88" s="241"/>
      <c r="G88" s="241"/>
      <c r="H88" s="220"/>
      <c r="I88" s="220"/>
      <c r="J88" s="220"/>
      <c r="K88" s="220"/>
      <c r="L88" s="220"/>
      <c r="M88" s="220"/>
      <c r="N88" s="219"/>
      <c r="O88" s="219"/>
      <c r="P88" s="219"/>
      <c r="Q88" s="219"/>
      <c r="R88" s="220"/>
      <c r="S88" s="220"/>
      <c r="T88" s="220"/>
      <c r="U88" s="220"/>
      <c r="V88" s="220"/>
      <c r="W88" s="220"/>
      <c r="X88" s="220"/>
      <c r="Y88" s="210"/>
      <c r="Z88" s="210"/>
      <c r="AA88" s="210"/>
      <c r="AB88" s="210"/>
      <c r="AC88" s="210"/>
      <c r="AD88" s="210"/>
      <c r="AE88" s="210"/>
      <c r="AF88" s="210"/>
      <c r="AG88" s="210" t="s">
        <v>189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46" t="s">
        <v>206</v>
      </c>
      <c r="D89" s="221"/>
      <c r="E89" s="222">
        <v>762.65</v>
      </c>
      <c r="F89" s="220"/>
      <c r="G89" s="220"/>
      <c r="H89" s="220"/>
      <c r="I89" s="220"/>
      <c r="J89" s="220"/>
      <c r="K89" s="220"/>
      <c r="L89" s="220"/>
      <c r="M89" s="220"/>
      <c r="N89" s="219"/>
      <c r="O89" s="219"/>
      <c r="P89" s="219"/>
      <c r="Q89" s="219"/>
      <c r="R89" s="220"/>
      <c r="S89" s="220"/>
      <c r="T89" s="220"/>
      <c r="U89" s="220"/>
      <c r="V89" s="220"/>
      <c r="W89" s="220"/>
      <c r="X89" s="220"/>
      <c r="Y89" s="210"/>
      <c r="Z89" s="210"/>
      <c r="AA89" s="210"/>
      <c r="AB89" s="210"/>
      <c r="AC89" s="210"/>
      <c r="AD89" s="210"/>
      <c r="AE89" s="210"/>
      <c r="AF89" s="210"/>
      <c r="AG89" s="210" t="s">
        <v>125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47"/>
      <c r="D90" s="238"/>
      <c r="E90" s="238"/>
      <c r="F90" s="238"/>
      <c r="G90" s="238"/>
      <c r="H90" s="220"/>
      <c r="I90" s="220"/>
      <c r="J90" s="220"/>
      <c r="K90" s="220"/>
      <c r="L90" s="220"/>
      <c r="M90" s="220"/>
      <c r="N90" s="219"/>
      <c r="O90" s="219"/>
      <c r="P90" s="219"/>
      <c r="Q90" s="219"/>
      <c r="R90" s="220"/>
      <c r="S90" s="220"/>
      <c r="T90" s="220"/>
      <c r="U90" s="220"/>
      <c r="V90" s="220"/>
      <c r="W90" s="220"/>
      <c r="X90" s="220"/>
      <c r="Y90" s="210"/>
      <c r="Z90" s="210"/>
      <c r="AA90" s="210"/>
      <c r="AB90" s="210"/>
      <c r="AC90" s="210"/>
      <c r="AD90" s="210"/>
      <c r="AE90" s="210"/>
      <c r="AF90" s="210"/>
      <c r="AG90" s="210" t="s">
        <v>127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22.5" outlineLevel="1" x14ac:dyDescent="0.2">
      <c r="A91" s="231">
        <v>18</v>
      </c>
      <c r="B91" s="232" t="s">
        <v>207</v>
      </c>
      <c r="C91" s="245" t="s">
        <v>208</v>
      </c>
      <c r="D91" s="233" t="s">
        <v>119</v>
      </c>
      <c r="E91" s="234">
        <v>719.25</v>
      </c>
      <c r="F91" s="235"/>
      <c r="G91" s="236">
        <f>ROUND(E91*F91,2)</f>
        <v>0</v>
      </c>
      <c r="H91" s="235"/>
      <c r="I91" s="236">
        <f>ROUND(E91*H91,2)</f>
        <v>0</v>
      </c>
      <c r="J91" s="235"/>
      <c r="K91" s="236">
        <f>ROUND(E91*J91,2)</f>
        <v>0</v>
      </c>
      <c r="L91" s="236">
        <v>21</v>
      </c>
      <c r="M91" s="236">
        <f>G91*(1+L91/100)</f>
        <v>0</v>
      </c>
      <c r="N91" s="234">
        <v>0.48574000000000001</v>
      </c>
      <c r="O91" s="234">
        <f>ROUND(E91*N91,2)</f>
        <v>349.37</v>
      </c>
      <c r="P91" s="234">
        <v>0</v>
      </c>
      <c r="Q91" s="234">
        <f>ROUND(E91*P91,2)</f>
        <v>0</v>
      </c>
      <c r="R91" s="236" t="s">
        <v>120</v>
      </c>
      <c r="S91" s="236" t="s">
        <v>121</v>
      </c>
      <c r="T91" s="237" t="s">
        <v>121</v>
      </c>
      <c r="U91" s="220">
        <v>0.04</v>
      </c>
      <c r="V91" s="220">
        <f>ROUND(E91*U91,2)</f>
        <v>28.77</v>
      </c>
      <c r="W91" s="220"/>
      <c r="X91" s="220" t="s">
        <v>122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123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48" t="s">
        <v>209</v>
      </c>
      <c r="D92" s="240"/>
      <c r="E92" s="240"/>
      <c r="F92" s="240"/>
      <c r="G92" s="240"/>
      <c r="H92" s="220"/>
      <c r="I92" s="220"/>
      <c r="J92" s="220"/>
      <c r="K92" s="220"/>
      <c r="L92" s="220"/>
      <c r="M92" s="220"/>
      <c r="N92" s="219"/>
      <c r="O92" s="219"/>
      <c r="P92" s="219"/>
      <c r="Q92" s="219"/>
      <c r="R92" s="220"/>
      <c r="S92" s="220"/>
      <c r="T92" s="220"/>
      <c r="U92" s="220"/>
      <c r="V92" s="220"/>
      <c r="W92" s="220"/>
      <c r="X92" s="220"/>
      <c r="Y92" s="210"/>
      <c r="Z92" s="210"/>
      <c r="AA92" s="210"/>
      <c r="AB92" s="210"/>
      <c r="AC92" s="210"/>
      <c r="AD92" s="210"/>
      <c r="AE92" s="210"/>
      <c r="AF92" s="210"/>
      <c r="AG92" s="210" t="s">
        <v>131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0" t="s">
        <v>210</v>
      </c>
      <c r="D93" s="242"/>
      <c r="E93" s="242"/>
      <c r="F93" s="242"/>
      <c r="G93" s="242"/>
      <c r="H93" s="220"/>
      <c r="I93" s="220"/>
      <c r="J93" s="220"/>
      <c r="K93" s="220"/>
      <c r="L93" s="220"/>
      <c r="M93" s="220"/>
      <c r="N93" s="219"/>
      <c r="O93" s="219"/>
      <c r="P93" s="219"/>
      <c r="Q93" s="219"/>
      <c r="R93" s="220"/>
      <c r="S93" s="220"/>
      <c r="T93" s="220"/>
      <c r="U93" s="220"/>
      <c r="V93" s="220"/>
      <c r="W93" s="220"/>
      <c r="X93" s="220"/>
      <c r="Y93" s="210"/>
      <c r="Z93" s="210"/>
      <c r="AA93" s="210"/>
      <c r="AB93" s="210"/>
      <c r="AC93" s="210"/>
      <c r="AD93" s="210"/>
      <c r="AE93" s="210"/>
      <c r="AF93" s="210"/>
      <c r="AG93" s="210" t="s">
        <v>189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46" t="s">
        <v>211</v>
      </c>
      <c r="D94" s="221"/>
      <c r="E94" s="222">
        <v>336</v>
      </c>
      <c r="F94" s="220"/>
      <c r="G94" s="220"/>
      <c r="H94" s="220"/>
      <c r="I94" s="220"/>
      <c r="J94" s="220"/>
      <c r="K94" s="220"/>
      <c r="L94" s="220"/>
      <c r="M94" s="220"/>
      <c r="N94" s="219"/>
      <c r="O94" s="219"/>
      <c r="P94" s="219"/>
      <c r="Q94" s="219"/>
      <c r="R94" s="220"/>
      <c r="S94" s="220"/>
      <c r="T94" s="220"/>
      <c r="U94" s="220"/>
      <c r="V94" s="220"/>
      <c r="W94" s="220"/>
      <c r="X94" s="220"/>
      <c r="Y94" s="210"/>
      <c r="Z94" s="210"/>
      <c r="AA94" s="210"/>
      <c r="AB94" s="210"/>
      <c r="AC94" s="210"/>
      <c r="AD94" s="210"/>
      <c r="AE94" s="210"/>
      <c r="AF94" s="210"/>
      <c r="AG94" s="210" t="s">
        <v>125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46" t="s">
        <v>212</v>
      </c>
      <c r="D95" s="221"/>
      <c r="E95" s="222">
        <v>383.25</v>
      </c>
      <c r="F95" s="220"/>
      <c r="G95" s="220"/>
      <c r="H95" s="220"/>
      <c r="I95" s="220"/>
      <c r="J95" s="220"/>
      <c r="K95" s="220"/>
      <c r="L95" s="220"/>
      <c r="M95" s="220"/>
      <c r="N95" s="219"/>
      <c r="O95" s="219"/>
      <c r="P95" s="219"/>
      <c r="Q95" s="219"/>
      <c r="R95" s="220"/>
      <c r="S95" s="220"/>
      <c r="T95" s="220"/>
      <c r="U95" s="220"/>
      <c r="V95" s="220"/>
      <c r="W95" s="220"/>
      <c r="X95" s="220"/>
      <c r="Y95" s="210"/>
      <c r="Z95" s="210"/>
      <c r="AA95" s="210"/>
      <c r="AB95" s="210"/>
      <c r="AC95" s="210"/>
      <c r="AD95" s="210"/>
      <c r="AE95" s="210"/>
      <c r="AF95" s="210"/>
      <c r="AG95" s="210" t="s">
        <v>125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47"/>
      <c r="D96" s="238"/>
      <c r="E96" s="238"/>
      <c r="F96" s="238"/>
      <c r="G96" s="238"/>
      <c r="H96" s="220"/>
      <c r="I96" s="220"/>
      <c r="J96" s="220"/>
      <c r="K96" s="220"/>
      <c r="L96" s="220"/>
      <c r="M96" s="220"/>
      <c r="N96" s="219"/>
      <c r="O96" s="219"/>
      <c r="P96" s="219"/>
      <c r="Q96" s="219"/>
      <c r="R96" s="220"/>
      <c r="S96" s="220"/>
      <c r="T96" s="220"/>
      <c r="U96" s="220"/>
      <c r="V96" s="220"/>
      <c r="W96" s="220"/>
      <c r="X96" s="220"/>
      <c r="Y96" s="210"/>
      <c r="Z96" s="210"/>
      <c r="AA96" s="210"/>
      <c r="AB96" s="210"/>
      <c r="AC96" s="210"/>
      <c r="AD96" s="210"/>
      <c r="AE96" s="210"/>
      <c r="AF96" s="210"/>
      <c r="AG96" s="210" t="s">
        <v>127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ht="22.5" outlineLevel="1" x14ac:dyDescent="0.2">
      <c r="A97" s="231">
        <v>19</v>
      </c>
      <c r="B97" s="232" t="s">
        <v>213</v>
      </c>
      <c r="C97" s="245" t="s">
        <v>214</v>
      </c>
      <c r="D97" s="233" t="s">
        <v>119</v>
      </c>
      <c r="E97" s="234">
        <v>108.5</v>
      </c>
      <c r="F97" s="235"/>
      <c r="G97" s="236">
        <f>ROUND(E97*F97,2)</f>
        <v>0</v>
      </c>
      <c r="H97" s="235"/>
      <c r="I97" s="236">
        <f>ROUND(E97*H97,2)</f>
        <v>0</v>
      </c>
      <c r="J97" s="235"/>
      <c r="K97" s="236">
        <f>ROUND(E97*J97,2)</f>
        <v>0</v>
      </c>
      <c r="L97" s="236">
        <v>21</v>
      </c>
      <c r="M97" s="236">
        <f>G97*(1+L97/100)</f>
        <v>0</v>
      </c>
      <c r="N97" s="234">
        <v>3.1E-4</v>
      </c>
      <c r="O97" s="234">
        <f>ROUND(E97*N97,2)</f>
        <v>0.03</v>
      </c>
      <c r="P97" s="234">
        <v>0</v>
      </c>
      <c r="Q97" s="234">
        <f>ROUND(E97*P97,2)</f>
        <v>0</v>
      </c>
      <c r="R97" s="236" t="s">
        <v>120</v>
      </c>
      <c r="S97" s="236" t="s">
        <v>121</v>
      </c>
      <c r="T97" s="237" t="s">
        <v>121</v>
      </c>
      <c r="U97" s="220">
        <v>2E-3</v>
      </c>
      <c r="V97" s="220">
        <f>ROUND(E97*U97,2)</f>
        <v>0.22</v>
      </c>
      <c r="W97" s="220"/>
      <c r="X97" s="220" t="s">
        <v>122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123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46" t="s">
        <v>215</v>
      </c>
      <c r="D98" s="221"/>
      <c r="E98" s="222">
        <v>50</v>
      </c>
      <c r="F98" s="220"/>
      <c r="G98" s="220"/>
      <c r="H98" s="220"/>
      <c r="I98" s="220"/>
      <c r="J98" s="220"/>
      <c r="K98" s="220"/>
      <c r="L98" s="220"/>
      <c r="M98" s="220"/>
      <c r="N98" s="219"/>
      <c r="O98" s="219"/>
      <c r="P98" s="219"/>
      <c r="Q98" s="219"/>
      <c r="R98" s="220"/>
      <c r="S98" s="220"/>
      <c r="T98" s="220"/>
      <c r="U98" s="220"/>
      <c r="V98" s="220"/>
      <c r="W98" s="220"/>
      <c r="X98" s="220"/>
      <c r="Y98" s="210"/>
      <c r="Z98" s="210"/>
      <c r="AA98" s="210"/>
      <c r="AB98" s="210"/>
      <c r="AC98" s="210"/>
      <c r="AD98" s="210"/>
      <c r="AE98" s="210"/>
      <c r="AF98" s="210"/>
      <c r="AG98" s="210" t="s">
        <v>125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46" t="s">
        <v>216</v>
      </c>
      <c r="D99" s="221"/>
      <c r="E99" s="222">
        <v>58.5</v>
      </c>
      <c r="F99" s="220"/>
      <c r="G99" s="220"/>
      <c r="H99" s="220"/>
      <c r="I99" s="220"/>
      <c r="J99" s="220"/>
      <c r="K99" s="220"/>
      <c r="L99" s="220"/>
      <c r="M99" s="220"/>
      <c r="N99" s="219"/>
      <c r="O99" s="219"/>
      <c r="P99" s="219"/>
      <c r="Q99" s="219"/>
      <c r="R99" s="220"/>
      <c r="S99" s="220"/>
      <c r="T99" s="220"/>
      <c r="U99" s="220"/>
      <c r="V99" s="220"/>
      <c r="W99" s="220"/>
      <c r="X99" s="220"/>
      <c r="Y99" s="210"/>
      <c r="Z99" s="210"/>
      <c r="AA99" s="210"/>
      <c r="AB99" s="210"/>
      <c r="AC99" s="210"/>
      <c r="AD99" s="210"/>
      <c r="AE99" s="210"/>
      <c r="AF99" s="210"/>
      <c r="AG99" s="210" t="s">
        <v>125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47"/>
      <c r="D100" s="238"/>
      <c r="E100" s="238"/>
      <c r="F100" s="238"/>
      <c r="G100" s="238"/>
      <c r="H100" s="220"/>
      <c r="I100" s="220"/>
      <c r="J100" s="220"/>
      <c r="K100" s="220"/>
      <c r="L100" s="220"/>
      <c r="M100" s="220"/>
      <c r="N100" s="219"/>
      <c r="O100" s="219"/>
      <c r="P100" s="219"/>
      <c r="Q100" s="219"/>
      <c r="R100" s="220"/>
      <c r="S100" s="220"/>
      <c r="T100" s="220"/>
      <c r="U100" s="220"/>
      <c r="V100" s="220"/>
      <c r="W100" s="220"/>
      <c r="X100" s="220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127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ht="22.5" outlineLevel="1" x14ac:dyDescent="0.2">
      <c r="A101" s="231">
        <v>20</v>
      </c>
      <c r="B101" s="232" t="s">
        <v>217</v>
      </c>
      <c r="C101" s="245" t="s">
        <v>218</v>
      </c>
      <c r="D101" s="233" t="s">
        <v>119</v>
      </c>
      <c r="E101" s="234">
        <v>108.5</v>
      </c>
      <c r="F101" s="235"/>
      <c r="G101" s="236">
        <f>ROUND(E101*F101,2)</f>
        <v>0</v>
      </c>
      <c r="H101" s="235"/>
      <c r="I101" s="236">
        <f>ROUND(E101*H101,2)</f>
        <v>0</v>
      </c>
      <c r="J101" s="235"/>
      <c r="K101" s="236">
        <f>ROUND(E101*J101,2)</f>
        <v>0</v>
      </c>
      <c r="L101" s="236">
        <v>21</v>
      </c>
      <c r="M101" s="236">
        <f>G101*(1+L101/100)</f>
        <v>0</v>
      </c>
      <c r="N101" s="234">
        <v>7.1000000000000002E-4</v>
      </c>
      <c r="O101" s="234">
        <f>ROUND(E101*N101,2)</f>
        <v>0.08</v>
      </c>
      <c r="P101" s="234">
        <v>0</v>
      </c>
      <c r="Q101" s="234">
        <f>ROUND(E101*P101,2)</f>
        <v>0</v>
      </c>
      <c r="R101" s="236" t="s">
        <v>120</v>
      </c>
      <c r="S101" s="236" t="s">
        <v>121</v>
      </c>
      <c r="T101" s="237" t="s">
        <v>121</v>
      </c>
      <c r="U101" s="220">
        <v>2E-3</v>
      </c>
      <c r="V101" s="220">
        <f>ROUND(E101*U101,2)</f>
        <v>0.22</v>
      </c>
      <c r="W101" s="220"/>
      <c r="X101" s="220" t="s">
        <v>122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123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46" t="s">
        <v>215</v>
      </c>
      <c r="D102" s="221"/>
      <c r="E102" s="222">
        <v>50</v>
      </c>
      <c r="F102" s="220"/>
      <c r="G102" s="220"/>
      <c r="H102" s="220"/>
      <c r="I102" s="220"/>
      <c r="J102" s="220"/>
      <c r="K102" s="220"/>
      <c r="L102" s="220"/>
      <c r="M102" s="220"/>
      <c r="N102" s="219"/>
      <c r="O102" s="219"/>
      <c r="P102" s="219"/>
      <c r="Q102" s="219"/>
      <c r="R102" s="220"/>
      <c r="S102" s="220"/>
      <c r="T102" s="220"/>
      <c r="U102" s="220"/>
      <c r="V102" s="220"/>
      <c r="W102" s="220"/>
      <c r="X102" s="220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125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46" t="s">
        <v>216</v>
      </c>
      <c r="D103" s="221"/>
      <c r="E103" s="222">
        <v>58.5</v>
      </c>
      <c r="F103" s="220"/>
      <c r="G103" s="220"/>
      <c r="H103" s="220"/>
      <c r="I103" s="220"/>
      <c r="J103" s="220"/>
      <c r="K103" s="220"/>
      <c r="L103" s="220"/>
      <c r="M103" s="220"/>
      <c r="N103" s="219"/>
      <c r="O103" s="219"/>
      <c r="P103" s="219"/>
      <c r="Q103" s="219"/>
      <c r="R103" s="220"/>
      <c r="S103" s="220"/>
      <c r="T103" s="220"/>
      <c r="U103" s="220"/>
      <c r="V103" s="220"/>
      <c r="W103" s="220"/>
      <c r="X103" s="220"/>
      <c r="Y103" s="210"/>
      <c r="Z103" s="210"/>
      <c r="AA103" s="210"/>
      <c r="AB103" s="210"/>
      <c r="AC103" s="210"/>
      <c r="AD103" s="210"/>
      <c r="AE103" s="210"/>
      <c r="AF103" s="210"/>
      <c r="AG103" s="210" t="s">
        <v>125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47"/>
      <c r="D104" s="238"/>
      <c r="E104" s="238"/>
      <c r="F104" s="238"/>
      <c r="G104" s="238"/>
      <c r="H104" s="220"/>
      <c r="I104" s="220"/>
      <c r="J104" s="220"/>
      <c r="K104" s="220"/>
      <c r="L104" s="220"/>
      <c r="M104" s="220"/>
      <c r="N104" s="219"/>
      <c r="O104" s="219"/>
      <c r="P104" s="219"/>
      <c r="Q104" s="219"/>
      <c r="R104" s="220"/>
      <c r="S104" s="220"/>
      <c r="T104" s="220"/>
      <c r="U104" s="220"/>
      <c r="V104" s="220"/>
      <c r="W104" s="220"/>
      <c r="X104" s="220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127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ht="22.5" outlineLevel="1" x14ac:dyDescent="0.2">
      <c r="A105" s="231">
        <v>21</v>
      </c>
      <c r="B105" s="232" t="s">
        <v>219</v>
      </c>
      <c r="C105" s="245" t="s">
        <v>220</v>
      </c>
      <c r="D105" s="233" t="s">
        <v>119</v>
      </c>
      <c r="E105" s="234">
        <v>108.5</v>
      </c>
      <c r="F105" s="235"/>
      <c r="G105" s="236">
        <f>ROUND(E105*F105,2)</f>
        <v>0</v>
      </c>
      <c r="H105" s="235"/>
      <c r="I105" s="236">
        <f>ROUND(E105*H105,2)</f>
        <v>0</v>
      </c>
      <c r="J105" s="235"/>
      <c r="K105" s="236">
        <f>ROUND(E105*J105,2)</f>
        <v>0</v>
      </c>
      <c r="L105" s="236">
        <v>21</v>
      </c>
      <c r="M105" s="236">
        <f>G105*(1+L105/100)</f>
        <v>0</v>
      </c>
      <c r="N105" s="234">
        <v>0.12966</v>
      </c>
      <c r="O105" s="234">
        <f>ROUND(E105*N105,2)</f>
        <v>14.07</v>
      </c>
      <c r="P105" s="234">
        <v>0</v>
      </c>
      <c r="Q105" s="234">
        <f>ROUND(E105*P105,2)</f>
        <v>0</v>
      </c>
      <c r="R105" s="236" t="s">
        <v>120</v>
      </c>
      <c r="S105" s="236" t="s">
        <v>121</v>
      </c>
      <c r="T105" s="237" t="s">
        <v>121</v>
      </c>
      <c r="U105" s="220">
        <v>7.0000000000000007E-2</v>
      </c>
      <c r="V105" s="220">
        <f>ROUND(E105*U105,2)</f>
        <v>7.6</v>
      </c>
      <c r="W105" s="220"/>
      <c r="X105" s="220" t="s">
        <v>122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123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46" t="s">
        <v>221</v>
      </c>
      <c r="D106" s="221"/>
      <c r="E106" s="222"/>
      <c r="F106" s="220"/>
      <c r="G106" s="220"/>
      <c r="H106" s="220"/>
      <c r="I106" s="220"/>
      <c r="J106" s="220"/>
      <c r="K106" s="220"/>
      <c r="L106" s="220"/>
      <c r="M106" s="220"/>
      <c r="N106" s="219"/>
      <c r="O106" s="219"/>
      <c r="P106" s="219"/>
      <c r="Q106" s="219"/>
      <c r="R106" s="220"/>
      <c r="S106" s="220"/>
      <c r="T106" s="220"/>
      <c r="U106" s="220"/>
      <c r="V106" s="220"/>
      <c r="W106" s="220"/>
      <c r="X106" s="220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125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46" t="s">
        <v>215</v>
      </c>
      <c r="D107" s="221"/>
      <c r="E107" s="222">
        <v>50</v>
      </c>
      <c r="F107" s="220"/>
      <c r="G107" s="220"/>
      <c r="H107" s="220"/>
      <c r="I107" s="220"/>
      <c r="J107" s="220"/>
      <c r="K107" s="220"/>
      <c r="L107" s="220"/>
      <c r="M107" s="220"/>
      <c r="N107" s="219"/>
      <c r="O107" s="219"/>
      <c r="P107" s="219"/>
      <c r="Q107" s="219"/>
      <c r="R107" s="220"/>
      <c r="S107" s="220"/>
      <c r="T107" s="220"/>
      <c r="U107" s="220"/>
      <c r="V107" s="220"/>
      <c r="W107" s="220"/>
      <c r="X107" s="220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125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46" t="s">
        <v>216</v>
      </c>
      <c r="D108" s="221"/>
      <c r="E108" s="222">
        <v>58.5</v>
      </c>
      <c r="F108" s="220"/>
      <c r="G108" s="220"/>
      <c r="H108" s="220"/>
      <c r="I108" s="220"/>
      <c r="J108" s="220"/>
      <c r="K108" s="220"/>
      <c r="L108" s="220"/>
      <c r="M108" s="220"/>
      <c r="N108" s="219"/>
      <c r="O108" s="219"/>
      <c r="P108" s="219"/>
      <c r="Q108" s="219"/>
      <c r="R108" s="220"/>
      <c r="S108" s="220"/>
      <c r="T108" s="220"/>
      <c r="U108" s="220"/>
      <c r="V108" s="220"/>
      <c r="W108" s="220"/>
      <c r="X108" s="220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125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47"/>
      <c r="D109" s="238"/>
      <c r="E109" s="238"/>
      <c r="F109" s="238"/>
      <c r="G109" s="238"/>
      <c r="H109" s="220"/>
      <c r="I109" s="220"/>
      <c r="J109" s="220"/>
      <c r="K109" s="220"/>
      <c r="L109" s="220"/>
      <c r="M109" s="220"/>
      <c r="N109" s="219"/>
      <c r="O109" s="219"/>
      <c r="P109" s="219"/>
      <c r="Q109" s="219"/>
      <c r="R109" s="220"/>
      <c r="S109" s="220"/>
      <c r="T109" s="220"/>
      <c r="U109" s="220"/>
      <c r="V109" s="220"/>
      <c r="W109" s="220"/>
      <c r="X109" s="220"/>
      <c r="Y109" s="210"/>
      <c r="Z109" s="210"/>
      <c r="AA109" s="210"/>
      <c r="AB109" s="210"/>
      <c r="AC109" s="210"/>
      <c r="AD109" s="210"/>
      <c r="AE109" s="210"/>
      <c r="AF109" s="210"/>
      <c r="AG109" s="210" t="s">
        <v>127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ht="22.5" outlineLevel="1" x14ac:dyDescent="0.2">
      <c r="A110" s="231">
        <v>22</v>
      </c>
      <c r="B110" s="232" t="s">
        <v>222</v>
      </c>
      <c r="C110" s="245" t="s">
        <v>223</v>
      </c>
      <c r="D110" s="233" t="s">
        <v>119</v>
      </c>
      <c r="E110" s="234">
        <v>108.5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4">
        <v>0.12966</v>
      </c>
      <c r="O110" s="234">
        <f>ROUND(E110*N110,2)</f>
        <v>14.07</v>
      </c>
      <c r="P110" s="234">
        <v>0</v>
      </c>
      <c r="Q110" s="234">
        <f>ROUND(E110*P110,2)</f>
        <v>0</v>
      </c>
      <c r="R110" s="236" t="s">
        <v>120</v>
      </c>
      <c r="S110" s="236" t="s">
        <v>121</v>
      </c>
      <c r="T110" s="237" t="s">
        <v>121</v>
      </c>
      <c r="U110" s="220">
        <v>7.0000000000000007E-2</v>
      </c>
      <c r="V110" s="220">
        <f>ROUND(E110*U110,2)</f>
        <v>7.6</v>
      </c>
      <c r="W110" s="220"/>
      <c r="X110" s="220" t="s">
        <v>122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123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46" t="s">
        <v>221</v>
      </c>
      <c r="D111" s="221"/>
      <c r="E111" s="222"/>
      <c r="F111" s="220"/>
      <c r="G111" s="220"/>
      <c r="H111" s="220"/>
      <c r="I111" s="220"/>
      <c r="J111" s="220"/>
      <c r="K111" s="220"/>
      <c r="L111" s="220"/>
      <c r="M111" s="220"/>
      <c r="N111" s="219"/>
      <c r="O111" s="219"/>
      <c r="P111" s="219"/>
      <c r="Q111" s="219"/>
      <c r="R111" s="220"/>
      <c r="S111" s="220"/>
      <c r="T111" s="220"/>
      <c r="U111" s="220"/>
      <c r="V111" s="220"/>
      <c r="W111" s="220"/>
      <c r="X111" s="220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125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46" t="s">
        <v>215</v>
      </c>
      <c r="D112" s="221"/>
      <c r="E112" s="222">
        <v>50</v>
      </c>
      <c r="F112" s="220"/>
      <c r="G112" s="220"/>
      <c r="H112" s="220"/>
      <c r="I112" s="220"/>
      <c r="J112" s="220"/>
      <c r="K112" s="220"/>
      <c r="L112" s="220"/>
      <c r="M112" s="220"/>
      <c r="N112" s="219"/>
      <c r="O112" s="219"/>
      <c r="P112" s="219"/>
      <c r="Q112" s="219"/>
      <c r="R112" s="220"/>
      <c r="S112" s="220"/>
      <c r="T112" s="220"/>
      <c r="U112" s="220"/>
      <c r="V112" s="220"/>
      <c r="W112" s="220"/>
      <c r="X112" s="220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125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46" t="s">
        <v>216</v>
      </c>
      <c r="D113" s="221"/>
      <c r="E113" s="222">
        <v>58.5</v>
      </c>
      <c r="F113" s="220"/>
      <c r="G113" s="220"/>
      <c r="H113" s="220"/>
      <c r="I113" s="220"/>
      <c r="J113" s="220"/>
      <c r="K113" s="220"/>
      <c r="L113" s="220"/>
      <c r="M113" s="220"/>
      <c r="N113" s="219"/>
      <c r="O113" s="219"/>
      <c r="P113" s="219"/>
      <c r="Q113" s="219"/>
      <c r="R113" s="220"/>
      <c r="S113" s="220"/>
      <c r="T113" s="220"/>
      <c r="U113" s="220"/>
      <c r="V113" s="220"/>
      <c r="W113" s="220"/>
      <c r="X113" s="220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125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47"/>
      <c r="D114" s="238"/>
      <c r="E114" s="238"/>
      <c r="F114" s="238"/>
      <c r="G114" s="238"/>
      <c r="H114" s="220"/>
      <c r="I114" s="220"/>
      <c r="J114" s="220"/>
      <c r="K114" s="220"/>
      <c r="L114" s="220"/>
      <c r="M114" s="220"/>
      <c r="N114" s="219"/>
      <c r="O114" s="219"/>
      <c r="P114" s="219"/>
      <c r="Q114" s="219"/>
      <c r="R114" s="220"/>
      <c r="S114" s="220"/>
      <c r="T114" s="220"/>
      <c r="U114" s="220"/>
      <c r="V114" s="220"/>
      <c r="W114" s="220"/>
      <c r="X114" s="220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127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ht="22.5" outlineLevel="1" x14ac:dyDescent="0.2">
      <c r="A115" s="231">
        <v>23</v>
      </c>
      <c r="B115" s="232" t="s">
        <v>224</v>
      </c>
      <c r="C115" s="245" t="s">
        <v>225</v>
      </c>
      <c r="D115" s="233" t="s">
        <v>119</v>
      </c>
      <c r="E115" s="234">
        <v>122.78</v>
      </c>
      <c r="F115" s="235"/>
      <c r="G115" s="236">
        <f>ROUND(E115*F115,2)</f>
        <v>0</v>
      </c>
      <c r="H115" s="235"/>
      <c r="I115" s="236">
        <f>ROUND(E115*H115,2)</f>
        <v>0</v>
      </c>
      <c r="J115" s="235"/>
      <c r="K115" s="236">
        <f>ROUND(E115*J115,2)</f>
        <v>0</v>
      </c>
      <c r="L115" s="236">
        <v>21</v>
      </c>
      <c r="M115" s="236">
        <f>G115*(1+L115/100)</f>
        <v>0</v>
      </c>
      <c r="N115" s="234">
        <v>1.6619999999999999E-2</v>
      </c>
      <c r="O115" s="234">
        <f>ROUND(E115*N115,2)</f>
        <v>2.04</v>
      </c>
      <c r="P115" s="234">
        <v>0</v>
      </c>
      <c r="Q115" s="234">
        <f>ROUND(E115*P115,2)</f>
        <v>0</v>
      </c>
      <c r="R115" s="236" t="s">
        <v>120</v>
      </c>
      <c r="S115" s="236" t="s">
        <v>121</v>
      </c>
      <c r="T115" s="237" t="s">
        <v>121</v>
      </c>
      <c r="U115" s="220">
        <v>0.28000000000000003</v>
      </c>
      <c r="V115" s="220">
        <f>ROUND(E115*U115,2)</f>
        <v>34.380000000000003</v>
      </c>
      <c r="W115" s="220"/>
      <c r="X115" s="220" t="s">
        <v>122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123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49" t="s">
        <v>226</v>
      </c>
      <c r="D116" s="241"/>
      <c r="E116" s="241"/>
      <c r="F116" s="241"/>
      <c r="G116" s="241"/>
      <c r="H116" s="220"/>
      <c r="I116" s="220"/>
      <c r="J116" s="220"/>
      <c r="K116" s="220"/>
      <c r="L116" s="220"/>
      <c r="M116" s="220"/>
      <c r="N116" s="219"/>
      <c r="O116" s="219"/>
      <c r="P116" s="219"/>
      <c r="Q116" s="219"/>
      <c r="R116" s="220"/>
      <c r="S116" s="220"/>
      <c r="T116" s="220"/>
      <c r="U116" s="220"/>
      <c r="V116" s="220"/>
      <c r="W116" s="220"/>
      <c r="X116" s="220"/>
      <c r="Y116" s="210"/>
      <c r="Z116" s="210"/>
      <c r="AA116" s="210"/>
      <c r="AB116" s="210"/>
      <c r="AC116" s="210"/>
      <c r="AD116" s="210"/>
      <c r="AE116" s="210"/>
      <c r="AF116" s="210"/>
      <c r="AG116" s="210" t="s">
        <v>189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46" t="s">
        <v>227</v>
      </c>
      <c r="D117" s="221"/>
      <c r="E117" s="222">
        <v>122.78</v>
      </c>
      <c r="F117" s="220"/>
      <c r="G117" s="220"/>
      <c r="H117" s="220"/>
      <c r="I117" s="220"/>
      <c r="J117" s="220"/>
      <c r="K117" s="220"/>
      <c r="L117" s="220"/>
      <c r="M117" s="220"/>
      <c r="N117" s="219"/>
      <c r="O117" s="219"/>
      <c r="P117" s="219"/>
      <c r="Q117" s="219"/>
      <c r="R117" s="220"/>
      <c r="S117" s="220"/>
      <c r="T117" s="220"/>
      <c r="U117" s="220"/>
      <c r="V117" s="220"/>
      <c r="W117" s="220"/>
      <c r="X117" s="220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125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47"/>
      <c r="D118" s="238"/>
      <c r="E118" s="238"/>
      <c r="F118" s="238"/>
      <c r="G118" s="238"/>
      <c r="H118" s="220"/>
      <c r="I118" s="220"/>
      <c r="J118" s="220"/>
      <c r="K118" s="220"/>
      <c r="L118" s="220"/>
      <c r="M118" s="220"/>
      <c r="N118" s="219"/>
      <c r="O118" s="219"/>
      <c r="P118" s="219"/>
      <c r="Q118" s="219"/>
      <c r="R118" s="220"/>
      <c r="S118" s="220"/>
      <c r="T118" s="220"/>
      <c r="U118" s="220"/>
      <c r="V118" s="220"/>
      <c r="W118" s="220"/>
      <c r="X118" s="220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127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31">
        <v>24</v>
      </c>
      <c r="B119" s="232" t="s">
        <v>228</v>
      </c>
      <c r="C119" s="245" t="s">
        <v>229</v>
      </c>
      <c r="D119" s="233" t="s">
        <v>119</v>
      </c>
      <c r="E119" s="234">
        <v>685</v>
      </c>
      <c r="F119" s="235"/>
      <c r="G119" s="236">
        <f>ROUND(E119*F119,2)</f>
        <v>0</v>
      </c>
      <c r="H119" s="235"/>
      <c r="I119" s="236">
        <f>ROUND(E119*H119,2)</f>
        <v>0</v>
      </c>
      <c r="J119" s="235"/>
      <c r="K119" s="236">
        <f>ROUND(E119*J119,2)</f>
        <v>0</v>
      </c>
      <c r="L119" s="236">
        <v>21</v>
      </c>
      <c r="M119" s="236">
        <f>G119*(1+L119/100)</f>
        <v>0</v>
      </c>
      <c r="N119" s="234">
        <v>0.30302000000000001</v>
      </c>
      <c r="O119" s="234">
        <f>ROUND(E119*N119,2)</f>
        <v>207.57</v>
      </c>
      <c r="P119" s="234">
        <v>0</v>
      </c>
      <c r="Q119" s="234">
        <f>ROUND(E119*P119,2)</f>
        <v>0</v>
      </c>
      <c r="R119" s="236" t="s">
        <v>120</v>
      </c>
      <c r="S119" s="236" t="s">
        <v>121</v>
      </c>
      <c r="T119" s="237" t="s">
        <v>121</v>
      </c>
      <c r="U119" s="220">
        <v>0.39</v>
      </c>
      <c r="V119" s="220">
        <f>ROUND(E119*U119,2)</f>
        <v>267.14999999999998</v>
      </c>
      <c r="W119" s="220"/>
      <c r="X119" s="220" t="s">
        <v>122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123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49" t="s">
        <v>230</v>
      </c>
      <c r="D120" s="241"/>
      <c r="E120" s="241"/>
      <c r="F120" s="241"/>
      <c r="G120" s="241"/>
      <c r="H120" s="220"/>
      <c r="I120" s="220"/>
      <c r="J120" s="220"/>
      <c r="K120" s="220"/>
      <c r="L120" s="220"/>
      <c r="M120" s="220"/>
      <c r="N120" s="219"/>
      <c r="O120" s="219"/>
      <c r="P120" s="219"/>
      <c r="Q120" s="219"/>
      <c r="R120" s="220"/>
      <c r="S120" s="220"/>
      <c r="T120" s="220"/>
      <c r="U120" s="220"/>
      <c r="V120" s="220"/>
      <c r="W120" s="220"/>
      <c r="X120" s="220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189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0" t="s">
        <v>231</v>
      </c>
      <c r="D121" s="242"/>
      <c r="E121" s="242"/>
      <c r="F121" s="242"/>
      <c r="G121" s="242"/>
      <c r="H121" s="220"/>
      <c r="I121" s="220"/>
      <c r="J121" s="220"/>
      <c r="K121" s="220"/>
      <c r="L121" s="220"/>
      <c r="M121" s="220"/>
      <c r="N121" s="219"/>
      <c r="O121" s="219"/>
      <c r="P121" s="219"/>
      <c r="Q121" s="219"/>
      <c r="R121" s="220"/>
      <c r="S121" s="220"/>
      <c r="T121" s="220"/>
      <c r="U121" s="220"/>
      <c r="V121" s="220"/>
      <c r="W121" s="220"/>
      <c r="X121" s="220"/>
      <c r="Y121" s="210"/>
      <c r="Z121" s="210"/>
      <c r="AA121" s="210"/>
      <c r="AB121" s="210"/>
      <c r="AC121" s="210"/>
      <c r="AD121" s="210"/>
      <c r="AE121" s="210"/>
      <c r="AF121" s="210"/>
      <c r="AG121" s="210" t="s">
        <v>189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0" t="s">
        <v>232</v>
      </c>
      <c r="D122" s="242"/>
      <c r="E122" s="242"/>
      <c r="F122" s="242"/>
      <c r="G122" s="242"/>
      <c r="H122" s="220"/>
      <c r="I122" s="220"/>
      <c r="J122" s="220"/>
      <c r="K122" s="220"/>
      <c r="L122" s="220"/>
      <c r="M122" s="220"/>
      <c r="N122" s="219"/>
      <c r="O122" s="219"/>
      <c r="P122" s="219"/>
      <c r="Q122" s="219"/>
      <c r="R122" s="220"/>
      <c r="S122" s="220"/>
      <c r="T122" s="220"/>
      <c r="U122" s="220"/>
      <c r="V122" s="220"/>
      <c r="W122" s="220"/>
      <c r="X122" s="220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189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39" t="str">
        <f>C122</f>
        <v>- uložení směsi a výztuže dle předepsaného technologického předpisu a zhutnění vrstvy v předepsané tloušťce</v>
      </c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0" t="s">
        <v>233</v>
      </c>
      <c r="D123" s="242"/>
      <c r="E123" s="242"/>
      <c r="F123" s="242"/>
      <c r="G123" s="242"/>
      <c r="H123" s="220"/>
      <c r="I123" s="220"/>
      <c r="J123" s="220"/>
      <c r="K123" s="220"/>
      <c r="L123" s="220"/>
      <c r="M123" s="220"/>
      <c r="N123" s="219"/>
      <c r="O123" s="219"/>
      <c r="P123" s="219"/>
      <c r="Q123" s="219"/>
      <c r="R123" s="220"/>
      <c r="S123" s="220"/>
      <c r="T123" s="220"/>
      <c r="U123" s="220"/>
      <c r="V123" s="220"/>
      <c r="W123" s="220"/>
      <c r="X123" s="220"/>
      <c r="Y123" s="210"/>
      <c r="Z123" s="210"/>
      <c r="AA123" s="210"/>
      <c r="AB123" s="210"/>
      <c r="AC123" s="210"/>
      <c r="AD123" s="210"/>
      <c r="AE123" s="210"/>
      <c r="AF123" s="210"/>
      <c r="AG123" s="210" t="s">
        <v>189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0" t="s">
        <v>234</v>
      </c>
      <c r="D124" s="242"/>
      <c r="E124" s="242"/>
      <c r="F124" s="242"/>
      <c r="G124" s="242"/>
      <c r="H124" s="220"/>
      <c r="I124" s="220"/>
      <c r="J124" s="220"/>
      <c r="K124" s="220"/>
      <c r="L124" s="220"/>
      <c r="M124" s="220"/>
      <c r="N124" s="219"/>
      <c r="O124" s="219"/>
      <c r="P124" s="219"/>
      <c r="Q124" s="219"/>
      <c r="R124" s="220"/>
      <c r="S124" s="220"/>
      <c r="T124" s="220"/>
      <c r="U124" s="220"/>
      <c r="V124" s="220"/>
      <c r="W124" s="220"/>
      <c r="X124" s="220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189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0" t="s">
        <v>235</v>
      </c>
      <c r="D125" s="242"/>
      <c r="E125" s="242"/>
      <c r="F125" s="242"/>
      <c r="G125" s="242"/>
      <c r="H125" s="220"/>
      <c r="I125" s="220"/>
      <c r="J125" s="220"/>
      <c r="K125" s="220"/>
      <c r="L125" s="220"/>
      <c r="M125" s="220"/>
      <c r="N125" s="219"/>
      <c r="O125" s="219"/>
      <c r="P125" s="219"/>
      <c r="Q125" s="219"/>
      <c r="R125" s="220"/>
      <c r="S125" s="220"/>
      <c r="T125" s="220"/>
      <c r="U125" s="220"/>
      <c r="V125" s="220"/>
      <c r="W125" s="220"/>
      <c r="X125" s="220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189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0" t="s">
        <v>236</v>
      </c>
      <c r="D126" s="242"/>
      <c r="E126" s="242"/>
      <c r="F126" s="242"/>
      <c r="G126" s="242"/>
      <c r="H126" s="220"/>
      <c r="I126" s="220"/>
      <c r="J126" s="220"/>
      <c r="K126" s="220"/>
      <c r="L126" s="220"/>
      <c r="M126" s="220"/>
      <c r="N126" s="219"/>
      <c r="O126" s="219"/>
      <c r="P126" s="219"/>
      <c r="Q126" s="219"/>
      <c r="R126" s="220"/>
      <c r="S126" s="220"/>
      <c r="T126" s="220"/>
      <c r="U126" s="220"/>
      <c r="V126" s="220"/>
      <c r="W126" s="220"/>
      <c r="X126" s="220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189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0" t="s">
        <v>237</v>
      </c>
      <c r="D127" s="242"/>
      <c r="E127" s="242"/>
      <c r="F127" s="242"/>
      <c r="G127" s="242"/>
      <c r="H127" s="220"/>
      <c r="I127" s="220"/>
      <c r="J127" s="220"/>
      <c r="K127" s="220"/>
      <c r="L127" s="220"/>
      <c r="M127" s="220"/>
      <c r="N127" s="219"/>
      <c r="O127" s="219"/>
      <c r="P127" s="219"/>
      <c r="Q127" s="219"/>
      <c r="R127" s="220"/>
      <c r="S127" s="220"/>
      <c r="T127" s="220"/>
      <c r="U127" s="220"/>
      <c r="V127" s="220"/>
      <c r="W127" s="220"/>
      <c r="X127" s="220"/>
      <c r="Y127" s="210"/>
      <c r="Z127" s="210"/>
      <c r="AA127" s="210"/>
      <c r="AB127" s="210"/>
      <c r="AC127" s="210"/>
      <c r="AD127" s="210"/>
      <c r="AE127" s="210"/>
      <c r="AF127" s="210"/>
      <c r="AG127" s="210" t="s">
        <v>189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0" t="s">
        <v>238</v>
      </c>
      <c r="D128" s="242"/>
      <c r="E128" s="242"/>
      <c r="F128" s="242"/>
      <c r="G128" s="242"/>
      <c r="H128" s="220"/>
      <c r="I128" s="220"/>
      <c r="J128" s="220"/>
      <c r="K128" s="220"/>
      <c r="L128" s="220"/>
      <c r="M128" s="220"/>
      <c r="N128" s="219"/>
      <c r="O128" s="219"/>
      <c r="P128" s="219"/>
      <c r="Q128" s="219"/>
      <c r="R128" s="220"/>
      <c r="S128" s="220"/>
      <c r="T128" s="220"/>
      <c r="U128" s="220"/>
      <c r="V128" s="220"/>
      <c r="W128" s="220"/>
      <c r="X128" s="220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189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46" t="s">
        <v>239</v>
      </c>
      <c r="D129" s="221"/>
      <c r="E129" s="222">
        <v>365</v>
      </c>
      <c r="F129" s="220"/>
      <c r="G129" s="220"/>
      <c r="H129" s="220"/>
      <c r="I129" s="220"/>
      <c r="J129" s="220"/>
      <c r="K129" s="220"/>
      <c r="L129" s="220"/>
      <c r="M129" s="220"/>
      <c r="N129" s="219"/>
      <c r="O129" s="219"/>
      <c r="P129" s="219"/>
      <c r="Q129" s="219"/>
      <c r="R129" s="220"/>
      <c r="S129" s="220"/>
      <c r="T129" s="220"/>
      <c r="U129" s="220"/>
      <c r="V129" s="220"/>
      <c r="W129" s="220"/>
      <c r="X129" s="220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125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46" t="s">
        <v>240</v>
      </c>
      <c r="D130" s="221"/>
      <c r="E130" s="222">
        <v>320</v>
      </c>
      <c r="F130" s="220"/>
      <c r="G130" s="220"/>
      <c r="H130" s="220"/>
      <c r="I130" s="220"/>
      <c r="J130" s="220"/>
      <c r="K130" s="220"/>
      <c r="L130" s="220"/>
      <c r="M130" s="220"/>
      <c r="N130" s="219"/>
      <c r="O130" s="219"/>
      <c r="P130" s="219"/>
      <c r="Q130" s="219"/>
      <c r="R130" s="220"/>
      <c r="S130" s="220"/>
      <c r="T130" s="220"/>
      <c r="U130" s="220"/>
      <c r="V130" s="220"/>
      <c r="W130" s="220"/>
      <c r="X130" s="220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125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47"/>
      <c r="D131" s="238"/>
      <c r="E131" s="238"/>
      <c r="F131" s="238"/>
      <c r="G131" s="238"/>
      <c r="H131" s="220"/>
      <c r="I131" s="220"/>
      <c r="J131" s="220"/>
      <c r="K131" s="220"/>
      <c r="L131" s="220"/>
      <c r="M131" s="220"/>
      <c r="N131" s="219"/>
      <c r="O131" s="219"/>
      <c r="P131" s="219"/>
      <c r="Q131" s="219"/>
      <c r="R131" s="220"/>
      <c r="S131" s="220"/>
      <c r="T131" s="220"/>
      <c r="U131" s="220"/>
      <c r="V131" s="220"/>
      <c r="W131" s="220"/>
      <c r="X131" s="220"/>
      <c r="Y131" s="210"/>
      <c r="Z131" s="210"/>
      <c r="AA131" s="210"/>
      <c r="AB131" s="210"/>
      <c r="AC131" s="210"/>
      <c r="AD131" s="210"/>
      <c r="AE131" s="210"/>
      <c r="AF131" s="210"/>
      <c r="AG131" s="210" t="s">
        <v>127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31">
        <v>25</v>
      </c>
      <c r="B132" s="232" t="s">
        <v>241</v>
      </c>
      <c r="C132" s="245" t="s">
        <v>242</v>
      </c>
      <c r="D132" s="233" t="s">
        <v>119</v>
      </c>
      <c r="E132" s="234">
        <v>800.78250000000003</v>
      </c>
      <c r="F132" s="235"/>
      <c r="G132" s="236">
        <f>ROUND(E132*F132,2)</f>
        <v>0</v>
      </c>
      <c r="H132" s="235"/>
      <c r="I132" s="236">
        <f>ROUND(E132*H132,2)</f>
        <v>0</v>
      </c>
      <c r="J132" s="235"/>
      <c r="K132" s="236">
        <f>ROUND(E132*J132,2)</f>
        <v>0</v>
      </c>
      <c r="L132" s="236">
        <v>21</v>
      </c>
      <c r="M132" s="236">
        <f>G132*(1+L132/100)</f>
        <v>0</v>
      </c>
      <c r="N132" s="234">
        <v>7.3899999999999993E-2</v>
      </c>
      <c r="O132" s="234">
        <f>ROUND(E132*N132,2)</f>
        <v>59.18</v>
      </c>
      <c r="P132" s="234">
        <v>0</v>
      </c>
      <c r="Q132" s="234">
        <f>ROUND(E132*P132,2)</f>
        <v>0</v>
      </c>
      <c r="R132" s="236" t="s">
        <v>120</v>
      </c>
      <c r="S132" s="236" t="s">
        <v>121</v>
      </c>
      <c r="T132" s="237" t="s">
        <v>121</v>
      </c>
      <c r="U132" s="220">
        <v>0.45</v>
      </c>
      <c r="V132" s="220">
        <f>ROUND(E132*U132,2)</f>
        <v>360.35</v>
      </c>
      <c r="W132" s="220"/>
      <c r="X132" s="220" t="s">
        <v>122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123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ht="22.5" outlineLevel="1" x14ac:dyDescent="0.2">
      <c r="A133" s="217"/>
      <c r="B133" s="218"/>
      <c r="C133" s="248" t="s">
        <v>243</v>
      </c>
      <c r="D133" s="240"/>
      <c r="E133" s="240"/>
      <c r="F133" s="240"/>
      <c r="G133" s="240"/>
      <c r="H133" s="220"/>
      <c r="I133" s="220"/>
      <c r="J133" s="220"/>
      <c r="K133" s="220"/>
      <c r="L133" s="220"/>
      <c r="M133" s="220"/>
      <c r="N133" s="219"/>
      <c r="O133" s="219"/>
      <c r="P133" s="219"/>
      <c r="Q133" s="219"/>
      <c r="R133" s="220"/>
      <c r="S133" s="220"/>
      <c r="T133" s="220"/>
      <c r="U133" s="220"/>
      <c r="V133" s="220"/>
      <c r="W133" s="220"/>
      <c r="X133" s="220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131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39" t="str">
        <f>C133</f>
        <v>s provedením lože z kameniva drceného, s vyplněním spár, s dvojitým hutněním a se smetením přebytečného materiálu na krajnici. S dodáním hmot pro lože a výplň spár.</v>
      </c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46" t="s">
        <v>244</v>
      </c>
      <c r="D134" s="221"/>
      <c r="E134" s="222">
        <v>333.9</v>
      </c>
      <c r="F134" s="220"/>
      <c r="G134" s="220"/>
      <c r="H134" s="220"/>
      <c r="I134" s="220"/>
      <c r="J134" s="220"/>
      <c r="K134" s="220"/>
      <c r="L134" s="220"/>
      <c r="M134" s="220"/>
      <c r="N134" s="219"/>
      <c r="O134" s="219"/>
      <c r="P134" s="219"/>
      <c r="Q134" s="219"/>
      <c r="R134" s="220"/>
      <c r="S134" s="220"/>
      <c r="T134" s="220"/>
      <c r="U134" s="220"/>
      <c r="V134" s="220"/>
      <c r="W134" s="220"/>
      <c r="X134" s="220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125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46" t="s">
        <v>245</v>
      </c>
      <c r="D135" s="221"/>
      <c r="E135" s="222">
        <v>18.532499999999999</v>
      </c>
      <c r="F135" s="220"/>
      <c r="G135" s="220"/>
      <c r="H135" s="220"/>
      <c r="I135" s="220"/>
      <c r="J135" s="220"/>
      <c r="K135" s="220"/>
      <c r="L135" s="220"/>
      <c r="M135" s="220"/>
      <c r="N135" s="219"/>
      <c r="O135" s="219"/>
      <c r="P135" s="219"/>
      <c r="Q135" s="219"/>
      <c r="R135" s="220"/>
      <c r="S135" s="220"/>
      <c r="T135" s="220"/>
      <c r="U135" s="220"/>
      <c r="V135" s="220"/>
      <c r="W135" s="220"/>
      <c r="X135" s="220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125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46" t="s">
        <v>246</v>
      </c>
      <c r="D136" s="221"/>
      <c r="E136" s="222">
        <v>385.35</v>
      </c>
      <c r="F136" s="220"/>
      <c r="G136" s="220"/>
      <c r="H136" s="220"/>
      <c r="I136" s="220"/>
      <c r="J136" s="220"/>
      <c r="K136" s="220"/>
      <c r="L136" s="220"/>
      <c r="M136" s="220"/>
      <c r="N136" s="219"/>
      <c r="O136" s="219"/>
      <c r="P136" s="219"/>
      <c r="Q136" s="219"/>
      <c r="R136" s="220"/>
      <c r="S136" s="220"/>
      <c r="T136" s="220"/>
      <c r="U136" s="220"/>
      <c r="V136" s="220"/>
      <c r="W136" s="220"/>
      <c r="X136" s="220"/>
      <c r="Y136" s="210"/>
      <c r="Z136" s="210"/>
      <c r="AA136" s="210"/>
      <c r="AB136" s="210"/>
      <c r="AC136" s="210"/>
      <c r="AD136" s="210"/>
      <c r="AE136" s="210"/>
      <c r="AF136" s="210"/>
      <c r="AG136" s="210" t="s">
        <v>125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46" t="s">
        <v>247</v>
      </c>
      <c r="D137" s="221"/>
      <c r="E137" s="222">
        <v>63</v>
      </c>
      <c r="F137" s="220"/>
      <c r="G137" s="220"/>
      <c r="H137" s="220"/>
      <c r="I137" s="220"/>
      <c r="J137" s="220"/>
      <c r="K137" s="220"/>
      <c r="L137" s="220"/>
      <c r="M137" s="220"/>
      <c r="N137" s="219"/>
      <c r="O137" s="219"/>
      <c r="P137" s="219"/>
      <c r="Q137" s="219"/>
      <c r="R137" s="220"/>
      <c r="S137" s="220"/>
      <c r="T137" s="220"/>
      <c r="U137" s="220"/>
      <c r="V137" s="220"/>
      <c r="W137" s="220"/>
      <c r="X137" s="220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125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47"/>
      <c r="D138" s="238"/>
      <c r="E138" s="238"/>
      <c r="F138" s="238"/>
      <c r="G138" s="238"/>
      <c r="H138" s="220"/>
      <c r="I138" s="220"/>
      <c r="J138" s="220"/>
      <c r="K138" s="220"/>
      <c r="L138" s="220"/>
      <c r="M138" s="220"/>
      <c r="N138" s="219"/>
      <c r="O138" s="219"/>
      <c r="P138" s="219"/>
      <c r="Q138" s="219"/>
      <c r="R138" s="220"/>
      <c r="S138" s="220"/>
      <c r="T138" s="220"/>
      <c r="U138" s="220"/>
      <c r="V138" s="220"/>
      <c r="W138" s="220"/>
      <c r="X138" s="220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127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31">
        <v>26</v>
      </c>
      <c r="B139" s="232" t="s">
        <v>248</v>
      </c>
      <c r="C139" s="245" t="s">
        <v>249</v>
      </c>
      <c r="D139" s="233" t="s">
        <v>119</v>
      </c>
      <c r="E139" s="234">
        <v>50</v>
      </c>
      <c r="F139" s="235"/>
      <c r="G139" s="236">
        <f>ROUND(E139*F139,2)</f>
        <v>0</v>
      </c>
      <c r="H139" s="235"/>
      <c r="I139" s="236">
        <f>ROUND(E139*H139,2)</f>
        <v>0</v>
      </c>
      <c r="J139" s="235"/>
      <c r="K139" s="236">
        <f>ROUND(E139*J139,2)</f>
        <v>0</v>
      </c>
      <c r="L139" s="236">
        <v>21</v>
      </c>
      <c r="M139" s="236">
        <f>G139*(1+L139/100)</f>
        <v>0</v>
      </c>
      <c r="N139" s="234">
        <v>7.3899999999999993E-2</v>
      </c>
      <c r="O139" s="234">
        <f>ROUND(E139*N139,2)</f>
        <v>3.7</v>
      </c>
      <c r="P139" s="234">
        <v>0</v>
      </c>
      <c r="Q139" s="234">
        <f>ROUND(E139*P139,2)</f>
        <v>0</v>
      </c>
      <c r="R139" s="236" t="s">
        <v>120</v>
      </c>
      <c r="S139" s="236" t="s">
        <v>121</v>
      </c>
      <c r="T139" s="237" t="s">
        <v>121</v>
      </c>
      <c r="U139" s="220">
        <v>0.48</v>
      </c>
      <c r="V139" s="220">
        <f>ROUND(E139*U139,2)</f>
        <v>24</v>
      </c>
      <c r="W139" s="220"/>
      <c r="X139" s="220" t="s">
        <v>122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123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ht="22.5" outlineLevel="1" x14ac:dyDescent="0.2">
      <c r="A140" s="217"/>
      <c r="B140" s="218"/>
      <c r="C140" s="248" t="s">
        <v>243</v>
      </c>
      <c r="D140" s="240"/>
      <c r="E140" s="240"/>
      <c r="F140" s="240"/>
      <c r="G140" s="240"/>
      <c r="H140" s="220"/>
      <c r="I140" s="220"/>
      <c r="J140" s="220"/>
      <c r="K140" s="220"/>
      <c r="L140" s="220"/>
      <c r="M140" s="220"/>
      <c r="N140" s="219"/>
      <c r="O140" s="219"/>
      <c r="P140" s="219"/>
      <c r="Q140" s="219"/>
      <c r="R140" s="220"/>
      <c r="S140" s="220"/>
      <c r="T140" s="220"/>
      <c r="U140" s="220"/>
      <c r="V140" s="220"/>
      <c r="W140" s="220"/>
      <c r="X140" s="220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131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39" t="str">
        <f>C140</f>
        <v>s provedením lože z kameniva drceného, s vyplněním spár, s dvojitým hutněním a se smetením přebytečného materiálu na krajnici. S dodáním hmot pro lože a výplň spár.</v>
      </c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46" t="s">
        <v>250</v>
      </c>
      <c r="D141" s="221"/>
      <c r="E141" s="222">
        <v>50</v>
      </c>
      <c r="F141" s="220"/>
      <c r="G141" s="220"/>
      <c r="H141" s="220"/>
      <c r="I141" s="220"/>
      <c r="J141" s="220"/>
      <c r="K141" s="220"/>
      <c r="L141" s="220"/>
      <c r="M141" s="220"/>
      <c r="N141" s="219"/>
      <c r="O141" s="219"/>
      <c r="P141" s="219"/>
      <c r="Q141" s="219"/>
      <c r="R141" s="220"/>
      <c r="S141" s="220"/>
      <c r="T141" s="220"/>
      <c r="U141" s="220"/>
      <c r="V141" s="220"/>
      <c r="W141" s="220"/>
      <c r="X141" s="220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125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47"/>
      <c r="D142" s="238"/>
      <c r="E142" s="238"/>
      <c r="F142" s="238"/>
      <c r="G142" s="238"/>
      <c r="H142" s="220"/>
      <c r="I142" s="220"/>
      <c r="J142" s="220"/>
      <c r="K142" s="220"/>
      <c r="L142" s="220"/>
      <c r="M142" s="220"/>
      <c r="N142" s="219"/>
      <c r="O142" s="219"/>
      <c r="P142" s="219"/>
      <c r="Q142" s="219"/>
      <c r="R142" s="220"/>
      <c r="S142" s="220"/>
      <c r="T142" s="220"/>
      <c r="U142" s="220"/>
      <c r="V142" s="220"/>
      <c r="W142" s="220"/>
      <c r="X142" s="220"/>
      <c r="Y142" s="210"/>
      <c r="Z142" s="210"/>
      <c r="AA142" s="210"/>
      <c r="AB142" s="210"/>
      <c r="AC142" s="210"/>
      <c r="AD142" s="210"/>
      <c r="AE142" s="210"/>
      <c r="AF142" s="210"/>
      <c r="AG142" s="210" t="s">
        <v>127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31">
        <v>27</v>
      </c>
      <c r="B143" s="232" t="s">
        <v>251</v>
      </c>
      <c r="C143" s="245" t="s">
        <v>252</v>
      </c>
      <c r="D143" s="233" t="s">
        <v>135</v>
      </c>
      <c r="E143" s="234">
        <v>800.78250000000003</v>
      </c>
      <c r="F143" s="235"/>
      <c r="G143" s="236">
        <f>ROUND(E143*F143,2)</f>
        <v>0</v>
      </c>
      <c r="H143" s="235"/>
      <c r="I143" s="236">
        <f>ROUND(E143*H143,2)</f>
        <v>0</v>
      </c>
      <c r="J143" s="235"/>
      <c r="K143" s="236">
        <f>ROUND(E143*J143,2)</f>
        <v>0</v>
      </c>
      <c r="L143" s="236">
        <v>21</v>
      </c>
      <c r="M143" s="236">
        <f>G143*(1+L143/100)</f>
        <v>0</v>
      </c>
      <c r="N143" s="234">
        <v>3.3E-4</v>
      </c>
      <c r="O143" s="234">
        <f>ROUND(E143*N143,2)</f>
        <v>0.26</v>
      </c>
      <c r="P143" s="234">
        <v>0</v>
      </c>
      <c r="Q143" s="234">
        <f>ROUND(E143*P143,2)</f>
        <v>0</v>
      </c>
      <c r="R143" s="236" t="s">
        <v>120</v>
      </c>
      <c r="S143" s="236" t="s">
        <v>121</v>
      </c>
      <c r="T143" s="237" t="s">
        <v>121</v>
      </c>
      <c r="U143" s="220">
        <v>0.41</v>
      </c>
      <c r="V143" s="220">
        <f>ROUND(E143*U143,2)</f>
        <v>328.32</v>
      </c>
      <c r="W143" s="220"/>
      <c r="X143" s="220" t="s">
        <v>122</v>
      </c>
      <c r="Y143" s="210"/>
      <c r="Z143" s="210"/>
      <c r="AA143" s="210"/>
      <c r="AB143" s="210"/>
      <c r="AC143" s="210"/>
      <c r="AD143" s="210"/>
      <c r="AE143" s="210"/>
      <c r="AF143" s="210"/>
      <c r="AG143" s="210" t="s">
        <v>123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46" t="s">
        <v>253</v>
      </c>
      <c r="D144" s="221"/>
      <c r="E144" s="222">
        <v>800.78250000000003</v>
      </c>
      <c r="F144" s="220"/>
      <c r="G144" s="220"/>
      <c r="H144" s="220"/>
      <c r="I144" s="220"/>
      <c r="J144" s="220"/>
      <c r="K144" s="220"/>
      <c r="L144" s="220"/>
      <c r="M144" s="220"/>
      <c r="N144" s="219"/>
      <c r="O144" s="219"/>
      <c r="P144" s="219"/>
      <c r="Q144" s="219"/>
      <c r="R144" s="220"/>
      <c r="S144" s="220"/>
      <c r="T144" s="220"/>
      <c r="U144" s="220"/>
      <c r="V144" s="220"/>
      <c r="W144" s="220"/>
      <c r="X144" s="220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125</v>
      </c>
      <c r="AH144" s="210">
        <v>5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47"/>
      <c r="D145" s="238"/>
      <c r="E145" s="238"/>
      <c r="F145" s="238"/>
      <c r="G145" s="238"/>
      <c r="H145" s="220"/>
      <c r="I145" s="220"/>
      <c r="J145" s="220"/>
      <c r="K145" s="220"/>
      <c r="L145" s="220"/>
      <c r="M145" s="220"/>
      <c r="N145" s="219"/>
      <c r="O145" s="219"/>
      <c r="P145" s="219"/>
      <c r="Q145" s="219"/>
      <c r="R145" s="220"/>
      <c r="S145" s="220"/>
      <c r="T145" s="220"/>
      <c r="U145" s="220"/>
      <c r="V145" s="220"/>
      <c r="W145" s="220"/>
      <c r="X145" s="220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127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31">
        <v>28</v>
      </c>
      <c r="B146" s="232" t="s">
        <v>254</v>
      </c>
      <c r="C146" s="245" t="s">
        <v>255</v>
      </c>
      <c r="D146" s="233" t="s">
        <v>184</v>
      </c>
      <c r="E146" s="234">
        <v>154.11000000000001</v>
      </c>
      <c r="F146" s="235"/>
      <c r="G146" s="236">
        <f>ROUND(E146*F146,2)</f>
        <v>0</v>
      </c>
      <c r="H146" s="235"/>
      <c r="I146" s="236">
        <f>ROUND(E146*H146,2)</f>
        <v>0</v>
      </c>
      <c r="J146" s="235"/>
      <c r="K146" s="236">
        <f>ROUND(E146*J146,2)</f>
        <v>0</v>
      </c>
      <c r="L146" s="236">
        <v>21</v>
      </c>
      <c r="M146" s="236">
        <f>G146*(1+L146/100)</f>
        <v>0</v>
      </c>
      <c r="N146" s="234">
        <v>0</v>
      </c>
      <c r="O146" s="234">
        <f>ROUND(E146*N146,2)</f>
        <v>0</v>
      </c>
      <c r="P146" s="234">
        <v>0</v>
      </c>
      <c r="Q146" s="234">
        <f>ROUND(E146*P146,2)</f>
        <v>0</v>
      </c>
      <c r="R146" s="236"/>
      <c r="S146" s="236" t="s">
        <v>121</v>
      </c>
      <c r="T146" s="237" t="s">
        <v>185</v>
      </c>
      <c r="U146" s="220">
        <v>0</v>
      </c>
      <c r="V146" s="220">
        <f>ROUND(E146*U146,2)</f>
        <v>0</v>
      </c>
      <c r="W146" s="220"/>
      <c r="X146" s="220" t="s">
        <v>186</v>
      </c>
      <c r="Y146" s="210"/>
      <c r="Z146" s="210"/>
      <c r="AA146" s="210"/>
      <c r="AB146" s="210"/>
      <c r="AC146" s="210"/>
      <c r="AD146" s="210"/>
      <c r="AE146" s="210"/>
      <c r="AF146" s="210"/>
      <c r="AG146" s="210" t="s">
        <v>187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49" t="s">
        <v>256</v>
      </c>
      <c r="D147" s="241"/>
      <c r="E147" s="241"/>
      <c r="F147" s="241"/>
      <c r="G147" s="241"/>
      <c r="H147" s="220"/>
      <c r="I147" s="220"/>
      <c r="J147" s="220"/>
      <c r="K147" s="220"/>
      <c r="L147" s="220"/>
      <c r="M147" s="220"/>
      <c r="N147" s="219"/>
      <c r="O147" s="219"/>
      <c r="P147" s="219"/>
      <c r="Q147" s="219"/>
      <c r="R147" s="220"/>
      <c r="S147" s="220"/>
      <c r="T147" s="220"/>
      <c r="U147" s="220"/>
      <c r="V147" s="220"/>
      <c r="W147" s="220"/>
      <c r="X147" s="220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189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39" t="str">
        <f>C147</f>
        <v>- dodání geomříže v požadované kvalitě a v množství včetně přesahů (přesahy započteny v jednotkové ceně)</v>
      </c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17"/>
      <c r="B148" s="218"/>
      <c r="C148" s="250" t="s">
        <v>231</v>
      </c>
      <c r="D148" s="242"/>
      <c r="E148" s="242"/>
      <c r="F148" s="242"/>
      <c r="G148" s="242"/>
      <c r="H148" s="220"/>
      <c r="I148" s="220"/>
      <c r="J148" s="220"/>
      <c r="K148" s="220"/>
      <c r="L148" s="220"/>
      <c r="M148" s="220"/>
      <c r="N148" s="219"/>
      <c r="O148" s="219"/>
      <c r="P148" s="219"/>
      <c r="Q148" s="219"/>
      <c r="R148" s="220"/>
      <c r="S148" s="220"/>
      <c r="T148" s="220"/>
      <c r="U148" s="220"/>
      <c r="V148" s="220"/>
      <c r="W148" s="220"/>
      <c r="X148" s="220"/>
      <c r="Y148" s="210"/>
      <c r="Z148" s="210"/>
      <c r="AA148" s="210"/>
      <c r="AB148" s="210"/>
      <c r="AC148" s="210"/>
      <c r="AD148" s="210"/>
      <c r="AE148" s="210"/>
      <c r="AF148" s="210"/>
      <c r="AG148" s="210" t="s">
        <v>189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0" t="s">
        <v>257</v>
      </c>
      <c r="D149" s="242"/>
      <c r="E149" s="242"/>
      <c r="F149" s="242"/>
      <c r="G149" s="242"/>
      <c r="H149" s="220"/>
      <c r="I149" s="220"/>
      <c r="J149" s="220"/>
      <c r="K149" s="220"/>
      <c r="L149" s="220"/>
      <c r="M149" s="220"/>
      <c r="N149" s="219"/>
      <c r="O149" s="219"/>
      <c r="P149" s="219"/>
      <c r="Q149" s="219"/>
      <c r="R149" s="220"/>
      <c r="S149" s="220"/>
      <c r="T149" s="220"/>
      <c r="U149" s="220"/>
      <c r="V149" s="220"/>
      <c r="W149" s="220"/>
      <c r="X149" s="220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189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50" t="s">
        <v>258</v>
      </c>
      <c r="D150" s="242"/>
      <c r="E150" s="242"/>
      <c r="F150" s="242"/>
      <c r="G150" s="242"/>
      <c r="H150" s="220"/>
      <c r="I150" s="220"/>
      <c r="J150" s="220"/>
      <c r="K150" s="220"/>
      <c r="L150" s="220"/>
      <c r="M150" s="220"/>
      <c r="N150" s="219"/>
      <c r="O150" s="219"/>
      <c r="P150" s="219"/>
      <c r="Q150" s="219"/>
      <c r="R150" s="220"/>
      <c r="S150" s="220"/>
      <c r="T150" s="220"/>
      <c r="U150" s="220"/>
      <c r="V150" s="220"/>
      <c r="W150" s="220"/>
      <c r="X150" s="220"/>
      <c r="Y150" s="210"/>
      <c r="Z150" s="210"/>
      <c r="AA150" s="210"/>
      <c r="AB150" s="210"/>
      <c r="AC150" s="210"/>
      <c r="AD150" s="210"/>
      <c r="AE150" s="210"/>
      <c r="AF150" s="210"/>
      <c r="AG150" s="210" t="s">
        <v>189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46" t="s">
        <v>259</v>
      </c>
      <c r="D151" s="221"/>
      <c r="E151" s="222">
        <v>154.11000000000001</v>
      </c>
      <c r="F151" s="220"/>
      <c r="G151" s="220"/>
      <c r="H151" s="220"/>
      <c r="I151" s="220"/>
      <c r="J151" s="220"/>
      <c r="K151" s="220"/>
      <c r="L151" s="220"/>
      <c r="M151" s="220"/>
      <c r="N151" s="219"/>
      <c r="O151" s="219"/>
      <c r="P151" s="219"/>
      <c r="Q151" s="219"/>
      <c r="R151" s="220"/>
      <c r="S151" s="220"/>
      <c r="T151" s="220"/>
      <c r="U151" s="220"/>
      <c r="V151" s="220"/>
      <c r="W151" s="220"/>
      <c r="X151" s="220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125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47"/>
      <c r="D152" s="238"/>
      <c r="E152" s="238"/>
      <c r="F152" s="238"/>
      <c r="G152" s="238"/>
      <c r="H152" s="220"/>
      <c r="I152" s="220"/>
      <c r="J152" s="220"/>
      <c r="K152" s="220"/>
      <c r="L152" s="220"/>
      <c r="M152" s="220"/>
      <c r="N152" s="219"/>
      <c r="O152" s="219"/>
      <c r="P152" s="219"/>
      <c r="Q152" s="219"/>
      <c r="R152" s="220"/>
      <c r="S152" s="220"/>
      <c r="T152" s="220"/>
      <c r="U152" s="220"/>
      <c r="V152" s="220"/>
      <c r="W152" s="220"/>
      <c r="X152" s="220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127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31">
        <v>29</v>
      </c>
      <c r="B153" s="232" t="s">
        <v>260</v>
      </c>
      <c r="C153" s="245" t="s">
        <v>261</v>
      </c>
      <c r="D153" s="233" t="s">
        <v>262</v>
      </c>
      <c r="E153" s="234">
        <v>348.07499999999999</v>
      </c>
      <c r="F153" s="235"/>
      <c r="G153" s="236">
        <f>ROUND(E153*F153,2)</f>
        <v>0</v>
      </c>
      <c r="H153" s="235"/>
      <c r="I153" s="236">
        <f>ROUND(E153*H153,2)</f>
        <v>0</v>
      </c>
      <c r="J153" s="235"/>
      <c r="K153" s="236">
        <f>ROUND(E153*J153,2)</f>
        <v>0</v>
      </c>
      <c r="L153" s="236">
        <v>21</v>
      </c>
      <c r="M153" s="236">
        <f>G153*(1+L153/100)</f>
        <v>0</v>
      </c>
      <c r="N153" s="234">
        <v>2.3E-2</v>
      </c>
      <c r="O153" s="234">
        <f>ROUND(E153*N153,2)</f>
        <v>8.01</v>
      </c>
      <c r="P153" s="234">
        <v>0</v>
      </c>
      <c r="Q153" s="234">
        <f>ROUND(E153*P153,2)</f>
        <v>0</v>
      </c>
      <c r="R153" s="236" t="s">
        <v>263</v>
      </c>
      <c r="S153" s="236" t="s">
        <v>121</v>
      </c>
      <c r="T153" s="237" t="s">
        <v>121</v>
      </c>
      <c r="U153" s="220">
        <v>0</v>
      </c>
      <c r="V153" s="220">
        <f>ROUND(E153*U153,2)</f>
        <v>0</v>
      </c>
      <c r="W153" s="220"/>
      <c r="X153" s="220" t="s">
        <v>264</v>
      </c>
      <c r="Y153" s="210"/>
      <c r="Z153" s="210"/>
      <c r="AA153" s="210"/>
      <c r="AB153" s="210"/>
      <c r="AC153" s="210"/>
      <c r="AD153" s="210"/>
      <c r="AE153" s="210"/>
      <c r="AF153" s="210"/>
      <c r="AG153" s="210" t="s">
        <v>265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46" t="s">
        <v>266</v>
      </c>
      <c r="D154" s="221"/>
      <c r="E154" s="222">
        <v>348.07499999999999</v>
      </c>
      <c r="F154" s="220"/>
      <c r="G154" s="220"/>
      <c r="H154" s="220"/>
      <c r="I154" s="220"/>
      <c r="J154" s="220"/>
      <c r="K154" s="220"/>
      <c r="L154" s="220"/>
      <c r="M154" s="220"/>
      <c r="N154" s="219"/>
      <c r="O154" s="219"/>
      <c r="P154" s="219"/>
      <c r="Q154" s="219"/>
      <c r="R154" s="220"/>
      <c r="S154" s="220"/>
      <c r="T154" s="220"/>
      <c r="U154" s="220"/>
      <c r="V154" s="220"/>
      <c r="W154" s="220"/>
      <c r="X154" s="220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125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17"/>
      <c r="B155" s="218"/>
      <c r="C155" s="247"/>
      <c r="D155" s="238"/>
      <c r="E155" s="238"/>
      <c r="F155" s="238"/>
      <c r="G155" s="238"/>
      <c r="H155" s="220"/>
      <c r="I155" s="220"/>
      <c r="J155" s="220"/>
      <c r="K155" s="220"/>
      <c r="L155" s="220"/>
      <c r="M155" s="220"/>
      <c r="N155" s="219"/>
      <c r="O155" s="219"/>
      <c r="P155" s="219"/>
      <c r="Q155" s="219"/>
      <c r="R155" s="220"/>
      <c r="S155" s="220"/>
      <c r="T155" s="220"/>
      <c r="U155" s="220"/>
      <c r="V155" s="220"/>
      <c r="W155" s="220"/>
      <c r="X155" s="220"/>
      <c r="Y155" s="210"/>
      <c r="Z155" s="210"/>
      <c r="AA155" s="210"/>
      <c r="AB155" s="210"/>
      <c r="AC155" s="210"/>
      <c r="AD155" s="210"/>
      <c r="AE155" s="210"/>
      <c r="AF155" s="210"/>
      <c r="AG155" s="210" t="s">
        <v>127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ht="22.5" outlineLevel="1" x14ac:dyDescent="0.2">
      <c r="A156" s="231">
        <v>30</v>
      </c>
      <c r="B156" s="232" t="s">
        <v>267</v>
      </c>
      <c r="C156" s="245" t="s">
        <v>268</v>
      </c>
      <c r="D156" s="233" t="s">
        <v>119</v>
      </c>
      <c r="E156" s="234">
        <v>81.532499999999999</v>
      </c>
      <c r="F156" s="235"/>
      <c r="G156" s="236">
        <f>ROUND(E156*F156,2)</f>
        <v>0</v>
      </c>
      <c r="H156" s="235"/>
      <c r="I156" s="236">
        <f>ROUND(E156*H156,2)</f>
        <v>0</v>
      </c>
      <c r="J156" s="235"/>
      <c r="K156" s="236">
        <f>ROUND(E156*J156,2)</f>
        <v>0</v>
      </c>
      <c r="L156" s="236">
        <v>21</v>
      </c>
      <c r="M156" s="236">
        <f>G156*(1+L156/100)</f>
        <v>0</v>
      </c>
      <c r="N156" s="234">
        <v>0.13150000000000001</v>
      </c>
      <c r="O156" s="234">
        <f>ROUND(E156*N156,2)</f>
        <v>10.72</v>
      </c>
      <c r="P156" s="234">
        <v>0</v>
      </c>
      <c r="Q156" s="234">
        <f>ROUND(E156*P156,2)</f>
        <v>0</v>
      </c>
      <c r="R156" s="236" t="s">
        <v>263</v>
      </c>
      <c r="S156" s="236" t="s">
        <v>121</v>
      </c>
      <c r="T156" s="237" t="s">
        <v>121</v>
      </c>
      <c r="U156" s="220">
        <v>0</v>
      </c>
      <c r="V156" s="220">
        <f>ROUND(E156*U156,2)</f>
        <v>0</v>
      </c>
      <c r="W156" s="220"/>
      <c r="X156" s="220" t="s">
        <v>264</v>
      </c>
      <c r="Y156" s="210"/>
      <c r="Z156" s="210"/>
      <c r="AA156" s="210"/>
      <c r="AB156" s="210"/>
      <c r="AC156" s="210"/>
      <c r="AD156" s="210"/>
      <c r="AE156" s="210"/>
      <c r="AF156" s="210"/>
      <c r="AG156" s="210" t="s">
        <v>265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46" t="s">
        <v>269</v>
      </c>
      <c r="D157" s="221"/>
      <c r="E157" s="222">
        <v>81.532499999999999</v>
      </c>
      <c r="F157" s="220"/>
      <c r="G157" s="220"/>
      <c r="H157" s="220"/>
      <c r="I157" s="220"/>
      <c r="J157" s="220"/>
      <c r="K157" s="220"/>
      <c r="L157" s="220"/>
      <c r="M157" s="220"/>
      <c r="N157" s="219"/>
      <c r="O157" s="219"/>
      <c r="P157" s="219"/>
      <c r="Q157" s="219"/>
      <c r="R157" s="220"/>
      <c r="S157" s="220"/>
      <c r="T157" s="220"/>
      <c r="U157" s="220"/>
      <c r="V157" s="220"/>
      <c r="W157" s="220"/>
      <c r="X157" s="220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125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47"/>
      <c r="D158" s="238"/>
      <c r="E158" s="238"/>
      <c r="F158" s="238"/>
      <c r="G158" s="238"/>
      <c r="H158" s="220"/>
      <c r="I158" s="220"/>
      <c r="J158" s="220"/>
      <c r="K158" s="220"/>
      <c r="L158" s="220"/>
      <c r="M158" s="220"/>
      <c r="N158" s="219"/>
      <c r="O158" s="219"/>
      <c r="P158" s="219"/>
      <c r="Q158" s="219"/>
      <c r="R158" s="220"/>
      <c r="S158" s="220"/>
      <c r="T158" s="220"/>
      <c r="U158" s="220"/>
      <c r="V158" s="220"/>
      <c r="W158" s="220"/>
      <c r="X158" s="220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127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31">
        <v>31</v>
      </c>
      <c r="B159" s="232" t="s">
        <v>270</v>
      </c>
      <c r="C159" s="245" t="s">
        <v>271</v>
      </c>
      <c r="D159" s="233" t="s">
        <v>119</v>
      </c>
      <c r="E159" s="234">
        <v>719.25</v>
      </c>
      <c r="F159" s="235"/>
      <c r="G159" s="236">
        <f>ROUND(E159*F159,2)</f>
        <v>0</v>
      </c>
      <c r="H159" s="235"/>
      <c r="I159" s="236">
        <f>ROUND(E159*H159,2)</f>
        <v>0</v>
      </c>
      <c r="J159" s="235"/>
      <c r="K159" s="236">
        <f>ROUND(E159*J159,2)</f>
        <v>0</v>
      </c>
      <c r="L159" s="236">
        <v>21</v>
      </c>
      <c r="M159" s="236">
        <f>G159*(1+L159/100)</f>
        <v>0</v>
      </c>
      <c r="N159" s="234">
        <v>0.13100000000000001</v>
      </c>
      <c r="O159" s="234">
        <f>ROUND(E159*N159,2)</f>
        <v>94.22</v>
      </c>
      <c r="P159" s="234">
        <v>0</v>
      </c>
      <c r="Q159" s="234">
        <f>ROUND(E159*P159,2)</f>
        <v>0</v>
      </c>
      <c r="R159" s="236" t="s">
        <v>263</v>
      </c>
      <c r="S159" s="236" t="s">
        <v>121</v>
      </c>
      <c r="T159" s="237" t="s">
        <v>121</v>
      </c>
      <c r="U159" s="220">
        <v>0</v>
      </c>
      <c r="V159" s="220">
        <f>ROUND(E159*U159,2)</f>
        <v>0</v>
      </c>
      <c r="W159" s="220"/>
      <c r="X159" s="220" t="s">
        <v>264</v>
      </c>
      <c r="Y159" s="210"/>
      <c r="Z159" s="210"/>
      <c r="AA159" s="210"/>
      <c r="AB159" s="210"/>
      <c r="AC159" s="210"/>
      <c r="AD159" s="210"/>
      <c r="AE159" s="210"/>
      <c r="AF159" s="210"/>
      <c r="AG159" s="210" t="s">
        <v>265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46" t="s">
        <v>272</v>
      </c>
      <c r="D160" s="221"/>
      <c r="E160" s="222">
        <v>719.25</v>
      </c>
      <c r="F160" s="220"/>
      <c r="G160" s="220"/>
      <c r="H160" s="220"/>
      <c r="I160" s="220"/>
      <c r="J160" s="220"/>
      <c r="K160" s="220"/>
      <c r="L160" s="220"/>
      <c r="M160" s="220"/>
      <c r="N160" s="219"/>
      <c r="O160" s="219"/>
      <c r="P160" s="219"/>
      <c r="Q160" s="219"/>
      <c r="R160" s="220"/>
      <c r="S160" s="220"/>
      <c r="T160" s="220"/>
      <c r="U160" s="220"/>
      <c r="V160" s="220"/>
      <c r="W160" s="220"/>
      <c r="X160" s="220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125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47"/>
      <c r="D161" s="238"/>
      <c r="E161" s="238"/>
      <c r="F161" s="238"/>
      <c r="G161" s="238"/>
      <c r="H161" s="220"/>
      <c r="I161" s="220"/>
      <c r="J161" s="220"/>
      <c r="K161" s="220"/>
      <c r="L161" s="220"/>
      <c r="M161" s="220"/>
      <c r="N161" s="219"/>
      <c r="O161" s="219"/>
      <c r="P161" s="219"/>
      <c r="Q161" s="219"/>
      <c r="R161" s="220"/>
      <c r="S161" s="220"/>
      <c r="T161" s="220"/>
      <c r="U161" s="220"/>
      <c r="V161" s="220"/>
      <c r="W161" s="220"/>
      <c r="X161" s="220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127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31">
        <v>32</v>
      </c>
      <c r="B162" s="232" t="s">
        <v>273</v>
      </c>
      <c r="C162" s="245" t="s">
        <v>274</v>
      </c>
      <c r="D162" s="233" t="s">
        <v>119</v>
      </c>
      <c r="E162" s="234">
        <v>50</v>
      </c>
      <c r="F162" s="235"/>
      <c r="G162" s="236">
        <f>ROUND(E162*F162,2)</f>
        <v>0</v>
      </c>
      <c r="H162" s="235"/>
      <c r="I162" s="236">
        <f>ROUND(E162*H162,2)</f>
        <v>0</v>
      </c>
      <c r="J162" s="235"/>
      <c r="K162" s="236">
        <f>ROUND(E162*J162,2)</f>
        <v>0</v>
      </c>
      <c r="L162" s="236">
        <v>21</v>
      </c>
      <c r="M162" s="236">
        <f>G162*(1+L162/100)</f>
        <v>0</v>
      </c>
      <c r="N162" s="234">
        <v>0.17499999999999999</v>
      </c>
      <c r="O162" s="234">
        <f>ROUND(E162*N162,2)</f>
        <v>8.75</v>
      </c>
      <c r="P162" s="234">
        <v>0</v>
      </c>
      <c r="Q162" s="234">
        <f>ROUND(E162*P162,2)</f>
        <v>0</v>
      </c>
      <c r="R162" s="236" t="s">
        <v>263</v>
      </c>
      <c r="S162" s="236" t="s">
        <v>121</v>
      </c>
      <c r="T162" s="237" t="s">
        <v>121</v>
      </c>
      <c r="U162" s="220">
        <v>0</v>
      </c>
      <c r="V162" s="220">
        <f>ROUND(E162*U162,2)</f>
        <v>0</v>
      </c>
      <c r="W162" s="220"/>
      <c r="X162" s="220" t="s">
        <v>264</v>
      </c>
      <c r="Y162" s="210"/>
      <c r="Z162" s="210"/>
      <c r="AA162" s="210"/>
      <c r="AB162" s="210"/>
      <c r="AC162" s="210"/>
      <c r="AD162" s="210"/>
      <c r="AE162" s="210"/>
      <c r="AF162" s="210"/>
      <c r="AG162" s="210" t="s">
        <v>265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46" t="s">
        <v>275</v>
      </c>
      <c r="D163" s="221"/>
      <c r="E163" s="222">
        <v>50</v>
      </c>
      <c r="F163" s="220"/>
      <c r="G163" s="220"/>
      <c r="H163" s="220"/>
      <c r="I163" s="220"/>
      <c r="J163" s="220"/>
      <c r="K163" s="220"/>
      <c r="L163" s="220"/>
      <c r="M163" s="220"/>
      <c r="N163" s="219"/>
      <c r="O163" s="219"/>
      <c r="P163" s="219"/>
      <c r="Q163" s="219"/>
      <c r="R163" s="220"/>
      <c r="S163" s="220"/>
      <c r="T163" s="220"/>
      <c r="U163" s="220"/>
      <c r="V163" s="220"/>
      <c r="W163" s="220"/>
      <c r="X163" s="220"/>
      <c r="Y163" s="210"/>
      <c r="Z163" s="210"/>
      <c r="AA163" s="210"/>
      <c r="AB163" s="210"/>
      <c r="AC163" s="210"/>
      <c r="AD163" s="210"/>
      <c r="AE163" s="210"/>
      <c r="AF163" s="210"/>
      <c r="AG163" s="210" t="s">
        <v>125</v>
      </c>
      <c r="AH163" s="210">
        <v>5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47"/>
      <c r="D164" s="238"/>
      <c r="E164" s="238"/>
      <c r="F164" s="238"/>
      <c r="G164" s="238"/>
      <c r="H164" s="220"/>
      <c r="I164" s="220"/>
      <c r="J164" s="220"/>
      <c r="K164" s="220"/>
      <c r="L164" s="220"/>
      <c r="M164" s="220"/>
      <c r="N164" s="219"/>
      <c r="O164" s="219"/>
      <c r="P164" s="219"/>
      <c r="Q164" s="219"/>
      <c r="R164" s="220"/>
      <c r="S164" s="220"/>
      <c r="T164" s="220"/>
      <c r="U164" s="220"/>
      <c r="V164" s="220"/>
      <c r="W164" s="220"/>
      <c r="X164" s="220"/>
      <c r="Y164" s="210"/>
      <c r="Z164" s="210"/>
      <c r="AA164" s="210"/>
      <c r="AB164" s="210"/>
      <c r="AC164" s="210"/>
      <c r="AD164" s="210"/>
      <c r="AE164" s="210"/>
      <c r="AF164" s="210"/>
      <c r="AG164" s="210" t="s">
        <v>127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x14ac:dyDescent="0.2">
      <c r="A165" s="224" t="s">
        <v>115</v>
      </c>
      <c r="B165" s="225" t="s">
        <v>74</v>
      </c>
      <c r="C165" s="244" t="s">
        <v>75</v>
      </c>
      <c r="D165" s="226"/>
      <c r="E165" s="227"/>
      <c r="F165" s="228"/>
      <c r="G165" s="228">
        <f>SUMIF(AG166:AG170,"&lt;&gt;NOR",G166:G170)</f>
        <v>0</v>
      </c>
      <c r="H165" s="228"/>
      <c r="I165" s="228">
        <f>SUM(I166:I170)</f>
        <v>0</v>
      </c>
      <c r="J165" s="228"/>
      <c r="K165" s="228">
        <f>SUM(K166:K170)</f>
        <v>0</v>
      </c>
      <c r="L165" s="228"/>
      <c r="M165" s="228">
        <f>SUM(M166:M170)</f>
        <v>0</v>
      </c>
      <c r="N165" s="227"/>
      <c r="O165" s="227">
        <f>SUM(O166:O170)</f>
        <v>0</v>
      </c>
      <c r="P165" s="227"/>
      <c r="Q165" s="227">
        <f>SUM(Q166:Q170)</f>
        <v>0</v>
      </c>
      <c r="R165" s="228"/>
      <c r="S165" s="228"/>
      <c r="T165" s="229"/>
      <c r="U165" s="223"/>
      <c r="V165" s="223">
        <f>SUM(V166:V170)</f>
        <v>0</v>
      </c>
      <c r="W165" s="223"/>
      <c r="X165" s="223"/>
      <c r="AG165" t="s">
        <v>116</v>
      </c>
    </row>
    <row r="166" spans="1:60" outlineLevel="1" x14ac:dyDescent="0.2">
      <c r="A166" s="231">
        <v>33</v>
      </c>
      <c r="B166" s="232" t="s">
        <v>276</v>
      </c>
      <c r="C166" s="245" t="s">
        <v>277</v>
      </c>
      <c r="D166" s="233" t="s">
        <v>184</v>
      </c>
      <c r="E166" s="234">
        <v>685</v>
      </c>
      <c r="F166" s="235"/>
      <c r="G166" s="236">
        <f>ROUND(E166*F166,2)</f>
        <v>0</v>
      </c>
      <c r="H166" s="235"/>
      <c r="I166" s="236">
        <f>ROUND(E166*H166,2)</f>
        <v>0</v>
      </c>
      <c r="J166" s="235"/>
      <c r="K166" s="236">
        <f>ROUND(E166*J166,2)</f>
        <v>0</v>
      </c>
      <c r="L166" s="236">
        <v>21</v>
      </c>
      <c r="M166" s="236">
        <f>G166*(1+L166/100)</f>
        <v>0</v>
      </c>
      <c r="N166" s="234">
        <v>0</v>
      </c>
      <c r="O166" s="234">
        <f>ROUND(E166*N166,2)</f>
        <v>0</v>
      </c>
      <c r="P166" s="234">
        <v>0</v>
      </c>
      <c r="Q166" s="234">
        <f>ROUND(E166*P166,2)</f>
        <v>0</v>
      </c>
      <c r="R166" s="236"/>
      <c r="S166" s="236" t="s">
        <v>121</v>
      </c>
      <c r="T166" s="237" t="s">
        <v>185</v>
      </c>
      <c r="U166" s="220">
        <v>0</v>
      </c>
      <c r="V166" s="220">
        <f>ROUND(E166*U166,2)</f>
        <v>0</v>
      </c>
      <c r="W166" s="220"/>
      <c r="X166" s="220" t="s">
        <v>186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187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49" t="s">
        <v>278</v>
      </c>
      <c r="D167" s="241"/>
      <c r="E167" s="241"/>
      <c r="F167" s="241"/>
      <c r="G167" s="241"/>
      <c r="H167" s="220"/>
      <c r="I167" s="220"/>
      <c r="J167" s="220"/>
      <c r="K167" s="220"/>
      <c r="L167" s="220"/>
      <c r="M167" s="220"/>
      <c r="N167" s="219"/>
      <c r="O167" s="219"/>
      <c r="P167" s="219"/>
      <c r="Q167" s="219"/>
      <c r="R167" s="220"/>
      <c r="S167" s="220"/>
      <c r="T167" s="220"/>
      <c r="U167" s="220"/>
      <c r="V167" s="220"/>
      <c r="W167" s="220"/>
      <c r="X167" s="220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189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17"/>
      <c r="B168" s="218"/>
      <c r="C168" s="250" t="s">
        <v>279</v>
      </c>
      <c r="D168" s="242"/>
      <c r="E168" s="242"/>
      <c r="F168" s="242"/>
      <c r="G168" s="242"/>
      <c r="H168" s="220"/>
      <c r="I168" s="220"/>
      <c r="J168" s="220"/>
      <c r="K168" s="220"/>
      <c r="L168" s="220"/>
      <c r="M168" s="220"/>
      <c r="N168" s="219"/>
      <c r="O168" s="219"/>
      <c r="P168" s="219"/>
      <c r="Q168" s="219"/>
      <c r="R168" s="220"/>
      <c r="S168" s="220"/>
      <c r="T168" s="220"/>
      <c r="U168" s="220"/>
      <c r="V168" s="220"/>
      <c r="W168" s="220"/>
      <c r="X168" s="220"/>
      <c r="Y168" s="210"/>
      <c r="Z168" s="210"/>
      <c r="AA168" s="210"/>
      <c r="AB168" s="210"/>
      <c r="AC168" s="210"/>
      <c r="AD168" s="210"/>
      <c r="AE168" s="210"/>
      <c r="AF168" s="210"/>
      <c r="AG168" s="210" t="s">
        <v>189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46" t="s">
        <v>280</v>
      </c>
      <c r="D169" s="221"/>
      <c r="E169" s="222">
        <v>685</v>
      </c>
      <c r="F169" s="220"/>
      <c r="G169" s="220"/>
      <c r="H169" s="220"/>
      <c r="I169" s="220"/>
      <c r="J169" s="220"/>
      <c r="K169" s="220"/>
      <c r="L169" s="220"/>
      <c r="M169" s="220"/>
      <c r="N169" s="219"/>
      <c r="O169" s="219"/>
      <c r="P169" s="219"/>
      <c r="Q169" s="219"/>
      <c r="R169" s="220"/>
      <c r="S169" s="220"/>
      <c r="T169" s="220"/>
      <c r="U169" s="220"/>
      <c r="V169" s="220"/>
      <c r="W169" s="220"/>
      <c r="X169" s="220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125</v>
      </c>
      <c r="AH169" s="210">
        <v>5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47"/>
      <c r="D170" s="238"/>
      <c r="E170" s="238"/>
      <c r="F170" s="238"/>
      <c r="G170" s="238"/>
      <c r="H170" s="220"/>
      <c r="I170" s="220"/>
      <c r="J170" s="220"/>
      <c r="K170" s="220"/>
      <c r="L170" s="220"/>
      <c r="M170" s="220"/>
      <c r="N170" s="219"/>
      <c r="O170" s="219"/>
      <c r="P170" s="219"/>
      <c r="Q170" s="219"/>
      <c r="R170" s="220"/>
      <c r="S170" s="220"/>
      <c r="T170" s="220"/>
      <c r="U170" s="220"/>
      <c r="V170" s="220"/>
      <c r="W170" s="220"/>
      <c r="X170" s="220"/>
      <c r="Y170" s="210"/>
      <c r="Z170" s="210"/>
      <c r="AA170" s="210"/>
      <c r="AB170" s="210"/>
      <c r="AC170" s="210"/>
      <c r="AD170" s="210"/>
      <c r="AE170" s="210"/>
      <c r="AF170" s="210"/>
      <c r="AG170" s="210" t="s">
        <v>127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x14ac:dyDescent="0.2">
      <c r="A171" s="224" t="s">
        <v>115</v>
      </c>
      <c r="B171" s="225" t="s">
        <v>76</v>
      </c>
      <c r="C171" s="244" t="s">
        <v>77</v>
      </c>
      <c r="D171" s="226"/>
      <c r="E171" s="227"/>
      <c r="F171" s="228"/>
      <c r="G171" s="228">
        <f>SUMIF(AG172:AG202,"&lt;&gt;NOR",G172:G202)</f>
        <v>0</v>
      </c>
      <c r="H171" s="228"/>
      <c r="I171" s="228">
        <f>SUM(I172:I202)</f>
        <v>0</v>
      </c>
      <c r="J171" s="228"/>
      <c r="K171" s="228">
        <f>SUM(K172:K202)</f>
        <v>0</v>
      </c>
      <c r="L171" s="228"/>
      <c r="M171" s="228">
        <f>SUM(M172:M202)</f>
        <v>0</v>
      </c>
      <c r="N171" s="227"/>
      <c r="O171" s="227">
        <f>SUM(O172:O202)</f>
        <v>198.72</v>
      </c>
      <c r="P171" s="227"/>
      <c r="Q171" s="227">
        <f>SUM(Q172:Q202)</f>
        <v>0</v>
      </c>
      <c r="R171" s="228"/>
      <c r="S171" s="228"/>
      <c r="T171" s="229"/>
      <c r="U171" s="223"/>
      <c r="V171" s="223">
        <f>SUM(V172:V202)</f>
        <v>273.25</v>
      </c>
      <c r="W171" s="223"/>
      <c r="X171" s="223"/>
      <c r="AG171" t="s">
        <v>116</v>
      </c>
    </row>
    <row r="172" spans="1:60" ht="22.5" outlineLevel="1" x14ac:dyDescent="0.2">
      <c r="A172" s="231">
        <v>34</v>
      </c>
      <c r="B172" s="232" t="s">
        <v>281</v>
      </c>
      <c r="C172" s="245" t="s">
        <v>282</v>
      </c>
      <c r="D172" s="233" t="s">
        <v>135</v>
      </c>
      <c r="E172" s="234">
        <v>908.25</v>
      </c>
      <c r="F172" s="235"/>
      <c r="G172" s="236">
        <f>ROUND(E172*F172,2)</f>
        <v>0</v>
      </c>
      <c r="H172" s="235"/>
      <c r="I172" s="236">
        <f>ROUND(E172*H172,2)</f>
        <v>0</v>
      </c>
      <c r="J172" s="235"/>
      <c r="K172" s="236">
        <f>ROUND(E172*J172,2)</f>
        <v>0</v>
      </c>
      <c r="L172" s="236">
        <v>21</v>
      </c>
      <c r="M172" s="236">
        <f>G172*(1+L172/100)</f>
        <v>0</v>
      </c>
      <c r="N172" s="234">
        <v>0.19189000000000001</v>
      </c>
      <c r="O172" s="234">
        <f>ROUND(E172*N172,2)</f>
        <v>174.28</v>
      </c>
      <c r="P172" s="234">
        <v>0</v>
      </c>
      <c r="Q172" s="234">
        <f>ROUND(E172*P172,2)</f>
        <v>0</v>
      </c>
      <c r="R172" s="236" t="s">
        <v>120</v>
      </c>
      <c r="S172" s="236" t="s">
        <v>121</v>
      </c>
      <c r="T172" s="237" t="s">
        <v>121</v>
      </c>
      <c r="U172" s="220">
        <v>0.16</v>
      </c>
      <c r="V172" s="220">
        <f>ROUND(E172*U172,2)</f>
        <v>145.32</v>
      </c>
      <c r="W172" s="220"/>
      <c r="X172" s="220" t="s">
        <v>122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123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48" t="s">
        <v>283</v>
      </c>
      <c r="D173" s="240"/>
      <c r="E173" s="240"/>
      <c r="F173" s="240"/>
      <c r="G173" s="240"/>
      <c r="H173" s="220"/>
      <c r="I173" s="220"/>
      <c r="J173" s="220"/>
      <c r="K173" s="220"/>
      <c r="L173" s="220"/>
      <c r="M173" s="220"/>
      <c r="N173" s="219"/>
      <c r="O173" s="219"/>
      <c r="P173" s="219"/>
      <c r="Q173" s="219"/>
      <c r="R173" s="220"/>
      <c r="S173" s="220"/>
      <c r="T173" s="220"/>
      <c r="U173" s="220"/>
      <c r="V173" s="220"/>
      <c r="W173" s="220"/>
      <c r="X173" s="220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131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46" t="s">
        <v>284</v>
      </c>
      <c r="D174" s="221"/>
      <c r="E174" s="222">
        <v>908.25</v>
      </c>
      <c r="F174" s="220"/>
      <c r="G174" s="220"/>
      <c r="H174" s="220"/>
      <c r="I174" s="220"/>
      <c r="J174" s="220"/>
      <c r="K174" s="220"/>
      <c r="L174" s="220"/>
      <c r="M174" s="220"/>
      <c r="N174" s="219"/>
      <c r="O174" s="219"/>
      <c r="P174" s="219"/>
      <c r="Q174" s="219"/>
      <c r="R174" s="220"/>
      <c r="S174" s="220"/>
      <c r="T174" s="220"/>
      <c r="U174" s="220"/>
      <c r="V174" s="220"/>
      <c r="W174" s="220"/>
      <c r="X174" s="220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125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47"/>
      <c r="D175" s="238"/>
      <c r="E175" s="238"/>
      <c r="F175" s="238"/>
      <c r="G175" s="238"/>
      <c r="H175" s="220"/>
      <c r="I175" s="220"/>
      <c r="J175" s="220"/>
      <c r="K175" s="220"/>
      <c r="L175" s="220"/>
      <c r="M175" s="220"/>
      <c r="N175" s="219"/>
      <c r="O175" s="219"/>
      <c r="P175" s="219"/>
      <c r="Q175" s="219"/>
      <c r="R175" s="220"/>
      <c r="S175" s="220"/>
      <c r="T175" s="220"/>
      <c r="U175" s="220"/>
      <c r="V175" s="220"/>
      <c r="W175" s="220"/>
      <c r="X175" s="220"/>
      <c r="Y175" s="210"/>
      <c r="Z175" s="210"/>
      <c r="AA175" s="210"/>
      <c r="AB175" s="210"/>
      <c r="AC175" s="210"/>
      <c r="AD175" s="210"/>
      <c r="AE175" s="210"/>
      <c r="AF175" s="210"/>
      <c r="AG175" s="210" t="s">
        <v>127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ht="45" outlineLevel="1" x14ac:dyDescent="0.2">
      <c r="A176" s="231">
        <v>35</v>
      </c>
      <c r="B176" s="232" t="s">
        <v>285</v>
      </c>
      <c r="C176" s="245" t="s">
        <v>286</v>
      </c>
      <c r="D176" s="233" t="s">
        <v>135</v>
      </c>
      <c r="E176" s="234">
        <v>82.32</v>
      </c>
      <c r="F176" s="235"/>
      <c r="G176" s="236">
        <f>ROUND(E176*F176,2)</f>
        <v>0</v>
      </c>
      <c r="H176" s="235"/>
      <c r="I176" s="236">
        <f>ROUND(E176*H176,2)</f>
        <v>0</v>
      </c>
      <c r="J176" s="235"/>
      <c r="K176" s="236">
        <f>ROUND(E176*J176,2)</f>
        <v>0</v>
      </c>
      <c r="L176" s="236">
        <v>21</v>
      </c>
      <c r="M176" s="236">
        <f>G176*(1+L176/100)</f>
        <v>0</v>
      </c>
      <c r="N176" s="234">
        <v>0.26980999999999999</v>
      </c>
      <c r="O176" s="234">
        <f>ROUND(E176*N176,2)</f>
        <v>22.21</v>
      </c>
      <c r="P176" s="234">
        <v>0</v>
      </c>
      <c r="Q176" s="234">
        <f>ROUND(E176*P176,2)</f>
        <v>0</v>
      </c>
      <c r="R176" s="236" t="s">
        <v>120</v>
      </c>
      <c r="S176" s="236" t="s">
        <v>121</v>
      </c>
      <c r="T176" s="237" t="s">
        <v>121</v>
      </c>
      <c r="U176" s="220">
        <v>0.27</v>
      </c>
      <c r="V176" s="220">
        <f>ROUND(E176*U176,2)</f>
        <v>22.23</v>
      </c>
      <c r="W176" s="220"/>
      <c r="X176" s="220" t="s">
        <v>122</v>
      </c>
      <c r="Y176" s="210"/>
      <c r="Z176" s="210"/>
      <c r="AA176" s="210"/>
      <c r="AB176" s="210"/>
      <c r="AC176" s="210"/>
      <c r="AD176" s="210"/>
      <c r="AE176" s="210"/>
      <c r="AF176" s="210"/>
      <c r="AG176" s="210" t="s">
        <v>123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48" t="s">
        <v>287</v>
      </c>
      <c r="D177" s="240"/>
      <c r="E177" s="240"/>
      <c r="F177" s="240"/>
      <c r="G177" s="240"/>
      <c r="H177" s="220"/>
      <c r="I177" s="220"/>
      <c r="J177" s="220"/>
      <c r="K177" s="220"/>
      <c r="L177" s="220"/>
      <c r="M177" s="220"/>
      <c r="N177" s="219"/>
      <c r="O177" s="219"/>
      <c r="P177" s="219"/>
      <c r="Q177" s="219"/>
      <c r="R177" s="220"/>
      <c r="S177" s="220"/>
      <c r="T177" s="220"/>
      <c r="U177" s="220"/>
      <c r="V177" s="220"/>
      <c r="W177" s="220"/>
      <c r="X177" s="220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131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46" t="s">
        <v>288</v>
      </c>
      <c r="D178" s="221"/>
      <c r="E178" s="222">
        <v>44.625</v>
      </c>
      <c r="F178" s="220"/>
      <c r="G178" s="220"/>
      <c r="H178" s="220"/>
      <c r="I178" s="220"/>
      <c r="J178" s="220"/>
      <c r="K178" s="220"/>
      <c r="L178" s="220"/>
      <c r="M178" s="220"/>
      <c r="N178" s="219"/>
      <c r="O178" s="219"/>
      <c r="P178" s="219"/>
      <c r="Q178" s="219"/>
      <c r="R178" s="220"/>
      <c r="S178" s="220"/>
      <c r="T178" s="220"/>
      <c r="U178" s="220"/>
      <c r="V178" s="220"/>
      <c r="W178" s="220"/>
      <c r="X178" s="220"/>
      <c r="Y178" s="210"/>
      <c r="Z178" s="210"/>
      <c r="AA178" s="210"/>
      <c r="AB178" s="210"/>
      <c r="AC178" s="210"/>
      <c r="AD178" s="210"/>
      <c r="AE178" s="210"/>
      <c r="AF178" s="210"/>
      <c r="AG178" s="210" t="s">
        <v>125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46" t="s">
        <v>289</v>
      </c>
      <c r="D179" s="221"/>
      <c r="E179" s="222">
        <v>37.695</v>
      </c>
      <c r="F179" s="220"/>
      <c r="G179" s="220"/>
      <c r="H179" s="220"/>
      <c r="I179" s="220"/>
      <c r="J179" s="220"/>
      <c r="K179" s="220"/>
      <c r="L179" s="220"/>
      <c r="M179" s="220"/>
      <c r="N179" s="219"/>
      <c r="O179" s="219"/>
      <c r="P179" s="219"/>
      <c r="Q179" s="219"/>
      <c r="R179" s="220"/>
      <c r="S179" s="220"/>
      <c r="T179" s="220"/>
      <c r="U179" s="220"/>
      <c r="V179" s="220"/>
      <c r="W179" s="220"/>
      <c r="X179" s="220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125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47"/>
      <c r="D180" s="238"/>
      <c r="E180" s="238"/>
      <c r="F180" s="238"/>
      <c r="G180" s="238"/>
      <c r="H180" s="220"/>
      <c r="I180" s="220"/>
      <c r="J180" s="220"/>
      <c r="K180" s="220"/>
      <c r="L180" s="220"/>
      <c r="M180" s="220"/>
      <c r="N180" s="219"/>
      <c r="O180" s="219"/>
      <c r="P180" s="219"/>
      <c r="Q180" s="219"/>
      <c r="R180" s="220"/>
      <c r="S180" s="220"/>
      <c r="T180" s="220"/>
      <c r="U180" s="220"/>
      <c r="V180" s="220"/>
      <c r="W180" s="220"/>
      <c r="X180" s="220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127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ht="22.5" outlineLevel="1" x14ac:dyDescent="0.2">
      <c r="A181" s="231">
        <v>36</v>
      </c>
      <c r="B181" s="232" t="s">
        <v>290</v>
      </c>
      <c r="C181" s="245" t="s">
        <v>291</v>
      </c>
      <c r="D181" s="233" t="s">
        <v>135</v>
      </c>
      <c r="E181" s="234">
        <v>37.695</v>
      </c>
      <c r="F181" s="235"/>
      <c r="G181" s="236">
        <f>ROUND(E181*F181,2)</f>
        <v>0</v>
      </c>
      <c r="H181" s="235"/>
      <c r="I181" s="236">
        <f>ROUND(E181*H181,2)</f>
        <v>0</v>
      </c>
      <c r="J181" s="235"/>
      <c r="K181" s="236">
        <f>ROUND(E181*J181,2)</f>
        <v>0</v>
      </c>
      <c r="L181" s="236">
        <v>21</v>
      </c>
      <c r="M181" s="236">
        <f>G181*(1+L181/100)</f>
        <v>0</v>
      </c>
      <c r="N181" s="234">
        <v>5.9049999999999998E-2</v>
      </c>
      <c r="O181" s="234">
        <f>ROUND(E181*N181,2)</f>
        <v>2.23</v>
      </c>
      <c r="P181" s="234">
        <v>0</v>
      </c>
      <c r="Q181" s="234">
        <f>ROUND(E181*P181,2)</f>
        <v>0</v>
      </c>
      <c r="R181" s="236" t="s">
        <v>120</v>
      </c>
      <c r="S181" s="236" t="s">
        <v>121</v>
      </c>
      <c r="T181" s="237" t="s">
        <v>121</v>
      </c>
      <c r="U181" s="220">
        <v>0.26</v>
      </c>
      <c r="V181" s="220">
        <f>ROUND(E181*U181,2)</f>
        <v>9.8000000000000007</v>
      </c>
      <c r="W181" s="220"/>
      <c r="X181" s="220" t="s">
        <v>122</v>
      </c>
      <c r="Y181" s="210"/>
      <c r="Z181" s="210"/>
      <c r="AA181" s="210"/>
      <c r="AB181" s="210"/>
      <c r="AC181" s="210"/>
      <c r="AD181" s="210"/>
      <c r="AE181" s="210"/>
      <c r="AF181" s="210"/>
      <c r="AG181" s="210" t="s">
        <v>123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46" t="s">
        <v>292</v>
      </c>
      <c r="D182" s="221"/>
      <c r="E182" s="222">
        <v>37.695</v>
      </c>
      <c r="F182" s="220"/>
      <c r="G182" s="220"/>
      <c r="H182" s="220"/>
      <c r="I182" s="220"/>
      <c r="J182" s="220"/>
      <c r="K182" s="220"/>
      <c r="L182" s="220"/>
      <c r="M182" s="220"/>
      <c r="N182" s="219"/>
      <c r="O182" s="219"/>
      <c r="P182" s="219"/>
      <c r="Q182" s="219"/>
      <c r="R182" s="220"/>
      <c r="S182" s="220"/>
      <c r="T182" s="220"/>
      <c r="U182" s="220"/>
      <c r="V182" s="220"/>
      <c r="W182" s="220"/>
      <c r="X182" s="220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125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47"/>
      <c r="D183" s="238"/>
      <c r="E183" s="238"/>
      <c r="F183" s="238"/>
      <c r="G183" s="238"/>
      <c r="H183" s="220"/>
      <c r="I183" s="220"/>
      <c r="J183" s="220"/>
      <c r="K183" s="220"/>
      <c r="L183" s="220"/>
      <c r="M183" s="220"/>
      <c r="N183" s="219"/>
      <c r="O183" s="219"/>
      <c r="P183" s="219"/>
      <c r="Q183" s="219"/>
      <c r="R183" s="220"/>
      <c r="S183" s="220"/>
      <c r="T183" s="220"/>
      <c r="U183" s="220"/>
      <c r="V183" s="220"/>
      <c r="W183" s="220"/>
      <c r="X183" s="220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127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31">
        <v>37</v>
      </c>
      <c r="B184" s="232" t="s">
        <v>293</v>
      </c>
      <c r="C184" s="245" t="s">
        <v>294</v>
      </c>
      <c r="D184" s="233" t="s">
        <v>135</v>
      </c>
      <c r="E184" s="234">
        <v>211.4</v>
      </c>
      <c r="F184" s="235"/>
      <c r="G184" s="236">
        <f>ROUND(E184*F184,2)</f>
        <v>0</v>
      </c>
      <c r="H184" s="235"/>
      <c r="I184" s="236">
        <f>ROUND(E184*H184,2)</f>
        <v>0</v>
      </c>
      <c r="J184" s="235"/>
      <c r="K184" s="236">
        <f>ROUND(E184*J184,2)</f>
        <v>0</v>
      </c>
      <c r="L184" s="236">
        <v>21</v>
      </c>
      <c r="M184" s="236">
        <f>G184*(1+L184/100)</f>
        <v>0</v>
      </c>
      <c r="N184" s="234">
        <v>1.0000000000000001E-5</v>
      </c>
      <c r="O184" s="234">
        <f>ROUND(E184*N184,2)</f>
        <v>0</v>
      </c>
      <c r="P184" s="234">
        <v>0</v>
      </c>
      <c r="Q184" s="234">
        <f>ROUND(E184*P184,2)</f>
        <v>0</v>
      </c>
      <c r="R184" s="236" t="s">
        <v>120</v>
      </c>
      <c r="S184" s="236" t="s">
        <v>121</v>
      </c>
      <c r="T184" s="237" t="s">
        <v>121</v>
      </c>
      <c r="U184" s="220">
        <v>7.0000000000000007E-2</v>
      </c>
      <c r="V184" s="220">
        <f>ROUND(E184*U184,2)</f>
        <v>14.8</v>
      </c>
      <c r="W184" s="220"/>
      <c r="X184" s="220" t="s">
        <v>122</v>
      </c>
      <c r="Y184" s="210"/>
      <c r="Z184" s="210"/>
      <c r="AA184" s="210"/>
      <c r="AB184" s="210"/>
      <c r="AC184" s="210"/>
      <c r="AD184" s="210"/>
      <c r="AE184" s="210"/>
      <c r="AF184" s="210"/>
      <c r="AG184" s="210" t="s">
        <v>123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48" t="s">
        <v>295</v>
      </c>
      <c r="D185" s="240"/>
      <c r="E185" s="240"/>
      <c r="F185" s="240"/>
      <c r="G185" s="240"/>
      <c r="H185" s="220"/>
      <c r="I185" s="220"/>
      <c r="J185" s="220"/>
      <c r="K185" s="220"/>
      <c r="L185" s="220"/>
      <c r="M185" s="220"/>
      <c r="N185" s="219"/>
      <c r="O185" s="219"/>
      <c r="P185" s="219"/>
      <c r="Q185" s="219"/>
      <c r="R185" s="220"/>
      <c r="S185" s="220"/>
      <c r="T185" s="220"/>
      <c r="U185" s="220"/>
      <c r="V185" s="220"/>
      <c r="W185" s="220"/>
      <c r="X185" s="220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131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46" t="s">
        <v>296</v>
      </c>
      <c r="D186" s="221"/>
      <c r="E186" s="222">
        <v>211.4</v>
      </c>
      <c r="F186" s="220"/>
      <c r="G186" s="220"/>
      <c r="H186" s="220"/>
      <c r="I186" s="220"/>
      <c r="J186" s="220"/>
      <c r="K186" s="220"/>
      <c r="L186" s="220"/>
      <c r="M186" s="220"/>
      <c r="N186" s="219"/>
      <c r="O186" s="219"/>
      <c r="P186" s="219"/>
      <c r="Q186" s="219"/>
      <c r="R186" s="220"/>
      <c r="S186" s="220"/>
      <c r="T186" s="220"/>
      <c r="U186" s="220"/>
      <c r="V186" s="220"/>
      <c r="W186" s="220"/>
      <c r="X186" s="220"/>
      <c r="Y186" s="210"/>
      <c r="Z186" s="210"/>
      <c r="AA186" s="210"/>
      <c r="AB186" s="210"/>
      <c r="AC186" s="210"/>
      <c r="AD186" s="210"/>
      <c r="AE186" s="210"/>
      <c r="AF186" s="210"/>
      <c r="AG186" s="210" t="s">
        <v>125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17"/>
      <c r="B187" s="218"/>
      <c r="C187" s="247"/>
      <c r="D187" s="238"/>
      <c r="E187" s="238"/>
      <c r="F187" s="238"/>
      <c r="G187" s="238"/>
      <c r="H187" s="220"/>
      <c r="I187" s="220"/>
      <c r="J187" s="220"/>
      <c r="K187" s="220"/>
      <c r="L187" s="220"/>
      <c r="M187" s="220"/>
      <c r="N187" s="219"/>
      <c r="O187" s="219"/>
      <c r="P187" s="219"/>
      <c r="Q187" s="219"/>
      <c r="R187" s="220"/>
      <c r="S187" s="220"/>
      <c r="T187" s="220"/>
      <c r="U187" s="220"/>
      <c r="V187" s="220"/>
      <c r="W187" s="220"/>
      <c r="X187" s="220"/>
      <c r="Y187" s="210"/>
      <c r="Z187" s="210"/>
      <c r="AA187" s="210"/>
      <c r="AB187" s="210"/>
      <c r="AC187" s="210"/>
      <c r="AD187" s="210"/>
      <c r="AE187" s="210"/>
      <c r="AF187" s="210"/>
      <c r="AG187" s="210" t="s">
        <v>127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31">
        <v>38</v>
      </c>
      <c r="B188" s="232" t="s">
        <v>297</v>
      </c>
      <c r="C188" s="245" t="s">
        <v>298</v>
      </c>
      <c r="D188" s="233" t="s">
        <v>135</v>
      </c>
      <c r="E188" s="234">
        <v>211.4</v>
      </c>
      <c r="F188" s="235"/>
      <c r="G188" s="236">
        <f>ROUND(E188*F188,2)</f>
        <v>0</v>
      </c>
      <c r="H188" s="235"/>
      <c r="I188" s="236">
        <f>ROUND(E188*H188,2)</f>
        <v>0</v>
      </c>
      <c r="J188" s="235"/>
      <c r="K188" s="236">
        <f>ROUND(E188*J188,2)</f>
        <v>0</v>
      </c>
      <c r="L188" s="236">
        <v>21</v>
      </c>
      <c r="M188" s="236">
        <f>G188*(1+L188/100)</f>
        <v>0</v>
      </c>
      <c r="N188" s="234">
        <v>0</v>
      </c>
      <c r="O188" s="234">
        <f>ROUND(E188*N188,2)</f>
        <v>0</v>
      </c>
      <c r="P188" s="234">
        <v>0</v>
      </c>
      <c r="Q188" s="234">
        <f>ROUND(E188*P188,2)</f>
        <v>0</v>
      </c>
      <c r="R188" s="236" t="s">
        <v>120</v>
      </c>
      <c r="S188" s="236" t="s">
        <v>121</v>
      </c>
      <c r="T188" s="237" t="s">
        <v>121</v>
      </c>
      <c r="U188" s="220">
        <v>0.36</v>
      </c>
      <c r="V188" s="220">
        <f>ROUND(E188*U188,2)</f>
        <v>76.099999999999994</v>
      </c>
      <c r="W188" s="220"/>
      <c r="X188" s="220" t="s">
        <v>122</v>
      </c>
      <c r="Y188" s="210"/>
      <c r="Z188" s="210"/>
      <c r="AA188" s="210"/>
      <c r="AB188" s="210"/>
      <c r="AC188" s="210"/>
      <c r="AD188" s="210"/>
      <c r="AE188" s="210"/>
      <c r="AF188" s="210"/>
      <c r="AG188" s="210" t="s">
        <v>123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48" t="s">
        <v>299</v>
      </c>
      <c r="D189" s="240"/>
      <c r="E189" s="240"/>
      <c r="F189" s="240"/>
      <c r="G189" s="240"/>
      <c r="H189" s="220"/>
      <c r="I189" s="220"/>
      <c r="J189" s="220"/>
      <c r="K189" s="220"/>
      <c r="L189" s="220"/>
      <c r="M189" s="220"/>
      <c r="N189" s="219"/>
      <c r="O189" s="219"/>
      <c r="P189" s="219"/>
      <c r="Q189" s="219"/>
      <c r="R189" s="220"/>
      <c r="S189" s="220"/>
      <c r="T189" s="220"/>
      <c r="U189" s="220"/>
      <c r="V189" s="220"/>
      <c r="W189" s="220"/>
      <c r="X189" s="220"/>
      <c r="Y189" s="210"/>
      <c r="Z189" s="210"/>
      <c r="AA189" s="210"/>
      <c r="AB189" s="210"/>
      <c r="AC189" s="210"/>
      <c r="AD189" s="210"/>
      <c r="AE189" s="210"/>
      <c r="AF189" s="210"/>
      <c r="AG189" s="210" t="s">
        <v>131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7"/>
      <c r="B190" s="218"/>
      <c r="C190" s="246" t="s">
        <v>300</v>
      </c>
      <c r="D190" s="221"/>
      <c r="E190" s="222">
        <v>211.4</v>
      </c>
      <c r="F190" s="220"/>
      <c r="G190" s="220"/>
      <c r="H190" s="220"/>
      <c r="I190" s="220"/>
      <c r="J190" s="220"/>
      <c r="K190" s="220"/>
      <c r="L190" s="220"/>
      <c r="M190" s="220"/>
      <c r="N190" s="219"/>
      <c r="O190" s="219"/>
      <c r="P190" s="219"/>
      <c r="Q190" s="219"/>
      <c r="R190" s="220"/>
      <c r="S190" s="220"/>
      <c r="T190" s="220"/>
      <c r="U190" s="220"/>
      <c r="V190" s="220"/>
      <c r="W190" s="220"/>
      <c r="X190" s="220"/>
      <c r="Y190" s="210"/>
      <c r="Z190" s="210"/>
      <c r="AA190" s="210"/>
      <c r="AB190" s="210"/>
      <c r="AC190" s="210"/>
      <c r="AD190" s="210"/>
      <c r="AE190" s="210"/>
      <c r="AF190" s="210"/>
      <c r="AG190" s="210" t="s">
        <v>125</v>
      </c>
      <c r="AH190" s="210">
        <v>5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7"/>
      <c r="B191" s="218"/>
      <c r="C191" s="247"/>
      <c r="D191" s="238"/>
      <c r="E191" s="238"/>
      <c r="F191" s="238"/>
      <c r="G191" s="238"/>
      <c r="H191" s="220"/>
      <c r="I191" s="220"/>
      <c r="J191" s="220"/>
      <c r="K191" s="220"/>
      <c r="L191" s="220"/>
      <c r="M191" s="220"/>
      <c r="N191" s="219"/>
      <c r="O191" s="219"/>
      <c r="P191" s="219"/>
      <c r="Q191" s="219"/>
      <c r="R191" s="220"/>
      <c r="S191" s="220"/>
      <c r="T191" s="220"/>
      <c r="U191" s="220"/>
      <c r="V191" s="220"/>
      <c r="W191" s="220"/>
      <c r="X191" s="220"/>
      <c r="Y191" s="210"/>
      <c r="Z191" s="210"/>
      <c r="AA191" s="210"/>
      <c r="AB191" s="210"/>
      <c r="AC191" s="210"/>
      <c r="AD191" s="210"/>
      <c r="AE191" s="210"/>
      <c r="AF191" s="210"/>
      <c r="AG191" s="210" t="s">
        <v>127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31">
        <v>39</v>
      </c>
      <c r="B192" s="232" t="s">
        <v>301</v>
      </c>
      <c r="C192" s="245" t="s">
        <v>302</v>
      </c>
      <c r="D192" s="233" t="s">
        <v>135</v>
      </c>
      <c r="E192" s="234">
        <v>56.5</v>
      </c>
      <c r="F192" s="235"/>
      <c r="G192" s="236">
        <f>ROUND(E192*F192,2)</f>
        <v>0</v>
      </c>
      <c r="H192" s="235"/>
      <c r="I192" s="236">
        <f>ROUND(E192*H192,2)</f>
        <v>0</v>
      </c>
      <c r="J192" s="235"/>
      <c r="K192" s="236">
        <f>ROUND(E192*J192,2)</f>
        <v>0</v>
      </c>
      <c r="L192" s="236">
        <v>21</v>
      </c>
      <c r="M192" s="236">
        <f>G192*(1+L192/100)</f>
        <v>0</v>
      </c>
      <c r="N192" s="234">
        <v>0</v>
      </c>
      <c r="O192" s="234">
        <f>ROUND(E192*N192,2)</f>
        <v>0</v>
      </c>
      <c r="P192" s="234">
        <v>0</v>
      </c>
      <c r="Q192" s="234">
        <f>ROUND(E192*P192,2)</f>
        <v>0</v>
      </c>
      <c r="R192" s="236" t="s">
        <v>120</v>
      </c>
      <c r="S192" s="236" t="s">
        <v>121</v>
      </c>
      <c r="T192" s="237" t="s">
        <v>121</v>
      </c>
      <c r="U192" s="220">
        <v>0.04</v>
      </c>
      <c r="V192" s="220">
        <f>ROUND(E192*U192,2)</f>
        <v>2.2599999999999998</v>
      </c>
      <c r="W192" s="220"/>
      <c r="X192" s="220" t="s">
        <v>122</v>
      </c>
      <c r="Y192" s="210"/>
      <c r="Z192" s="210"/>
      <c r="AA192" s="210"/>
      <c r="AB192" s="210"/>
      <c r="AC192" s="210"/>
      <c r="AD192" s="210"/>
      <c r="AE192" s="210"/>
      <c r="AF192" s="210"/>
      <c r="AG192" s="210" t="s">
        <v>123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48" t="s">
        <v>303</v>
      </c>
      <c r="D193" s="240"/>
      <c r="E193" s="240"/>
      <c r="F193" s="240"/>
      <c r="G193" s="240"/>
      <c r="H193" s="220"/>
      <c r="I193" s="220"/>
      <c r="J193" s="220"/>
      <c r="K193" s="220"/>
      <c r="L193" s="220"/>
      <c r="M193" s="220"/>
      <c r="N193" s="219"/>
      <c r="O193" s="219"/>
      <c r="P193" s="219"/>
      <c r="Q193" s="219"/>
      <c r="R193" s="220"/>
      <c r="S193" s="220"/>
      <c r="T193" s="220"/>
      <c r="U193" s="220"/>
      <c r="V193" s="220"/>
      <c r="W193" s="220"/>
      <c r="X193" s="220"/>
      <c r="Y193" s="210"/>
      <c r="Z193" s="210"/>
      <c r="AA193" s="210"/>
      <c r="AB193" s="210"/>
      <c r="AC193" s="210"/>
      <c r="AD193" s="210"/>
      <c r="AE193" s="210"/>
      <c r="AF193" s="210"/>
      <c r="AG193" s="210" t="s">
        <v>131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46" t="s">
        <v>304</v>
      </c>
      <c r="D194" s="221"/>
      <c r="E194" s="222">
        <v>56.5</v>
      </c>
      <c r="F194" s="220"/>
      <c r="G194" s="220"/>
      <c r="H194" s="220"/>
      <c r="I194" s="220"/>
      <c r="J194" s="220"/>
      <c r="K194" s="220"/>
      <c r="L194" s="220"/>
      <c r="M194" s="220"/>
      <c r="N194" s="219"/>
      <c r="O194" s="219"/>
      <c r="P194" s="219"/>
      <c r="Q194" s="219"/>
      <c r="R194" s="220"/>
      <c r="S194" s="220"/>
      <c r="T194" s="220"/>
      <c r="U194" s="220"/>
      <c r="V194" s="220"/>
      <c r="W194" s="220"/>
      <c r="X194" s="220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125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47"/>
      <c r="D195" s="238"/>
      <c r="E195" s="238"/>
      <c r="F195" s="238"/>
      <c r="G195" s="238"/>
      <c r="H195" s="220"/>
      <c r="I195" s="220"/>
      <c r="J195" s="220"/>
      <c r="K195" s="220"/>
      <c r="L195" s="220"/>
      <c r="M195" s="220"/>
      <c r="N195" s="219"/>
      <c r="O195" s="219"/>
      <c r="P195" s="219"/>
      <c r="Q195" s="219"/>
      <c r="R195" s="220"/>
      <c r="S195" s="220"/>
      <c r="T195" s="220"/>
      <c r="U195" s="220"/>
      <c r="V195" s="220"/>
      <c r="W195" s="220"/>
      <c r="X195" s="220"/>
      <c r="Y195" s="210"/>
      <c r="Z195" s="210"/>
      <c r="AA195" s="210"/>
      <c r="AB195" s="210"/>
      <c r="AC195" s="210"/>
      <c r="AD195" s="210"/>
      <c r="AE195" s="210"/>
      <c r="AF195" s="210"/>
      <c r="AG195" s="210" t="s">
        <v>127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31">
        <v>40</v>
      </c>
      <c r="B196" s="232" t="s">
        <v>305</v>
      </c>
      <c r="C196" s="245" t="s">
        <v>306</v>
      </c>
      <c r="D196" s="233" t="s">
        <v>119</v>
      </c>
      <c r="E196" s="234">
        <v>685</v>
      </c>
      <c r="F196" s="235"/>
      <c r="G196" s="236">
        <f>ROUND(E196*F196,2)</f>
        <v>0</v>
      </c>
      <c r="H196" s="235"/>
      <c r="I196" s="236">
        <f>ROUND(E196*H196,2)</f>
        <v>0</v>
      </c>
      <c r="J196" s="235"/>
      <c r="K196" s="236">
        <f>ROUND(E196*J196,2)</f>
        <v>0</v>
      </c>
      <c r="L196" s="236">
        <v>21</v>
      </c>
      <c r="M196" s="236">
        <f>G196*(1+L196/100)</f>
        <v>0</v>
      </c>
      <c r="N196" s="234">
        <v>0</v>
      </c>
      <c r="O196" s="234">
        <f>ROUND(E196*N196,2)</f>
        <v>0</v>
      </c>
      <c r="P196" s="234">
        <v>0</v>
      </c>
      <c r="Q196" s="234">
        <f>ROUND(E196*P196,2)</f>
        <v>0</v>
      </c>
      <c r="R196" s="236" t="s">
        <v>120</v>
      </c>
      <c r="S196" s="236" t="s">
        <v>121</v>
      </c>
      <c r="T196" s="237" t="s">
        <v>121</v>
      </c>
      <c r="U196" s="220">
        <v>0</v>
      </c>
      <c r="V196" s="220">
        <f>ROUND(E196*U196,2)</f>
        <v>0</v>
      </c>
      <c r="W196" s="220"/>
      <c r="X196" s="220" t="s">
        <v>122</v>
      </c>
      <c r="Y196" s="210"/>
      <c r="Z196" s="210"/>
      <c r="AA196" s="210"/>
      <c r="AB196" s="210"/>
      <c r="AC196" s="210"/>
      <c r="AD196" s="210"/>
      <c r="AE196" s="210"/>
      <c r="AF196" s="210"/>
      <c r="AG196" s="210" t="s">
        <v>123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7"/>
      <c r="B197" s="218"/>
      <c r="C197" s="246" t="s">
        <v>280</v>
      </c>
      <c r="D197" s="221"/>
      <c r="E197" s="222">
        <v>685</v>
      </c>
      <c r="F197" s="220"/>
      <c r="G197" s="220"/>
      <c r="H197" s="220"/>
      <c r="I197" s="220"/>
      <c r="J197" s="220"/>
      <c r="K197" s="220"/>
      <c r="L197" s="220"/>
      <c r="M197" s="220"/>
      <c r="N197" s="219"/>
      <c r="O197" s="219"/>
      <c r="P197" s="219"/>
      <c r="Q197" s="219"/>
      <c r="R197" s="220"/>
      <c r="S197" s="220"/>
      <c r="T197" s="220"/>
      <c r="U197" s="220"/>
      <c r="V197" s="220"/>
      <c r="W197" s="220"/>
      <c r="X197" s="220"/>
      <c r="Y197" s="210"/>
      <c r="Z197" s="210"/>
      <c r="AA197" s="210"/>
      <c r="AB197" s="210"/>
      <c r="AC197" s="210"/>
      <c r="AD197" s="210"/>
      <c r="AE197" s="210"/>
      <c r="AF197" s="210"/>
      <c r="AG197" s="210" t="s">
        <v>125</v>
      </c>
      <c r="AH197" s="210">
        <v>5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17"/>
      <c r="B198" s="218"/>
      <c r="C198" s="247"/>
      <c r="D198" s="238"/>
      <c r="E198" s="238"/>
      <c r="F198" s="238"/>
      <c r="G198" s="238"/>
      <c r="H198" s="220"/>
      <c r="I198" s="220"/>
      <c r="J198" s="220"/>
      <c r="K198" s="220"/>
      <c r="L198" s="220"/>
      <c r="M198" s="220"/>
      <c r="N198" s="219"/>
      <c r="O198" s="219"/>
      <c r="P198" s="219"/>
      <c r="Q198" s="219"/>
      <c r="R198" s="220"/>
      <c r="S198" s="220"/>
      <c r="T198" s="220"/>
      <c r="U198" s="220"/>
      <c r="V198" s="220"/>
      <c r="W198" s="220"/>
      <c r="X198" s="220"/>
      <c r="Y198" s="210"/>
      <c r="Z198" s="210"/>
      <c r="AA198" s="210"/>
      <c r="AB198" s="210"/>
      <c r="AC198" s="210"/>
      <c r="AD198" s="210"/>
      <c r="AE198" s="210"/>
      <c r="AF198" s="210"/>
      <c r="AG198" s="210" t="s">
        <v>127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31">
        <v>41</v>
      </c>
      <c r="B199" s="232" t="s">
        <v>307</v>
      </c>
      <c r="C199" s="245" t="s">
        <v>308</v>
      </c>
      <c r="D199" s="233" t="s">
        <v>119</v>
      </c>
      <c r="E199" s="234">
        <v>685</v>
      </c>
      <c r="F199" s="235"/>
      <c r="G199" s="236">
        <f>ROUND(E199*F199,2)</f>
        <v>0</v>
      </c>
      <c r="H199" s="235"/>
      <c r="I199" s="236">
        <f>ROUND(E199*H199,2)</f>
        <v>0</v>
      </c>
      <c r="J199" s="235"/>
      <c r="K199" s="236">
        <f>ROUND(E199*J199,2)</f>
        <v>0</v>
      </c>
      <c r="L199" s="236">
        <v>21</v>
      </c>
      <c r="M199" s="236">
        <f>G199*(1+L199/100)</f>
        <v>0</v>
      </c>
      <c r="N199" s="234">
        <v>0</v>
      </c>
      <c r="O199" s="234">
        <f>ROUND(E199*N199,2)</f>
        <v>0</v>
      </c>
      <c r="P199" s="234">
        <v>0</v>
      </c>
      <c r="Q199" s="234">
        <f>ROUND(E199*P199,2)</f>
        <v>0</v>
      </c>
      <c r="R199" s="236" t="s">
        <v>120</v>
      </c>
      <c r="S199" s="236" t="s">
        <v>121</v>
      </c>
      <c r="T199" s="237" t="s">
        <v>121</v>
      </c>
      <c r="U199" s="220">
        <v>4.0000000000000001E-3</v>
      </c>
      <c r="V199" s="220">
        <f>ROUND(E199*U199,2)</f>
        <v>2.74</v>
      </c>
      <c r="W199" s="220"/>
      <c r="X199" s="220" t="s">
        <v>122</v>
      </c>
      <c r="Y199" s="210"/>
      <c r="Z199" s="210"/>
      <c r="AA199" s="210"/>
      <c r="AB199" s="210"/>
      <c r="AC199" s="210"/>
      <c r="AD199" s="210"/>
      <c r="AE199" s="210"/>
      <c r="AF199" s="210"/>
      <c r="AG199" s="210" t="s">
        <v>123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48" t="s">
        <v>309</v>
      </c>
      <c r="D200" s="240"/>
      <c r="E200" s="240"/>
      <c r="F200" s="240"/>
      <c r="G200" s="240"/>
      <c r="H200" s="220"/>
      <c r="I200" s="220"/>
      <c r="J200" s="220"/>
      <c r="K200" s="220"/>
      <c r="L200" s="220"/>
      <c r="M200" s="220"/>
      <c r="N200" s="219"/>
      <c r="O200" s="219"/>
      <c r="P200" s="219"/>
      <c r="Q200" s="219"/>
      <c r="R200" s="220"/>
      <c r="S200" s="220"/>
      <c r="T200" s="220"/>
      <c r="U200" s="220"/>
      <c r="V200" s="220"/>
      <c r="W200" s="220"/>
      <c r="X200" s="220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131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46" t="s">
        <v>280</v>
      </c>
      <c r="D201" s="221"/>
      <c r="E201" s="222">
        <v>685</v>
      </c>
      <c r="F201" s="220"/>
      <c r="G201" s="220"/>
      <c r="H201" s="220"/>
      <c r="I201" s="220"/>
      <c r="J201" s="220"/>
      <c r="K201" s="220"/>
      <c r="L201" s="220"/>
      <c r="M201" s="220"/>
      <c r="N201" s="219"/>
      <c r="O201" s="219"/>
      <c r="P201" s="219"/>
      <c r="Q201" s="219"/>
      <c r="R201" s="220"/>
      <c r="S201" s="220"/>
      <c r="T201" s="220"/>
      <c r="U201" s="220"/>
      <c r="V201" s="220"/>
      <c r="W201" s="220"/>
      <c r="X201" s="220"/>
      <c r="Y201" s="210"/>
      <c r="Z201" s="210"/>
      <c r="AA201" s="210"/>
      <c r="AB201" s="210"/>
      <c r="AC201" s="210"/>
      <c r="AD201" s="210"/>
      <c r="AE201" s="210"/>
      <c r="AF201" s="210"/>
      <c r="AG201" s="210" t="s">
        <v>125</v>
      </c>
      <c r="AH201" s="210">
        <v>5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7"/>
      <c r="B202" s="218"/>
      <c r="C202" s="247"/>
      <c r="D202" s="238"/>
      <c r="E202" s="238"/>
      <c r="F202" s="238"/>
      <c r="G202" s="238"/>
      <c r="H202" s="220"/>
      <c r="I202" s="220"/>
      <c r="J202" s="220"/>
      <c r="K202" s="220"/>
      <c r="L202" s="220"/>
      <c r="M202" s="220"/>
      <c r="N202" s="219"/>
      <c r="O202" s="219"/>
      <c r="P202" s="219"/>
      <c r="Q202" s="219"/>
      <c r="R202" s="220"/>
      <c r="S202" s="220"/>
      <c r="T202" s="220"/>
      <c r="U202" s="220"/>
      <c r="V202" s="220"/>
      <c r="W202" s="220"/>
      <c r="X202" s="220"/>
      <c r="Y202" s="210"/>
      <c r="Z202" s="210"/>
      <c r="AA202" s="210"/>
      <c r="AB202" s="210"/>
      <c r="AC202" s="210"/>
      <c r="AD202" s="210"/>
      <c r="AE202" s="210"/>
      <c r="AF202" s="210"/>
      <c r="AG202" s="210" t="s">
        <v>127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x14ac:dyDescent="0.2">
      <c r="A203" s="224" t="s">
        <v>115</v>
      </c>
      <c r="B203" s="225" t="s">
        <v>78</v>
      </c>
      <c r="C203" s="244" t="s">
        <v>79</v>
      </c>
      <c r="D203" s="226"/>
      <c r="E203" s="227"/>
      <c r="F203" s="228"/>
      <c r="G203" s="228">
        <f>SUMIF(AG204:AG206,"&lt;&gt;NOR",G204:G206)</f>
        <v>0</v>
      </c>
      <c r="H203" s="228"/>
      <c r="I203" s="228">
        <f>SUM(I204:I206)</f>
        <v>0</v>
      </c>
      <c r="J203" s="228"/>
      <c r="K203" s="228">
        <f>SUM(K204:K206)</f>
        <v>0</v>
      </c>
      <c r="L203" s="228"/>
      <c r="M203" s="228">
        <f>SUM(M204:M206)</f>
        <v>0</v>
      </c>
      <c r="N203" s="227"/>
      <c r="O203" s="227">
        <f>SUM(O204:O206)</f>
        <v>0</v>
      </c>
      <c r="P203" s="227"/>
      <c r="Q203" s="227">
        <f>SUM(Q204:Q206)</f>
        <v>0</v>
      </c>
      <c r="R203" s="228"/>
      <c r="S203" s="228"/>
      <c r="T203" s="229"/>
      <c r="U203" s="223"/>
      <c r="V203" s="223">
        <f>SUM(V204:V206)</f>
        <v>24.85</v>
      </c>
      <c r="W203" s="223"/>
      <c r="X203" s="223"/>
      <c r="AG203" t="s">
        <v>116</v>
      </c>
    </row>
    <row r="204" spans="1:60" outlineLevel="1" x14ac:dyDescent="0.2">
      <c r="A204" s="231">
        <v>42</v>
      </c>
      <c r="B204" s="232" t="s">
        <v>310</v>
      </c>
      <c r="C204" s="245" t="s">
        <v>311</v>
      </c>
      <c r="D204" s="233" t="s">
        <v>312</v>
      </c>
      <c r="E204" s="234">
        <v>1553.30179</v>
      </c>
      <c r="F204" s="235"/>
      <c r="G204" s="236">
        <f>ROUND(E204*F204,2)</f>
        <v>0</v>
      </c>
      <c r="H204" s="235"/>
      <c r="I204" s="236">
        <f>ROUND(E204*H204,2)</f>
        <v>0</v>
      </c>
      <c r="J204" s="235"/>
      <c r="K204" s="236">
        <f>ROUND(E204*J204,2)</f>
        <v>0</v>
      </c>
      <c r="L204" s="236">
        <v>21</v>
      </c>
      <c r="M204" s="236">
        <f>G204*(1+L204/100)</f>
        <v>0</v>
      </c>
      <c r="N204" s="234">
        <v>0</v>
      </c>
      <c r="O204" s="234">
        <f>ROUND(E204*N204,2)</f>
        <v>0</v>
      </c>
      <c r="P204" s="234">
        <v>0</v>
      </c>
      <c r="Q204" s="234">
        <f>ROUND(E204*P204,2)</f>
        <v>0</v>
      </c>
      <c r="R204" s="236" t="s">
        <v>120</v>
      </c>
      <c r="S204" s="236" t="s">
        <v>121</v>
      </c>
      <c r="T204" s="237" t="s">
        <v>121</v>
      </c>
      <c r="U204" s="220">
        <v>1.6E-2</v>
      </c>
      <c r="V204" s="220">
        <f>ROUND(E204*U204,2)</f>
        <v>24.85</v>
      </c>
      <c r="W204" s="220"/>
      <c r="X204" s="220" t="s">
        <v>313</v>
      </c>
      <c r="Y204" s="210"/>
      <c r="Z204" s="210"/>
      <c r="AA204" s="210"/>
      <c r="AB204" s="210"/>
      <c r="AC204" s="210"/>
      <c r="AD204" s="210"/>
      <c r="AE204" s="210"/>
      <c r="AF204" s="210"/>
      <c r="AG204" s="210" t="s">
        <v>314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7"/>
      <c r="B205" s="218"/>
      <c r="C205" s="248" t="s">
        <v>315</v>
      </c>
      <c r="D205" s="240"/>
      <c r="E205" s="240"/>
      <c r="F205" s="240"/>
      <c r="G205" s="240"/>
      <c r="H205" s="220"/>
      <c r="I205" s="220"/>
      <c r="J205" s="220"/>
      <c r="K205" s="220"/>
      <c r="L205" s="220"/>
      <c r="M205" s="220"/>
      <c r="N205" s="219"/>
      <c r="O205" s="219"/>
      <c r="P205" s="219"/>
      <c r="Q205" s="219"/>
      <c r="R205" s="220"/>
      <c r="S205" s="220"/>
      <c r="T205" s="220"/>
      <c r="U205" s="220"/>
      <c r="V205" s="220"/>
      <c r="W205" s="220"/>
      <c r="X205" s="220"/>
      <c r="Y205" s="210"/>
      <c r="Z205" s="210"/>
      <c r="AA205" s="210"/>
      <c r="AB205" s="210"/>
      <c r="AC205" s="210"/>
      <c r="AD205" s="210"/>
      <c r="AE205" s="210"/>
      <c r="AF205" s="210"/>
      <c r="AG205" s="210" t="s">
        <v>131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47"/>
      <c r="D206" s="238"/>
      <c r="E206" s="238"/>
      <c r="F206" s="238"/>
      <c r="G206" s="238"/>
      <c r="H206" s="220"/>
      <c r="I206" s="220"/>
      <c r="J206" s="220"/>
      <c r="K206" s="220"/>
      <c r="L206" s="220"/>
      <c r="M206" s="220"/>
      <c r="N206" s="219"/>
      <c r="O206" s="219"/>
      <c r="P206" s="219"/>
      <c r="Q206" s="219"/>
      <c r="R206" s="220"/>
      <c r="S206" s="220"/>
      <c r="T206" s="220"/>
      <c r="U206" s="220"/>
      <c r="V206" s="220"/>
      <c r="W206" s="220"/>
      <c r="X206" s="220"/>
      <c r="Y206" s="210"/>
      <c r="Z206" s="210"/>
      <c r="AA206" s="210"/>
      <c r="AB206" s="210"/>
      <c r="AC206" s="210"/>
      <c r="AD206" s="210"/>
      <c r="AE206" s="210"/>
      <c r="AF206" s="210"/>
      <c r="AG206" s="210" t="s">
        <v>127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x14ac:dyDescent="0.2">
      <c r="A207" s="224" t="s">
        <v>115</v>
      </c>
      <c r="B207" s="225" t="s">
        <v>84</v>
      </c>
      <c r="C207" s="244" t="s">
        <v>85</v>
      </c>
      <c r="D207" s="226"/>
      <c r="E207" s="227"/>
      <c r="F207" s="228"/>
      <c r="G207" s="228">
        <f>SUMIF(AG208:AG225,"&lt;&gt;NOR",G208:G225)</f>
        <v>0</v>
      </c>
      <c r="H207" s="228"/>
      <c r="I207" s="228">
        <f>SUM(I208:I225)</f>
        <v>0</v>
      </c>
      <c r="J207" s="228"/>
      <c r="K207" s="228">
        <f>SUM(K208:K225)</f>
        <v>0</v>
      </c>
      <c r="L207" s="228"/>
      <c r="M207" s="228">
        <f>SUM(M208:M225)</f>
        <v>0</v>
      </c>
      <c r="N207" s="227"/>
      <c r="O207" s="227">
        <f>SUM(O208:O225)</f>
        <v>0</v>
      </c>
      <c r="P207" s="227"/>
      <c r="Q207" s="227">
        <f>SUM(Q208:Q225)</f>
        <v>0</v>
      </c>
      <c r="R207" s="228"/>
      <c r="S207" s="228"/>
      <c r="T207" s="229"/>
      <c r="U207" s="223"/>
      <c r="V207" s="223">
        <f>SUM(V208:V225)</f>
        <v>102.92</v>
      </c>
      <c r="W207" s="223"/>
      <c r="X207" s="223"/>
      <c r="AG207" t="s">
        <v>116</v>
      </c>
    </row>
    <row r="208" spans="1:60" outlineLevel="1" x14ac:dyDescent="0.2">
      <c r="A208" s="231">
        <v>43</v>
      </c>
      <c r="B208" s="232" t="s">
        <v>316</v>
      </c>
      <c r="C208" s="245" t="s">
        <v>317</v>
      </c>
      <c r="D208" s="233" t="s">
        <v>312</v>
      </c>
      <c r="E208" s="234">
        <v>630.6</v>
      </c>
      <c r="F208" s="235"/>
      <c r="G208" s="236">
        <f>ROUND(E208*F208,2)</f>
        <v>0</v>
      </c>
      <c r="H208" s="235"/>
      <c r="I208" s="236">
        <f>ROUND(E208*H208,2)</f>
        <v>0</v>
      </c>
      <c r="J208" s="235"/>
      <c r="K208" s="236">
        <f>ROUND(E208*J208,2)</f>
        <v>0</v>
      </c>
      <c r="L208" s="236">
        <v>21</v>
      </c>
      <c r="M208" s="236">
        <f>G208*(1+L208/100)</f>
        <v>0</v>
      </c>
      <c r="N208" s="234">
        <v>0</v>
      </c>
      <c r="O208" s="234">
        <f>ROUND(E208*N208,2)</f>
        <v>0</v>
      </c>
      <c r="P208" s="234">
        <v>0</v>
      </c>
      <c r="Q208" s="234">
        <f>ROUND(E208*P208,2)</f>
        <v>0</v>
      </c>
      <c r="R208" s="236"/>
      <c r="S208" s="236" t="s">
        <v>318</v>
      </c>
      <c r="T208" s="237" t="s">
        <v>319</v>
      </c>
      <c r="U208" s="220">
        <v>0</v>
      </c>
      <c r="V208" s="220">
        <f>ROUND(E208*U208,2)</f>
        <v>0</v>
      </c>
      <c r="W208" s="220"/>
      <c r="X208" s="220" t="s">
        <v>122</v>
      </c>
      <c r="Y208" s="210"/>
      <c r="Z208" s="210"/>
      <c r="AA208" s="210"/>
      <c r="AB208" s="210"/>
      <c r="AC208" s="210"/>
      <c r="AD208" s="210"/>
      <c r="AE208" s="210"/>
      <c r="AF208" s="210"/>
      <c r="AG208" s="210" t="s">
        <v>123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17"/>
      <c r="B209" s="218"/>
      <c r="C209" s="246" t="s">
        <v>320</v>
      </c>
      <c r="D209" s="221"/>
      <c r="E209" s="222">
        <v>630.6</v>
      </c>
      <c r="F209" s="220"/>
      <c r="G209" s="220"/>
      <c r="H209" s="220"/>
      <c r="I209" s="220"/>
      <c r="J209" s="220"/>
      <c r="K209" s="220"/>
      <c r="L209" s="220"/>
      <c r="M209" s="220"/>
      <c r="N209" s="219"/>
      <c r="O209" s="219"/>
      <c r="P209" s="219"/>
      <c r="Q209" s="219"/>
      <c r="R209" s="220"/>
      <c r="S209" s="220"/>
      <c r="T209" s="220"/>
      <c r="U209" s="220"/>
      <c r="V209" s="220"/>
      <c r="W209" s="220"/>
      <c r="X209" s="220"/>
      <c r="Y209" s="210"/>
      <c r="Z209" s="210"/>
      <c r="AA209" s="210"/>
      <c r="AB209" s="210"/>
      <c r="AC209" s="210"/>
      <c r="AD209" s="210"/>
      <c r="AE209" s="210"/>
      <c r="AF209" s="210"/>
      <c r="AG209" s="210" t="s">
        <v>125</v>
      </c>
      <c r="AH209" s="210">
        <v>0</v>
      </c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7"/>
      <c r="B210" s="218"/>
      <c r="C210" s="247"/>
      <c r="D210" s="238"/>
      <c r="E210" s="238"/>
      <c r="F210" s="238"/>
      <c r="G210" s="238"/>
      <c r="H210" s="220"/>
      <c r="I210" s="220"/>
      <c r="J210" s="220"/>
      <c r="K210" s="220"/>
      <c r="L210" s="220"/>
      <c r="M210" s="220"/>
      <c r="N210" s="219"/>
      <c r="O210" s="219"/>
      <c r="P210" s="219"/>
      <c r="Q210" s="219"/>
      <c r="R210" s="220"/>
      <c r="S210" s="220"/>
      <c r="T210" s="220"/>
      <c r="U210" s="220"/>
      <c r="V210" s="220"/>
      <c r="W210" s="220"/>
      <c r="X210" s="220"/>
      <c r="Y210" s="210"/>
      <c r="Z210" s="210"/>
      <c r="AA210" s="210"/>
      <c r="AB210" s="210"/>
      <c r="AC210" s="210"/>
      <c r="AD210" s="210"/>
      <c r="AE210" s="210"/>
      <c r="AF210" s="210"/>
      <c r="AG210" s="210" t="s">
        <v>127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31">
        <v>44</v>
      </c>
      <c r="B211" s="232" t="s">
        <v>321</v>
      </c>
      <c r="C211" s="245" t="s">
        <v>322</v>
      </c>
      <c r="D211" s="233" t="s">
        <v>312</v>
      </c>
      <c r="E211" s="234">
        <v>34.894799999999996</v>
      </c>
      <c r="F211" s="235"/>
      <c r="G211" s="236">
        <f>ROUND(E211*F211,2)</f>
        <v>0</v>
      </c>
      <c r="H211" s="235"/>
      <c r="I211" s="236">
        <f>ROUND(E211*H211,2)</f>
        <v>0</v>
      </c>
      <c r="J211" s="235"/>
      <c r="K211" s="236">
        <f>ROUND(E211*J211,2)</f>
        <v>0</v>
      </c>
      <c r="L211" s="236">
        <v>21</v>
      </c>
      <c r="M211" s="236">
        <f>G211*(1+L211/100)</f>
        <v>0</v>
      </c>
      <c r="N211" s="234">
        <v>0</v>
      </c>
      <c r="O211" s="234">
        <f>ROUND(E211*N211,2)</f>
        <v>0</v>
      </c>
      <c r="P211" s="234">
        <v>0</v>
      </c>
      <c r="Q211" s="234">
        <f>ROUND(E211*P211,2)</f>
        <v>0</v>
      </c>
      <c r="R211" s="236"/>
      <c r="S211" s="236" t="s">
        <v>318</v>
      </c>
      <c r="T211" s="237" t="s">
        <v>121</v>
      </c>
      <c r="U211" s="220">
        <v>0</v>
      </c>
      <c r="V211" s="220">
        <f>ROUND(E211*U211,2)</f>
        <v>0</v>
      </c>
      <c r="W211" s="220"/>
      <c r="X211" s="220" t="s">
        <v>122</v>
      </c>
      <c r="Y211" s="210"/>
      <c r="Z211" s="210"/>
      <c r="AA211" s="210"/>
      <c r="AB211" s="210"/>
      <c r="AC211" s="210"/>
      <c r="AD211" s="210"/>
      <c r="AE211" s="210"/>
      <c r="AF211" s="210"/>
      <c r="AG211" s="210" t="s">
        <v>123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46" t="s">
        <v>323</v>
      </c>
      <c r="D212" s="221"/>
      <c r="E212" s="222">
        <v>34.894799999999996</v>
      </c>
      <c r="F212" s="220"/>
      <c r="G212" s="220"/>
      <c r="H212" s="220"/>
      <c r="I212" s="220"/>
      <c r="J212" s="220"/>
      <c r="K212" s="220"/>
      <c r="L212" s="220"/>
      <c r="M212" s="220"/>
      <c r="N212" s="219"/>
      <c r="O212" s="219"/>
      <c r="P212" s="219"/>
      <c r="Q212" s="219"/>
      <c r="R212" s="220"/>
      <c r="S212" s="220"/>
      <c r="T212" s="220"/>
      <c r="U212" s="220"/>
      <c r="V212" s="220"/>
      <c r="W212" s="220"/>
      <c r="X212" s="220"/>
      <c r="Y212" s="210"/>
      <c r="Z212" s="210"/>
      <c r="AA212" s="210"/>
      <c r="AB212" s="210"/>
      <c r="AC212" s="210"/>
      <c r="AD212" s="210"/>
      <c r="AE212" s="210"/>
      <c r="AF212" s="210"/>
      <c r="AG212" s="210" t="s">
        <v>125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47"/>
      <c r="D213" s="238"/>
      <c r="E213" s="238"/>
      <c r="F213" s="238"/>
      <c r="G213" s="238"/>
      <c r="H213" s="220"/>
      <c r="I213" s="220"/>
      <c r="J213" s="220"/>
      <c r="K213" s="220"/>
      <c r="L213" s="220"/>
      <c r="M213" s="220"/>
      <c r="N213" s="219"/>
      <c r="O213" s="219"/>
      <c r="P213" s="219"/>
      <c r="Q213" s="219"/>
      <c r="R213" s="220"/>
      <c r="S213" s="220"/>
      <c r="T213" s="220"/>
      <c r="U213" s="220"/>
      <c r="V213" s="220"/>
      <c r="W213" s="220"/>
      <c r="X213" s="220"/>
      <c r="Y213" s="210"/>
      <c r="Z213" s="210"/>
      <c r="AA213" s="210"/>
      <c r="AB213" s="210"/>
      <c r="AC213" s="210"/>
      <c r="AD213" s="210"/>
      <c r="AE213" s="210"/>
      <c r="AF213" s="210"/>
      <c r="AG213" s="210" t="s">
        <v>127</v>
      </c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31">
        <v>45</v>
      </c>
      <c r="B214" s="232" t="s">
        <v>324</v>
      </c>
      <c r="C214" s="245" t="s">
        <v>325</v>
      </c>
      <c r="D214" s="233" t="s">
        <v>312</v>
      </c>
      <c r="E214" s="234">
        <v>252.24</v>
      </c>
      <c r="F214" s="235"/>
      <c r="G214" s="236">
        <f>ROUND(E214*F214,2)</f>
        <v>0</v>
      </c>
      <c r="H214" s="235"/>
      <c r="I214" s="236">
        <f>ROUND(E214*H214,2)</f>
        <v>0</v>
      </c>
      <c r="J214" s="235"/>
      <c r="K214" s="236">
        <f>ROUND(E214*J214,2)</f>
        <v>0</v>
      </c>
      <c r="L214" s="236">
        <v>21</v>
      </c>
      <c r="M214" s="236">
        <f>G214*(1+L214/100)</f>
        <v>0</v>
      </c>
      <c r="N214" s="234">
        <v>0</v>
      </c>
      <c r="O214" s="234">
        <f>ROUND(E214*N214,2)</f>
        <v>0</v>
      </c>
      <c r="P214" s="234">
        <v>0</v>
      </c>
      <c r="Q214" s="234">
        <f>ROUND(E214*P214,2)</f>
        <v>0</v>
      </c>
      <c r="R214" s="236"/>
      <c r="S214" s="236" t="s">
        <v>318</v>
      </c>
      <c r="T214" s="237" t="s">
        <v>121</v>
      </c>
      <c r="U214" s="220">
        <v>0</v>
      </c>
      <c r="V214" s="220">
        <f>ROUND(E214*U214,2)</f>
        <v>0</v>
      </c>
      <c r="W214" s="220"/>
      <c r="X214" s="220" t="s">
        <v>122</v>
      </c>
      <c r="Y214" s="210"/>
      <c r="Z214" s="210"/>
      <c r="AA214" s="210"/>
      <c r="AB214" s="210"/>
      <c r="AC214" s="210"/>
      <c r="AD214" s="210"/>
      <c r="AE214" s="210"/>
      <c r="AF214" s="210"/>
      <c r="AG214" s="210" t="s">
        <v>123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17"/>
      <c r="B215" s="218"/>
      <c r="C215" s="249" t="s">
        <v>326</v>
      </c>
      <c r="D215" s="241"/>
      <c r="E215" s="241"/>
      <c r="F215" s="241"/>
      <c r="G215" s="241"/>
      <c r="H215" s="220"/>
      <c r="I215" s="220"/>
      <c r="J215" s="220"/>
      <c r="K215" s="220"/>
      <c r="L215" s="220"/>
      <c r="M215" s="220"/>
      <c r="N215" s="219"/>
      <c r="O215" s="219"/>
      <c r="P215" s="219"/>
      <c r="Q215" s="219"/>
      <c r="R215" s="220"/>
      <c r="S215" s="220"/>
      <c r="T215" s="220"/>
      <c r="U215" s="220"/>
      <c r="V215" s="220"/>
      <c r="W215" s="220"/>
      <c r="X215" s="220"/>
      <c r="Y215" s="210"/>
      <c r="Z215" s="210"/>
      <c r="AA215" s="210"/>
      <c r="AB215" s="210"/>
      <c r="AC215" s="210"/>
      <c r="AD215" s="210"/>
      <c r="AE215" s="210"/>
      <c r="AF215" s="210"/>
      <c r="AG215" s="210" t="s">
        <v>189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46" t="s">
        <v>327</v>
      </c>
      <c r="D216" s="221"/>
      <c r="E216" s="222">
        <v>252.24</v>
      </c>
      <c r="F216" s="220"/>
      <c r="G216" s="220"/>
      <c r="H216" s="220"/>
      <c r="I216" s="220"/>
      <c r="J216" s="220"/>
      <c r="K216" s="220"/>
      <c r="L216" s="220"/>
      <c r="M216" s="220"/>
      <c r="N216" s="219"/>
      <c r="O216" s="219"/>
      <c r="P216" s="219"/>
      <c r="Q216" s="219"/>
      <c r="R216" s="220"/>
      <c r="S216" s="220"/>
      <c r="T216" s="220"/>
      <c r="U216" s="220"/>
      <c r="V216" s="220"/>
      <c r="W216" s="220"/>
      <c r="X216" s="220"/>
      <c r="Y216" s="210"/>
      <c r="Z216" s="210"/>
      <c r="AA216" s="210"/>
      <c r="AB216" s="210"/>
      <c r="AC216" s="210"/>
      <c r="AD216" s="210"/>
      <c r="AE216" s="210"/>
      <c r="AF216" s="210"/>
      <c r="AG216" s="210" t="s">
        <v>125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47"/>
      <c r="D217" s="238"/>
      <c r="E217" s="238"/>
      <c r="F217" s="238"/>
      <c r="G217" s="238"/>
      <c r="H217" s="220"/>
      <c r="I217" s="220"/>
      <c r="J217" s="220"/>
      <c r="K217" s="220"/>
      <c r="L217" s="220"/>
      <c r="M217" s="220"/>
      <c r="N217" s="219"/>
      <c r="O217" s="219"/>
      <c r="P217" s="219"/>
      <c r="Q217" s="219"/>
      <c r="R217" s="220"/>
      <c r="S217" s="220"/>
      <c r="T217" s="220"/>
      <c r="U217" s="220"/>
      <c r="V217" s="220"/>
      <c r="W217" s="220"/>
      <c r="X217" s="220"/>
      <c r="Y217" s="210"/>
      <c r="Z217" s="210"/>
      <c r="AA217" s="210"/>
      <c r="AB217" s="210"/>
      <c r="AC217" s="210"/>
      <c r="AD217" s="210"/>
      <c r="AE217" s="210"/>
      <c r="AF217" s="210"/>
      <c r="AG217" s="210" t="s">
        <v>127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ht="22.5" outlineLevel="1" x14ac:dyDescent="0.2">
      <c r="A218" s="231">
        <v>46</v>
      </c>
      <c r="B218" s="232" t="s">
        <v>328</v>
      </c>
      <c r="C218" s="245" t="s">
        <v>329</v>
      </c>
      <c r="D218" s="233" t="s">
        <v>312</v>
      </c>
      <c r="E218" s="234">
        <v>944.26599999999996</v>
      </c>
      <c r="F218" s="235"/>
      <c r="G218" s="236">
        <f>ROUND(E218*F218,2)</f>
        <v>0</v>
      </c>
      <c r="H218" s="235"/>
      <c r="I218" s="236">
        <f>ROUND(E218*H218,2)</f>
        <v>0</v>
      </c>
      <c r="J218" s="235"/>
      <c r="K218" s="236">
        <f>ROUND(E218*J218,2)</f>
        <v>0</v>
      </c>
      <c r="L218" s="236">
        <v>21</v>
      </c>
      <c r="M218" s="236">
        <f>G218*(1+L218/100)</f>
        <v>0</v>
      </c>
      <c r="N218" s="234">
        <v>0</v>
      </c>
      <c r="O218" s="234">
        <f>ROUND(E218*N218,2)</f>
        <v>0</v>
      </c>
      <c r="P218" s="234">
        <v>0</v>
      </c>
      <c r="Q218" s="234">
        <f>ROUND(E218*P218,2)</f>
        <v>0</v>
      </c>
      <c r="R218" s="236" t="s">
        <v>120</v>
      </c>
      <c r="S218" s="236" t="s">
        <v>121</v>
      </c>
      <c r="T218" s="237" t="s">
        <v>121</v>
      </c>
      <c r="U218" s="220">
        <v>0.01</v>
      </c>
      <c r="V218" s="220">
        <f>ROUND(E218*U218,2)</f>
        <v>9.44</v>
      </c>
      <c r="W218" s="220"/>
      <c r="X218" s="220" t="s">
        <v>330</v>
      </c>
      <c r="Y218" s="210"/>
      <c r="Z218" s="210"/>
      <c r="AA218" s="210"/>
      <c r="AB218" s="210"/>
      <c r="AC218" s="210"/>
      <c r="AD218" s="210"/>
      <c r="AE218" s="210"/>
      <c r="AF218" s="210"/>
      <c r="AG218" s="210" t="s">
        <v>331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51"/>
      <c r="D219" s="243"/>
      <c r="E219" s="243"/>
      <c r="F219" s="243"/>
      <c r="G219" s="243"/>
      <c r="H219" s="220"/>
      <c r="I219" s="220"/>
      <c r="J219" s="220"/>
      <c r="K219" s="220"/>
      <c r="L219" s="220"/>
      <c r="M219" s="220"/>
      <c r="N219" s="219"/>
      <c r="O219" s="219"/>
      <c r="P219" s="219"/>
      <c r="Q219" s="219"/>
      <c r="R219" s="220"/>
      <c r="S219" s="220"/>
      <c r="T219" s="220"/>
      <c r="U219" s="220"/>
      <c r="V219" s="220"/>
      <c r="W219" s="220"/>
      <c r="X219" s="220"/>
      <c r="Y219" s="210"/>
      <c r="Z219" s="210"/>
      <c r="AA219" s="210"/>
      <c r="AB219" s="210"/>
      <c r="AC219" s="210"/>
      <c r="AD219" s="210"/>
      <c r="AE219" s="210"/>
      <c r="AF219" s="210"/>
      <c r="AG219" s="210" t="s">
        <v>127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ht="22.5" outlineLevel="1" x14ac:dyDescent="0.2">
      <c r="A220" s="231">
        <v>47</v>
      </c>
      <c r="B220" s="232" t="s">
        <v>332</v>
      </c>
      <c r="C220" s="245" t="s">
        <v>333</v>
      </c>
      <c r="D220" s="233" t="s">
        <v>312</v>
      </c>
      <c r="E220" s="234">
        <v>13219.724</v>
      </c>
      <c r="F220" s="235"/>
      <c r="G220" s="236">
        <f>ROUND(E220*F220,2)</f>
        <v>0</v>
      </c>
      <c r="H220" s="235"/>
      <c r="I220" s="236">
        <f>ROUND(E220*H220,2)</f>
        <v>0</v>
      </c>
      <c r="J220" s="235"/>
      <c r="K220" s="236">
        <f>ROUND(E220*J220,2)</f>
        <v>0</v>
      </c>
      <c r="L220" s="236">
        <v>21</v>
      </c>
      <c r="M220" s="236">
        <f>G220*(1+L220/100)</f>
        <v>0</v>
      </c>
      <c r="N220" s="234">
        <v>0</v>
      </c>
      <c r="O220" s="234">
        <f>ROUND(E220*N220,2)</f>
        <v>0</v>
      </c>
      <c r="P220" s="234">
        <v>0</v>
      </c>
      <c r="Q220" s="234">
        <f>ROUND(E220*P220,2)</f>
        <v>0</v>
      </c>
      <c r="R220" s="236" t="s">
        <v>120</v>
      </c>
      <c r="S220" s="236" t="s">
        <v>121</v>
      </c>
      <c r="T220" s="237" t="s">
        <v>121</v>
      </c>
      <c r="U220" s="220">
        <v>0</v>
      </c>
      <c r="V220" s="220">
        <f>ROUND(E220*U220,2)</f>
        <v>0</v>
      </c>
      <c r="W220" s="220"/>
      <c r="X220" s="220" t="s">
        <v>330</v>
      </c>
      <c r="Y220" s="210"/>
      <c r="Z220" s="210"/>
      <c r="AA220" s="210"/>
      <c r="AB220" s="210"/>
      <c r="AC220" s="210"/>
      <c r="AD220" s="210"/>
      <c r="AE220" s="210"/>
      <c r="AF220" s="210"/>
      <c r="AG220" s="210" t="s">
        <v>331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7"/>
      <c r="B221" s="218"/>
      <c r="C221" s="249" t="s">
        <v>334</v>
      </c>
      <c r="D221" s="241"/>
      <c r="E221" s="241"/>
      <c r="F221" s="241"/>
      <c r="G221" s="241"/>
      <c r="H221" s="220"/>
      <c r="I221" s="220"/>
      <c r="J221" s="220"/>
      <c r="K221" s="220"/>
      <c r="L221" s="220"/>
      <c r="M221" s="220"/>
      <c r="N221" s="219"/>
      <c r="O221" s="219"/>
      <c r="P221" s="219"/>
      <c r="Q221" s="219"/>
      <c r="R221" s="220"/>
      <c r="S221" s="220"/>
      <c r="T221" s="220"/>
      <c r="U221" s="220"/>
      <c r="V221" s="220"/>
      <c r="W221" s="220"/>
      <c r="X221" s="220"/>
      <c r="Y221" s="210"/>
      <c r="Z221" s="210"/>
      <c r="AA221" s="210"/>
      <c r="AB221" s="210"/>
      <c r="AC221" s="210"/>
      <c r="AD221" s="210"/>
      <c r="AE221" s="210"/>
      <c r="AF221" s="210"/>
      <c r="AG221" s="210" t="s">
        <v>189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47"/>
      <c r="D222" s="238"/>
      <c r="E222" s="238"/>
      <c r="F222" s="238"/>
      <c r="G222" s="238"/>
      <c r="H222" s="220"/>
      <c r="I222" s="220"/>
      <c r="J222" s="220"/>
      <c r="K222" s="220"/>
      <c r="L222" s="220"/>
      <c r="M222" s="220"/>
      <c r="N222" s="219"/>
      <c r="O222" s="219"/>
      <c r="P222" s="219"/>
      <c r="Q222" s="219"/>
      <c r="R222" s="220"/>
      <c r="S222" s="220"/>
      <c r="T222" s="220"/>
      <c r="U222" s="220"/>
      <c r="V222" s="220"/>
      <c r="W222" s="220"/>
      <c r="X222" s="220"/>
      <c r="Y222" s="210"/>
      <c r="Z222" s="210"/>
      <c r="AA222" s="210"/>
      <c r="AB222" s="210"/>
      <c r="AC222" s="210"/>
      <c r="AD222" s="210"/>
      <c r="AE222" s="210"/>
      <c r="AF222" s="210"/>
      <c r="AG222" s="210" t="s">
        <v>127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31">
        <v>48</v>
      </c>
      <c r="B223" s="232" t="s">
        <v>335</v>
      </c>
      <c r="C223" s="245" t="s">
        <v>336</v>
      </c>
      <c r="D223" s="233" t="s">
        <v>312</v>
      </c>
      <c r="E223" s="234">
        <v>944.26599999999996</v>
      </c>
      <c r="F223" s="235"/>
      <c r="G223" s="236">
        <f>ROUND(E223*F223,2)</f>
        <v>0</v>
      </c>
      <c r="H223" s="235"/>
      <c r="I223" s="236">
        <f>ROUND(E223*H223,2)</f>
        <v>0</v>
      </c>
      <c r="J223" s="235"/>
      <c r="K223" s="236">
        <f>ROUND(E223*J223,2)</f>
        <v>0</v>
      </c>
      <c r="L223" s="236">
        <v>21</v>
      </c>
      <c r="M223" s="236">
        <f>G223*(1+L223/100)</f>
        <v>0</v>
      </c>
      <c r="N223" s="234">
        <v>0</v>
      </c>
      <c r="O223" s="234">
        <f>ROUND(E223*N223,2)</f>
        <v>0</v>
      </c>
      <c r="P223" s="234">
        <v>0</v>
      </c>
      <c r="Q223" s="234">
        <f>ROUND(E223*P223,2)</f>
        <v>0</v>
      </c>
      <c r="R223" s="236" t="s">
        <v>120</v>
      </c>
      <c r="S223" s="236" t="s">
        <v>121</v>
      </c>
      <c r="T223" s="237" t="s">
        <v>121</v>
      </c>
      <c r="U223" s="220">
        <v>9.9000000000000005E-2</v>
      </c>
      <c r="V223" s="220">
        <f>ROUND(E223*U223,2)</f>
        <v>93.48</v>
      </c>
      <c r="W223" s="220"/>
      <c r="X223" s="220" t="s">
        <v>330</v>
      </c>
      <c r="Y223" s="210"/>
      <c r="Z223" s="210"/>
      <c r="AA223" s="210"/>
      <c r="AB223" s="210"/>
      <c r="AC223" s="210"/>
      <c r="AD223" s="210"/>
      <c r="AE223" s="210"/>
      <c r="AF223" s="210"/>
      <c r="AG223" s="210" t="s">
        <v>331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17"/>
      <c r="B224" s="218"/>
      <c r="C224" s="248" t="s">
        <v>337</v>
      </c>
      <c r="D224" s="240"/>
      <c r="E224" s="240"/>
      <c r="F224" s="240"/>
      <c r="G224" s="240"/>
      <c r="H224" s="220"/>
      <c r="I224" s="220"/>
      <c r="J224" s="220"/>
      <c r="K224" s="220"/>
      <c r="L224" s="220"/>
      <c r="M224" s="220"/>
      <c r="N224" s="219"/>
      <c r="O224" s="219"/>
      <c r="P224" s="219"/>
      <c r="Q224" s="219"/>
      <c r="R224" s="220"/>
      <c r="S224" s="220"/>
      <c r="T224" s="220"/>
      <c r="U224" s="220"/>
      <c r="V224" s="220"/>
      <c r="W224" s="220"/>
      <c r="X224" s="220"/>
      <c r="Y224" s="210"/>
      <c r="Z224" s="210"/>
      <c r="AA224" s="210"/>
      <c r="AB224" s="210"/>
      <c r="AC224" s="210"/>
      <c r="AD224" s="210"/>
      <c r="AE224" s="210"/>
      <c r="AF224" s="210"/>
      <c r="AG224" s="210" t="s">
        <v>131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47"/>
      <c r="D225" s="238"/>
      <c r="E225" s="238"/>
      <c r="F225" s="238"/>
      <c r="G225" s="238"/>
      <c r="H225" s="220"/>
      <c r="I225" s="220"/>
      <c r="J225" s="220"/>
      <c r="K225" s="220"/>
      <c r="L225" s="220"/>
      <c r="M225" s="220"/>
      <c r="N225" s="219"/>
      <c r="O225" s="219"/>
      <c r="P225" s="219"/>
      <c r="Q225" s="219"/>
      <c r="R225" s="220"/>
      <c r="S225" s="220"/>
      <c r="T225" s="220"/>
      <c r="U225" s="220"/>
      <c r="V225" s="220"/>
      <c r="W225" s="220"/>
      <c r="X225" s="220"/>
      <c r="Y225" s="210"/>
      <c r="Z225" s="210"/>
      <c r="AA225" s="210"/>
      <c r="AB225" s="210"/>
      <c r="AC225" s="210"/>
      <c r="AD225" s="210"/>
      <c r="AE225" s="210"/>
      <c r="AF225" s="210"/>
      <c r="AG225" s="210" t="s">
        <v>127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x14ac:dyDescent="0.2">
      <c r="A226" s="3"/>
      <c r="B226" s="4"/>
      <c r="C226" s="252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AE226">
        <v>15</v>
      </c>
      <c r="AF226">
        <v>21</v>
      </c>
      <c r="AG226" t="s">
        <v>102</v>
      </c>
    </row>
    <row r="227" spans="1:60" x14ac:dyDescent="0.2">
      <c r="A227" s="213"/>
      <c r="B227" s="214" t="s">
        <v>29</v>
      </c>
      <c r="C227" s="253"/>
      <c r="D227" s="215"/>
      <c r="E227" s="216"/>
      <c r="F227" s="216"/>
      <c r="G227" s="230">
        <f>G8+G67+G79+G165+G171+G203+G207</f>
        <v>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AE227">
        <f>SUMIF(L7:L225,AE226,G7:G225)</f>
        <v>0</v>
      </c>
      <c r="AF227">
        <f>SUMIF(L7:L225,AF226,G7:G225)</f>
        <v>0</v>
      </c>
      <c r="AG227" t="s">
        <v>338</v>
      </c>
    </row>
    <row r="228" spans="1:60" x14ac:dyDescent="0.2">
      <c r="C228" s="254"/>
      <c r="D228" s="10"/>
      <c r="AG228" t="s">
        <v>339</v>
      </c>
    </row>
    <row r="229" spans="1:60" x14ac:dyDescent="0.2">
      <c r="D229" s="10"/>
    </row>
    <row r="230" spans="1:60" x14ac:dyDescent="0.2">
      <c r="D230" s="10"/>
    </row>
    <row r="231" spans="1:60" x14ac:dyDescent="0.2">
      <c r="D231" s="10"/>
    </row>
    <row r="232" spans="1:60" x14ac:dyDescent="0.2">
      <c r="D232" s="10"/>
    </row>
    <row r="233" spans="1:60" x14ac:dyDescent="0.2">
      <c r="D233" s="10"/>
    </row>
    <row r="234" spans="1:60" x14ac:dyDescent="0.2">
      <c r="D234" s="10"/>
    </row>
    <row r="235" spans="1:60" x14ac:dyDescent="0.2">
      <c r="D235" s="10"/>
    </row>
    <row r="236" spans="1:60" x14ac:dyDescent="0.2">
      <c r="D236" s="10"/>
    </row>
    <row r="237" spans="1:60" x14ac:dyDescent="0.2">
      <c r="D237" s="10"/>
    </row>
    <row r="238" spans="1:60" x14ac:dyDescent="0.2">
      <c r="D238" s="10"/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fJhVnoc0iQGiXOGyuh4JVdz5jA7f6g02Ec1nPKAWFRpEGgqorbxY5+kPgmviWyiWAy8TKQP6ZRPMDn+GebBXg==" saltValue="2c4k4lTlzoNBpdHNG4KHrw==" spinCount="100000" sheet="1"/>
  <mergeCells count="102">
    <mergeCell ref="C217:G217"/>
    <mergeCell ref="C219:G219"/>
    <mergeCell ref="C221:G221"/>
    <mergeCell ref="C222:G222"/>
    <mergeCell ref="C224:G224"/>
    <mergeCell ref="C225:G225"/>
    <mergeCell ref="C202:G202"/>
    <mergeCell ref="C205:G205"/>
    <mergeCell ref="C206:G206"/>
    <mergeCell ref="C210:G210"/>
    <mergeCell ref="C213:G213"/>
    <mergeCell ref="C215:G215"/>
    <mergeCell ref="C189:G189"/>
    <mergeCell ref="C191:G191"/>
    <mergeCell ref="C193:G193"/>
    <mergeCell ref="C195:G195"/>
    <mergeCell ref="C198:G198"/>
    <mergeCell ref="C200:G200"/>
    <mergeCell ref="C175:G175"/>
    <mergeCell ref="C177:G177"/>
    <mergeCell ref="C180:G180"/>
    <mergeCell ref="C183:G183"/>
    <mergeCell ref="C185:G185"/>
    <mergeCell ref="C187:G187"/>
    <mergeCell ref="C161:G161"/>
    <mergeCell ref="C164:G164"/>
    <mergeCell ref="C167:G167"/>
    <mergeCell ref="C168:G168"/>
    <mergeCell ref="C170:G170"/>
    <mergeCell ref="C173:G173"/>
    <mergeCell ref="C148:G148"/>
    <mergeCell ref="C149:G149"/>
    <mergeCell ref="C150:G150"/>
    <mergeCell ref="C152:G152"/>
    <mergeCell ref="C155:G155"/>
    <mergeCell ref="C158:G158"/>
    <mergeCell ref="C133:G133"/>
    <mergeCell ref="C138:G138"/>
    <mergeCell ref="C140:G140"/>
    <mergeCell ref="C142:G142"/>
    <mergeCell ref="C145:G145"/>
    <mergeCell ref="C147:G147"/>
    <mergeCell ref="C124:G124"/>
    <mergeCell ref="C125:G125"/>
    <mergeCell ref="C126:G126"/>
    <mergeCell ref="C127:G127"/>
    <mergeCell ref="C128:G128"/>
    <mergeCell ref="C131:G131"/>
    <mergeCell ref="C116:G116"/>
    <mergeCell ref="C118:G118"/>
    <mergeCell ref="C120:G120"/>
    <mergeCell ref="C121:G121"/>
    <mergeCell ref="C122:G122"/>
    <mergeCell ref="C123:G123"/>
    <mergeCell ref="C93:G93"/>
    <mergeCell ref="C96:G96"/>
    <mergeCell ref="C100:G100"/>
    <mergeCell ref="C104:G104"/>
    <mergeCell ref="C109:G109"/>
    <mergeCell ref="C114:G114"/>
    <mergeCell ref="C78:G78"/>
    <mergeCell ref="C83:G83"/>
    <mergeCell ref="C86:G86"/>
    <mergeCell ref="C88:G88"/>
    <mergeCell ref="C90:G90"/>
    <mergeCell ref="C92:G92"/>
    <mergeCell ref="C71:G71"/>
    <mergeCell ref="C72:G72"/>
    <mergeCell ref="C73:G73"/>
    <mergeCell ref="C74:G74"/>
    <mergeCell ref="C75:G75"/>
    <mergeCell ref="C76:G76"/>
    <mergeCell ref="C59:G59"/>
    <mergeCell ref="C61:G61"/>
    <mergeCell ref="C63:G63"/>
    <mergeCell ref="C66:G66"/>
    <mergeCell ref="C69:G69"/>
    <mergeCell ref="C70:G70"/>
    <mergeCell ref="C47:G47"/>
    <mergeCell ref="C49:G49"/>
    <mergeCell ref="C51:G51"/>
    <mergeCell ref="C53:G53"/>
    <mergeCell ref="C55:G55"/>
    <mergeCell ref="C57:G57"/>
    <mergeCell ref="C35:G35"/>
    <mergeCell ref="C37:G37"/>
    <mergeCell ref="C39:G39"/>
    <mergeCell ref="C41:G41"/>
    <mergeCell ref="C43:G43"/>
    <mergeCell ref="C45:G45"/>
    <mergeCell ref="C17:G17"/>
    <mergeCell ref="C19:G19"/>
    <mergeCell ref="C22:G22"/>
    <mergeCell ref="C24:G24"/>
    <mergeCell ref="C31:G31"/>
    <mergeCell ref="C33:G33"/>
    <mergeCell ref="A1:G1"/>
    <mergeCell ref="C2:G2"/>
    <mergeCell ref="C3:G3"/>
    <mergeCell ref="C4:G4"/>
    <mergeCell ref="C12:G12"/>
    <mergeCell ref="C14:G14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CF46-A566-430C-944A-ABF66A53925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89</v>
      </c>
      <c r="B1" s="195"/>
      <c r="C1" s="195"/>
      <c r="D1" s="195"/>
      <c r="E1" s="195"/>
      <c r="F1" s="195"/>
      <c r="G1" s="195"/>
      <c r="AG1" t="s">
        <v>90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91</v>
      </c>
    </row>
    <row r="3" spans="1:60" ht="24.95" customHeight="1" x14ac:dyDescent="0.2">
      <c r="A3" s="196" t="s">
        <v>8</v>
      </c>
      <c r="B3" s="49" t="s">
        <v>50</v>
      </c>
      <c r="C3" s="199" t="s">
        <v>51</v>
      </c>
      <c r="D3" s="197"/>
      <c r="E3" s="197"/>
      <c r="F3" s="197"/>
      <c r="G3" s="198"/>
      <c r="AC3" s="175" t="s">
        <v>91</v>
      </c>
      <c r="AG3" t="s">
        <v>92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93</v>
      </c>
    </row>
    <row r="5" spans="1:60" x14ac:dyDescent="0.2">
      <c r="D5" s="10"/>
    </row>
    <row r="6" spans="1:60" ht="38.25" x14ac:dyDescent="0.2">
      <c r="A6" s="206" t="s">
        <v>94</v>
      </c>
      <c r="B6" s="208" t="s">
        <v>95</v>
      </c>
      <c r="C6" s="208" t="s">
        <v>96</v>
      </c>
      <c r="D6" s="207" t="s">
        <v>97</v>
      </c>
      <c r="E6" s="206" t="s">
        <v>98</v>
      </c>
      <c r="F6" s="205" t="s">
        <v>99</v>
      </c>
      <c r="G6" s="206" t="s">
        <v>29</v>
      </c>
      <c r="H6" s="209" t="s">
        <v>30</v>
      </c>
      <c r="I6" s="209" t="s">
        <v>100</v>
      </c>
      <c r="J6" s="209" t="s">
        <v>31</v>
      </c>
      <c r="K6" s="209" t="s">
        <v>101</v>
      </c>
      <c r="L6" s="209" t="s">
        <v>102</v>
      </c>
      <c r="M6" s="209" t="s">
        <v>103</v>
      </c>
      <c r="N6" s="209" t="s">
        <v>104</v>
      </c>
      <c r="O6" s="209" t="s">
        <v>105</v>
      </c>
      <c r="P6" s="209" t="s">
        <v>106</v>
      </c>
      <c r="Q6" s="209" t="s">
        <v>107</v>
      </c>
      <c r="R6" s="209" t="s">
        <v>108</v>
      </c>
      <c r="S6" s="209" t="s">
        <v>109</v>
      </c>
      <c r="T6" s="209" t="s">
        <v>110</v>
      </c>
      <c r="U6" s="209" t="s">
        <v>111</v>
      </c>
      <c r="V6" s="209" t="s">
        <v>112</v>
      </c>
      <c r="W6" s="209" t="s">
        <v>113</v>
      </c>
      <c r="X6" s="209" t="s">
        <v>114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</row>
    <row r="8" spans="1:60" x14ac:dyDescent="0.2">
      <c r="A8" s="224" t="s">
        <v>115</v>
      </c>
      <c r="B8" s="225" t="s">
        <v>80</v>
      </c>
      <c r="C8" s="244" t="s">
        <v>81</v>
      </c>
      <c r="D8" s="226"/>
      <c r="E8" s="227"/>
      <c r="F8" s="228"/>
      <c r="G8" s="228">
        <f>SUMIF(AG9:AG30,"&lt;&gt;NOR",G9:G30)</f>
        <v>0</v>
      </c>
      <c r="H8" s="228"/>
      <c r="I8" s="228">
        <f>SUM(I9:I30)</f>
        <v>0</v>
      </c>
      <c r="J8" s="228"/>
      <c r="K8" s="228">
        <f>SUM(K9:K30)</f>
        <v>0</v>
      </c>
      <c r="L8" s="228"/>
      <c r="M8" s="228">
        <f>SUM(M9:M30)</f>
        <v>0</v>
      </c>
      <c r="N8" s="227"/>
      <c r="O8" s="227">
        <f>SUM(O9:O30)</f>
        <v>1.1599999999999999</v>
      </c>
      <c r="P8" s="227"/>
      <c r="Q8" s="227">
        <f>SUM(Q9:Q30)</f>
        <v>0</v>
      </c>
      <c r="R8" s="228"/>
      <c r="S8" s="228"/>
      <c r="T8" s="229"/>
      <c r="U8" s="223"/>
      <c r="V8" s="223">
        <f>SUM(V9:V30)</f>
        <v>292.33000000000004</v>
      </c>
      <c r="W8" s="223"/>
      <c r="X8" s="223"/>
      <c r="AG8" t="s">
        <v>116</v>
      </c>
    </row>
    <row r="9" spans="1:60" outlineLevel="1" x14ac:dyDescent="0.2">
      <c r="A9" s="231">
        <v>1</v>
      </c>
      <c r="B9" s="232" t="s">
        <v>340</v>
      </c>
      <c r="C9" s="245" t="s">
        <v>341</v>
      </c>
      <c r="D9" s="233" t="s">
        <v>135</v>
      </c>
      <c r="E9" s="234">
        <v>943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6" t="s">
        <v>80</v>
      </c>
      <c r="S9" s="236" t="s">
        <v>121</v>
      </c>
      <c r="T9" s="237" t="s">
        <v>121</v>
      </c>
      <c r="U9" s="220">
        <v>0.13</v>
      </c>
      <c r="V9" s="220">
        <f>ROUND(E9*U9,2)</f>
        <v>122.59</v>
      </c>
      <c r="W9" s="220"/>
      <c r="X9" s="220" t="s">
        <v>122</v>
      </c>
      <c r="Y9" s="210"/>
      <c r="Z9" s="210"/>
      <c r="AA9" s="210"/>
      <c r="AB9" s="210"/>
      <c r="AC9" s="210"/>
      <c r="AD9" s="210"/>
      <c r="AE9" s="210"/>
      <c r="AF9" s="210"/>
      <c r="AG9" s="210" t="s">
        <v>123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6" t="s">
        <v>342</v>
      </c>
      <c r="D10" s="221"/>
      <c r="E10" s="222"/>
      <c r="F10" s="220"/>
      <c r="G10" s="220"/>
      <c r="H10" s="220"/>
      <c r="I10" s="220"/>
      <c r="J10" s="220"/>
      <c r="K10" s="220"/>
      <c r="L10" s="220"/>
      <c r="M10" s="220"/>
      <c r="N10" s="219"/>
      <c r="O10" s="219"/>
      <c r="P10" s="219"/>
      <c r="Q10" s="219"/>
      <c r="R10" s="220"/>
      <c r="S10" s="220"/>
      <c r="T10" s="220"/>
      <c r="U10" s="220"/>
      <c r="V10" s="220"/>
      <c r="W10" s="220"/>
      <c r="X10" s="220"/>
      <c r="Y10" s="210"/>
      <c r="Z10" s="210"/>
      <c r="AA10" s="210"/>
      <c r="AB10" s="210"/>
      <c r="AC10" s="210"/>
      <c r="AD10" s="210"/>
      <c r="AE10" s="210"/>
      <c r="AF10" s="210"/>
      <c r="AG10" s="210" t="s">
        <v>125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6" t="s">
        <v>343</v>
      </c>
      <c r="D11" s="221"/>
      <c r="E11" s="222">
        <v>495</v>
      </c>
      <c r="F11" s="220"/>
      <c r="G11" s="220"/>
      <c r="H11" s="220"/>
      <c r="I11" s="220"/>
      <c r="J11" s="220"/>
      <c r="K11" s="220"/>
      <c r="L11" s="220"/>
      <c r="M11" s="220"/>
      <c r="N11" s="219"/>
      <c r="O11" s="219"/>
      <c r="P11" s="219"/>
      <c r="Q11" s="219"/>
      <c r="R11" s="220"/>
      <c r="S11" s="220"/>
      <c r="T11" s="220"/>
      <c r="U11" s="220"/>
      <c r="V11" s="220"/>
      <c r="W11" s="220"/>
      <c r="X11" s="220"/>
      <c r="Y11" s="210"/>
      <c r="Z11" s="210"/>
      <c r="AA11" s="210"/>
      <c r="AB11" s="210"/>
      <c r="AC11" s="210"/>
      <c r="AD11" s="210"/>
      <c r="AE11" s="210"/>
      <c r="AF11" s="210"/>
      <c r="AG11" s="210" t="s">
        <v>125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6" t="s">
        <v>344</v>
      </c>
      <c r="D12" s="221"/>
      <c r="E12" s="222">
        <v>138</v>
      </c>
      <c r="F12" s="220"/>
      <c r="G12" s="220"/>
      <c r="H12" s="220"/>
      <c r="I12" s="220"/>
      <c r="J12" s="220"/>
      <c r="K12" s="220"/>
      <c r="L12" s="220"/>
      <c r="M12" s="220"/>
      <c r="N12" s="219"/>
      <c r="O12" s="219"/>
      <c r="P12" s="219"/>
      <c r="Q12" s="219"/>
      <c r="R12" s="220"/>
      <c r="S12" s="220"/>
      <c r="T12" s="220"/>
      <c r="U12" s="220"/>
      <c r="V12" s="220"/>
      <c r="W12" s="220"/>
      <c r="X12" s="220"/>
      <c r="Y12" s="210"/>
      <c r="Z12" s="210"/>
      <c r="AA12" s="210"/>
      <c r="AB12" s="210"/>
      <c r="AC12" s="210"/>
      <c r="AD12" s="210"/>
      <c r="AE12" s="210"/>
      <c r="AF12" s="210"/>
      <c r="AG12" s="210" t="s">
        <v>125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6" t="s">
        <v>345</v>
      </c>
      <c r="D13" s="221"/>
      <c r="E13" s="222">
        <v>210</v>
      </c>
      <c r="F13" s="220"/>
      <c r="G13" s="220"/>
      <c r="H13" s="220"/>
      <c r="I13" s="220"/>
      <c r="J13" s="220"/>
      <c r="K13" s="220"/>
      <c r="L13" s="220"/>
      <c r="M13" s="220"/>
      <c r="N13" s="219"/>
      <c r="O13" s="219"/>
      <c r="P13" s="219"/>
      <c r="Q13" s="219"/>
      <c r="R13" s="220"/>
      <c r="S13" s="220"/>
      <c r="T13" s="220"/>
      <c r="U13" s="220"/>
      <c r="V13" s="220"/>
      <c r="W13" s="220"/>
      <c r="X13" s="220"/>
      <c r="Y13" s="210"/>
      <c r="Z13" s="210"/>
      <c r="AA13" s="210"/>
      <c r="AB13" s="210"/>
      <c r="AC13" s="210"/>
      <c r="AD13" s="210"/>
      <c r="AE13" s="210"/>
      <c r="AF13" s="210"/>
      <c r="AG13" s="210" t="s">
        <v>125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46" t="s">
        <v>346</v>
      </c>
      <c r="D14" s="221"/>
      <c r="E14" s="222">
        <v>100</v>
      </c>
      <c r="F14" s="220"/>
      <c r="G14" s="220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125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7"/>
      <c r="D15" s="238"/>
      <c r="E15" s="238"/>
      <c r="F15" s="238"/>
      <c r="G15" s="238"/>
      <c r="H15" s="220"/>
      <c r="I15" s="220"/>
      <c r="J15" s="220"/>
      <c r="K15" s="220"/>
      <c r="L15" s="220"/>
      <c r="M15" s="220"/>
      <c r="N15" s="219"/>
      <c r="O15" s="219"/>
      <c r="P15" s="219"/>
      <c r="Q15" s="219"/>
      <c r="R15" s="220"/>
      <c r="S15" s="220"/>
      <c r="T15" s="220"/>
      <c r="U15" s="220"/>
      <c r="V15" s="220"/>
      <c r="W15" s="220"/>
      <c r="X15" s="220"/>
      <c r="Y15" s="210"/>
      <c r="Z15" s="210"/>
      <c r="AA15" s="210"/>
      <c r="AB15" s="210"/>
      <c r="AC15" s="210"/>
      <c r="AD15" s="210"/>
      <c r="AE15" s="210"/>
      <c r="AF15" s="210"/>
      <c r="AG15" s="210" t="s">
        <v>127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22.5" outlineLevel="1" x14ac:dyDescent="0.2">
      <c r="A16" s="231">
        <v>2</v>
      </c>
      <c r="B16" s="232" t="s">
        <v>347</v>
      </c>
      <c r="C16" s="245" t="s">
        <v>348</v>
      </c>
      <c r="D16" s="233" t="s">
        <v>135</v>
      </c>
      <c r="E16" s="234">
        <v>943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4">
        <v>1.0499999999999999E-3</v>
      </c>
      <c r="O16" s="234">
        <f>ROUND(E16*N16,2)</f>
        <v>0.99</v>
      </c>
      <c r="P16" s="234">
        <v>0</v>
      </c>
      <c r="Q16" s="234">
        <f>ROUND(E16*P16,2)</f>
        <v>0</v>
      </c>
      <c r="R16" s="236" t="s">
        <v>80</v>
      </c>
      <c r="S16" s="236" t="s">
        <v>121</v>
      </c>
      <c r="T16" s="237" t="s">
        <v>121</v>
      </c>
      <c r="U16" s="220">
        <v>0.18</v>
      </c>
      <c r="V16" s="220">
        <f>ROUND(E16*U16,2)</f>
        <v>169.74</v>
      </c>
      <c r="W16" s="220"/>
      <c r="X16" s="220" t="s">
        <v>122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123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9" t="s">
        <v>349</v>
      </c>
      <c r="D17" s="241"/>
      <c r="E17" s="241"/>
      <c r="F17" s="241"/>
      <c r="G17" s="241"/>
      <c r="H17" s="220"/>
      <c r="I17" s="220"/>
      <c r="J17" s="220"/>
      <c r="K17" s="220"/>
      <c r="L17" s="220"/>
      <c r="M17" s="220"/>
      <c r="N17" s="219"/>
      <c r="O17" s="219"/>
      <c r="P17" s="219"/>
      <c r="Q17" s="219"/>
      <c r="R17" s="220"/>
      <c r="S17" s="220"/>
      <c r="T17" s="220"/>
      <c r="U17" s="220"/>
      <c r="V17" s="220"/>
      <c r="W17" s="220"/>
      <c r="X17" s="220"/>
      <c r="Y17" s="210"/>
      <c r="Z17" s="210"/>
      <c r="AA17" s="210"/>
      <c r="AB17" s="210"/>
      <c r="AC17" s="210"/>
      <c r="AD17" s="210"/>
      <c r="AE17" s="210"/>
      <c r="AF17" s="210"/>
      <c r="AG17" s="210" t="s">
        <v>189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46" t="s">
        <v>350</v>
      </c>
      <c r="D18" s="221"/>
      <c r="E18" s="222"/>
      <c r="F18" s="220"/>
      <c r="G18" s="220"/>
      <c r="H18" s="220"/>
      <c r="I18" s="220"/>
      <c r="J18" s="220"/>
      <c r="K18" s="220"/>
      <c r="L18" s="220"/>
      <c r="M18" s="220"/>
      <c r="N18" s="219"/>
      <c r="O18" s="219"/>
      <c r="P18" s="219"/>
      <c r="Q18" s="219"/>
      <c r="R18" s="220"/>
      <c r="S18" s="220"/>
      <c r="T18" s="220"/>
      <c r="U18" s="220"/>
      <c r="V18" s="220"/>
      <c r="W18" s="220"/>
      <c r="X18" s="220"/>
      <c r="Y18" s="210"/>
      <c r="Z18" s="210"/>
      <c r="AA18" s="210"/>
      <c r="AB18" s="210"/>
      <c r="AC18" s="210"/>
      <c r="AD18" s="210"/>
      <c r="AE18" s="210"/>
      <c r="AF18" s="210"/>
      <c r="AG18" s="210" t="s">
        <v>125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46" t="s">
        <v>351</v>
      </c>
      <c r="D19" s="221"/>
      <c r="E19" s="222">
        <v>495</v>
      </c>
      <c r="F19" s="220"/>
      <c r="G19" s="220"/>
      <c r="H19" s="220"/>
      <c r="I19" s="220"/>
      <c r="J19" s="220"/>
      <c r="K19" s="220"/>
      <c r="L19" s="220"/>
      <c r="M19" s="220"/>
      <c r="N19" s="219"/>
      <c r="O19" s="219"/>
      <c r="P19" s="219"/>
      <c r="Q19" s="219"/>
      <c r="R19" s="220"/>
      <c r="S19" s="220"/>
      <c r="T19" s="220"/>
      <c r="U19" s="220"/>
      <c r="V19" s="220"/>
      <c r="W19" s="220"/>
      <c r="X19" s="220"/>
      <c r="Y19" s="210"/>
      <c r="Z19" s="210"/>
      <c r="AA19" s="210"/>
      <c r="AB19" s="210"/>
      <c r="AC19" s="210"/>
      <c r="AD19" s="210"/>
      <c r="AE19" s="210"/>
      <c r="AF19" s="210"/>
      <c r="AG19" s="210" t="s">
        <v>125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6" t="s">
        <v>344</v>
      </c>
      <c r="D20" s="221"/>
      <c r="E20" s="222">
        <v>138</v>
      </c>
      <c r="F20" s="220"/>
      <c r="G20" s="220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0"/>
      <c r="S20" s="220"/>
      <c r="T20" s="220"/>
      <c r="U20" s="220"/>
      <c r="V20" s="220"/>
      <c r="W20" s="220"/>
      <c r="X20" s="220"/>
      <c r="Y20" s="210"/>
      <c r="Z20" s="210"/>
      <c r="AA20" s="210"/>
      <c r="AB20" s="210"/>
      <c r="AC20" s="210"/>
      <c r="AD20" s="210"/>
      <c r="AE20" s="210"/>
      <c r="AF20" s="210"/>
      <c r="AG20" s="210" t="s">
        <v>125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6" t="s">
        <v>345</v>
      </c>
      <c r="D21" s="221"/>
      <c r="E21" s="222">
        <v>210</v>
      </c>
      <c r="F21" s="220"/>
      <c r="G21" s="220"/>
      <c r="H21" s="220"/>
      <c r="I21" s="220"/>
      <c r="J21" s="220"/>
      <c r="K21" s="220"/>
      <c r="L21" s="220"/>
      <c r="M21" s="220"/>
      <c r="N21" s="219"/>
      <c r="O21" s="219"/>
      <c r="P21" s="219"/>
      <c r="Q21" s="219"/>
      <c r="R21" s="220"/>
      <c r="S21" s="220"/>
      <c r="T21" s="220"/>
      <c r="U21" s="220"/>
      <c r="V21" s="220"/>
      <c r="W21" s="220"/>
      <c r="X21" s="220"/>
      <c r="Y21" s="210"/>
      <c r="Z21" s="210"/>
      <c r="AA21" s="210"/>
      <c r="AB21" s="210"/>
      <c r="AC21" s="210"/>
      <c r="AD21" s="210"/>
      <c r="AE21" s="210"/>
      <c r="AF21" s="210"/>
      <c r="AG21" s="210" t="s">
        <v>125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46" t="s">
        <v>346</v>
      </c>
      <c r="D22" s="221"/>
      <c r="E22" s="222">
        <v>100</v>
      </c>
      <c r="F22" s="220"/>
      <c r="G22" s="220"/>
      <c r="H22" s="220"/>
      <c r="I22" s="220"/>
      <c r="J22" s="220"/>
      <c r="K22" s="220"/>
      <c r="L22" s="220"/>
      <c r="M22" s="220"/>
      <c r="N22" s="219"/>
      <c r="O22" s="219"/>
      <c r="P22" s="219"/>
      <c r="Q22" s="219"/>
      <c r="R22" s="220"/>
      <c r="S22" s="220"/>
      <c r="T22" s="220"/>
      <c r="U22" s="220"/>
      <c r="V22" s="220"/>
      <c r="W22" s="220"/>
      <c r="X22" s="220"/>
      <c r="Y22" s="210"/>
      <c r="Z22" s="210"/>
      <c r="AA22" s="210"/>
      <c r="AB22" s="210"/>
      <c r="AC22" s="210"/>
      <c r="AD22" s="210"/>
      <c r="AE22" s="210"/>
      <c r="AF22" s="210"/>
      <c r="AG22" s="210" t="s">
        <v>125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47"/>
      <c r="D23" s="238"/>
      <c r="E23" s="238"/>
      <c r="F23" s="238"/>
      <c r="G23" s="238"/>
      <c r="H23" s="220"/>
      <c r="I23" s="220"/>
      <c r="J23" s="220"/>
      <c r="K23" s="220"/>
      <c r="L23" s="220"/>
      <c r="M23" s="220"/>
      <c r="N23" s="219"/>
      <c r="O23" s="219"/>
      <c r="P23" s="219"/>
      <c r="Q23" s="219"/>
      <c r="R23" s="220"/>
      <c r="S23" s="220"/>
      <c r="T23" s="220"/>
      <c r="U23" s="220"/>
      <c r="V23" s="220"/>
      <c r="W23" s="220"/>
      <c r="X23" s="220"/>
      <c r="Y23" s="210"/>
      <c r="Z23" s="210"/>
      <c r="AA23" s="210"/>
      <c r="AB23" s="210"/>
      <c r="AC23" s="210"/>
      <c r="AD23" s="210"/>
      <c r="AE23" s="210"/>
      <c r="AF23" s="210"/>
      <c r="AG23" s="210" t="s">
        <v>127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1">
        <v>3</v>
      </c>
      <c r="B24" s="232" t="s">
        <v>352</v>
      </c>
      <c r="C24" s="245" t="s">
        <v>353</v>
      </c>
      <c r="D24" s="233" t="s">
        <v>135</v>
      </c>
      <c r="E24" s="234">
        <v>943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4">
        <v>1.8000000000000001E-4</v>
      </c>
      <c r="O24" s="234">
        <f>ROUND(E24*N24,2)</f>
        <v>0.17</v>
      </c>
      <c r="P24" s="234">
        <v>0</v>
      </c>
      <c r="Q24" s="234">
        <f>ROUND(E24*P24,2)</f>
        <v>0</v>
      </c>
      <c r="R24" s="236"/>
      <c r="S24" s="236" t="s">
        <v>318</v>
      </c>
      <c r="T24" s="237" t="s">
        <v>354</v>
      </c>
      <c r="U24" s="220">
        <v>0</v>
      </c>
      <c r="V24" s="220">
        <f>ROUND(E24*U24,2)</f>
        <v>0</v>
      </c>
      <c r="W24" s="220"/>
      <c r="X24" s="220" t="s">
        <v>264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265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6" t="s">
        <v>355</v>
      </c>
      <c r="D25" s="221"/>
      <c r="E25" s="222"/>
      <c r="F25" s="220"/>
      <c r="G25" s="220"/>
      <c r="H25" s="220"/>
      <c r="I25" s="220"/>
      <c r="J25" s="220"/>
      <c r="K25" s="220"/>
      <c r="L25" s="220"/>
      <c r="M25" s="220"/>
      <c r="N25" s="219"/>
      <c r="O25" s="219"/>
      <c r="P25" s="219"/>
      <c r="Q25" s="219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125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6" t="s">
        <v>343</v>
      </c>
      <c r="D26" s="221"/>
      <c r="E26" s="222">
        <v>495</v>
      </c>
      <c r="F26" s="220"/>
      <c r="G26" s="220"/>
      <c r="H26" s="220"/>
      <c r="I26" s="220"/>
      <c r="J26" s="220"/>
      <c r="K26" s="220"/>
      <c r="L26" s="220"/>
      <c r="M26" s="220"/>
      <c r="N26" s="219"/>
      <c r="O26" s="219"/>
      <c r="P26" s="219"/>
      <c r="Q26" s="219"/>
      <c r="R26" s="220"/>
      <c r="S26" s="220"/>
      <c r="T26" s="220"/>
      <c r="U26" s="220"/>
      <c r="V26" s="220"/>
      <c r="W26" s="220"/>
      <c r="X26" s="220"/>
      <c r="Y26" s="210"/>
      <c r="Z26" s="210"/>
      <c r="AA26" s="210"/>
      <c r="AB26" s="210"/>
      <c r="AC26" s="210"/>
      <c r="AD26" s="210"/>
      <c r="AE26" s="210"/>
      <c r="AF26" s="210"/>
      <c r="AG26" s="210" t="s">
        <v>125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6" t="s">
        <v>344</v>
      </c>
      <c r="D27" s="221"/>
      <c r="E27" s="222">
        <v>138</v>
      </c>
      <c r="F27" s="220"/>
      <c r="G27" s="220"/>
      <c r="H27" s="220"/>
      <c r="I27" s="220"/>
      <c r="J27" s="220"/>
      <c r="K27" s="220"/>
      <c r="L27" s="220"/>
      <c r="M27" s="220"/>
      <c r="N27" s="219"/>
      <c r="O27" s="219"/>
      <c r="P27" s="219"/>
      <c r="Q27" s="219"/>
      <c r="R27" s="220"/>
      <c r="S27" s="220"/>
      <c r="T27" s="220"/>
      <c r="U27" s="220"/>
      <c r="V27" s="220"/>
      <c r="W27" s="220"/>
      <c r="X27" s="220"/>
      <c r="Y27" s="210"/>
      <c r="Z27" s="210"/>
      <c r="AA27" s="210"/>
      <c r="AB27" s="210"/>
      <c r="AC27" s="210"/>
      <c r="AD27" s="210"/>
      <c r="AE27" s="210"/>
      <c r="AF27" s="210"/>
      <c r="AG27" s="210" t="s">
        <v>125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6" t="s">
        <v>345</v>
      </c>
      <c r="D28" s="221"/>
      <c r="E28" s="222">
        <v>210</v>
      </c>
      <c r="F28" s="220"/>
      <c r="G28" s="220"/>
      <c r="H28" s="220"/>
      <c r="I28" s="220"/>
      <c r="J28" s="220"/>
      <c r="K28" s="220"/>
      <c r="L28" s="220"/>
      <c r="M28" s="220"/>
      <c r="N28" s="219"/>
      <c r="O28" s="219"/>
      <c r="P28" s="219"/>
      <c r="Q28" s="219"/>
      <c r="R28" s="220"/>
      <c r="S28" s="220"/>
      <c r="T28" s="220"/>
      <c r="U28" s="220"/>
      <c r="V28" s="220"/>
      <c r="W28" s="220"/>
      <c r="X28" s="220"/>
      <c r="Y28" s="210"/>
      <c r="Z28" s="210"/>
      <c r="AA28" s="210"/>
      <c r="AB28" s="210"/>
      <c r="AC28" s="210"/>
      <c r="AD28" s="210"/>
      <c r="AE28" s="210"/>
      <c r="AF28" s="210"/>
      <c r="AG28" s="210" t="s">
        <v>125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6" t="s">
        <v>346</v>
      </c>
      <c r="D29" s="221"/>
      <c r="E29" s="222">
        <v>100</v>
      </c>
      <c r="F29" s="220"/>
      <c r="G29" s="220"/>
      <c r="H29" s="220"/>
      <c r="I29" s="220"/>
      <c r="J29" s="220"/>
      <c r="K29" s="220"/>
      <c r="L29" s="220"/>
      <c r="M29" s="220"/>
      <c r="N29" s="219"/>
      <c r="O29" s="219"/>
      <c r="P29" s="219"/>
      <c r="Q29" s="219"/>
      <c r="R29" s="220"/>
      <c r="S29" s="220"/>
      <c r="T29" s="220"/>
      <c r="U29" s="220"/>
      <c r="V29" s="220"/>
      <c r="W29" s="220"/>
      <c r="X29" s="220"/>
      <c r="Y29" s="210"/>
      <c r="Z29" s="210"/>
      <c r="AA29" s="210"/>
      <c r="AB29" s="210"/>
      <c r="AC29" s="210"/>
      <c r="AD29" s="210"/>
      <c r="AE29" s="210"/>
      <c r="AF29" s="210"/>
      <c r="AG29" s="210" t="s">
        <v>125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47"/>
      <c r="D30" s="238"/>
      <c r="E30" s="238"/>
      <c r="F30" s="238"/>
      <c r="G30" s="238"/>
      <c r="H30" s="220"/>
      <c r="I30" s="220"/>
      <c r="J30" s="220"/>
      <c r="K30" s="220"/>
      <c r="L30" s="220"/>
      <c r="M30" s="220"/>
      <c r="N30" s="219"/>
      <c r="O30" s="219"/>
      <c r="P30" s="219"/>
      <c r="Q30" s="219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127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4" t="s">
        <v>115</v>
      </c>
      <c r="B31" s="225" t="s">
        <v>82</v>
      </c>
      <c r="C31" s="244" t="s">
        <v>83</v>
      </c>
      <c r="D31" s="226"/>
      <c r="E31" s="227"/>
      <c r="F31" s="228"/>
      <c r="G31" s="228">
        <f>SUMIF(AG32:AG57,"&lt;&gt;NOR",G32:G57)</f>
        <v>0</v>
      </c>
      <c r="H31" s="228"/>
      <c r="I31" s="228">
        <f>SUM(I32:I57)</f>
        <v>0</v>
      </c>
      <c r="J31" s="228"/>
      <c r="K31" s="228">
        <f>SUM(K32:K57)</f>
        <v>0</v>
      </c>
      <c r="L31" s="228"/>
      <c r="M31" s="228">
        <f>SUM(M32:M57)</f>
        <v>0</v>
      </c>
      <c r="N31" s="227"/>
      <c r="O31" s="227">
        <f>SUM(O32:O57)</f>
        <v>1.4200000000000002</v>
      </c>
      <c r="P31" s="227"/>
      <c r="Q31" s="227">
        <f>SUM(Q32:Q57)</f>
        <v>0</v>
      </c>
      <c r="R31" s="228"/>
      <c r="S31" s="228"/>
      <c r="T31" s="229"/>
      <c r="U31" s="223"/>
      <c r="V31" s="223">
        <f>SUM(V32:V57)</f>
        <v>979.6</v>
      </c>
      <c r="W31" s="223"/>
      <c r="X31" s="223"/>
      <c r="AG31" t="s">
        <v>116</v>
      </c>
    </row>
    <row r="32" spans="1:60" outlineLevel="1" x14ac:dyDescent="0.2">
      <c r="A32" s="231">
        <v>4</v>
      </c>
      <c r="B32" s="232" t="s">
        <v>356</v>
      </c>
      <c r="C32" s="245" t="s">
        <v>357</v>
      </c>
      <c r="D32" s="233" t="s">
        <v>358</v>
      </c>
      <c r="E32" s="234">
        <v>2</v>
      </c>
      <c r="F32" s="235"/>
      <c r="G32" s="236">
        <f>ROUND(E32*F32,2)</f>
        <v>0</v>
      </c>
      <c r="H32" s="235"/>
      <c r="I32" s="236">
        <f>ROUND(E32*H32,2)</f>
        <v>0</v>
      </c>
      <c r="J32" s="235"/>
      <c r="K32" s="236">
        <f>ROUND(E32*J32,2)</f>
        <v>0</v>
      </c>
      <c r="L32" s="236">
        <v>21</v>
      </c>
      <c r="M32" s="236">
        <f>G32*(1+L32/100)</f>
        <v>0</v>
      </c>
      <c r="N32" s="234">
        <v>1.124E-2</v>
      </c>
      <c r="O32" s="234">
        <f>ROUND(E32*N32,2)</f>
        <v>0.02</v>
      </c>
      <c r="P32" s="234">
        <v>0</v>
      </c>
      <c r="Q32" s="234">
        <f>ROUND(E32*P32,2)</f>
        <v>0</v>
      </c>
      <c r="R32" s="236"/>
      <c r="S32" s="236" t="s">
        <v>121</v>
      </c>
      <c r="T32" s="237" t="s">
        <v>121</v>
      </c>
      <c r="U32" s="220">
        <v>3.2</v>
      </c>
      <c r="V32" s="220">
        <f>ROUND(E32*U32,2)</f>
        <v>6.4</v>
      </c>
      <c r="W32" s="220"/>
      <c r="X32" s="220" t="s">
        <v>122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123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46" t="s">
        <v>70</v>
      </c>
      <c r="D33" s="221"/>
      <c r="E33" s="222">
        <v>2</v>
      </c>
      <c r="F33" s="220"/>
      <c r="G33" s="220"/>
      <c r="H33" s="220"/>
      <c r="I33" s="220"/>
      <c r="J33" s="220"/>
      <c r="K33" s="220"/>
      <c r="L33" s="220"/>
      <c r="M33" s="220"/>
      <c r="N33" s="219"/>
      <c r="O33" s="219"/>
      <c r="P33" s="219"/>
      <c r="Q33" s="219"/>
      <c r="R33" s="220"/>
      <c r="S33" s="220"/>
      <c r="T33" s="220"/>
      <c r="U33" s="220"/>
      <c r="V33" s="220"/>
      <c r="W33" s="220"/>
      <c r="X33" s="220"/>
      <c r="Y33" s="210"/>
      <c r="Z33" s="210"/>
      <c r="AA33" s="210"/>
      <c r="AB33" s="210"/>
      <c r="AC33" s="210"/>
      <c r="AD33" s="210"/>
      <c r="AE33" s="210"/>
      <c r="AF33" s="210"/>
      <c r="AG33" s="210" t="s">
        <v>125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47"/>
      <c r="D34" s="238"/>
      <c r="E34" s="238"/>
      <c r="F34" s="238"/>
      <c r="G34" s="238"/>
      <c r="H34" s="220"/>
      <c r="I34" s="220"/>
      <c r="J34" s="220"/>
      <c r="K34" s="220"/>
      <c r="L34" s="220"/>
      <c r="M34" s="220"/>
      <c r="N34" s="219"/>
      <c r="O34" s="219"/>
      <c r="P34" s="219"/>
      <c r="Q34" s="219"/>
      <c r="R34" s="220"/>
      <c r="S34" s="220"/>
      <c r="T34" s="220"/>
      <c r="U34" s="220"/>
      <c r="V34" s="220"/>
      <c r="W34" s="220"/>
      <c r="X34" s="220"/>
      <c r="Y34" s="210"/>
      <c r="Z34" s="210"/>
      <c r="AA34" s="210"/>
      <c r="AB34" s="210"/>
      <c r="AC34" s="210"/>
      <c r="AD34" s="210"/>
      <c r="AE34" s="210"/>
      <c r="AF34" s="210"/>
      <c r="AG34" s="210" t="s">
        <v>127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1">
        <v>5</v>
      </c>
      <c r="B35" s="232" t="s">
        <v>359</v>
      </c>
      <c r="C35" s="245" t="s">
        <v>360</v>
      </c>
      <c r="D35" s="233" t="s">
        <v>262</v>
      </c>
      <c r="E35" s="234">
        <v>10</v>
      </c>
      <c r="F35" s="235"/>
      <c r="G35" s="236">
        <f>ROUND(E35*F35,2)</f>
        <v>0</v>
      </c>
      <c r="H35" s="235"/>
      <c r="I35" s="236">
        <f>ROUND(E35*H35,2)</f>
        <v>0</v>
      </c>
      <c r="J35" s="235"/>
      <c r="K35" s="236">
        <f>ROUND(E35*J35,2)</f>
        <v>0</v>
      </c>
      <c r="L35" s="236">
        <v>21</v>
      </c>
      <c r="M35" s="236">
        <f>G35*(1+L35/100)</f>
        <v>0</v>
      </c>
      <c r="N35" s="234">
        <v>0.13682</v>
      </c>
      <c r="O35" s="234">
        <f>ROUND(E35*N35,2)</f>
        <v>1.37</v>
      </c>
      <c r="P35" s="234">
        <v>0</v>
      </c>
      <c r="Q35" s="234">
        <f>ROUND(E35*P35,2)</f>
        <v>0</v>
      </c>
      <c r="R35" s="236"/>
      <c r="S35" s="236" t="s">
        <v>121</v>
      </c>
      <c r="T35" s="237" t="s">
        <v>121</v>
      </c>
      <c r="U35" s="220">
        <v>2.83</v>
      </c>
      <c r="V35" s="220">
        <f>ROUND(E35*U35,2)</f>
        <v>28.3</v>
      </c>
      <c r="W35" s="220"/>
      <c r="X35" s="220" t="s">
        <v>122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123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17"/>
      <c r="B36" s="218"/>
      <c r="C36" s="246" t="s">
        <v>361</v>
      </c>
      <c r="D36" s="221"/>
      <c r="E36" s="222"/>
      <c r="F36" s="220"/>
      <c r="G36" s="220"/>
      <c r="H36" s="220"/>
      <c r="I36" s="220"/>
      <c r="J36" s="220"/>
      <c r="K36" s="220"/>
      <c r="L36" s="220"/>
      <c r="M36" s="220"/>
      <c r="N36" s="219"/>
      <c r="O36" s="219"/>
      <c r="P36" s="219"/>
      <c r="Q36" s="219"/>
      <c r="R36" s="220"/>
      <c r="S36" s="220"/>
      <c r="T36" s="220"/>
      <c r="U36" s="220"/>
      <c r="V36" s="220"/>
      <c r="W36" s="220"/>
      <c r="X36" s="220"/>
      <c r="Y36" s="210"/>
      <c r="Z36" s="210"/>
      <c r="AA36" s="210"/>
      <c r="AB36" s="210"/>
      <c r="AC36" s="210"/>
      <c r="AD36" s="210"/>
      <c r="AE36" s="210"/>
      <c r="AF36" s="210"/>
      <c r="AG36" s="210" t="s">
        <v>125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46" t="s">
        <v>362</v>
      </c>
      <c r="D37" s="221"/>
      <c r="E37" s="222">
        <v>10</v>
      </c>
      <c r="F37" s="220"/>
      <c r="G37" s="220"/>
      <c r="H37" s="220"/>
      <c r="I37" s="220"/>
      <c r="J37" s="220"/>
      <c r="K37" s="220"/>
      <c r="L37" s="220"/>
      <c r="M37" s="220"/>
      <c r="N37" s="219"/>
      <c r="O37" s="219"/>
      <c r="P37" s="219"/>
      <c r="Q37" s="219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125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7"/>
      <c r="D38" s="238"/>
      <c r="E38" s="238"/>
      <c r="F38" s="238"/>
      <c r="G38" s="238"/>
      <c r="H38" s="220"/>
      <c r="I38" s="220"/>
      <c r="J38" s="220"/>
      <c r="K38" s="220"/>
      <c r="L38" s="220"/>
      <c r="M38" s="220"/>
      <c r="N38" s="219"/>
      <c r="O38" s="219"/>
      <c r="P38" s="219"/>
      <c r="Q38" s="219"/>
      <c r="R38" s="220"/>
      <c r="S38" s="220"/>
      <c r="T38" s="220"/>
      <c r="U38" s="220"/>
      <c r="V38" s="220"/>
      <c r="W38" s="220"/>
      <c r="X38" s="220"/>
      <c r="Y38" s="210"/>
      <c r="Z38" s="210"/>
      <c r="AA38" s="210"/>
      <c r="AB38" s="210"/>
      <c r="AC38" s="210"/>
      <c r="AD38" s="210"/>
      <c r="AE38" s="210"/>
      <c r="AF38" s="210"/>
      <c r="AG38" s="210" t="s">
        <v>127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1">
        <v>6</v>
      </c>
      <c r="B39" s="232" t="s">
        <v>363</v>
      </c>
      <c r="C39" s="245" t="s">
        <v>364</v>
      </c>
      <c r="D39" s="233" t="s">
        <v>262</v>
      </c>
      <c r="E39" s="234">
        <v>10</v>
      </c>
      <c r="F39" s="235"/>
      <c r="G39" s="236">
        <f>ROUND(E39*F39,2)</f>
        <v>0</v>
      </c>
      <c r="H39" s="235"/>
      <c r="I39" s="236">
        <f>ROUND(E39*H39,2)</f>
        <v>0</v>
      </c>
      <c r="J39" s="235"/>
      <c r="K39" s="236">
        <f>ROUND(E39*J39,2)</f>
        <v>0</v>
      </c>
      <c r="L39" s="236">
        <v>21</v>
      </c>
      <c r="M39" s="236">
        <f>G39*(1+L39/100)</f>
        <v>0</v>
      </c>
      <c r="N39" s="234">
        <v>0</v>
      </c>
      <c r="O39" s="234">
        <f>ROUND(E39*N39,2)</f>
        <v>0</v>
      </c>
      <c r="P39" s="234">
        <v>0</v>
      </c>
      <c r="Q39" s="234">
        <f>ROUND(E39*P39,2)</f>
        <v>0</v>
      </c>
      <c r="R39" s="236"/>
      <c r="S39" s="236" t="s">
        <v>121</v>
      </c>
      <c r="T39" s="237" t="s">
        <v>121</v>
      </c>
      <c r="U39" s="220">
        <v>0.64</v>
      </c>
      <c r="V39" s="220">
        <f>ROUND(E39*U39,2)</f>
        <v>6.4</v>
      </c>
      <c r="W39" s="220"/>
      <c r="X39" s="220" t="s">
        <v>122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123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46" t="s">
        <v>365</v>
      </c>
      <c r="D40" s="221"/>
      <c r="E40" s="222"/>
      <c r="F40" s="220"/>
      <c r="G40" s="220"/>
      <c r="H40" s="220"/>
      <c r="I40" s="220"/>
      <c r="J40" s="220"/>
      <c r="K40" s="220"/>
      <c r="L40" s="220"/>
      <c r="M40" s="220"/>
      <c r="N40" s="219"/>
      <c r="O40" s="219"/>
      <c r="P40" s="219"/>
      <c r="Q40" s="219"/>
      <c r="R40" s="220"/>
      <c r="S40" s="220"/>
      <c r="T40" s="220"/>
      <c r="U40" s="220"/>
      <c r="V40" s="220"/>
      <c r="W40" s="220"/>
      <c r="X40" s="220"/>
      <c r="Y40" s="210"/>
      <c r="Z40" s="210"/>
      <c r="AA40" s="210"/>
      <c r="AB40" s="210"/>
      <c r="AC40" s="210"/>
      <c r="AD40" s="210"/>
      <c r="AE40" s="210"/>
      <c r="AF40" s="210"/>
      <c r="AG40" s="210" t="s">
        <v>125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46" t="s">
        <v>362</v>
      </c>
      <c r="D41" s="221"/>
      <c r="E41" s="222">
        <v>10</v>
      </c>
      <c r="F41" s="220"/>
      <c r="G41" s="220"/>
      <c r="H41" s="220"/>
      <c r="I41" s="220"/>
      <c r="J41" s="220"/>
      <c r="K41" s="220"/>
      <c r="L41" s="220"/>
      <c r="M41" s="220"/>
      <c r="N41" s="219"/>
      <c r="O41" s="219"/>
      <c r="P41" s="219"/>
      <c r="Q41" s="219"/>
      <c r="R41" s="220"/>
      <c r="S41" s="220"/>
      <c r="T41" s="220"/>
      <c r="U41" s="220"/>
      <c r="V41" s="220"/>
      <c r="W41" s="220"/>
      <c r="X41" s="220"/>
      <c r="Y41" s="210"/>
      <c r="Z41" s="210"/>
      <c r="AA41" s="210"/>
      <c r="AB41" s="210"/>
      <c r="AC41" s="210"/>
      <c r="AD41" s="210"/>
      <c r="AE41" s="210"/>
      <c r="AF41" s="210"/>
      <c r="AG41" s="210" t="s">
        <v>125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47"/>
      <c r="D42" s="238"/>
      <c r="E42" s="238"/>
      <c r="F42" s="238"/>
      <c r="G42" s="238"/>
      <c r="H42" s="220"/>
      <c r="I42" s="220"/>
      <c r="J42" s="220"/>
      <c r="K42" s="220"/>
      <c r="L42" s="220"/>
      <c r="M42" s="220"/>
      <c r="N42" s="219"/>
      <c r="O42" s="219"/>
      <c r="P42" s="219"/>
      <c r="Q42" s="219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127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1">
        <v>7</v>
      </c>
      <c r="B43" s="232" t="s">
        <v>366</v>
      </c>
      <c r="C43" s="245" t="s">
        <v>367</v>
      </c>
      <c r="D43" s="233" t="s">
        <v>135</v>
      </c>
      <c r="E43" s="234">
        <v>605</v>
      </c>
      <c r="F43" s="235"/>
      <c r="G43" s="236">
        <f>ROUND(E43*F43,2)</f>
        <v>0</v>
      </c>
      <c r="H43" s="235"/>
      <c r="I43" s="236">
        <f>ROUND(E43*H43,2)</f>
        <v>0</v>
      </c>
      <c r="J43" s="235"/>
      <c r="K43" s="236">
        <f>ROUND(E43*J43,2)</f>
        <v>0</v>
      </c>
      <c r="L43" s="236">
        <v>21</v>
      </c>
      <c r="M43" s="236">
        <f>G43*(1+L43/100)</f>
        <v>0</v>
      </c>
      <c r="N43" s="234">
        <v>0</v>
      </c>
      <c r="O43" s="234">
        <f>ROUND(E43*N43,2)</f>
        <v>0</v>
      </c>
      <c r="P43" s="234">
        <v>0</v>
      </c>
      <c r="Q43" s="234">
        <f>ROUND(E43*P43,2)</f>
        <v>0</v>
      </c>
      <c r="R43" s="236"/>
      <c r="S43" s="236" t="s">
        <v>121</v>
      </c>
      <c r="T43" s="237" t="s">
        <v>121</v>
      </c>
      <c r="U43" s="220">
        <v>1.33</v>
      </c>
      <c r="V43" s="220">
        <f>ROUND(E43*U43,2)</f>
        <v>804.65</v>
      </c>
      <c r="W43" s="220"/>
      <c r="X43" s="220" t="s">
        <v>122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123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6" t="s">
        <v>368</v>
      </c>
      <c r="D44" s="221"/>
      <c r="E44" s="222"/>
      <c r="F44" s="220"/>
      <c r="G44" s="220"/>
      <c r="H44" s="220"/>
      <c r="I44" s="220"/>
      <c r="J44" s="220"/>
      <c r="K44" s="220"/>
      <c r="L44" s="220"/>
      <c r="M44" s="220"/>
      <c r="N44" s="219"/>
      <c r="O44" s="219"/>
      <c r="P44" s="219"/>
      <c r="Q44" s="219"/>
      <c r="R44" s="220"/>
      <c r="S44" s="220"/>
      <c r="T44" s="220"/>
      <c r="U44" s="220"/>
      <c r="V44" s="220"/>
      <c r="W44" s="220"/>
      <c r="X44" s="220"/>
      <c r="Y44" s="210"/>
      <c r="Z44" s="210"/>
      <c r="AA44" s="210"/>
      <c r="AB44" s="210"/>
      <c r="AC44" s="210"/>
      <c r="AD44" s="210"/>
      <c r="AE44" s="210"/>
      <c r="AF44" s="210"/>
      <c r="AG44" s="210" t="s">
        <v>125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46" t="s">
        <v>351</v>
      </c>
      <c r="D45" s="221"/>
      <c r="E45" s="222">
        <v>495</v>
      </c>
      <c r="F45" s="220"/>
      <c r="G45" s="220"/>
      <c r="H45" s="220"/>
      <c r="I45" s="220"/>
      <c r="J45" s="220"/>
      <c r="K45" s="220"/>
      <c r="L45" s="220"/>
      <c r="M45" s="220"/>
      <c r="N45" s="219"/>
      <c r="O45" s="219"/>
      <c r="P45" s="219"/>
      <c r="Q45" s="219"/>
      <c r="R45" s="220"/>
      <c r="S45" s="220"/>
      <c r="T45" s="220"/>
      <c r="U45" s="220"/>
      <c r="V45" s="220"/>
      <c r="W45" s="220"/>
      <c r="X45" s="220"/>
      <c r="Y45" s="210"/>
      <c r="Z45" s="210"/>
      <c r="AA45" s="210"/>
      <c r="AB45" s="210"/>
      <c r="AC45" s="210"/>
      <c r="AD45" s="210"/>
      <c r="AE45" s="210"/>
      <c r="AF45" s="210"/>
      <c r="AG45" s="210" t="s">
        <v>125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46" t="s">
        <v>369</v>
      </c>
      <c r="D46" s="221"/>
      <c r="E46" s="222">
        <v>110</v>
      </c>
      <c r="F46" s="220"/>
      <c r="G46" s="220"/>
      <c r="H46" s="220"/>
      <c r="I46" s="220"/>
      <c r="J46" s="220"/>
      <c r="K46" s="220"/>
      <c r="L46" s="220"/>
      <c r="M46" s="220"/>
      <c r="N46" s="219"/>
      <c r="O46" s="219"/>
      <c r="P46" s="219"/>
      <c r="Q46" s="219"/>
      <c r="R46" s="220"/>
      <c r="S46" s="220"/>
      <c r="T46" s="220"/>
      <c r="U46" s="220"/>
      <c r="V46" s="220"/>
      <c r="W46" s="220"/>
      <c r="X46" s="220"/>
      <c r="Y46" s="210"/>
      <c r="Z46" s="210"/>
      <c r="AA46" s="210"/>
      <c r="AB46" s="210"/>
      <c r="AC46" s="210"/>
      <c r="AD46" s="210"/>
      <c r="AE46" s="210"/>
      <c r="AF46" s="210"/>
      <c r="AG46" s="210" t="s">
        <v>125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47"/>
      <c r="D47" s="238"/>
      <c r="E47" s="238"/>
      <c r="F47" s="238"/>
      <c r="G47" s="238"/>
      <c r="H47" s="220"/>
      <c r="I47" s="220"/>
      <c r="J47" s="220"/>
      <c r="K47" s="220"/>
      <c r="L47" s="220"/>
      <c r="M47" s="220"/>
      <c r="N47" s="219"/>
      <c r="O47" s="219"/>
      <c r="P47" s="219"/>
      <c r="Q47" s="219"/>
      <c r="R47" s="220"/>
      <c r="S47" s="220"/>
      <c r="T47" s="220"/>
      <c r="U47" s="220"/>
      <c r="V47" s="220"/>
      <c r="W47" s="220"/>
      <c r="X47" s="220"/>
      <c r="Y47" s="210"/>
      <c r="Z47" s="210"/>
      <c r="AA47" s="210"/>
      <c r="AB47" s="210"/>
      <c r="AC47" s="210"/>
      <c r="AD47" s="210"/>
      <c r="AE47" s="210"/>
      <c r="AF47" s="210"/>
      <c r="AG47" s="210" t="s">
        <v>127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1">
        <v>8</v>
      </c>
      <c r="B48" s="232" t="s">
        <v>370</v>
      </c>
      <c r="C48" s="245" t="s">
        <v>371</v>
      </c>
      <c r="D48" s="233" t="s">
        <v>135</v>
      </c>
      <c r="E48" s="234">
        <v>495</v>
      </c>
      <c r="F48" s="235"/>
      <c r="G48" s="236">
        <f>ROUND(E48*F48,2)</f>
        <v>0</v>
      </c>
      <c r="H48" s="235"/>
      <c r="I48" s="236">
        <f>ROUND(E48*H48,2)</f>
        <v>0</v>
      </c>
      <c r="J48" s="235"/>
      <c r="K48" s="236">
        <f>ROUND(E48*J48,2)</f>
        <v>0</v>
      </c>
      <c r="L48" s="236">
        <v>21</v>
      </c>
      <c r="M48" s="236">
        <f>G48*(1+L48/100)</f>
        <v>0</v>
      </c>
      <c r="N48" s="234">
        <v>6.0000000000000002E-5</v>
      </c>
      <c r="O48" s="234">
        <f>ROUND(E48*N48,2)</f>
        <v>0.03</v>
      </c>
      <c r="P48" s="234">
        <v>0</v>
      </c>
      <c r="Q48" s="234">
        <f>ROUND(E48*P48,2)</f>
        <v>0</v>
      </c>
      <c r="R48" s="236"/>
      <c r="S48" s="236" t="s">
        <v>121</v>
      </c>
      <c r="T48" s="237" t="s">
        <v>121</v>
      </c>
      <c r="U48" s="220">
        <v>0.03</v>
      </c>
      <c r="V48" s="220">
        <f>ROUND(E48*U48,2)</f>
        <v>14.85</v>
      </c>
      <c r="W48" s="220"/>
      <c r="X48" s="220" t="s">
        <v>122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123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6" t="s">
        <v>372</v>
      </c>
      <c r="D49" s="221"/>
      <c r="E49" s="222"/>
      <c r="F49" s="220"/>
      <c r="G49" s="220"/>
      <c r="H49" s="220"/>
      <c r="I49" s="220"/>
      <c r="J49" s="220"/>
      <c r="K49" s="220"/>
      <c r="L49" s="220"/>
      <c r="M49" s="220"/>
      <c r="N49" s="219"/>
      <c r="O49" s="219"/>
      <c r="P49" s="219"/>
      <c r="Q49" s="219"/>
      <c r="R49" s="220"/>
      <c r="S49" s="220"/>
      <c r="T49" s="220"/>
      <c r="U49" s="220"/>
      <c r="V49" s="220"/>
      <c r="W49" s="220"/>
      <c r="X49" s="220"/>
      <c r="Y49" s="210"/>
      <c r="Z49" s="210"/>
      <c r="AA49" s="210"/>
      <c r="AB49" s="210"/>
      <c r="AC49" s="210"/>
      <c r="AD49" s="210"/>
      <c r="AE49" s="210"/>
      <c r="AF49" s="210"/>
      <c r="AG49" s="210" t="s">
        <v>125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46" t="s">
        <v>373</v>
      </c>
      <c r="D50" s="221"/>
      <c r="E50" s="222">
        <v>495</v>
      </c>
      <c r="F50" s="220"/>
      <c r="G50" s="220"/>
      <c r="H50" s="220"/>
      <c r="I50" s="220"/>
      <c r="J50" s="220"/>
      <c r="K50" s="220"/>
      <c r="L50" s="220"/>
      <c r="M50" s="220"/>
      <c r="N50" s="219"/>
      <c r="O50" s="219"/>
      <c r="P50" s="219"/>
      <c r="Q50" s="219"/>
      <c r="R50" s="220"/>
      <c r="S50" s="220"/>
      <c r="T50" s="220"/>
      <c r="U50" s="220"/>
      <c r="V50" s="220"/>
      <c r="W50" s="220"/>
      <c r="X50" s="220"/>
      <c r="Y50" s="210"/>
      <c r="Z50" s="210"/>
      <c r="AA50" s="210"/>
      <c r="AB50" s="210"/>
      <c r="AC50" s="210"/>
      <c r="AD50" s="210"/>
      <c r="AE50" s="210"/>
      <c r="AF50" s="210"/>
      <c r="AG50" s="210" t="s">
        <v>125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47"/>
      <c r="D51" s="238"/>
      <c r="E51" s="238"/>
      <c r="F51" s="238"/>
      <c r="G51" s="238"/>
      <c r="H51" s="220"/>
      <c r="I51" s="220"/>
      <c r="J51" s="220"/>
      <c r="K51" s="220"/>
      <c r="L51" s="220"/>
      <c r="M51" s="220"/>
      <c r="N51" s="219"/>
      <c r="O51" s="219"/>
      <c r="P51" s="219"/>
      <c r="Q51" s="219"/>
      <c r="R51" s="220"/>
      <c r="S51" s="220"/>
      <c r="T51" s="220"/>
      <c r="U51" s="220"/>
      <c r="V51" s="220"/>
      <c r="W51" s="220"/>
      <c r="X51" s="220"/>
      <c r="Y51" s="210"/>
      <c r="Z51" s="210"/>
      <c r="AA51" s="210"/>
      <c r="AB51" s="210"/>
      <c r="AC51" s="210"/>
      <c r="AD51" s="210"/>
      <c r="AE51" s="210"/>
      <c r="AF51" s="210"/>
      <c r="AG51" s="210" t="s">
        <v>127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31">
        <v>9</v>
      </c>
      <c r="B52" s="232" t="s">
        <v>374</v>
      </c>
      <c r="C52" s="245" t="s">
        <v>375</v>
      </c>
      <c r="D52" s="233" t="s">
        <v>135</v>
      </c>
      <c r="E52" s="234">
        <v>495</v>
      </c>
      <c r="F52" s="235"/>
      <c r="G52" s="236">
        <f>ROUND(E52*F52,2)</f>
        <v>0</v>
      </c>
      <c r="H52" s="235"/>
      <c r="I52" s="236">
        <f>ROUND(E52*H52,2)</f>
        <v>0</v>
      </c>
      <c r="J52" s="235"/>
      <c r="K52" s="236">
        <f>ROUND(E52*J52,2)</f>
        <v>0</v>
      </c>
      <c r="L52" s="236">
        <v>21</v>
      </c>
      <c r="M52" s="236">
        <f>G52*(1+L52/100)</f>
        <v>0</v>
      </c>
      <c r="N52" s="234">
        <v>0</v>
      </c>
      <c r="O52" s="234">
        <f>ROUND(E52*N52,2)</f>
        <v>0</v>
      </c>
      <c r="P52" s="234">
        <v>0</v>
      </c>
      <c r="Q52" s="234">
        <f>ROUND(E52*P52,2)</f>
        <v>0</v>
      </c>
      <c r="R52" s="236"/>
      <c r="S52" s="236" t="s">
        <v>121</v>
      </c>
      <c r="T52" s="237" t="s">
        <v>121</v>
      </c>
      <c r="U52" s="220">
        <v>0.24</v>
      </c>
      <c r="V52" s="220">
        <f>ROUND(E52*U52,2)</f>
        <v>118.8</v>
      </c>
      <c r="W52" s="220"/>
      <c r="X52" s="220" t="s">
        <v>122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123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46" t="s">
        <v>376</v>
      </c>
      <c r="D53" s="221"/>
      <c r="E53" s="222">
        <v>495</v>
      </c>
      <c r="F53" s="220"/>
      <c r="G53" s="220"/>
      <c r="H53" s="220"/>
      <c r="I53" s="220"/>
      <c r="J53" s="220"/>
      <c r="K53" s="220"/>
      <c r="L53" s="220"/>
      <c r="M53" s="220"/>
      <c r="N53" s="219"/>
      <c r="O53" s="219"/>
      <c r="P53" s="219"/>
      <c r="Q53" s="219"/>
      <c r="R53" s="220"/>
      <c r="S53" s="220"/>
      <c r="T53" s="220"/>
      <c r="U53" s="220"/>
      <c r="V53" s="220"/>
      <c r="W53" s="220"/>
      <c r="X53" s="220"/>
      <c r="Y53" s="210"/>
      <c r="Z53" s="210"/>
      <c r="AA53" s="210"/>
      <c r="AB53" s="210"/>
      <c r="AC53" s="210"/>
      <c r="AD53" s="210"/>
      <c r="AE53" s="210"/>
      <c r="AF53" s="210"/>
      <c r="AG53" s="210" t="s">
        <v>125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47"/>
      <c r="D54" s="238"/>
      <c r="E54" s="238"/>
      <c r="F54" s="238"/>
      <c r="G54" s="238"/>
      <c r="H54" s="220"/>
      <c r="I54" s="220"/>
      <c r="J54" s="220"/>
      <c r="K54" s="220"/>
      <c r="L54" s="220"/>
      <c r="M54" s="220"/>
      <c r="N54" s="219"/>
      <c r="O54" s="219"/>
      <c r="P54" s="219"/>
      <c r="Q54" s="219"/>
      <c r="R54" s="220"/>
      <c r="S54" s="220"/>
      <c r="T54" s="220"/>
      <c r="U54" s="220"/>
      <c r="V54" s="220"/>
      <c r="W54" s="220"/>
      <c r="X54" s="220"/>
      <c r="Y54" s="210"/>
      <c r="Z54" s="210"/>
      <c r="AA54" s="210"/>
      <c r="AB54" s="210"/>
      <c r="AC54" s="210"/>
      <c r="AD54" s="210"/>
      <c r="AE54" s="210"/>
      <c r="AF54" s="210"/>
      <c r="AG54" s="210" t="s">
        <v>127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31">
        <v>10</v>
      </c>
      <c r="B55" s="232" t="s">
        <v>377</v>
      </c>
      <c r="C55" s="245" t="s">
        <v>378</v>
      </c>
      <c r="D55" s="233" t="s">
        <v>262</v>
      </c>
      <c r="E55" s="234">
        <v>10</v>
      </c>
      <c r="F55" s="235"/>
      <c r="G55" s="236">
        <f>ROUND(E55*F55,2)</f>
        <v>0</v>
      </c>
      <c r="H55" s="235"/>
      <c r="I55" s="236">
        <f>ROUND(E55*H55,2)</f>
        <v>0</v>
      </c>
      <c r="J55" s="235"/>
      <c r="K55" s="236">
        <f>ROUND(E55*J55,2)</f>
        <v>0</v>
      </c>
      <c r="L55" s="236">
        <v>21</v>
      </c>
      <c r="M55" s="236">
        <f>G55*(1+L55/100)</f>
        <v>0</v>
      </c>
      <c r="N55" s="234">
        <v>0</v>
      </c>
      <c r="O55" s="234">
        <f>ROUND(E55*N55,2)</f>
        <v>0</v>
      </c>
      <c r="P55" s="234">
        <v>0</v>
      </c>
      <c r="Q55" s="234">
        <f>ROUND(E55*P55,2)</f>
        <v>0</v>
      </c>
      <c r="R55" s="236"/>
      <c r="S55" s="236" t="s">
        <v>121</v>
      </c>
      <c r="T55" s="237" t="s">
        <v>121</v>
      </c>
      <c r="U55" s="220">
        <v>0.02</v>
      </c>
      <c r="V55" s="220">
        <f>ROUND(E55*U55,2)</f>
        <v>0.2</v>
      </c>
      <c r="W55" s="220"/>
      <c r="X55" s="220" t="s">
        <v>122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123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46" t="s">
        <v>362</v>
      </c>
      <c r="D56" s="221"/>
      <c r="E56" s="222">
        <v>10</v>
      </c>
      <c r="F56" s="220"/>
      <c r="G56" s="220"/>
      <c r="H56" s="220"/>
      <c r="I56" s="220"/>
      <c r="J56" s="220"/>
      <c r="K56" s="220"/>
      <c r="L56" s="220"/>
      <c r="M56" s="220"/>
      <c r="N56" s="219"/>
      <c r="O56" s="219"/>
      <c r="P56" s="219"/>
      <c r="Q56" s="219"/>
      <c r="R56" s="220"/>
      <c r="S56" s="220"/>
      <c r="T56" s="220"/>
      <c r="U56" s="220"/>
      <c r="V56" s="220"/>
      <c r="W56" s="220"/>
      <c r="X56" s="220"/>
      <c r="Y56" s="210"/>
      <c r="Z56" s="210"/>
      <c r="AA56" s="210"/>
      <c r="AB56" s="210"/>
      <c r="AC56" s="210"/>
      <c r="AD56" s="210"/>
      <c r="AE56" s="210"/>
      <c r="AF56" s="210"/>
      <c r="AG56" s="210" t="s">
        <v>125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47"/>
      <c r="D57" s="238"/>
      <c r="E57" s="238"/>
      <c r="F57" s="238"/>
      <c r="G57" s="238"/>
      <c r="H57" s="220"/>
      <c r="I57" s="220"/>
      <c r="J57" s="220"/>
      <c r="K57" s="220"/>
      <c r="L57" s="220"/>
      <c r="M57" s="220"/>
      <c r="N57" s="219"/>
      <c r="O57" s="219"/>
      <c r="P57" s="219"/>
      <c r="Q57" s="219"/>
      <c r="R57" s="220"/>
      <c r="S57" s="220"/>
      <c r="T57" s="220"/>
      <c r="U57" s="220"/>
      <c r="V57" s="220"/>
      <c r="W57" s="220"/>
      <c r="X57" s="220"/>
      <c r="Y57" s="210"/>
      <c r="Z57" s="210"/>
      <c r="AA57" s="210"/>
      <c r="AB57" s="210"/>
      <c r="AC57" s="210"/>
      <c r="AD57" s="210"/>
      <c r="AE57" s="210"/>
      <c r="AF57" s="210"/>
      <c r="AG57" s="210" t="s">
        <v>127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x14ac:dyDescent="0.2">
      <c r="A58" s="3"/>
      <c r="B58" s="4"/>
      <c r="C58" s="252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E58">
        <v>15</v>
      </c>
      <c r="AF58">
        <v>21</v>
      </c>
      <c r="AG58" t="s">
        <v>102</v>
      </c>
    </row>
    <row r="59" spans="1:60" x14ac:dyDescent="0.2">
      <c r="A59" s="213"/>
      <c r="B59" s="214" t="s">
        <v>29</v>
      </c>
      <c r="C59" s="253"/>
      <c r="D59" s="215"/>
      <c r="E59" s="216"/>
      <c r="F59" s="216"/>
      <c r="G59" s="230">
        <f>G8+G31</f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f>SUMIF(L7:L57,AE58,G7:G57)</f>
        <v>0</v>
      </c>
      <c r="AF59">
        <f>SUMIF(L7:L57,AF58,G7:G57)</f>
        <v>0</v>
      </c>
      <c r="AG59" t="s">
        <v>338</v>
      </c>
    </row>
    <row r="60" spans="1:60" x14ac:dyDescent="0.2">
      <c r="C60" s="254"/>
      <c r="D60" s="10"/>
      <c r="AG60" t="s">
        <v>339</v>
      </c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+2mAveL5HwAH2IUVF+UBSfyEGOGsj0DnIL4QsGd5fShKLaBKuYxNW/mDj1wrmYN8FJwSmRxMhJN7LYgCN6Onw==" saltValue="qGrMV2DGY9wzGU/4AN80lA==" spinCount="100000" sheet="1"/>
  <mergeCells count="15">
    <mergeCell ref="C51:G51"/>
    <mergeCell ref="C54:G54"/>
    <mergeCell ref="C57:G57"/>
    <mergeCell ref="C23:G23"/>
    <mergeCell ref="C30:G30"/>
    <mergeCell ref="C34:G34"/>
    <mergeCell ref="C38:G38"/>
    <mergeCell ref="C42:G42"/>
    <mergeCell ref="C47:G47"/>
    <mergeCell ref="A1:G1"/>
    <mergeCell ref="C2:G2"/>
    <mergeCell ref="C3:G3"/>
    <mergeCell ref="C4:G4"/>
    <mergeCell ref="C15:G15"/>
    <mergeCell ref="C17:G17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2BD4-AACC-4C1F-B8D4-353525EE6DC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89</v>
      </c>
      <c r="B1" s="195"/>
      <c r="C1" s="195"/>
      <c r="D1" s="195"/>
      <c r="E1" s="195"/>
      <c r="F1" s="195"/>
      <c r="G1" s="195"/>
      <c r="AG1" t="s">
        <v>90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91</v>
      </c>
    </row>
    <row r="3" spans="1:60" ht="24.95" customHeight="1" x14ac:dyDescent="0.2">
      <c r="A3" s="196" t="s">
        <v>8</v>
      </c>
      <c r="B3" s="49" t="s">
        <v>52</v>
      </c>
      <c r="C3" s="199" t="s">
        <v>53</v>
      </c>
      <c r="D3" s="197"/>
      <c r="E3" s="197"/>
      <c r="F3" s="197"/>
      <c r="G3" s="198"/>
      <c r="AC3" s="175" t="s">
        <v>91</v>
      </c>
      <c r="AG3" t="s">
        <v>92</v>
      </c>
    </row>
    <row r="4" spans="1:60" ht="24.95" customHeight="1" x14ac:dyDescent="0.2">
      <c r="A4" s="200" t="s">
        <v>9</v>
      </c>
      <c r="B4" s="201" t="s">
        <v>52</v>
      </c>
      <c r="C4" s="202" t="s">
        <v>53</v>
      </c>
      <c r="D4" s="203"/>
      <c r="E4" s="203"/>
      <c r="F4" s="203"/>
      <c r="G4" s="204"/>
      <c r="AG4" t="s">
        <v>93</v>
      </c>
    </row>
    <row r="5" spans="1:60" x14ac:dyDescent="0.2">
      <c r="D5" s="10"/>
    </row>
    <row r="6" spans="1:60" ht="38.25" x14ac:dyDescent="0.2">
      <c r="A6" s="206" t="s">
        <v>94</v>
      </c>
      <c r="B6" s="208" t="s">
        <v>95</v>
      </c>
      <c r="C6" s="208" t="s">
        <v>96</v>
      </c>
      <c r="D6" s="207" t="s">
        <v>97</v>
      </c>
      <c r="E6" s="206" t="s">
        <v>98</v>
      </c>
      <c r="F6" s="205" t="s">
        <v>99</v>
      </c>
      <c r="G6" s="206" t="s">
        <v>29</v>
      </c>
      <c r="H6" s="209" t="s">
        <v>30</v>
      </c>
      <c r="I6" s="209" t="s">
        <v>100</v>
      </c>
      <c r="J6" s="209" t="s">
        <v>31</v>
      </c>
      <c r="K6" s="209" t="s">
        <v>101</v>
      </c>
      <c r="L6" s="209" t="s">
        <v>102</v>
      </c>
      <c r="M6" s="209" t="s">
        <v>103</v>
      </c>
      <c r="N6" s="209" t="s">
        <v>104</v>
      </c>
      <c r="O6" s="209" t="s">
        <v>105</v>
      </c>
      <c r="P6" s="209" t="s">
        <v>106</v>
      </c>
      <c r="Q6" s="209" t="s">
        <v>107</v>
      </c>
      <c r="R6" s="209" t="s">
        <v>108</v>
      </c>
      <c r="S6" s="209" t="s">
        <v>109</v>
      </c>
      <c r="T6" s="209" t="s">
        <v>110</v>
      </c>
      <c r="U6" s="209" t="s">
        <v>111</v>
      </c>
      <c r="V6" s="209" t="s">
        <v>112</v>
      </c>
      <c r="W6" s="209" t="s">
        <v>113</v>
      </c>
      <c r="X6" s="209" t="s">
        <v>114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</row>
    <row r="8" spans="1:60" x14ac:dyDescent="0.2">
      <c r="A8" s="224" t="s">
        <v>115</v>
      </c>
      <c r="B8" s="225" t="s">
        <v>87</v>
      </c>
      <c r="C8" s="244" t="s">
        <v>27</v>
      </c>
      <c r="D8" s="226"/>
      <c r="E8" s="227"/>
      <c r="F8" s="228"/>
      <c r="G8" s="228">
        <f>SUMIF(AG9:AG50,"&lt;&gt;NOR",G9:G50)</f>
        <v>0</v>
      </c>
      <c r="H8" s="228"/>
      <c r="I8" s="228">
        <f>SUM(I9:I50)</f>
        <v>0</v>
      </c>
      <c r="J8" s="228"/>
      <c r="K8" s="228">
        <f>SUM(K9:K50)</f>
        <v>0</v>
      </c>
      <c r="L8" s="228"/>
      <c r="M8" s="228">
        <f>SUM(M9:M50)</f>
        <v>0</v>
      </c>
      <c r="N8" s="227"/>
      <c r="O8" s="227">
        <f>SUM(O9:O50)</f>
        <v>0</v>
      </c>
      <c r="P8" s="227"/>
      <c r="Q8" s="227">
        <f>SUM(Q9:Q50)</f>
        <v>0</v>
      </c>
      <c r="R8" s="228"/>
      <c r="S8" s="228"/>
      <c r="T8" s="229"/>
      <c r="U8" s="223"/>
      <c r="V8" s="223">
        <f>SUM(V9:V50)</f>
        <v>0</v>
      </c>
      <c r="W8" s="223"/>
      <c r="X8" s="223"/>
      <c r="AG8" t="s">
        <v>116</v>
      </c>
    </row>
    <row r="9" spans="1:60" outlineLevel="1" x14ac:dyDescent="0.2">
      <c r="A9" s="231">
        <v>1</v>
      </c>
      <c r="B9" s="232" t="s">
        <v>379</v>
      </c>
      <c r="C9" s="245" t="s">
        <v>380</v>
      </c>
      <c r="D9" s="233" t="s">
        <v>381</v>
      </c>
      <c r="E9" s="234">
        <v>4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6"/>
      <c r="S9" s="236" t="s">
        <v>121</v>
      </c>
      <c r="T9" s="237" t="s">
        <v>382</v>
      </c>
      <c r="U9" s="220">
        <v>0</v>
      </c>
      <c r="V9" s="220">
        <f>ROUND(E9*U9,2)</f>
        <v>0</v>
      </c>
      <c r="W9" s="220"/>
      <c r="X9" s="220" t="s">
        <v>186</v>
      </c>
      <c r="Y9" s="210"/>
      <c r="Z9" s="210"/>
      <c r="AA9" s="210"/>
      <c r="AB9" s="210"/>
      <c r="AC9" s="210"/>
      <c r="AD9" s="210"/>
      <c r="AE9" s="210"/>
      <c r="AF9" s="210"/>
      <c r="AG9" s="210" t="s">
        <v>187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9" t="s">
        <v>383</v>
      </c>
      <c r="D10" s="241"/>
      <c r="E10" s="241"/>
      <c r="F10" s="241"/>
      <c r="G10" s="241"/>
      <c r="H10" s="220"/>
      <c r="I10" s="220"/>
      <c r="J10" s="220"/>
      <c r="K10" s="220"/>
      <c r="L10" s="220"/>
      <c r="M10" s="220"/>
      <c r="N10" s="219"/>
      <c r="O10" s="219"/>
      <c r="P10" s="219"/>
      <c r="Q10" s="219"/>
      <c r="R10" s="220"/>
      <c r="S10" s="220"/>
      <c r="T10" s="220"/>
      <c r="U10" s="220"/>
      <c r="V10" s="220"/>
      <c r="W10" s="220"/>
      <c r="X10" s="220"/>
      <c r="Y10" s="210"/>
      <c r="Z10" s="210"/>
      <c r="AA10" s="210"/>
      <c r="AB10" s="210"/>
      <c r="AC10" s="210"/>
      <c r="AD10" s="210"/>
      <c r="AE10" s="210"/>
      <c r="AF10" s="210"/>
      <c r="AG10" s="210" t="s">
        <v>189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33.75" outlineLevel="1" x14ac:dyDescent="0.2">
      <c r="A11" s="217"/>
      <c r="B11" s="218"/>
      <c r="C11" s="250" t="s">
        <v>384</v>
      </c>
      <c r="D11" s="242"/>
      <c r="E11" s="242"/>
      <c r="F11" s="242"/>
      <c r="G11" s="242"/>
      <c r="H11" s="220"/>
      <c r="I11" s="220"/>
      <c r="J11" s="220"/>
      <c r="K11" s="220"/>
      <c r="L11" s="220"/>
      <c r="M11" s="220"/>
      <c r="N11" s="219"/>
      <c r="O11" s="219"/>
      <c r="P11" s="219"/>
      <c r="Q11" s="219"/>
      <c r="R11" s="220"/>
      <c r="S11" s="220"/>
      <c r="T11" s="220"/>
      <c r="U11" s="220"/>
      <c r="V11" s="220"/>
      <c r="W11" s="220"/>
      <c r="X11" s="220"/>
      <c r="Y11" s="210"/>
      <c r="Z11" s="210"/>
      <c r="AA11" s="210"/>
      <c r="AB11" s="210"/>
      <c r="AC11" s="210"/>
      <c r="AD11" s="210"/>
      <c r="AE11" s="210"/>
      <c r="AF11" s="210"/>
      <c r="AG11" s="210" t="s">
        <v>189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39" t="str">
        <f>C11</f>
        <v>- zahrnuje veškeré náklady spojené s objednatelem požadovanými zkouškami, tj. provedení jádrových vývrtů o průměru 100 mm v nové vrstvě vozovky z asfaltového betonu a pracemi zkušebny pro ověření tloušťky obrusné vsrtvy, míry zhutnění, mezerovitost akontroly spojení vrstvy s podkladem.</v>
      </c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0" t="s">
        <v>416</v>
      </c>
      <c r="D12" s="242"/>
      <c r="E12" s="242"/>
      <c r="F12" s="242"/>
      <c r="G12" s="242"/>
      <c r="H12" s="220"/>
      <c r="I12" s="220"/>
      <c r="J12" s="220"/>
      <c r="K12" s="220"/>
      <c r="L12" s="220"/>
      <c r="M12" s="220"/>
      <c r="N12" s="219"/>
      <c r="O12" s="219"/>
      <c r="P12" s="219"/>
      <c r="Q12" s="219"/>
      <c r="R12" s="220"/>
      <c r="S12" s="220"/>
      <c r="T12" s="220"/>
      <c r="U12" s="220"/>
      <c r="V12" s="220"/>
      <c r="W12" s="220"/>
      <c r="X12" s="220"/>
      <c r="Y12" s="210"/>
      <c r="Z12" s="210"/>
      <c r="AA12" s="210"/>
      <c r="AB12" s="210"/>
      <c r="AC12" s="210"/>
      <c r="AD12" s="210"/>
      <c r="AE12" s="210"/>
      <c r="AF12" s="210"/>
      <c r="AG12" s="210" t="s">
        <v>189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0" t="s">
        <v>385</v>
      </c>
      <c r="D13" s="242"/>
      <c r="E13" s="242"/>
      <c r="F13" s="242"/>
      <c r="G13" s="242"/>
      <c r="H13" s="220"/>
      <c r="I13" s="220"/>
      <c r="J13" s="220"/>
      <c r="K13" s="220"/>
      <c r="L13" s="220"/>
      <c r="M13" s="220"/>
      <c r="N13" s="219"/>
      <c r="O13" s="219"/>
      <c r="P13" s="219"/>
      <c r="Q13" s="219"/>
      <c r="R13" s="220"/>
      <c r="S13" s="220"/>
      <c r="T13" s="220"/>
      <c r="U13" s="220"/>
      <c r="V13" s="220"/>
      <c r="W13" s="220"/>
      <c r="X13" s="220"/>
      <c r="Y13" s="210"/>
      <c r="Z13" s="210"/>
      <c r="AA13" s="210"/>
      <c r="AB13" s="210"/>
      <c r="AC13" s="210"/>
      <c r="AD13" s="210"/>
      <c r="AE13" s="210"/>
      <c r="AF13" s="210"/>
      <c r="AG13" s="210" t="s">
        <v>189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46" t="s">
        <v>386</v>
      </c>
      <c r="D14" s="221"/>
      <c r="E14" s="222">
        <v>4</v>
      </c>
      <c r="F14" s="220"/>
      <c r="G14" s="220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20"/>
      <c r="S14" s="220"/>
      <c r="T14" s="220"/>
      <c r="U14" s="220"/>
      <c r="V14" s="220"/>
      <c r="W14" s="220"/>
      <c r="X14" s="220"/>
      <c r="Y14" s="210"/>
      <c r="Z14" s="210"/>
      <c r="AA14" s="210"/>
      <c r="AB14" s="210"/>
      <c r="AC14" s="210"/>
      <c r="AD14" s="210"/>
      <c r="AE14" s="210"/>
      <c r="AF14" s="210"/>
      <c r="AG14" s="210" t="s">
        <v>125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7"/>
      <c r="D15" s="238"/>
      <c r="E15" s="238"/>
      <c r="F15" s="238"/>
      <c r="G15" s="238"/>
      <c r="H15" s="220"/>
      <c r="I15" s="220"/>
      <c r="J15" s="220"/>
      <c r="K15" s="220"/>
      <c r="L15" s="220"/>
      <c r="M15" s="220"/>
      <c r="N15" s="219"/>
      <c r="O15" s="219"/>
      <c r="P15" s="219"/>
      <c r="Q15" s="219"/>
      <c r="R15" s="220"/>
      <c r="S15" s="220"/>
      <c r="T15" s="220"/>
      <c r="U15" s="220"/>
      <c r="V15" s="220"/>
      <c r="W15" s="220"/>
      <c r="X15" s="220"/>
      <c r="Y15" s="210"/>
      <c r="Z15" s="210"/>
      <c r="AA15" s="210"/>
      <c r="AB15" s="210"/>
      <c r="AC15" s="210"/>
      <c r="AD15" s="210"/>
      <c r="AE15" s="210"/>
      <c r="AF15" s="210"/>
      <c r="AG15" s="210" t="s">
        <v>127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1">
        <v>2</v>
      </c>
      <c r="B16" s="232" t="s">
        <v>387</v>
      </c>
      <c r="C16" s="245" t="s">
        <v>388</v>
      </c>
      <c r="D16" s="233" t="s">
        <v>381</v>
      </c>
      <c r="E16" s="234">
        <v>1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4">
        <v>0</v>
      </c>
      <c r="O16" s="234">
        <f>ROUND(E16*N16,2)</f>
        <v>0</v>
      </c>
      <c r="P16" s="234">
        <v>0</v>
      </c>
      <c r="Q16" s="234">
        <f>ROUND(E16*P16,2)</f>
        <v>0</v>
      </c>
      <c r="R16" s="236"/>
      <c r="S16" s="236" t="s">
        <v>121</v>
      </c>
      <c r="T16" s="237" t="s">
        <v>382</v>
      </c>
      <c r="U16" s="220">
        <v>0</v>
      </c>
      <c r="V16" s="220">
        <f>ROUND(E16*U16,2)</f>
        <v>0</v>
      </c>
      <c r="W16" s="220"/>
      <c r="X16" s="220" t="s">
        <v>186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187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9" t="s">
        <v>389</v>
      </c>
      <c r="D17" s="241"/>
      <c r="E17" s="241"/>
      <c r="F17" s="241"/>
      <c r="G17" s="241"/>
      <c r="H17" s="220"/>
      <c r="I17" s="220"/>
      <c r="J17" s="220"/>
      <c r="K17" s="220"/>
      <c r="L17" s="220"/>
      <c r="M17" s="220"/>
      <c r="N17" s="219"/>
      <c r="O17" s="219"/>
      <c r="P17" s="219"/>
      <c r="Q17" s="219"/>
      <c r="R17" s="220"/>
      <c r="S17" s="220"/>
      <c r="T17" s="220"/>
      <c r="U17" s="220"/>
      <c r="V17" s="220"/>
      <c r="W17" s="220"/>
      <c r="X17" s="220"/>
      <c r="Y17" s="210"/>
      <c r="Z17" s="210"/>
      <c r="AA17" s="210"/>
      <c r="AB17" s="210"/>
      <c r="AC17" s="210"/>
      <c r="AD17" s="210"/>
      <c r="AE17" s="210"/>
      <c r="AF17" s="210"/>
      <c r="AG17" s="210" t="s">
        <v>189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0" t="s">
        <v>390</v>
      </c>
      <c r="D18" s="242"/>
      <c r="E18" s="242"/>
      <c r="F18" s="242"/>
      <c r="G18" s="242"/>
      <c r="H18" s="220"/>
      <c r="I18" s="220"/>
      <c r="J18" s="220"/>
      <c r="K18" s="220"/>
      <c r="L18" s="220"/>
      <c r="M18" s="220"/>
      <c r="N18" s="219"/>
      <c r="O18" s="219"/>
      <c r="P18" s="219"/>
      <c r="Q18" s="219"/>
      <c r="R18" s="220"/>
      <c r="S18" s="220"/>
      <c r="T18" s="220"/>
      <c r="U18" s="220"/>
      <c r="V18" s="220"/>
      <c r="W18" s="220"/>
      <c r="X18" s="220"/>
      <c r="Y18" s="210"/>
      <c r="Z18" s="210"/>
      <c r="AA18" s="210"/>
      <c r="AB18" s="210"/>
      <c r="AC18" s="210"/>
      <c r="AD18" s="210"/>
      <c r="AE18" s="210"/>
      <c r="AF18" s="210"/>
      <c r="AG18" s="210" t="s">
        <v>189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39" t="str">
        <f>C18</f>
        <v>Projednání dočasné úpravy dopravního značení po dobu výstavby s územně příslušným odborem dopravy a d DI Policie ČR.</v>
      </c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0" t="s">
        <v>391</v>
      </c>
      <c r="D19" s="242"/>
      <c r="E19" s="242"/>
      <c r="F19" s="242"/>
      <c r="G19" s="242"/>
      <c r="H19" s="220"/>
      <c r="I19" s="220"/>
      <c r="J19" s="220"/>
      <c r="K19" s="220"/>
      <c r="L19" s="220"/>
      <c r="M19" s="220"/>
      <c r="N19" s="219"/>
      <c r="O19" s="219"/>
      <c r="P19" s="219"/>
      <c r="Q19" s="219"/>
      <c r="R19" s="220"/>
      <c r="S19" s="220"/>
      <c r="T19" s="220"/>
      <c r="U19" s="220"/>
      <c r="V19" s="220"/>
      <c r="W19" s="220"/>
      <c r="X19" s="220"/>
      <c r="Y19" s="210"/>
      <c r="Z19" s="210"/>
      <c r="AA19" s="210"/>
      <c r="AB19" s="210"/>
      <c r="AC19" s="210"/>
      <c r="AD19" s="210"/>
      <c r="AE19" s="210"/>
      <c r="AF19" s="210"/>
      <c r="AG19" s="210" t="s">
        <v>189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6" t="s">
        <v>68</v>
      </c>
      <c r="D20" s="221"/>
      <c r="E20" s="222">
        <v>1</v>
      </c>
      <c r="F20" s="220"/>
      <c r="G20" s="220"/>
      <c r="H20" s="220"/>
      <c r="I20" s="220"/>
      <c r="J20" s="220"/>
      <c r="K20" s="220"/>
      <c r="L20" s="220"/>
      <c r="M20" s="220"/>
      <c r="N20" s="219"/>
      <c r="O20" s="219"/>
      <c r="P20" s="219"/>
      <c r="Q20" s="219"/>
      <c r="R20" s="220"/>
      <c r="S20" s="220"/>
      <c r="T20" s="220"/>
      <c r="U20" s="220"/>
      <c r="V20" s="220"/>
      <c r="W20" s="220"/>
      <c r="X20" s="220"/>
      <c r="Y20" s="210"/>
      <c r="Z20" s="210"/>
      <c r="AA20" s="210"/>
      <c r="AB20" s="210"/>
      <c r="AC20" s="210"/>
      <c r="AD20" s="210"/>
      <c r="AE20" s="210"/>
      <c r="AF20" s="210"/>
      <c r="AG20" s="210" t="s">
        <v>125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7"/>
      <c r="D21" s="238"/>
      <c r="E21" s="238"/>
      <c r="F21" s="238"/>
      <c r="G21" s="238"/>
      <c r="H21" s="220"/>
      <c r="I21" s="220"/>
      <c r="J21" s="220"/>
      <c r="K21" s="220"/>
      <c r="L21" s="220"/>
      <c r="M21" s="220"/>
      <c r="N21" s="219"/>
      <c r="O21" s="219"/>
      <c r="P21" s="219"/>
      <c r="Q21" s="219"/>
      <c r="R21" s="220"/>
      <c r="S21" s="220"/>
      <c r="T21" s="220"/>
      <c r="U21" s="220"/>
      <c r="V21" s="220"/>
      <c r="W21" s="220"/>
      <c r="X21" s="220"/>
      <c r="Y21" s="210"/>
      <c r="Z21" s="210"/>
      <c r="AA21" s="210"/>
      <c r="AB21" s="210"/>
      <c r="AC21" s="210"/>
      <c r="AD21" s="210"/>
      <c r="AE21" s="210"/>
      <c r="AF21" s="210"/>
      <c r="AG21" s="210" t="s">
        <v>127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1">
        <v>3</v>
      </c>
      <c r="B22" s="232" t="s">
        <v>392</v>
      </c>
      <c r="C22" s="245" t="s">
        <v>393</v>
      </c>
      <c r="D22" s="233" t="s">
        <v>381</v>
      </c>
      <c r="E22" s="234">
        <v>1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21</v>
      </c>
      <c r="M22" s="236">
        <f>G22*(1+L22/100)</f>
        <v>0</v>
      </c>
      <c r="N22" s="234">
        <v>0</v>
      </c>
      <c r="O22" s="234">
        <f>ROUND(E22*N22,2)</f>
        <v>0</v>
      </c>
      <c r="P22" s="234">
        <v>0</v>
      </c>
      <c r="Q22" s="234">
        <f>ROUND(E22*P22,2)</f>
        <v>0</v>
      </c>
      <c r="R22" s="236"/>
      <c r="S22" s="236" t="s">
        <v>121</v>
      </c>
      <c r="T22" s="237" t="s">
        <v>382</v>
      </c>
      <c r="U22" s="220">
        <v>0</v>
      </c>
      <c r="V22" s="220">
        <f>ROUND(E22*U22,2)</f>
        <v>0</v>
      </c>
      <c r="W22" s="220"/>
      <c r="X22" s="220" t="s">
        <v>186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187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49" t="s">
        <v>394</v>
      </c>
      <c r="D23" s="241"/>
      <c r="E23" s="241"/>
      <c r="F23" s="241"/>
      <c r="G23" s="241"/>
      <c r="H23" s="220"/>
      <c r="I23" s="220"/>
      <c r="J23" s="220"/>
      <c r="K23" s="220"/>
      <c r="L23" s="220"/>
      <c r="M23" s="220"/>
      <c r="N23" s="219"/>
      <c r="O23" s="219"/>
      <c r="P23" s="219"/>
      <c r="Q23" s="219"/>
      <c r="R23" s="220"/>
      <c r="S23" s="220"/>
      <c r="T23" s="220"/>
      <c r="U23" s="220"/>
      <c r="V23" s="220"/>
      <c r="W23" s="220"/>
      <c r="X23" s="220"/>
      <c r="Y23" s="210"/>
      <c r="Z23" s="210"/>
      <c r="AA23" s="210"/>
      <c r="AB23" s="210"/>
      <c r="AC23" s="210"/>
      <c r="AD23" s="210"/>
      <c r="AE23" s="210"/>
      <c r="AF23" s="210"/>
      <c r="AG23" s="210" t="s">
        <v>189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39" t="str">
        <f>C23</f>
        <v>Náklady na vytyčení inženýrských sítí na staveništi jejich správci, s případným provedením průzkumných sond.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6" t="s">
        <v>68</v>
      </c>
      <c r="D24" s="221"/>
      <c r="E24" s="222">
        <v>1</v>
      </c>
      <c r="F24" s="220"/>
      <c r="G24" s="220"/>
      <c r="H24" s="220"/>
      <c r="I24" s="220"/>
      <c r="J24" s="220"/>
      <c r="K24" s="220"/>
      <c r="L24" s="220"/>
      <c r="M24" s="220"/>
      <c r="N24" s="219"/>
      <c r="O24" s="219"/>
      <c r="P24" s="219"/>
      <c r="Q24" s="219"/>
      <c r="R24" s="220"/>
      <c r="S24" s="220"/>
      <c r="T24" s="220"/>
      <c r="U24" s="220"/>
      <c r="V24" s="220"/>
      <c r="W24" s="220"/>
      <c r="X24" s="220"/>
      <c r="Y24" s="210"/>
      <c r="Z24" s="210"/>
      <c r="AA24" s="210"/>
      <c r="AB24" s="210"/>
      <c r="AC24" s="210"/>
      <c r="AD24" s="210"/>
      <c r="AE24" s="210"/>
      <c r="AF24" s="210"/>
      <c r="AG24" s="210" t="s">
        <v>125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7"/>
      <c r="D25" s="238"/>
      <c r="E25" s="238"/>
      <c r="F25" s="238"/>
      <c r="G25" s="238"/>
      <c r="H25" s="220"/>
      <c r="I25" s="220"/>
      <c r="J25" s="220"/>
      <c r="K25" s="220"/>
      <c r="L25" s="220"/>
      <c r="M25" s="220"/>
      <c r="N25" s="219"/>
      <c r="O25" s="219"/>
      <c r="P25" s="219"/>
      <c r="Q25" s="219"/>
      <c r="R25" s="220"/>
      <c r="S25" s="220"/>
      <c r="T25" s="220"/>
      <c r="U25" s="220"/>
      <c r="V25" s="220"/>
      <c r="W25" s="220"/>
      <c r="X25" s="220"/>
      <c r="Y25" s="210"/>
      <c r="Z25" s="210"/>
      <c r="AA25" s="210"/>
      <c r="AB25" s="210"/>
      <c r="AC25" s="210"/>
      <c r="AD25" s="210"/>
      <c r="AE25" s="210"/>
      <c r="AF25" s="210"/>
      <c r="AG25" s="210" t="s">
        <v>127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1">
        <v>4</v>
      </c>
      <c r="B26" s="232" t="s">
        <v>395</v>
      </c>
      <c r="C26" s="245" t="s">
        <v>396</v>
      </c>
      <c r="D26" s="233" t="s">
        <v>262</v>
      </c>
      <c r="E26" s="234">
        <v>1</v>
      </c>
      <c r="F26" s="235"/>
      <c r="G26" s="236">
        <f>ROUND(E26*F26,2)</f>
        <v>0</v>
      </c>
      <c r="H26" s="235"/>
      <c r="I26" s="236">
        <f>ROUND(E26*H26,2)</f>
        <v>0</v>
      </c>
      <c r="J26" s="235"/>
      <c r="K26" s="236">
        <f>ROUND(E26*J26,2)</f>
        <v>0</v>
      </c>
      <c r="L26" s="236">
        <v>21</v>
      </c>
      <c r="M26" s="236">
        <f>G26*(1+L26/100)</f>
        <v>0</v>
      </c>
      <c r="N26" s="234">
        <v>0</v>
      </c>
      <c r="O26" s="234">
        <f>ROUND(E26*N26,2)</f>
        <v>0</v>
      </c>
      <c r="P26" s="234">
        <v>0</v>
      </c>
      <c r="Q26" s="234">
        <f>ROUND(E26*P26,2)</f>
        <v>0</v>
      </c>
      <c r="R26" s="236"/>
      <c r="S26" s="236" t="s">
        <v>121</v>
      </c>
      <c r="T26" s="237" t="s">
        <v>382</v>
      </c>
      <c r="U26" s="220">
        <v>0</v>
      </c>
      <c r="V26" s="220">
        <f>ROUND(E26*U26,2)</f>
        <v>0</v>
      </c>
      <c r="W26" s="220"/>
      <c r="X26" s="220" t="s">
        <v>186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187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6" t="s">
        <v>397</v>
      </c>
      <c r="D27" s="221"/>
      <c r="E27" s="222">
        <v>1</v>
      </c>
      <c r="F27" s="220"/>
      <c r="G27" s="220"/>
      <c r="H27" s="220"/>
      <c r="I27" s="220"/>
      <c r="J27" s="220"/>
      <c r="K27" s="220"/>
      <c r="L27" s="220"/>
      <c r="M27" s="220"/>
      <c r="N27" s="219"/>
      <c r="O27" s="219"/>
      <c r="P27" s="219"/>
      <c r="Q27" s="219"/>
      <c r="R27" s="220"/>
      <c r="S27" s="220"/>
      <c r="T27" s="220"/>
      <c r="U27" s="220"/>
      <c r="V27" s="220"/>
      <c r="W27" s="220"/>
      <c r="X27" s="220"/>
      <c r="Y27" s="210"/>
      <c r="Z27" s="210"/>
      <c r="AA27" s="210"/>
      <c r="AB27" s="210"/>
      <c r="AC27" s="210"/>
      <c r="AD27" s="210"/>
      <c r="AE27" s="210"/>
      <c r="AF27" s="210"/>
      <c r="AG27" s="210" t="s">
        <v>125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7"/>
      <c r="D28" s="238"/>
      <c r="E28" s="238"/>
      <c r="F28" s="238"/>
      <c r="G28" s="238"/>
      <c r="H28" s="220"/>
      <c r="I28" s="220"/>
      <c r="J28" s="220"/>
      <c r="K28" s="220"/>
      <c r="L28" s="220"/>
      <c r="M28" s="220"/>
      <c r="N28" s="219"/>
      <c r="O28" s="219"/>
      <c r="P28" s="219"/>
      <c r="Q28" s="219"/>
      <c r="R28" s="220"/>
      <c r="S28" s="220"/>
      <c r="T28" s="220"/>
      <c r="U28" s="220"/>
      <c r="V28" s="220"/>
      <c r="W28" s="220"/>
      <c r="X28" s="220"/>
      <c r="Y28" s="210"/>
      <c r="Z28" s="210"/>
      <c r="AA28" s="210"/>
      <c r="AB28" s="210"/>
      <c r="AC28" s="210"/>
      <c r="AD28" s="210"/>
      <c r="AE28" s="210"/>
      <c r="AF28" s="210"/>
      <c r="AG28" s="210" t="s">
        <v>127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1">
        <v>5</v>
      </c>
      <c r="B29" s="232" t="s">
        <v>398</v>
      </c>
      <c r="C29" s="245" t="s">
        <v>399</v>
      </c>
      <c r="D29" s="233" t="s">
        <v>381</v>
      </c>
      <c r="E29" s="234">
        <v>1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4">
        <v>0</v>
      </c>
      <c r="O29" s="234">
        <f>ROUND(E29*N29,2)</f>
        <v>0</v>
      </c>
      <c r="P29" s="234">
        <v>0</v>
      </c>
      <c r="Q29" s="234">
        <f>ROUND(E29*P29,2)</f>
        <v>0</v>
      </c>
      <c r="R29" s="236"/>
      <c r="S29" s="236" t="s">
        <v>121</v>
      </c>
      <c r="T29" s="237" t="s">
        <v>382</v>
      </c>
      <c r="U29" s="220">
        <v>0</v>
      </c>
      <c r="V29" s="220">
        <f>ROUND(E29*U29,2)</f>
        <v>0</v>
      </c>
      <c r="W29" s="220"/>
      <c r="X29" s="220" t="s">
        <v>186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187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17"/>
      <c r="B30" s="218"/>
      <c r="C30" s="249" t="s">
        <v>400</v>
      </c>
      <c r="D30" s="241"/>
      <c r="E30" s="241"/>
      <c r="F30" s="241"/>
      <c r="G30" s="241"/>
      <c r="H30" s="220"/>
      <c r="I30" s="220"/>
      <c r="J30" s="220"/>
      <c r="K30" s="220"/>
      <c r="L30" s="220"/>
      <c r="M30" s="220"/>
      <c r="N30" s="219"/>
      <c r="O30" s="219"/>
      <c r="P30" s="219"/>
      <c r="Q30" s="219"/>
      <c r="R30" s="220"/>
      <c r="S30" s="220"/>
      <c r="T30" s="220"/>
      <c r="U30" s="220"/>
      <c r="V30" s="220"/>
      <c r="W30" s="220"/>
      <c r="X30" s="220"/>
      <c r="Y30" s="210"/>
      <c r="Z30" s="210"/>
      <c r="AA30" s="210"/>
      <c r="AB30" s="210"/>
      <c r="AC30" s="210"/>
      <c r="AD30" s="210"/>
      <c r="AE30" s="210"/>
      <c r="AF30" s="210"/>
      <c r="AG30" s="210" t="s">
        <v>189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39" t="str">
        <f>C30</f>
        <v>Průzkumné, geodetické a projektové práce geodetické práce při stavbě a po výstavbě,zaměření skutečného provedení stavby (odevzdání dokumentace skutečného provedení stavby v počtu 4 paré v papírové podobě a 4 ksx v ele. na CD).</v>
      </c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6" t="s">
        <v>68</v>
      </c>
      <c r="D31" s="221"/>
      <c r="E31" s="222">
        <v>1</v>
      </c>
      <c r="F31" s="220"/>
      <c r="G31" s="220"/>
      <c r="H31" s="220"/>
      <c r="I31" s="220"/>
      <c r="J31" s="220"/>
      <c r="K31" s="220"/>
      <c r="L31" s="220"/>
      <c r="M31" s="220"/>
      <c r="N31" s="219"/>
      <c r="O31" s="219"/>
      <c r="P31" s="219"/>
      <c r="Q31" s="219"/>
      <c r="R31" s="220"/>
      <c r="S31" s="220"/>
      <c r="T31" s="220"/>
      <c r="U31" s="220"/>
      <c r="V31" s="220"/>
      <c r="W31" s="220"/>
      <c r="X31" s="220"/>
      <c r="Y31" s="210"/>
      <c r="Z31" s="210"/>
      <c r="AA31" s="210"/>
      <c r="AB31" s="210"/>
      <c r="AC31" s="210"/>
      <c r="AD31" s="210"/>
      <c r="AE31" s="210"/>
      <c r="AF31" s="210"/>
      <c r="AG31" s="210" t="s">
        <v>125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47"/>
      <c r="D32" s="238"/>
      <c r="E32" s="238"/>
      <c r="F32" s="238"/>
      <c r="G32" s="238"/>
      <c r="H32" s="220"/>
      <c r="I32" s="220"/>
      <c r="J32" s="220"/>
      <c r="K32" s="220"/>
      <c r="L32" s="220"/>
      <c r="M32" s="220"/>
      <c r="N32" s="219"/>
      <c r="O32" s="219"/>
      <c r="P32" s="219"/>
      <c r="Q32" s="219"/>
      <c r="R32" s="220"/>
      <c r="S32" s="220"/>
      <c r="T32" s="220"/>
      <c r="U32" s="220"/>
      <c r="V32" s="220"/>
      <c r="W32" s="220"/>
      <c r="X32" s="220"/>
      <c r="Y32" s="210"/>
      <c r="Z32" s="210"/>
      <c r="AA32" s="210"/>
      <c r="AB32" s="210"/>
      <c r="AC32" s="210"/>
      <c r="AD32" s="210"/>
      <c r="AE32" s="210"/>
      <c r="AF32" s="210"/>
      <c r="AG32" s="210" t="s">
        <v>127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1">
        <v>6</v>
      </c>
      <c r="B33" s="232" t="s">
        <v>401</v>
      </c>
      <c r="C33" s="245" t="s">
        <v>402</v>
      </c>
      <c r="D33" s="233" t="s">
        <v>381</v>
      </c>
      <c r="E33" s="234">
        <v>1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21</v>
      </c>
      <c r="M33" s="236">
        <f>G33*(1+L33/100)</f>
        <v>0</v>
      </c>
      <c r="N33" s="234">
        <v>0</v>
      </c>
      <c r="O33" s="234">
        <f>ROUND(E33*N33,2)</f>
        <v>0</v>
      </c>
      <c r="P33" s="234">
        <v>0</v>
      </c>
      <c r="Q33" s="234">
        <f>ROUND(E33*P33,2)</f>
        <v>0</v>
      </c>
      <c r="R33" s="236"/>
      <c r="S33" s="236" t="s">
        <v>121</v>
      </c>
      <c r="T33" s="237" t="s">
        <v>382</v>
      </c>
      <c r="U33" s="220">
        <v>0</v>
      </c>
      <c r="V33" s="220">
        <f>ROUND(E33*U33,2)</f>
        <v>0</v>
      </c>
      <c r="W33" s="220"/>
      <c r="X33" s="220" t="s">
        <v>186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187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49" t="s">
        <v>403</v>
      </c>
      <c r="D34" s="241"/>
      <c r="E34" s="241"/>
      <c r="F34" s="241"/>
      <c r="G34" s="241"/>
      <c r="H34" s="220"/>
      <c r="I34" s="220"/>
      <c r="J34" s="220"/>
      <c r="K34" s="220"/>
      <c r="L34" s="220"/>
      <c r="M34" s="220"/>
      <c r="N34" s="219"/>
      <c r="O34" s="219"/>
      <c r="P34" s="219"/>
      <c r="Q34" s="219"/>
      <c r="R34" s="220"/>
      <c r="S34" s="220"/>
      <c r="T34" s="220"/>
      <c r="U34" s="220"/>
      <c r="V34" s="220"/>
      <c r="W34" s="220"/>
      <c r="X34" s="220"/>
      <c r="Y34" s="210"/>
      <c r="Z34" s="210"/>
      <c r="AA34" s="210"/>
      <c r="AB34" s="210"/>
      <c r="AC34" s="210"/>
      <c r="AD34" s="210"/>
      <c r="AE34" s="210"/>
      <c r="AF34" s="210"/>
      <c r="AG34" s="210" t="s">
        <v>189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0" t="s">
        <v>278</v>
      </c>
      <c r="D35" s="242"/>
      <c r="E35" s="242"/>
      <c r="F35" s="242"/>
      <c r="G35" s="242"/>
      <c r="H35" s="220"/>
      <c r="I35" s="220"/>
      <c r="J35" s="220"/>
      <c r="K35" s="220"/>
      <c r="L35" s="220"/>
      <c r="M35" s="220"/>
      <c r="N35" s="219"/>
      <c r="O35" s="219"/>
      <c r="P35" s="219"/>
      <c r="Q35" s="219"/>
      <c r="R35" s="220"/>
      <c r="S35" s="220"/>
      <c r="T35" s="220"/>
      <c r="U35" s="220"/>
      <c r="V35" s="220"/>
      <c r="W35" s="220"/>
      <c r="X35" s="220"/>
      <c r="Y35" s="210"/>
      <c r="Z35" s="210"/>
      <c r="AA35" s="210"/>
      <c r="AB35" s="210"/>
      <c r="AC35" s="210"/>
      <c r="AD35" s="210"/>
      <c r="AE35" s="210"/>
      <c r="AF35" s="210"/>
      <c r="AG35" s="210" t="s">
        <v>189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0" t="s">
        <v>404</v>
      </c>
      <c r="D36" s="242"/>
      <c r="E36" s="242"/>
      <c r="F36" s="242"/>
      <c r="G36" s="242"/>
      <c r="H36" s="220"/>
      <c r="I36" s="220"/>
      <c r="J36" s="220"/>
      <c r="K36" s="220"/>
      <c r="L36" s="220"/>
      <c r="M36" s="220"/>
      <c r="N36" s="219"/>
      <c r="O36" s="219"/>
      <c r="P36" s="219"/>
      <c r="Q36" s="219"/>
      <c r="R36" s="220"/>
      <c r="S36" s="220"/>
      <c r="T36" s="220"/>
      <c r="U36" s="220"/>
      <c r="V36" s="220"/>
      <c r="W36" s="220"/>
      <c r="X36" s="220"/>
      <c r="Y36" s="210"/>
      <c r="Z36" s="210"/>
      <c r="AA36" s="210"/>
      <c r="AB36" s="210"/>
      <c r="AC36" s="210"/>
      <c r="AD36" s="210"/>
      <c r="AE36" s="210"/>
      <c r="AF36" s="210"/>
      <c r="AG36" s="210" t="s">
        <v>189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0" t="s">
        <v>405</v>
      </c>
      <c r="D37" s="242"/>
      <c r="E37" s="242"/>
      <c r="F37" s="242"/>
      <c r="G37" s="242"/>
      <c r="H37" s="220"/>
      <c r="I37" s="220"/>
      <c r="J37" s="220"/>
      <c r="K37" s="220"/>
      <c r="L37" s="220"/>
      <c r="M37" s="220"/>
      <c r="N37" s="219"/>
      <c r="O37" s="219"/>
      <c r="P37" s="219"/>
      <c r="Q37" s="219"/>
      <c r="R37" s="220"/>
      <c r="S37" s="220"/>
      <c r="T37" s="220"/>
      <c r="U37" s="220"/>
      <c r="V37" s="220"/>
      <c r="W37" s="220"/>
      <c r="X37" s="220"/>
      <c r="Y37" s="210"/>
      <c r="Z37" s="210"/>
      <c r="AA37" s="210"/>
      <c r="AB37" s="210"/>
      <c r="AC37" s="210"/>
      <c r="AD37" s="210"/>
      <c r="AE37" s="210"/>
      <c r="AF37" s="210"/>
      <c r="AG37" s="210" t="s">
        <v>189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39" t="str">
        <f>C37</f>
        <v>- zadavatelem specifikované výstupy (fotografie v papírovém a digitálním formátu) v požadovaném počtu</v>
      </c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46" t="s">
        <v>68</v>
      </c>
      <c r="D38" s="221"/>
      <c r="E38" s="222">
        <v>1</v>
      </c>
      <c r="F38" s="220"/>
      <c r="G38" s="220"/>
      <c r="H38" s="220"/>
      <c r="I38" s="220"/>
      <c r="J38" s="220"/>
      <c r="K38" s="220"/>
      <c r="L38" s="220"/>
      <c r="M38" s="220"/>
      <c r="N38" s="219"/>
      <c r="O38" s="219"/>
      <c r="P38" s="219"/>
      <c r="Q38" s="219"/>
      <c r="R38" s="220"/>
      <c r="S38" s="220"/>
      <c r="T38" s="220"/>
      <c r="U38" s="220"/>
      <c r="V38" s="220"/>
      <c r="W38" s="220"/>
      <c r="X38" s="220"/>
      <c r="Y38" s="210"/>
      <c r="Z38" s="210"/>
      <c r="AA38" s="210"/>
      <c r="AB38" s="210"/>
      <c r="AC38" s="210"/>
      <c r="AD38" s="210"/>
      <c r="AE38" s="210"/>
      <c r="AF38" s="210"/>
      <c r="AG38" s="210" t="s">
        <v>125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47"/>
      <c r="D39" s="238"/>
      <c r="E39" s="238"/>
      <c r="F39" s="238"/>
      <c r="G39" s="238"/>
      <c r="H39" s="220"/>
      <c r="I39" s="220"/>
      <c r="J39" s="220"/>
      <c r="K39" s="220"/>
      <c r="L39" s="220"/>
      <c r="M39" s="220"/>
      <c r="N39" s="219"/>
      <c r="O39" s="219"/>
      <c r="P39" s="219"/>
      <c r="Q39" s="219"/>
      <c r="R39" s="220"/>
      <c r="S39" s="220"/>
      <c r="T39" s="220"/>
      <c r="U39" s="220"/>
      <c r="V39" s="220"/>
      <c r="W39" s="220"/>
      <c r="X39" s="220"/>
      <c r="Y39" s="210"/>
      <c r="Z39" s="210"/>
      <c r="AA39" s="210"/>
      <c r="AB39" s="210"/>
      <c r="AC39" s="210"/>
      <c r="AD39" s="210"/>
      <c r="AE39" s="210"/>
      <c r="AF39" s="210"/>
      <c r="AG39" s="210" t="s">
        <v>127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1">
        <v>7</v>
      </c>
      <c r="B40" s="232" t="s">
        <v>406</v>
      </c>
      <c r="C40" s="245" t="s">
        <v>407</v>
      </c>
      <c r="D40" s="233" t="s">
        <v>381</v>
      </c>
      <c r="E40" s="234">
        <v>2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6"/>
      <c r="S40" s="236" t="s">
        <v>121</v>
      </c>
      <c r="T40" s="237" t="s">
        <v>382</v>
      </c>
      <c r="U40" s="220">
        <v>0</v>
      </c>
      <c r="V40" s="220">
        <f>ROUND(E40*U40,2)</f>
        <v>0</v>
      </c>
      <c r="W40" s="220"/>
      <c r="X40" s="220" t="s">
        <v>186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187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17"/>
      <c r="B41" s="218"/>
      <c r="C41" s="249" t="s">
        <v>408</v>
      </c>
      <c r="D41" s="241"/>
      <c r="E41" s="241"/>
      <c r="F41" s="241"/>
      <c r="G41" s="241"/>
      <c r="H41" s="220"/>
      <c r="I41" s="220"/>
      <c r="J41" s="220"/>
      <c r="K41" s="220"/>
      <c r="L41" s="220"/>
      <c r="M41" s="220"/>
      <c r="N41" s="219"/>
      <c r="O41" s="219"/>
      <c r="P41" s="219"/>
      <c r="Q41" s="219"/>
      <c r="R41" s="220"/>
      <c r="S41" s="220"/>
      <c r="T41" s="220"/>
      <c r="U41" s="220"/>
      <c r="V41" s="220"/>
      <c r="W41" s="220"/>
      <c r="X41" s="220"/>
      <c r="Y41" s="210"/>
      <c r="Z41" s="210"/>
      <c r="AA41" s="210"/>
      <c r="AB41" s="210"/>
      <c r="AC41" s="210"/>
      <c r="AD41" s="210"/>
      <c r="AE41" s="210"/>
      <c r="AF41" s="210"/>
      <c r="AG41" s="210" t="s">
        <v>189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39" t="str">
        <f>C41</f>
        <v>Dodávka a osazení 2 ks informační tabule s uvedením názvu stavby, investora stavby a zhotovitele stavby, s uvedením termínu realizace stavby a s uvedením kontaktu na odpovědného stavbyvedoucího</v>
      </c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0" t="s">
        <v>409</v>
      </c>
      <c r="D42" s="242"/>
      <c r="E42" s="242"/>
      <c r="F42" s="242"/>
      <c r="G42" s="242"/>
      <c r="H42" s="220"/>
      <c r="I42" s="220"/>
      <c r="J42" s="220"/>
      <c r="K42" s="220"/>
      <c r="L42" s="220"/>
      <c r="M42" s="220"/>
      <c r="N42" s="219"/>
      <c r="O42" s="219"/>
      <c r="P42" s="219"/>
      <c r="Q42" s="219"/>
      <c r="R42" s="220"/>
      <c r="S42" s="220"/>
      <c r="T42" s="220"/>
      <c r="U42" s="220"/>
      <c r="V42" s="220"/>
      <c r="W42" s="220"/>
      <c r="X42" s="220"/>
      <c r="Y42" s="210"/>
      <c r="Z42" s="210"/>
      <c r="AA42" s="210"/>
      <c r="AB42" s="210"/>
      <c r="AC42" s="210"/>
      <c r="AD42" s="210"/>
      <c r="AE42" s="210"/>
      <c r="AF42" s="210"/>
      <c r="AG42" s="210" t="s">
        <v>189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0" t="s">
        <v>410</v>
      </c>
      <c r="D43" s="242"/>
      <c r="E43" s="242"/>
      <c r="F43" s="242"/>
      <c r="G43" s="242"/>
      <c r="H43" s="220"/>
      <c r="I43" s="220"/>
      <c r="J43" s="220"/>
      <c r="K43" s="220"/>
      <c r="L43" s="220"/>
      <c r="M43" s="220"/>
      <c r="N43" s="219"/>
      <c r="O43" s="219"/>
      <c r="P43" s="219"/>
      <c r="Q43" s="219"/>
      <c r="R43" s="220"/>
      <c r="S43" s="220"/>
      <c r="T43" s="220"/>
      <c r="U43" s="220"/>
      <c r="V43" s="220"/>
      <c r="W43" s="220"/>
      <c r="X43" s="220"/>
      <c r="Y43" s="210"/>
      <c r="Z43" s="210"/>
      <c r="AA43" s="210"/>
      <c r="AB43" s="210"/>
      <c r="AC43" s="210"/>
      <c r="AD43" s="210"/>
      <c r="AE43" s="210"/>
      <c r="AF43" s="210"/>
      <c r="AG43" s="210" t="s">
        <v>189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6" t="s">
        <v>411</v>
      </c>
      <c r="D44" s="221"/>
      <c r="E44" s="222">
        <v>2</v>
      </c>
      <c r="F44" s="220"/>
      <c r="G44" s="220"/>
      <c r="H44" s="220"/>
      <c r="I44" s="220"/>
      <c r="J44" s="220"/>
      <c r="K44" s="220"/>
      <c r="L44" s="220"/>
      <c r="M44" s="220"/>
      <c r="N44" s="219"/>
      <c r="O44" s="219"/>
      <c r="P44" s="219"/>
      <c r="Q44" s="219"/>
      <c r="R44" s="220"/>
      <c r="S44" s="220"/>
      <c r="T44" s="220"/>
      <c r="U44" s="220"/>
      <c r="V44" s="220"/>
      <c r="W44" s="220"/>
      <c r="X44" s="220"/>
      <c r="Y44" s="210"/>
      <c r="Z44" s="210"/>
      <c r="AA44" s="210"/>
      <c r="AB44" s="210"/>
      <c r="AC44" s="210"/>
      <c r="AD44" s="210"/>
      <c r="AE44" s="210"/>
      <c r="AF44" s="210"/>
      <c r="AG44" s="210" t="s">
        <v>125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47"/>
      <c r="D45" s="238"/>
      <c r="E45" s="238"/>
      <c r="F45" s="238"/>
      <c r="G45" s="238"/>
      <c r="H45" s="220"/>
      <c r="I45" s="220"/>
      <c r="J45" s="220"/>
      <c r="K45" s="220"/>
      <c r="L45" s="220"/>
      <c r="M45" s="220"/>
      <c r="N45" s="219"/>
      <c r="O45" s="219"/>
      <c r="P45" s="219"/>
      <c r="Q45" s="219"/>
      <c r="R45" s="220"/>
      <c r="S45" s="220"/>
      <c r="T45" s="220"/>
      <c r="U45" s="220"/>
      <c r="V45" s="220"/>
      <c r="W45" s="220"/>
      <c r="X45" s="220"/>
      <c r="Y45" s="210"/>
      <c r="Z45" s="210"/>
      <c r="AA45" s="210"/>
      <c r="AB45" s="210"/>
      <c r="AC45" s="210"/>
      <c r="AD45" s="210"/>
      <c r="AE45" s="210"/>
      <c r="AF45" s="210"/>
      <c r="AG45" s="210" t="s">
        <v>127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31">
        <v>8</v>
      </c>
      <c r="B46" s="232" t="s">
        <v>412</v>
      </c>
      <c r="C46" s="245" t="s">
        <v>413</v>
      </c>
      <c r="D46" s="233" t="s">
        <v>381</v>
      </c>
      <c r="E46" s="234">
        <v>1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21</v>
      </c>
      <c r="M46" s="236">
        <f>G46*(1+L46/100)</f>
        <v>0</v>
      </c>
      <c r="N46" s="234">
        <v>0</v>
      </c>
      <c r="O46" s="234">
        <f>ROUND(E46*N46,2)</f>
        <v>0</v>
      </c>
      <c r="P46" s="234">
        <v>0</v>
      </c>
      <c r="Q46" s="234">
        <f>ROUND(E46*P46,2)</f>
        <v>0</v>
      </c>
      <c r="R46" s="236"/>
      <c r="S46" s="236" t="s">
        <v>121</v>
      </c>
      <c r="T46" s="237" t="s">
        <v>382</v>
      </c>
      <c r="U46" s="220">
        <v>0</v>
      </c>
      <c r="V46" s="220">
        <f>ROUND(E46*U46,2)</f>
        <v>0</v>
      </c>
      <c r="W46" s="220"/>
      <c r="X46" s="220" t="s">
        <v>186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187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17"/>
      <c r="B47" s="218"/>
      <c r="C47" s="249" t="s">
        <v>414</v>
      </c>
      <c r="D47" s="241"/>
      <c r="E47" s="241"/>
      <c r="F47" s="241"/>
      <c r="G47" s="241"/>
      <c r="H47" s="220"/>
      <c r="I47" s="220"/>
      <c r="J47" s="220"/>
      <c r="K47" s="220"/>
      <c r="L47" s="220"/>
      <c r="M47" s="220"/>
      <c r="N47" s="219"/>
      <c r="O47" s="219"/>
      <c r="P47" s="219"/>
      <c r="Q47" s="219"/>
      <c r="R47" s="220"/>
      <c r="S47" s="220"/>
      <c r="T47" s="220"/>
      <c r="U47" s="220"/>
      <c r="V47" s="220"/>
      <c r="W47" s="220"/>
      <c r="X47" s="220"/>
      <c r="Y47" s="210"/>
      <c r="Z47" s="210"/>
      <c r="AA47" s="210"/>
      <c r="AB47" s="210"/>
      <c r="AC47" s="210"/>
      <c r="AD47" s="210"/>
      <c r="AE47" s="210"/>
      <c r="AF47" s="210"/>
      <c r="AG47" s="210" t="s">
        <v>189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39" t="str">
        <f>C47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</v>
      </c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17"/>
      <c r="B48" s="218"/>
      <c r="C48" s="250" t="s">
        <v>415</v>
      </c>
      <c r="D48" s="242"/>
      <c r="E48" s="242"/>
      <c r="F48" s="242"/>
      <c r="G48" s="242"/>
      <c r="H48" s="220"/>
      <c r="I48" s="220"/>
      <c r="J48" s="220"/>
      <c r="K48" s="220"/>
      <c r="L48" s="220"/>
      <c r="M48" s="220"/>
      <c r="N48" s="219"/>
      <c r="O48" s="219"/>
      <c r="P48" s="219"/>
      <c r="Q48" s="219"/>
      <c r="R48" s="220"/>
      <c r="S48" s="220"/>
      <c r="T48" s="220"/>
      <c r="U48" s="220"/>
      <c r="V48" s="220"/>
      <c r="W48" s="220"/>
      <c r="X48" s="220"/>
      <c r="Y48" s="210"/>
      <c r="Z48" s="210"/>
      <c r="AA48" s="210"/>
      <c r="AB48" s="210"/>
      <c r="AC48" s="210"/>
      <c r="AD48" s="210"/>
      <c r="AE48" s="210"/>
      <c r="AF48" s="210"/>
      <c r="AG48" s="210" t="s">
        <v>189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39" t="str">
        <f>C48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6" t="s">
        <v>68</v>
      </c>
      <c r="D49" s="221"/>
      <c r="E49" s="222">
        <v>1</v>
      </c>
      <c r="F49" s="220"/>
      <c r="G49" s="220"/>
      <c r="H49" s="220"/>
      <c r="I49" s="220"/>
      <c r="J49" s="220"/>
      <c r="K49" s="220"/>
      <c r="L49" s="220"/>
      <c r="M49" s="220"/>
      <c r="N49" s="219"/>
      <c r="O49" s="219"/>
      <c r="P49" s="219"/>
      <c r="Q49" s="219"/>
      <c r="R49" s="220"/>
      <c r="S49" s="220"/>
      <c r="T49" s="220"/>
      <c r="U49" s="220"/>
      <c r="V49" s="220"/>
      <c r="W49" s="220"/>
      <c r="X49" s="220"/>
      <c r="Y49" s="210"/>
      <c r="Z49" s="210"/>
      <c r="AA49" s="210"/>
      <c r="AB49" s="210"/>
      <c r="AC49" s="210"/>
      <c r="AD49" s="210"/>
      <c r="AE49" s="210"/>
      <c r="AF49" s="210"/>
      <c r="AG49" s="210" t="s">
        <v>125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47"/>
      <c r="D50" s="238"/>
      <c r="E50" s="238"/>
      <c r="F50" s="238"/>
      <c r="G50" s="238"/>
      <c r="H50" s="220"/>
      <c r="I50" s="220"/>
      <c r="J50" s="220"/>
      <c r="K50" s="220"/>
      <c r="L50" s="220"/>
      <c r="M50" s="220"/>
      <c r="N50" s="219"/>
      <c r="O50" s="219"/>
      <c r="P50" s="219"/>
      <c r="Q50" s="219"/>
      <c r="R50" s="220"/>
      <c r="S50" s="220"/>
      <c r="T50" s="220"/>
      <c r="U50" s="220"/>
      <c r="V50" s="220"/>
      <c r="W50" s="220"/>
      <c r="X50" s="220"/>
      <c r="Y50" s="210"/>
      <c r="Z50" s="210"/>
      <c r="AA50" s="210"/>
      <c r="AB50" s="210"/>
      <c r="AC50" s="210"/>
      <c r="AD50" s="210"/>
      <c r="AE50" s="210"/>
      <c r="AF50" s="210"/>
      <c r="AG50" s="210" t="s">
        <v>127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x14ac:dyDescent="0.2">
      <c r="A51" s="3"/>
      <c r="B51" s="4"/>
      <c r="C51" s="252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v>15</v>
      </c>
      <c r="AF51">
        <v>21</v>
      </c>
      <c r="AG51" t="s">
        <v>102</v>
      </c>
    </row>
    <row r="52" spans="1:60" x14ac:dyDescent="0.2">
      <c r="A52" s="213"/>
      <c r="B52" s="214" t="s">
        <v>29</v>
      </c>
      <c r="C52" s="253"/>
      <c r="D52" s="215"/>
      <c r="E52" s="216"/>
      <c r="F52" s="216"/>
      <c r="G52" s="230">
        <f>G8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E52">
        <f>SUMIF(L7:L50,AE51,G7:G50)</f>
        <v>0</v>
      </c>
      <c r="AF52">
        <f>SUMIF(L7:L50,AF51,G7:G50)</f>
        <v>0</v>
      </c>
      <c r="AG52" t="s">
        <v>338</v>
      </c>
    </row>
    <row r="53" spans="1:60" x14ac:dyDescent="0.2">
      <c r="C53" s="254"/>
      <c r="D53" s="10"/>
      <c r="AG53" t="s">
        <v>339</v>
      </c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6o1c/NCM8COMS3RDTfmSsKVjgV1JmZktioj/V3OfzTt9YUPmYSY+3GmT/l3StWWI2p/Qhw/RewM8V67Gv/1BGw==" saltValue="ttjscmhEbD8HrTyYqRzQwA==" spinCount="100000" sheet="1"/>
  <mergeCells count="30">
    <mergeCell ref="C42:G42"/>
    <mergeCell ref="C43:G43"/>
    <mergeCell ref="C45:G45"/>
    <mergeCell ref="C47:G47"/>
    <mergeCell ref="C48:G48"/>
    <mergeCell ref="C50:G50"/>
    <mergeCell ref="C34:G34"/>
    <mergeCell ref="C35:G35"/>
    <mergeCell ref="C36:G36"/>
    <mergeCell ref="C37:G37"/>
    <mergeCell ref="C39:G39"/>
    <mergeCell ref="C41:G41"/>
    <mergeCell ref="C21:G21"/>
    <mergeCell ref="C23:G23"/>
    <mergeCell ref="C25:G25"/>
    <mergeCell ref="C28:G28"/>
    <mergeCell ref="C30:G30"/>
    <mergeCell ref="C32:G32"/>
    <mergeCell ref="C12:G12"/>
    <mergeCell ref="C13:G13"/>
    <mergeCell ref="C15:G15"/>
    <mergeCell ref="C17:G17"/>
    <mergeCell ref="C18:G18"/>
    <mergeCell ref="C19:G19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 103 SO 103 Pol</vt:lpstr>
      <vt:lpstr>SO 451 SO 451 Pol</vt:lpstr>
      <vt:lpstr>VRN VRN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103 SO 103 Pol'!Názvy_tisku</vt:lpstr>
      <vt:lpstr>'SO 451 SO 451 Pol'!Názvy_tisku</vt:lpstr>
      <vt:lpstr>'VRN VRN Pol'!Názvy_tisku</vt:lpstr>
      <vt:lpstr>oadresa</vt:lpstr>
      <vt:lpstr>Stavba!Objednatel</vt:lpstr>
      <vt:lpstr>Stavba!Objekt</vt:lpstr>
      <vt:lpstr>'SO 103 SO 103 Pol'!Oblast_tisku</vt:lpstr>
      <vt:lpstr>'SO 451 SO 451 Pol'!Oblast_tisku</vt:lpstr>
      <vt:lpstr>Stavba!Oblast_tisku</vt:lpstr>
      <vt:lpstr>'VRN VRN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Guňka</dc:creator>
  <cp:lastModifiedBy>Petr Guňka</cp:lastModifiedBy>
  <cp:lastPrinted>2019-03-19T12:27:02Z</cp:lastPrinted>
  <dcterms:created xsi:type="dcterms:W3CDTF">2009-04-08T07:15:50Z</dcterms:created>
  <dcterms:modified xsi:type="dcterms:W3CDTF">2022-06-21T05:32:58Z</dcterms:modified>
</cp:coreProperties>
</file>