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2\Šrubař\Rekonstrukce bytů SPC L - byty č. 13, 20, 43\"/>
    </mc:Choice>
  </mc:AlternateContent>
  <bookViews>
    <workbookView xWindow="-120" yWindow="-120" windowWidth="29040" windowHeight="1584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  <sheet name="SO 01 P3" sheetId="15" r:id="rId7"/>
  </sheets>
  <externalReferences>
    <externalReference r:id="rId8"/>
  </externalReferences>
  <definedNames>
    <definedName name="_xlnm._FilterDatabase" localSheetId="4" hidden="1">'SO 01 P1'!$A$8:$V$482</definedName>
    <definedName name="_xlnm._FilterDatabase" localSheetId="5" hidden="1">'SO 01 P2'!$A$8:$V$451</definedName>
    <definedName name="_xlnm._FilterDatabase" localSheetId="3" hidden="1">'SO 01 Pol'!$A$9:$V$233</definedName>
    <definedName name="CelkemDPHVypocet" localSheetId="1">Stavba!$H$37</definedName>
    <definedName name="CenaCelkem">Stavba!$G$21</definedName>
    <definedName name="CenaCelkemBezDPH">Stavba!$G$20</definedName>
    <definedName name="CenaCelkemVypocet" localSheetId="1">Stavba!$I$37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6">'SO 01 P3'!$1:$7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4">'SO 01 P1'!$A$1:$X$484</definedName>
    <definedName name="_xlnm.Print_Area" localSheetId="5">'SO 01 P2'!$A$1:$X$453</definedName>
    <definedName name="_xlnm.Print_Area" localSheetId="6">'SO 01 P3'!$A$1:$X$18</definedName>
    <definedName name="_xlnm.Print_Area" localSheetId="3">'SO 01 Pol'!$A$1:$X$235</definedName>
    <definedName name="_xlnm.Print_Area" localSheetId="1">Stavba!$A$1:$J$39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Stavba!$F$37</definedName>
    <definedName name="ZakladDPHZakl">Stavba!$G$17</definedName>
    <definedName name="ZakladDPHZaklVypocet" localSheetId="1">Stavba!$G$37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5" l="1"/>
  <c r="M9" i="15" s="1"/>
  <c r="I9" i="15"/>
  <c r="I8" i="15" s="1"/>
  <c r="K9" i="15"/>
  <c r="K8" i="15" s="1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V8" i="15" s="1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I16" i="15"/>
  <c r="K16" i="15"/>
  <c r="O16" i="15"/>
  <c r="Q16" i="15"/>
  <c r="V16" i="15"/>
  <c r="G9" i="14"/>
  <c r="M9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3" i="14"/>
  <c r="I13" i="14"/>
  <c r="K13" i="14"/>
  <c r="O13" i="14"/>
  <c r="Q13" i="14"/>
  <c r="V13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2" i="14"/>
  <c r="M22" i="14" s="1"/>
  <c r="I22" i="14"/>
  <c r="I21" i="14" s="1"/>
  <c r="K22" i="14"/>
  <c r="O22" i="14"/>
  <c r="Q22" i="14"/>
  <c r="Q21" i="14" s="1"/>
  <c r="V22" i="14"/>
  <c r="G24" i="14"/>
  <c r="G21" i="14" s="1"/>
  <c r="I24" i="14"/>
  <c r="K24" i="14"/>
  <c r="O24" i="14"/>
  <c r="Q24" i="14"/>
  <c r="V24" i="14"/>
  <c r="G28" i="14"/>
  <c r="I28" i="14"/>
  <c r="K28" i="14"/>
  <c r="O28" i="14"/>
  <c r="Q28" i="14"/>
  <c r="V28" i="14"/>
  <c r="G31" i="14"/>
  <c r="M31" i="14" s="1"/>
  <c r="I31" i="14"/>
  <c r="K31" i="14"/>
  <c r="O31" i="14"/>
  <c r="Q31" i="14"/>
  <c r="V31" i="14"/>
  <c r="G35" i="14"/>
  <c r="I35" i="14"/>
  <c r="K35" i="14"/>
  <c r="M35" i="14"/>
  <c r="O35" i="14"/>
  <c r="Q35" i="14"/>
  <c r="V35" i="14"/>
  <c r="G39" i="14"/>
  <c r="M39" i="14" s="1"/>
  <c r="I39" i="14"/>
  <c r="K39" i="14"/>
  <c r="O39" i="14"/>
  <c r="Q39" i="14"/>
  <c r="V39" i="14"/>
  <c r="G56" i="14"/>
  <c r="M56" i="14" s="1"/>
  <c r="I56" i="14"/>
  <c r="K56" i="14"/>
  <c r="O56" i="14"/>
  <c r="Q56" i="14"/>
  <c r="V56" i="14"/>
  <c r="G60" i="14"/>
  <c r="M60" i="14" s="1"/>
  <c r="I60" i="14"/>
  <c r="K60" i="14"/>
  <c r="O60" i="14"/>
  <c r="Q60" i="14"/>
  <c r="V60" i="14"/>
  <c r="G64" i="14"/>
  <c r="M64" i="14" s="1"/>
  <c r="I64" i="14"/>
  <c r="K64" i="14"/>
  <c r="O64" i="14"/>
  <c r="Q64" i="14"/>
  <c r="V64" i="14"/>
  <c r="G68" i="14"/>
  <c r="M68" i="14" s="1"/>
  <c r="I68" i="14"/>
  <c r="K68" i="14"/>
  <c r="O68" i="14"/>
  <c r="Q68" i="14"/>
  <c r="V68" i="14"/>
  <c r="G74" i="14"/>
  <c r="M74" i="14" s="1"/>
  <c r="I74" i="14"/>
  <c r="K74" i="14"/>
  <c r="O74" i="14"/>
  <c r="Q74" i="14"/>
  <c r="V74" i="14"/>
  <c r="G81" i="14"/>
  <c r="M81" i="14" s="1"/>
  <c r="I81" i="14"/>
  <c r="K81" i="14"/>
  <c r="O81" i="14"/>
  <c r="Q81" i="14"/>
  <c r="V81" i="14"/>
  <c r="G88" i="14"/>
  <c r="I88" i="14"/>
  <c r="K88" i="14"/>
  <c r="O88" i="14"/>
  <c r="Q88" i="14"/>
  <c r="V88" i="14"/>
  <c r="G93" i="14"/>
  <c r="M93" i="14" s="1"/>
  <c r="I93" i="14"/>
  <c r="K93" i="14"/>
  <c r="O93" i="14"/>
  <c r="Q93" i="14"/>
  <c r="V93" i="14"/>
  <c r="G95" i="14"/>
  <c r="M95" i="14" s="1"/>
  <c r="I95" i="14"/>
  <c r="K95" i="14"/>
  <c r="O95" i="14"/>
  <c r="Q95" i="14"/>
  <c r="V95" i="14"/>
  <c r="G97" i="14"/>
  <c r="M97" i="14" s="1"/>
  <c r="I97" i="14"/>
  <c r="K97" i="14"/>
  <c r="O97" i="14"/>
  <c r="Q97" i="14"/>
  <c r="V97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8" i="14"/>
  <c r="M108" i="14" s="1"/>
  <c r="I108" i="14"/>
  <c r="K108" i="14"/>
  <c r="O108" i="14"/>
  <c r="Q108" i="14"/>
  <c r="V108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31" i="14"/>
  <c r="G132" i="14"/>
  <c r="I132" i="14"/>
  <c r="I131" i="14" s="1"/>
  <c r="K132" i="14"/>
  <c r="K131" i="14" s="1"/>
  <c r="M132" i="14"/>
  <c r="M131" i="14" s="1"/>
  <c r="O132" i="14"/>
  <c r="O131" i="14" s="1"/>
  <c r="Q132" i="14"/>
  <c r="Q131" i="14" s="1"/>
  <c r="V132" i="14"/>
  <c r="V131" i="14" s="1"/>
  <c r="G134" i="14"/>
  <c r="M134" i="14" s="1"/>
  <c r="I134" i="14"/>
  <c r="K134" i="14"/>
  <c r="O134" i="14"/>
  <c r="Q134" i="14"/>
  <c r="V134" i="14"/>
  <c r="G138" i="14"/>
  <c r="I138" i="14"/>
  <c r="K138" i="14"/>
  <c r="O138" i="14"/>
  <c r="Q138" i="14"/>
  <c r="V138" i="14"/>
  <c r="G143" i="14"/>
  <c r="M143" i="14" s="1"/>
  <c r="I143" i="14"/>
  <c r="K143" i="14"/>
  <c r="O143" i="14"/>
  <c r="Q143" i="14"/>
  <c r="V143" i="14"/>
  <c r="G145" i="14"/>
  <c r="M145" i="14" s="1"/>
  <c r="M144" i="14" s="1"/>
  <c r="I145" i="14"/>
  <c r="I144" i="14" s="1"/>
  <c r="K145" i="14"/>
  <c r="K144" i="14" s="1"/>
  <c r="O145" i="14"/>
  <c r="O144" i="14" s="1"/>
  <c r="Q145" i="14"/>
  <c r="Q144" i="14" s="1"/>
  <c r="V145" i="14"/>
  <c r="V144" i="14" s="1"/>
  <c r="G147" i="14"/>
  <c r="I147" i="14"/>
  <c r="K147" i="14"/>
  <c r="M147" i="14"/>
  <c r="O147" i="14"/>
  <c r="Q147" i="14"/>
  <c r="V147" i="14"/>
  <c r="G148" i="14"/>
  <c r="I148" i="14"/>
  <c r="K148" i="14"/>
  <c r="O148" i="14"/>
  <c r="Q148" i="14"/>
  <c r="Q146" i="14" s="1"/>
  <c r="V148" i="14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M152" i="14" s="1"/>
  <c r="I152" i="14"/>
  <c r="K152" i="14"/>
  <c r="O152" i="14"/>
  <c r="Q152" i="14"/>
  <c r="V152" i="14"/>
  <c r="G153" i="14"/>
  <c r="M153" i="14" s="1"/>
  <c r="I153" i="14"/>
  <c r="K153" i="14"/>
  <c r="O153" i="14"/>
  <c r="Q153" i="14"/>
  <c r="V153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G162" i="14"/>
  <c r="I162" i="14"/>
  <c r="K162" i="14"/>
  <c r="O162" i="14"/>
  <c r="Q162" i="14"/>
  <c r="V162" i="14"/>
  <c r="G163" i="14"/>
  <c r="M163" i="14" s="1"/>
  <c r="I163" i="14"/>
  <c r="K163" i="14"/>
  <c r="O163" i="14"/>
  <c r="Q163" i="14"/>
  <c r="V163" i="14"/>
  <c r="G164" i="14"/>
  <c r="M164" i="14" s="1"/>
  <c r="I164" i="14"/>
  <c r="K164" i="14"/>
  <c r="O164" i="14"/>
  <c r="Q164" i="14"/>
  <c r="V164" i="14"/>
  <c r="G166" i="14"/>
  <c r="M166" i="14" s="1"/>
  <c r="I166" i="14"/>
  <c r="K166" i="14"/>
  <c r="O166" i="14"/>
  <c r="Q166" i="14"/>
  <c r="V166" i="14"/>
  <c r="G167" i="14"/>
  <c r="M167" i="14" s="1"/>
  <c r="I167" i="14"/>
  <c r="K167" i="14"/>
  <c r="O167" i="14"/>
  <c r="Q167" i="14"/>
  <c r="V167" i="14"/>
  <c r="G168" i="14"/>
  <c r="M168" i="14" s="1"/>
  <c r="I168" i="14"/>
  <c r="K168" i="14"/>
  <c r="O168" i="14"/>
  <c r="Q168" i="14"/>
  <c r="V168" i="14"/>
  <c r="G169" i="14"/>
  <c r="M169" i="14" s="1"/>
  <c r="I169" i="14"/>
  <c r="K169" i="14"/>
  <c r="O169" i="14"/>
  <c r="Q169" i="14"/>
  <c r="V169" i="14"/>
  <c r="G170" i="14"/>
  <c r="M170" i="14" s="1"/>
  <c r="I170" i="14"/>
  <c r="K170" i="14"/>
  <c r="O170" i="14"/>
  <c r="Q170" i="14"/>
  <c r="V170" i="14"/>
  <c r="G171" i="14"/>
  <c r="M171" i="14" s="1"/>
  <c r="I171" i="14"/>
  <c r="K171" i="14"/>
  <c r="O171" i="14"/>
  <c r="Q171" i="14"/>
  <c r="V171" i="14"/>
  <c r="G172" i="14"/>
  <c r="M172" i="14" s="1"/>
  <c r="I172" i="14"/>
  <c r="K172" i="14"/>
  <c r="O172" i="14"/>
  <c r="Q172" i="14"/>
  <c r="V172" i="14"/>
  <c r="G173" i="14"/>
  <c r="M173" i="14" s="1"/>
  <c r="I173" i="14"/>
  <c r="K173" i="14"/>
  <c r="O173" i="14"/>
  <c r="Q173" i="14"/>
  <c r="V173" i="14"/>
  <c r="G174" i="14"/>
  <c r="M174" i="14" s="1"/>
  <c r="I174" i="14"/>
  <c r="K174" i="14"/>
  <c r="O174" i="14"/>
  <c r="Q174" i="14"/>
  <c r="V174" i="14"/>
  <c r="G175" i="14"/>
  <c r="M175" i="14" s="1"/>
  <c r="I175" i="14"/>
  <c r="K175" i="14"/>
  <c r="O175" i="14"/>
  <c r="Q175" i="14"/>
  <c r="V175" i="14"/>
  <c r="G176" i="14"/>
  <c r="M176" i="14" s="1"/>
  <c r="I176" i="14"/>
  <c r="K176" i="14"/>
  <c r="O176" i="14"/>
  <c r="Q176" i="14"/>
  <c r="V176" i="14"/>
  <c r="G177" i="14"/>
  <c r="M177" i="14" s="1"/>
  <c r="I177" i="14"/>
  <c r="K177" i="14"/>
  <c r="O177" i="14"/>
  <c r="Q177" i="14"/>
  <c r="V177" i="14"/>
  <c r="G178" i="14"/>
  <c r="M178" i="14" s="1"/>
  <c r="I178" i="14"/>
  <c r="K178" i="14"/>
  <c r="O178" i="14"/>
  <c r="Q178" i="14"/>
  <c r="V178" i="14"/>
  <c r="G179" i="14"/>
  <c r="M179" i="14" s="1"/>
  <c r="I179" i="14"/>
  <c r="K179" i="14"/>
  <c r="O179" i="14"/>
  <c r="Q179" i="14"/>
  <c r="V179" i="14"/>
  <c r="G180" i="14"/>
  <c r="M180" i="14" s="1"/>
  <c r="I180" i="14"/>
  <c r="K180" i="14"/>
  <c r="O180" i="14"/>
  <c r="Q180" i="14"/>
  <c r="V180" i="14"/>
  <c r="G181" i="14"/>
  <c r="M181" i="14" s="1"/>
  <c r="I181" i="14"/>
  <c r="K181" i="14"/>
  <c r="O181" i="14"/>
  <c r="Q181" i="14"/>
  <c r="V181" i="14"/>
  <c r="G182" i="14"/>
  <c r="M182" i="14" s="1"/>
  <c r="I182" i="14"/>
  <c r="K182" i="14"/>
  <c r="O182" i="14"/>
  <c r="Q182" i="14"/>
  <c r="V182" i="14"/>
  <c r="G183" i="14"/>
  <c r="M183" i="14" s="1"/>
  <c r="I183" i="14"/>
  <c r="K183" i="14"/>
  <c r="O183" i="14"/>
  <c r="Q183" i="14"/>
  <c r="V183" i="14"/>
  <c r="G185" i="14"/>
  <c r="M185" i="14" s="1"/>
  <c r="I185" i="14"/>
  <c r="K185" i="14"/>
  <c r="O185" i="14"/>
  <c r="Q185" i="14"/>
  <c r="V185" i="14"/>
  <c r="G186" i="14"/>
  <c r="M186" i="14" s="1"/>
  <c r="I186" i="14"/>
  <c r="K186" i="14"/>
  <c r="O186" i="14"/>
  <c r="Q186" i="14"/>
  <c r="V186" i="14"/>
  <c r="G187" i="14"/>
  <c r="M187" i="14" s="1"/>
  <c r="I187" i="14"/>
  <c r="K187" i="14"/>
  <c r="O187" i="14"/>
  <c r="Q187" i="14"/>
  <c r="V187" i="14"/>
  <c r="G188" i="14"/>
  <c r="M188" i="14" s="1"/>
  <c r="I188" i="14"/>
  <c r="K188" i="14"/>
  <c r="O188" i="14"/>
  <c r="Q188" i="14"/>
  <c r="V188" i="14"/>
  <c r="G189" i="14"/>
  <c r="M189" i="14" s="1"/>
  <c r="I189" i="14"/>
  <c r="K189" i="14"/>
  <c r="O189" i="14"/>
  <c r="Q189" i="14"/>
  <c r="V189" i="14"/>
  <c r="G190" i="14"/>
  <c r="M190" i="14" s="1"/>
  <c r="I190" i="14"/>
  <c r="K190" i="14"/>
  <c r="O190" i="14"/>
  <c r="Q190" i="14"/>
  <c r="V190" i="14"/>
  <c r="G191" i="14"/>
  <c r="M191" i="14" s="1"/>
  <c r="I191" i="14"/>
  <c r="K191" i="14"/>
  <c r="O191" i="14"/>
  <c r="Q191" i="14"/>
  <c r="V191" i="14"/>
  <c r="G192" i="14"/>
  <c r="M192" i="14" s="1"/>
  <c r="I192" i="14"/>
  <c r="K192" i="14"/>
  <c r="O192" i="14"/>
  <c r="Q192" i="14"/>
  <c r="V192" i="14"/>
  <c r="G193" i="14"/>
  <c r="M193" i="14" s="1"/>
  <c r="I193" i="14"/>
  <c r="K193" i="14"/>
  <c r="O193" i="14"/>
  <c r="Q193" i="14"/>
  <c r="V193" i="14"/>
  <c r="G194" i="14"/>
  <c r="M194" i="14" s="1"/>
  <c r="I194" i="14"/>
  <c r="K194" i="14"/>
  <c r="O194" i="14"/>
  <c r="Q194" i="14"/>
  <c r="V194" i="14"/>
  <c r="G196" i="14"/>
  <c r="I196" i="14"/>
  <c r="K196" i="14"/>
  <c r="M196" i="14"/>
  <c r="O196" i="14"/>
  <c r="Q196" i="14"/>
  <c r="V196" i="14"/>
  <c r="G197" i="14"/>
  <c r="M197" i="14" s="1"/>
  <c r="I197" i="14"/>
  <c r="K197" i="14"/>
  <c r="O197" i="14"/>
  <c r="Q197" i="14"/>
  <c r="V197" i="14"/>
  <c r="G198" i="14"/>
  <c r="I198" i="14"/>
  <c r="K198" i="14"/>
  <c r="O198" i="14"/>
  <c r="Q198" i="14"/>
  <c r="V198" i="14"/>
  <c r="G200" i="14"/>
  <c r="I200" i="14"/>
  <c r="K200" i="14"/>
  <c r="O200" i="14"/>
  <c r="Q200" i="14"/>
  <c r="V200" i="14"/>
  <c r="G201" i="14"/>
  <c r="M201" i="14" s="1"/>
  <c r="I201" i="14"/>
  <c r="K201" i="14"/>
  <c r="O201" i="14"/>
  <c r="Q201" i="14"/>
  <c r="V201" i="14"/>
  <c r="G202" i="14"/>
  <c r="M202" i="14" s="1"/>
  <c r="I202" i="14"/>
  <c r="K202" i="14"/>
  <c r="O202" i="14"/>
  <c r="Q202" i="14"/>
  <c r="V202" i="14"/>
  <c r="G203" i="14"/>
  <c r="M203" i="14" s="1"/>
  <c r="I203" i="14"/>
  <c r="K203" i="14"/>
  <c r="O203" i="14"/>
  <c r="Q203" i="14"/>
  <c r="V203" i="14"/>
  <c r="G204" i="14"/>
  <c r="M204" i="14" s="1"/>
  <c r="I204" i="14"/>
  <c r="K204" i="14"/>
  <c r="O204" i="14"/>
  <c r="Q204" i="14"/>
  <c r="V204" i="14"/>
  <c r="G205" i="14"/>
  <c r="M205" i="14" s="1"/>
  <c r="I205" i="14"/>
  <c r="K205" i="14"/>
  <c r="O205" i="14"/>
  <c r="Q205" i="14"/>
  <c r="V205" i="14"/>
  <c r="G206" i="14"/>
  <c r="I206" i="14"/>
  <c r="K206" i="14"/>
  <c r="M206" i="14"/>
  <c r="O206" i="14"/>
  <c r="Q206" i="14"/>
  <c r="V206" i="14"/>
  <c r="G207" i="14"/>
  <c r="M207" i="14" s="1"/>
  <c r="I207" i="14"/>
  <c r="K207" i="14"/>
  <c r="O207" i="14"/>
  <c r="Q207" i="14"/>
  <c r="V207" i="14"/>
  <c r="G208" i="14"/>
  <c r="M208" i="14" s="1"/>
  <c r="I208" i="14"/>
  <c r="K208" i="14"/>
  <c r="O208" i="14"/>
  <c r="Q208" i="14"/>
  <c r="V208" i="14"/>
  <c r="G209" i="14"/>
  <c r="M209" i="14" s="1"/>
  <c r="I209" i="14"/>
  <c r="K209" i="14"/>
  <c r="O209" i="14"/>
  <c r="Q209" i="14"/>
  <c r="V209" i="14"/>
  <c r="G210" i="14"/>
  <c r="M210" i="14" s="1"/>
  <c r="I210" i="14"/>
  <c r="K210" i="14"/>
  <c r="O210" i="14"/>
  <c r="Q210" i="14"/>
  <c r="V210" i="14"/>
  <c r="G211" i="14"/>
  <c r="M211" i="14" s="1"/>
  <c r="I211" i="14"/>
  <c r="K211" i="14"/>
  <c r="O211" i="14"/>
  <c r="Q211" i="14"/>
  <c r="V211" i="14"/>
  <c r="G212" i="14"/>
  <c r="M212" i="14" s="1"/>
  <c r="I212" i="14"/>
  <c r="K212" i="14"/>
  <c r="O212" i="14"/>
  <c r="Q212" i="14"/>
  <c r="V212" i="14"/>
  <c r="G213" i="14"/>
  <c r="M213" i="14" s="1"/>
  <c r="I213" i="14"/>
  <c r="K213" i="14"/>
  <c r="O213" i="14"/>
  <c r="Q213" i="14"/>
  <c r="V213" i="14"/>
  <c r="G214" i="14"/>
  <c r="M214" i="14" s="1"/>
  <c r="I214" i="14"/>
  <c r="K214" i="14"/>
  <c r="O214" i="14"/>
  <c r="Q214" i="14"/>
  <c r="V214" i="14"/>
  <c r="G227" i="14"/>
  <c r="M227" i="14" s="1"/>
  <c r="I227" i="14"/>
  <c r="K227" i="14"/>
  <c r="O227" i="14"/>
  <c r="Q227" i="14"/>
  <c r="V227" i="14"/>
  <c r="G229" i="14"/>
  <c r="M229" i="14" s="1"/>
  <c r="I229" i="14"/>
  <c r="I228" i="14" s="1"/>
  <c r="K229" i="14"/>
  <c r="K228" i="14" s="1"/>
  <c r="O229" i="14"/>
  <c r="O228" i="14" s="1"/>
  <c r="Q229" i="14"/>
  <c r="V229" i="14"/>
  <c r="G231" i="14"/>
  <c r="G228" i="14" s="1"/>
  <c r="I231" i="14"/>
  <c r="K231" i="14"/>
  <c r="O231" i="14"/>
  <c r="Q231" i="14"/>
  <c r="V231" i="14"/>
  <c r="G233" i="14"/>
  <c r="M233" i="14" s="1"/>
  <c r="I233" i="14"/>
  <c r="K233" i="14"/>
  <c r="O233" i="14"/>
  <c r="Q233" i="14"/>
  <c r="V233" i="14"/>
  <c r="G236" i="14"/>
  <c r="M236" i="14" s="1"/>
  <c r="I236" i="14"/>
  <c r="K236" i="14"/>
  <c r="O236" i="14"/>
  <c r="Q236" i="14"/>
  <c r="V236" i="14"/>
  <c r="G239" i="14"/>
  <c r="M239" i="14" s="1"/>
  <c r="I239" i="14"/>
  <c r="K239" i="14"/>
  <c r="O239" i="14"/>
  <c r="Q239" i="14"/>
  <c r="V239" i="14"/>
  <c r="G241" i="14"/>
  <c r="M241" i="14" s="1"/>
  <c r="I241" i="14"/>
  <c r="K241" i="14"/>
  <c r="O241" i="14"/>
  <c r="Q241" i="14"/>
  <c r="V241" i="14"/>
  <c r="G243" i="14"/>
  <c r="M243" i="14" s="1"/>
  <c r="I243" i="14"/>
  <c r="K243" i="14"/>
  <c r="O243" i="14"/>
  <c r="Q243" i="14"/>
  <c r="V243" i="14"/>
  <c r="G246" i="14"/>
  <c r="M246" i="14" s="1"/>
  <c r="I246" i="14"/>
  <c r="K246" i="14"/>
  <c r="O246" i="14"/>
  <c r="Q246" i="14"/>
  <c r="V246" i="14"/>
  <c r="G250" i="14"/>
  <c r="M250" i="14" s="1"/>
  <c r="I250" i="14"/>
  <c r="K250" i="14"/>
  <c r="O250" i="14"/>
  <c r="Q250" i="14"/>
  <c r="V250" i="14"/>
  <c r="G253" i="14"/>
  <c r="I253" i="14"/>
  <c r="K253" i="14"/>
  <c r="O253" i="14"/>
  <c r="Q253" i="14"/>
  <c r="V253" i="14"/>
  <c r="G256" i="14"/>
  <c r="M256" i="14" s="1"/>
  <c r="I256" i="14"/>
  <c r="K256" i="14"/>
  <c r="O256" i="14"/>
  <c r="Q256" i="14"/>
  <c r="V256" i="14"/>
  <c r="G266" i="14"/>
  <c r="M266" i="14" s="1"/>
  <c r="I266" i="14"/>
  <c r="K266" i="14"/>
  <c r="O266" i="14"/>
  <c r="Q266" i="14"/>
  <c r="V266" i="14"/>
  <c r="G268" i="14"/>
  <c r="M268" i="14" s="1"/>
  <c r="I268" i="14"/>
  <c r="K268" i="14"/>
  <c r="O268" i="14"/>
  <c r="Q268" i="14"/>
  <c r="V268" i="14"/>
  <c r="G270" i="14"/>
  <c r="M270" i="14" s="1"/>
  <c r="I270" i="14"/>
  <c r="K270" i="14"/>
  <c r="O270" i="14"/>
  <c r="Q270" i="14"/>
  <c r="V270" i="14"/>
  <c r="G272" i="14"/>
  <c r="M272" i="14" s="1"/>
  <c r="I272" i="14"/>
  <c r="K272" i="14"/>
  <c r="O272" i="14"/>
  <c r="Q272" i="14"/>
  <c r="V272" i="14"/>
  <c r="G274" i="14"/>
  <c r="M274" i="14" s="1"/>
  <c r="I274" i="14"/>
  <c r="K274" i="14"/>
  <c r="O274" i="14"/>
  <c r="Q274" i="14"/>
  <c r="V274" i="14"/>
  <c r="G276" i="14"/>
  <c r="M276" i="14" s="1"/>
  <c r="I276" i="14"/>
  <c r="K276" i="14"/>
  <c r="O276" i="14"/>
  <c r="Q276" i="14"/>
  <c r="V276" i="14"/>
  <c r="G278" i="14"/>
  <c r="M278" i="14" s="1"/>
  <c r="I278" i="14"/>
  <c r="K278" i="14"/>
  <c r="O278" i="14"/>
  <c r="Q278" i="14"/>
  <c r="V278" i="14"/>
  <c r="G280" i="14"/>
  <c r="M280" i="14" s="1"/>
  <c r="I280" i="14"/>
  <c r="K280" i="14"/>
  <c r="O280" i="14"/>
  <c r="Q280" i="14"/>
  <c r="V280" i="14"/>
  <c r="G282" i="14"/>
  <c r="M282" i="14" s="1"/>
  <c r="I282" i="14"/>
  <c r="K282" i="14"/>
  <c r="O282" i="14"/>
  <c r="Q282" i="14"/>
  <c r="V282" i="14"/>
  <c r="G284" i="14"/>
  <c r="M284" i="14" s="1"/>
  <c r="I284" i="14"/>
  <c r="K284" i="14"/>
  <c r="O284" i="14"/>
  <c r="Q284" i="14"/>
  <c r="V284" i="14"/>
  <c r="G286" i="14"/>
  <c r="M286" i="14" s="1"/>
  <c r="I286" i="14"/>
  <c r="K286" i="14"/>
  <c r="O286" i="14"/>
  <c r="Q286" i="14"/>
  <c r="V286" i="14"/>
  <c r="G290" i="14"/>
  <c r="M290" i="14" s="1"/>
  <c r="I290" i="14"/>
  <c r="K290" i="14"/>
  <c r="O290" i="14"/>
  <c r="Q290" i="14"/>
  <c r="V290" i="14"/>
  <c r="G294" i="14"/>
  <c r="I294" i="14"/>
  <c r="K294" i="14"/>
  <c r="O294" i="14"/>
  <c r="Q294" i="14"/>
  <c r="V294" i="14"/>
  <c r="G298" i="14"/>
  <c r="M298" i="14" s="1"/>
  <c r="I298" i="14"/>
  <c r="K298" i="14"/>
  <c r="O298" i="14"/>
  <c r="Q298" i="14"/>
  <c r="V298" i="14"/>
  <c r="G304" i="14"/>
  <c r="M304" i="14" s="1"/>
  <c r="I304" i="14"/>
  <c r="K304" i="14"/>
  <c r="O304" i="14"/>
  <c r="Q304" i="14"/>
  <c r="V304" i="14"/>
  <c r="G308" i="14"/>
  <c r="M308" i="14" s="1"/>
  <c r="I308" i="14"/>
  <c r="K308" i="14"/>
  <c r="O308" i="14"/>
  <c r="Q308" i="14"/>
  <c r="V308" i="14"/>
  <c r="G310" i="14"/>
  <c r="M310" i="14" s="1"/>
  <c r="I310" i="14"/>
  <c r="K310" i="14"/>
  <c r="O310" i="14"/>
  <c r="Q310" i="14"/>
  <c r="V310" i="14"/>
  <c r="G317" i="14"/>
  <c r="M317" i="14" s="1"/>
  <c r="I317" i="14"/>
  <c r="K317" i="14"/>
  <c r="O317" i="14"/>
  <c r="Q317" i="14"/>
  <c r="V317" i="14"/>
  <c r="G318" i="14"/>
  <c r="M318" i="14" s="1"/>
  <c r="I318" i="14"/>
  <c r="K318" i="14"/>
  <c r="O318" i="14"/>
  <c r="Q318" i="14"/>
  <c r="V318" i="14"/>
  <c r="G319" i="14"/>
  <c r="M319" i="14" s="1"/>
  <c r="I319" i="14"/>
  <c r="K319" i="14"/>
  <c r="O319" i="14"/>
  <c r="Q319" i="14"/>
  <c r="V319" i="14"/>
  <c r="G321" i="14"/>
  <c r="M321" i="14" s="1"/>
  <c r="I321" i="14"/>
  <c r="K321" i="14"/>
  <c r="O321" i="14"/>
  <c r="Q321" i="14"/>
  <c r="V321" i="14"/>
  <c r="G325" i="14"/>
  <c r="M325" i="14" s="1"/>
  <c r="I325" i="14"/>
  <c r="K325" i="14"/>
  <c r="O325" i="14"/>
  <c r="Q325" i="14"/>
  <c r="V325" i="14"/>
  <c r="G329" i="14"/>
  <c r="M329" i="14" s="1"/>
  <c r="I329" i="14"/>
  <c r="K329" i="14"/>
  <c r="O329" i="14"/>
  <c r="Q329" i="14"/>
  <c r="V329" i="14"/>
  <c r="G333" i="14"/>
  <c r="M333" i="14" s="1"/>
  <c r="I333" i="14"/>
  <c r="K333" i="14"/>
  <c r="O333" i="14"/>
  <c r="Q333" i="14"/>
  <c r="V333" i="14"/>
  <c r="G337" i="14"/>
  <c r="M337" i="14" s="1"/>
  <c r="I337" i="14"/>
  <c r="K337" i="14"/>
  <c r="O337" i="14"/>
  <c r="Q337" i="14"/>
  <c r="V337" i="14"/>
  <c r="G339" i="14"/>
  <c r="I339" i="14"/>
  <c r="K339" i="14"/>
  <c r="M339" i="14"/>
  <c r="O339" i="14"/>
  <c r="Q339" i="14"/>
  <c r="V339" i="14"/>
  <c r="G346" i="14"/>
  <c r="M346" i="14" s="1"/>
  <c r="I346" i="14"/>
  <c r="K346" i="14"/>
  <c r="O346" i="14"/>
  <c r="Q346" i="14"/>
  <c r="V346" i="14"/>
  <c r="G347" i="14"/>
  <c r="I347" i="14"/>
  <c r="K347" i="14"/>
  <c r="O347" i="14"/>
  <c r="Q347" i="14"/>
  <c r="V347" i="14"/>
  <c r="G349" i="14"/>
  <c r="M349" i="14" s="1"/>
  <c r="I349" i="14"/>
  <c r="K349" i="14"/>
  <c r="O349" i="14"/>
  <c r="Q349" i="14"/>
  <c r="V349" i="14"/>
  <c r="G352" i="14"/>
  <c r="M352" i="14" s="1"/>
  <c r="I352" i="14"/>
  <c r="K352" i="14"/>
  <c r="O352" i="14"/>
  <c r="Q352" i="14"/>
  <c r="V352" i="14"/>
  <c r="V348" i="14" s="1"/>
  <c r="G353" i="14"/>
  <c r="M353" i="14" s="1"/>
  <c r="I353" i="14"/>
  <c r="K353" i="14"/>
  <c r="O353" i="14"/>
  <c r="Q353" i="14"/>
  <c r="V353" i="14"/>
  <c r="G358" i="14"/>
  <c r="M358" i="14" s="1"/>
  <c r="I358" i="14"/>
  <c r="K358" i="14"/>
  <c r="O358" i="14"/>
  <c r="Q358" i="14"/>
  <c r="V358" i="14"/>
  <c r="G370" i="14"/>
  <c r="M370" i="14" s="1"/>
  <c r="I370" i="14"/>
  <c r="K370" i="14"/>
  <c r="O370" i="14"/>
  <c r="Q370" i="14"/>
  <c r="V370" i="14"/>
  <c r="G373" i="14"/>
  <c r="I373" i="14"/>
  <c r="K373" i="14"/>
  <c r="O373" i="14"/>
  <c r="Q373" i="14"/>
  <c r="V373" i="14"/>
  <c r="G388" i="14"/>
  <c r="M388" i="14" s="1"/>
  <c r="I388" i="14"/>
  <c r="K388" i="14"/>
  <c r="O388" i="14"/>
  <c r="Q388" i="14"/>
  <c r="Q357" i="14" s="1"/>
  <c r="V388" i="14"/>
  <c r="I395" i="14"/>
  <c r="G396" i="14"/>
  <c r="G395" i="14" s="1"/>
  <c r="I396" i="14"/>
  <c r="K396" i="14"/>
  <c r="K395" i="14" s="1"/>
  <c r="O396" i="14"/>
  <c r="O395" i="14" s="1"/>
  <c r="Q396" i="14"/>
  <c r="Q395" i="14" s="1"/>
  <c r="V396" i="14"/>
  <c r="V395" i="14" s="1"/>
  <c r="G400" i="14"/>
  <c r="M400" i="14" s="1"/>
  <c r="I400" i="14"/>
  <c r="K400" i="14"/>
  <c r="O400" i="14"/>
  <c r="Q400" i="14"/>
  <c r="V400" i="14"/>
  <c r="G401" i="14"/>
  <c r="M401" i="14" s="1"/>
  <c r="I401" i="14"/>
  <c r="K401" i="14"/>
  <c r="O401" i="14"/>
  <c r="Q401" i="14"/>
  <c r="V401" i="14"/>
  <c r="G402" i="14"/>
  <c r="M402" i="14" s="1"/>
  <c r="I402" i="14"/>
  <c r="K402" i="14"/>
  <c r="O402" i="14"/>
  <c r="Q402" i="14"/>
  <c r="V402" i="14"/>
  <c r="G403" i="14"/>
  <c r="M403" i="14" s="1"/>
  <c r="I403" i="14"/>
  <c r="K403" i="14"/>
  <c r="O403" i="14"/>
  <c r="Q403" i="14"/>
  <c r="V403" i="14"/>
  <c r="G404" i="14"/>
  <c r="M404" i="14" s="1"/>
  <c r="I404" i="14"/>
  <c r="K404" i="14"/>
  <c r="O404" i="14"/>
  <c r="Q404" i="14"/>
  <c r="V404" i="14"/>
  <c r="G405" i="14"/>
  <c r="M405" i="14" s="1"/>
  <c r="I405" i="14"/>
  <c r="K405" i="14"/>
  <c r="O405" i="14"/>
  <c r="Q405" i="14"/>
  <c r="V405" i="14"/>
  <c r="G406" i="14"/>
  <c r="M406" i="14" s="1"/>
  <c r="I406" i="14"/>
  <c r="K406" i="14"/>
  <c r="O406" i="14"/>
  <c r="Q406" i="14"/>
  <c r="V406" i="14"/>
  <c r="G407" i="14"/>
  <c r="I407" i="14"/>
  <c r="K407" i="14"/>
  <c r="M407" i="14"/>
  <c r="O407" i="14"/>
  <c r="Q407" i="14"/>
  <c r="V407" i="14"/>
  <c r="G408" i="14"/>
  <c r="M408" i="14" s="1"/>
  <c r="I408" i="14"/>
  <c r="K408" i="14"/>
  <c r="O408" i="14"/>
  <c r="Q408" i="14"/>
  <c r="V408" i="14"/>
  <c r="G409" i="14"/>
  <c r="M409" i="14" s="1"/>
  <c r="I409" i="14"/>
  <c r="K409" i="14"/>
  <c r="O409" i="14"/>
  <c r="Q409" i="14"/>
  <c r="V409" i="14"/>
  <c r="G410" i="14"/>
  <c r="M410" i="14" s="1"/>
  <c r="I410" i="14"/>
  <c r="K410" i="14"/>
  <c r="O410" i="14"/>
  <c r="Q410" i="14"/>
  <c r="V410" i="14"/>
  <c r="G411" i="14"/>
  <c r="M411" i="14" s="1"/>
  <c r="I411" i="14"/>
  <c r="K411" i="14"/>
  <c r="O411" i="14"/>
  <c r="Q411" i="14"/>
  <c r="V411" i="14"/>
  <c r="G412" i="14"/>
  <c r="M412" i="14" s="1"/>
  <c r="I412" i="14"/>
  <c r="K412" i="14"/>
  <c r="O412" i="14"/>
  <c r="Q412" i="14"/>
  <c r="V412" i="14"/>
  <c r="G413" i="14"/>
  <c r="M413" i="14" s="1"/>
  <c r="I413" i="14"/>
  <c r="K413" i="14"/>
  <c r="O413" i="14"/>
  <c r="Q413" i="14"/>
  <c r="V413" i="14"/>
  <c r="G414" i="14"/>
  <c r="M414" i="14" s="1"/>
  <c r="I414" i="14"/>
  <c r="K414" i="14"/>
  <c r="O414" i="14"/>
  <c r="Q414" i="14"/>
  <c r="V414" i="14"/>
  <c r="G415" i="14"/>
  <c r="M415" i="14" s="1"/>
  <c r="I415" i="14"/>
  <c r="K415" i="14"/>
  <c r="O415" i="14"/>
  <c r="Q415" i="14"/>
  <c r="V415" i="14"/>
  <c r="G416" i="14"/>
  <c r="M416" i="14" s="1"/>
  <c r="I416" i="14"/>
  <c r="K416" i="14"/>
  <c r="O416" i="14"/>
  <c r="Q416" i="14"/>
  <c r="V416" i="14"/>
  <c r="G417" i="14"/>
  <c r="M417" i="14" s="1"/>
  <c r="I417" i="14"/>
  <c r="K417" i="14"/>
  <c r="O417" i="14"/>
  <c r="Q417" i="14"/>
  <c r="V417" i="14"/>
  <c r="G418" i="14"/>
  <c r="M418" i="14" s="1"/>
  <c r="I418" i="14"/>
  <c r="K418" i="14"/>
  <c r="O418" i="14"/>
  <c r="Q418" i="14"/>
  <c r="V418" i="14"/>
  <c r="G419" i="14"/>
  <c r="M419" i="14" s="1"/>
  <c r="I419" i="14"/>
  <c r="K419" i="14"/>
  <c r="O419" i="14"/>
  <c r="Q419" i="14"/>
  <c r="V419" i="14"/>
  <c r="G420" i="14"/>
  <c r="M420" i="14" s="1"/>
  <c r="I420" i="14"/>
  <c r="K420" i="14"/>
  <c r="O420" i="14"/>
  <c r="Q420" i="14"/>
  <c r="V420" i="14"/>
  <c r="G421" i="14"/>
  <c r="M421" i="14" s="1"/>
  <c r="I421" i="14"/>
  <c r="K421" i="14"/>
  <c r="O421" i="14"/>
  <c r="Q421" i="14"/>
  <c r="V421" i="14"/>
  <c r="G422" i="14"/>
  <c r="M422" i="14" s="1"/>
  <c r="I422" i="14"/>
  <c r="K422" i="14"/>
  <c r="O422" i="14"/>
  <c r="Q422" i="14"/>
  <c r="V422" i="14"/>
  <c r="G423" i="14"/>
  <c r="M423" i="14" s="1"/>
  <c r="I423" i="14"/>
  <c r="K423" i="14"/>
  <c r="O423" i="14"/>
  <c r="Q423" i="14"/>
  <c r="V423" i="14"/>
  <c r="G424" i="14"/>
  <c r="M424" i="14" s="1"/>
  <c r="I424" i="14"/>
  <c r="K424" i="14"/>
  <c r="O424" i="14"/>
  <c r="Q424" i="14"/>
  <c r="V424" i="14"/>
  <c r="G425" i="14"/>
  <c r="M425" i="14" s="1"/>
  <c r="I425" i="14"/>
  <c r="K425" i="14"/>
  <c r="O425" i="14"/>
  <c r="Q425" i="14"/>
  <c r="V425" i="14"/>
  <c r="G426" i="14"/>
  <c r="M426" i="14" s="1"/>
  <c r="I426" i="14"/>
  <c r="K426" i="14"/>
  <c r="O426" i="14"/>
  <c r="Q426" i="14"/>
  <c r="V426" i="14"/>
  <c r="G427" i="14"/>
  <c r="M427" i="14" s="1"/>
  <c r="I427" i="14"/>
  <c r="K427" i="14"/>
  <c r="O427" i="14"/>
  <c r="Q427" i="14"/>
  <c r="V427" i="14"/>
  <c r="G428" i="14"/>
  <c r="M428" i="14" s="1"/>
  <c r="I428" i="14"/>
  <c r="K428" i="14"/>
  <c r="O428" i="14"/>
  <c r="Q428" i="14"/>
  <c r="V428" i="14"/>
  <c r="G429" i="14"/>
  <c r="M429" i="14" s="1"/>
  <c r="I429" i="14"/>
  <c r="K429" i="14"/>
  <c r="O429" i="14"/>
  <c r="Q429" i="14"/>
  <c r="V429" i="14"/>
  <c r="G430" i="14"/>
  <c r="M430" i="14" s="1"/>
  <c r="I430" i="14"/>
  <c r="K430" i="14"/>
  <c r="O430" i="14"/>
  <c r="Q430" i="14"/>
  <c r="V430" i="14"/>
  <c r="G431" i="14"/>
  <c r="M431" i="14" s="1"/>
  <c r="I431" i="14"/>
  <c r="K431" i="14"/>
  <c r="O431" i="14"/>
  <c r="Q431" i="14"/>
  <c r="V431" i="14"/>
  <c r="G432" i="14"/>
  <c r="M432" i="14" s="1"/>
  <c r="I432" i="14"/>
  <c r="K432" i="14"/>
  <c r="O432" i="14"/>
  <c r="Q432" i="14"/>
  <c r="V432" i="14"/>
  <c r="G433" i="14"/>
  <c r="M433" i="14" s="1"/>
  <c r="I433" i="14"/>
  <c r="K433" i="14"/>
  <c r="O433" i="14"/>
  <c r="Q433" i="14"/>
  <c r="V433" i="14"/>
  <c r="G434" i="14"/>
  <c r="M434" i="14" s="1"/>
  <c r="I434" i="14"/>
  <c r="K434" i="14"/>
  <c r="O434" i="14"/>
  <c r="Q434" i="14"/>
  <c r="V434" i="14"/>
  <c r="G435" i="14"/>
  <c r="M435" i="14" s="1"/>
  <c r="I435" i="14"/>
  <c r="K435" i="14"/>
  <c r="O435" i="14"/>
  <c r="Q435" i="14"/>
  <c r="V435" i="14"/>
  <c r="G436" i="14"/>
  <c r="M436" i="14" s="1"/>
  <c r="I436" i="14"/>
  <c r="K436" i="14"/>
  <c r="O436" i="14"/>
  <c r="Q436" i="14"/>
  <c r="V436" i="14"/>
  <c r="G438" i="14"/>
  <c r="I438" i="14"/>
  <c r="K438" i="14"/>
  <c r="O438" i="14"/>
  <c r="Q438" i="14"/>
  <c r="V438" i="14"/>
  <c r="G439" i="14"/>
  <c r="M439" i="14" s="1"/>
  <c r="I439" i="14"/>
  <c r="K439" i="14"/>
  <c r="O439" i="14"/>
  <c r="Q439" i="14"/>
  <c r="V439" i="14"/>
  <c r="G440" i="14"/>
  <c r="M440" i="14" s="1"/>
  <c r="I440" i="14"/>
  <c r="K440" i="14"/>
  <c r="O440" i="14"/>
  <c r="Q440" i="14"/>
  <c r="V440" i="14"/>
  <c r="G441" i="14"/>
  <c r="M441" i="14" s="1"/>
  <c r="I441" i="14"/>
  <c r="K441" i="14"/>
  <c r="O441" i="14"/>
  <c r="Q441" i="14"/>
  <c r="V441" i="14"/>
  <c r="G443" i="14"/>
  <c r="I443" i="14"/>
  <c r="K443" i="14"/>
  <c r="O443" i="14"/>
  <c r="Q443" i="14"/>
  <c r="V443" i="14"/>
  <c r="G444" i="14"/>
  <c r="M444" i="14" s="1"/>
  <c r="I444" i="14"/>
  <c r="K444" i="14"/>
  <c r="O444" i="14"/>
  <c r="Q444" i="14"/>
  <c r="V444" i="14"/>
  <c r="G445" i="14"/>
  <c r="M445" i="14" s="1"/>
  <c r="I445" i="14"/>
  <c r="K445" i="14"/>
  <c r="O445" i="14"/>
  <c r="Q445" i="14"/>
  <c r="V445" i="14"/>
  <c r="G446" i="14"/>
  <c r="M446" i="14" s="1"/>
  <c r="I446" i="14"/>
  <c r="K446" i="14"/>
  <c r="O446" i="14"/>
  <c r="Q446" i="14"/>
  <c r="V446" i="14"/>
  <c r="G447" i="14"/>
  <c r="M447" i="14" s="1"/>
  <c r="I447" i="14"/>
  <c r="K447" i="14"/>
  <c r="O447" i="14"/>
  <c r="Q447" i="14"/>
  <c r="V447" i="14"/>
  <c r="G448" i="14"/>
  <c r="M448" i="14" s="1"/>
  <c r="I448" i="14"/>
  <c r="K448" i="14"/>
  <c r="O448" i="14"/>
  <c r="Q448" i="14"/>
  <c r="V448" i="14"/>
  <c r="G449" i="14"/>
  <c r="M449" i="14" s="1"/>
  <c r="I449" i="14"/>
  <c r="K449" i="14"/>
  <c r="O449" i="14"/>
  <c r="Q449" i="14"/>
  <c r="V449" i="14"/>
  <c r="G450" i="14"/>
  <c r="M450" i="14" s="1"/>
  <c r="I450" i="14"/>
  <c r="K450" i="14"/>
  <c r="O450" i="14"/>
  <c r="Q450" i="14"/>
  <c r="V450" i="14"/>
  <c r="G451" i="14"/>
  <c r="M451" i="14" s="1"/>
  <c r="I451" i="14"/>
  <c r="K451" i="14"/>
  <c r="O451" i="14"/>
  <c r="Q451" i="14"/>
  <c r="V451" i="14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21" i="13"/>
  <c r="M21" i="13" s="1"/>
  <c r="I21" i="13"/>
  <c r="K21" i="13"/>
  <c r="O21" i="13"/>
  <c r="Q21" i="13"/>
  <c r="V21" i="13"/>
  <c r="G22" i="13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6" i="13"/>
  <c r="M26" i="13" s="1"/>
  <c r="I26" i="13"/>
  <c r="K26" i="13"/>
  <c r="K25" i="13" s="1"/>
  <c r="O26" i="13"/>
  <c r="Q26" i="13"/>
  <c r="Q25" i="13" s="1"/>
  <c r="V26" i="13"/>
  <c r="G28" i="13"/>
  <c r="M28" i="13" s="1"/>
  <c r="I28" i="13"/>
  <c r="K28" i="13"/>
  <c r="O28" i="13"/>
  <c r="Q28" i="13"/>
  <c r="V28" i="13"/>
  <c r="V25" i="13" s="1"/>
  <c r="G32" i="13"/>
  <c r="M32" i="13" s="1"/>
  <c r="I32" i="13"/>
  <c r="K32" i="13"/>
  <c r="O32" i="13"/>
  <c r="Q32" i="13"/>
  <c r="V32" i="13"/>
  <c r="G38" i="13"/>
  <c r="M38" i="13" s="1"/>
  <c r="I38" i="13"/>
  <c r="K38" i="13"/>
  <c r="O38" i="13"/>
  <c r="Q38" i="13"/>
  <c r="V38" i="13"/>
  <c r="G43" i="13"/>
  <c r="I43" i="13"/>
  <c r="K43" i="13"/>
  <c r="O43" i="13"/>
  <c r="Q43" i="13"/>
  <c r="V43" i="13"/>
  <c r="G48" i="13"/>
  <c r="M48" i="13" s="1"/>
  <c r="I48" i="13"/>
  <c r="K48" i="13"/>
  <c r="O48" i="13"/>
  <c r="Q48" i="13"/>
  <c r="V48" i="13"/>
  <c r="G64" i="13"/>
  <c r="M64" i="13" s="1"/>
  <c r="I64" i="13"/>
  <c r="K64" i="13"/>
  <c r="O64" i="13"/>
  <c r="Q64" i="13"/>
  <c r="V64" i="13"/>
  <c r="G68" i="13"/>
  <c r="M68" i="13" s="1"/>
  <c r="I68" i="13"/>
  <c r="K68" i="13"/>
  <c r="O68" i="13"/>
  <c r="Q68" i="13"/>
  <c r="V68" i="13"/>
  <c r="G72" i="13"/>
  <c r="M72" i="13" s="1"/>
  <c r="I72" i="13"/>
  <c r="K72" i="13"/>
  <c r="O72" i="13"/>
  <c r="Q72" i="13"/>
  <c r="V72" i="13"/>
  <c r="G74" i="13"/>
  <c r="M74" i="13" s="1"/>
  <c r="I74" i="13"/>
  <c r="K74" i="13"/>
  <c r="O74" i="13"/>
  <c r="Q74" i="13"/>
  <c r="V74" i="13"/>
  <c r="G82" i="13"/>
  <c r="M82" i="13" s="1"/>
  <c r="I82" i="13"/>
  <c r="I81" i="13" s="1"/>
  <c r="K82" i="13"/>
  <c r="K81" i="13" s="1"/>
  <c r="O82" i="13"/>
  <c r="O81" i="13" s="1"/>
  <c r="Q82" i="13"/>
  <c r="V82" i="13"/>
  <c r="G88" i="13"/>
  <c r="G81" i="13" s="1"/>
  <c r="I88" i="13"/>
  <c r="K88" i="13"/>
  <c r="O88" i="13"/>
  <c r="Q88" i="13"/>
  <c r="V88" i="13"/>
  <c r="V81" i="13" s="1"/>
  <c r="G95" i="13"/>
  <c r="M95" i="13" s="1"/>
  <c r="I95" i="13"/>
  <c r="K95" i="13"/>
  <c r="O95" i="13"/>
  <c r="Q95" i="13"/>
  <c r="V95" i="13"/>
  <c r="G103" i="13"/>
  <c r="M103" i="13" s="1"/>
  <c r="I103" i="13"/>
  <c r="K103" i="13"/>
  <c r="O103" i="13"/>
  <c r="Q103" i="13"/>
  <c r="V103" i="13"/>
  <c r="V94" i="13" s="1"/>
  <c r="G109" i="13"/>
  <c r="M109" i="13" s="1"/>
  <c r="I109" i="13"/>
  <c r="K109" i="13"/>
  <c r="O109" i="13"/>
  <c r="Q109" i="13"/>
  <c r="V109" i="13"/>
  <c r="G112" i="13"/>
  <c r="M112" i="13" s="1"/>
  <c r="I112" i="13"/>
  <c r="K112" i="13"/>
  <c r="O112" i="13"/>
  <c r="Q112" i="13"/>
  <c r="V112" i="13"/>
  <c r="G115" i="13"/>
  <c r="M115" i="13" s="1"/>
  <c r="I115" i="13"/>
  <c r="K115" i="13"/>
  <c r="O115" i="13"/>
  <c r="Q115" i="13"/>
  <c r="V115" i="13"/>
  <c r="G117" i="13"/>
  <c r="M117" i="13" s="1"/>
  <c r="I117" i="13"/>
  <c r="K117" i="13"/>
  <c r="O117" i="13"/>
  <c r="Q117" i="13"/>
  <c r="V117" i="13"/>
  <c r="G118" i="13"/>
  <c r="M118" i="13" s="1"/>
  <c r="I118" i="13"/>
  <c r="K118" i="13"/>
  <c r="O118" i="13"/>
  <c r="Q118" i="13"/>
  <c r="V118" i="13"/>
  <c r="G120" i="13"/>
  <c r="M120" i="13" s="1"/>
  <c r="I120" i="13"/>
  <c r="K120" i="13"/>
  <c r="O120" i="13"/>
  <c r="Q120" i="13"/>
  <c r="V120" i="13"/>
  <c r="G122" i="13"/>
  <c r="M122" i="13" s="1"/>
  <c r="I122" i="13"/>
  <c r="K122" i="13"/>
  <c r="O122" i="13"/>
  <c r="Q122" i="13"/>
  <c r="V122" i="13"/>
  <c r="G123" i="13"/>
  <c r="I123" i="13"/>
  <c r="K123" i="13"/>
  <c r="M123" i="13"/>
  <c r="O123" i="13"/>
  <c r="Q123" i="13"/>
  <c r="V123" i="13"/>
  <c r="G124" i="13"/>
  <c r="M124" i="13" s="1"/>
  <c r="I124" i="13"/>
  <c r="K124" i="13"/>
  <c r="O124" i="13"/>
  <c r="Q124" i="13"/>
  <c r="V124" i="13"/>
  <c r="G125" i="13"/>
  <c r="M125" i="13" s="1"/>
  <c r="I125" i="13"/>
  <c r="K125" i="13"/>
  <c r="O125" i="13"/>
  <c r="Q125" i="13"/>
  <c r="V125" i="13"/>
  <c r="G130" i="13"/>
  <c r="M130" i="13" s="1"/>
  <c r="I130" i="13"/>
  <c r="K130" i="13"/>
  <c r="O130" i="13"/>
  <c r="Q130" i="13"/>
  <c r="V130" i="13"/>
  <c r="G146" i="13"/>
  <c r="M146" i="13" s="1"/>
  <c r="I146" i="13"/>
  <c r="K146" i="13"/>
  <c r="O146" i="13"/>
  <c r="Q146" i="13"/>
  <c r="V146" i="13"/>
  <c r="G147" i="13"/>
  <c r="M147" i="13" s="1"/>
  <c r="I147" i="13"/>
  <c r="K147" i="13"/>
  <c r="O147" i="13"/>
  <c r="Q147" i="13"/>
  <c r="V147" i="13"/>
  <c r="Q151" i="13"/>
  <c r="G152" i="13"/>
  <c r="G151" i="13" s="1"/>
  <c r="I152" i="13"/>
  <c r="I151" i="13" s="1"/>
  <c r="K152" i="13"/>
  <c r="K151" i="13" s="1"/>
  <c r="O152" i="13"/>
  <c r="O151" i="13" s="1"/>
  <c r="Q152" i="13"/>
  <c r="V152" i="13"/>
  <c r="V151" i="13" s="1"/>
  <c r="G154" i="13"/>
  <c r="M154" i="13" s="1"/>
  <c r="I154" i="13"/>
  <c r="K154" i="13"/>
  <c r="O154" i="13"/>
  <c r="Q154" i="13"/>
  <c r="V154" i="13"/>
  <c r="V153" i="13" s="1"/>
  <c r="G158" i="13"/>
  <c r="M158" i="13" s="1"/>
  <c r="I158" i="13"/>
  <c r="K158" i="13"/>
  <c r="O158" i="13"/>
  <c r="Q158" i="13"/>
  <c r="V158" i="13"/>
  <c r="G163" i="13"/>
  <c r="M163" i="13" s="1"/>
  <c r="I163" i="13"/>
  <c r="K163" i="13"/>
  <c r="K153" i="13" s="1"/>
  <c r="O163" i="13"/>
  <c r="Q163" i="13"/>
  <c r="V163" i="13"/>
  <c r="G165" i="13"/>
  <c r="M165" i="13" s="1"/>
  <c r="M164" i="13" s="1"/>
  <c r="I165" i="13"/>
  <c r="I164" i="13" s="1"/>
  <c r="K165" i="13"/>
  <c r="K164" i="13" s="1"/>
  <c r="O165" i="13"/>
  <c r="O164" i="13" s="1"/>
  <c r="Q165" i="13"/>
  <c r="Q164" i="13" s="1"/>
  <c r="V165" i="13"/>
  <c r="V164" i="13" s="1"/>
  <c r="G167" i="13"/>
  <c r="M167" i="13" s="1"/>
  <c r="I167" i="13"/>
  <c r="K167" i="13"/>
  <c r="O167" i="13"/>
  <c r="Q167" i="13"/>
  <c r="V167" i="13"/>
  <c r="G168" i="13"/>
  <c r="M168" i="13" s="1"/>
  <c r="I168" i="13"/>
  <c r="K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1" i="13"/>
  <c r="M171" i="13" s="1"/>
  <c r="I171" i="13"/>
  <c r="K171" i="13"/>
  <c r="O171" i="13"/>
  <c r="Q171" i="13"/>
  <c r="V171" i="13"/>
  <c r="G172" i="13"/>
  <c r="M172" i="13" s="1"/>
  <c r="I172" i="13"/>
  <c r="K172" i="13"/>
  <c r="O172" i="13"/>
  <c r="Q172" i="13"/>
  <c r="V172" i="13"/>
  <c r="G173" i="13"/>
  <c r="M173" i="13" s="1"/>
  <c r="I173" i="13"/>
  <c r="K173" i="13"/>
  <c r="O173" i="13"/>
  <c r="Q173" i="13"/>
  <c r="V173" i="13"/>
  <c r="G175" i="13"/>
  <c r="M175" i="13" s="1"/>
  <c r="I175" i="13"/>
  <c r="K175" i="13"/>
  <c r="O175" i="13"/>
  <c r="Q175" i="13"/>
  <c r="V175" i="13"/>
  <c r="G176" i="13"/>
  <c r="M176" i="13" s="1"/>
  <c r="I176" i="13"/>
  <c r="K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M178" i="13" s="1"/>
  <c r="I178" i="13"/>
  <c r="K178" i="13"/>
  <c r="O178" i="13"/>
  <c r="Q178" i="13"/>
  <c r="V178" i="13"/>
  <c r="G179" i="13"/>
  <c r="M179" i="13" s="1"/>
  <c r="I179" i="13"/>
  <c r="K179" i="13"/>
  <c r="O179" i="13"/>
  <c r="Q179" i="13"/>
  <c r="V179" i="13"/>
  <c r="G180" i="13"/>
  <c r="M180" i="13" s="1"/>
  <c r="I180" i="13"/>
  <c r="K180" i="13"/>
  <c r="O180" i="13"/>
  <c r="Q180" i="13"/>
  <c r="V180" i="13"/>
  <c r="G182" i="13"/>
  <c r="M182" i="13" s="1"/>
  <c r="I182" i="13"/>
  <c r="K182" i="13"/>
  <c r="O182" i="13"/>
  <c r="Q182" i="13"/>
  <c r="V182" i="13"/>
  <c r="G183" i="13"/>
  <c r="I183" i="13"/>
  <c r="K183" i="13"/>
  <c r="M183" i="13"/>
  <c r="O183" i="13"/>
  <c r="Q183" i="13"/>
  <c r="V183" i="13"/>
  <c r="G184" i="13"/>
  <c r="M184" i="13" s="1"/>
  <c r="I184" i="13"/>
  <c r="K184" i="13"/>
  <c r="O184" i="13"/>
  <c r="Q184" i="13"/>
  <c r="V184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88" i="13"/>
  <c r="I188" i="13"/>
  <c r="K188" i="13"/>
  <c r="O188" i="13"/>
  <c r="Q188" i="13"/>
  <c r="V188" i="13"/>
  <c r="G189" i="13"/>
  <c r="M189" i="13" s="1"/>
  <c r="I189" i="13"/>
  <c r="K189" i="13"/>
  <c r="O189" i="13"/>
  <c r="Q189" i="13"/>
  <c r="V189" i="13"/>
  <c r="G190" i="13"/>
  <c r="M190" i="13" s="1"/>
  <c r="I190" i="13"/>
  <c r="K190" i="13"/>
  <c r="O190" i="13"/>
  <c r="Q190" i="13"/>
  <c r="V190" i="13"/>
  <c r="G191" i="13"/>
  <c r="M191" i="13" s="1"/>
  <c r="I191" i="13"/>
  <c r="K191" i="13"/>
  <c r="O191" i="13"/>
  <c r="Q191" i="13"/>
  <c r="V191" i="13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I195" i="13"/>
  <c r="K195" i="13"/>
  <c r="M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M197" i="13" s="1"/>
  <c r="I197" i="13"/>
  <c r="K197" i="13"/>
  <c r="O197" i="13"/>
  <c r="Q197" i="13"/>
  <c r="V197" i="13"/>
  <c r="G198" i="13"/>
  <c r="M198" i="13" s="1"/>
  <c r="I198" i="13"/>
  <c r="K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M200" i="13" s="1"/>
  <c r="I200" i="13"/>
  <c r="K200" i="13"/>
  <c r="O200" i="13"/>
  <c r="Q200" i="13"/>
  <c r="V200" i="13"/>
  <c r="G201" i="13"/>
  <c r="M201" i="13" s="1"/>
  <c r="I201" i="13"/>
  <c r="K201" i="13"/>
  <c r="O201" i="13"/>
  <c r="Q201" i="13"/>
  <c r="V201" i="13"/>
  <c r="G202" i="13"/>
  <c r="M202" i="13" s="1"/>
  <c r="I202" i="13"/>
  <c r="K202" i="13"/>
  <c r="O202" i="13"/>
  <c r="Q202" i="13"/>
  <c r="V202" i="13"/>
  <c r="G203" i="13"/>
  <c r="M203" i="13" s="1"/>
  <c r="I203" i="13"/>
  <c r="K203" i="13"/>
  <c r="O203" i="13"/>
  <c r="Q203" i="13"/>
  <c r="V203" i="13"/>
  <c r="G205" i="13"/>
  <c r="M205" i="13" s="1"/>
  <c r="I205" i="13"/>
  <c r="K205" i="13"/>
  <c r="O205" i="13"/>
  <c r="Q205" i="13"/>
  <c r="V205" i="13"/>
  <c r="G206" i="13"/>
  <c r="M206" i="13" s="1"/>
  <c r="I206" i="13"/>
  <c r="K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M208" i="13" s="1"/>
  <c r="I208" i="13"/>
  <c r="K208" i="13"/>
  <c r="O208" i="13"/>
  <c r="Q208" i="13"/>
  <c r="V208" i="13"/>
  <c r="G209" i="13"/>
  <c r="M209" i="13" s="1"/>
  <c r="I209" i="13"/>
  <c r="K209" i="13"/>
  <c r="O209" i="13"/>
  <c r="Q209" i="13"/>
  <c r="V209" i="13"/>
  <c r="G210" i="13"/>
  <c r="I210" i="13"/>
  <c r="K210" i="13"/>
  <c r="M210" i="13"/>
  <c r="O210" i="13"/>
  <c r="Q210" i="13"/>
  <c r="V210" i="13"/>
  <c r="G211" i="13"/>
  <c r="I211" i="13"/>
  <c r="K211" i="13"/>
  <c r="M211" i="13"/>
  <c r="O211" i="13"/>
  <c r="Q211" i="13"/>
  <c r="V211" i="13"/>
  <c r="G212" i="13"/>
  <c r="M212" i="13" s="1"/>
  <c r="I212" i="13"/>
  <c r="K212" i="13"/>
  <c r="O212" i="13"/>
  <c r="Q212" i="13"/>
  <c r="V212" i="13"/>
  <c r="G213" i="13"/>
  <c r="M213" i="13" s="1"/>
  <c r="I213" i="13"/>
  <c r="K213" i="13"/>
  <c r="O213" i="13"/>
  <c r="Q213" i="13"/>
  <c r="V213" i="13"/>
  <c r="G214" i="13"/>
  <c r="M214" i="13" s="1"/>
  <c r="I214" i="13"/>
  <c r="K214" i="13"/>
  <c r="O214" i="13"/>
  <c r="Q214" i="13"/>
  <c r="V214" i="13"/>
  <c r="G216" i="13"/>
  <c r="I216" i="13"/>
  <c r="K216" i="13"/>
  <c r="M216" i="13"/>
  <c r="O216" i="13"/>
  <c r="Q216" i="13"/>
  <c r="V216" i="13"/>
  <c r="G217" i="13"/>
  <c r="I217" i="13"/>
  <c r="K217" i="13"/>
  <c r="O217" i="13"/>
  <c r="Q217" i="13"/>
  <c r="V217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1" i="13"/>
  <c r="G219" i="13" s="1"/>
  <c r="I221" i="13"/>
  <c r="K221" i="13"/>
  <c r="O221" i="13"/>
  <c r="Q221" i="13"/>
  <c r="V221" i="13"/>
  <c r="G222" i="13"/>
  <c r="M222" i="13" s="1"/>
  <c r="I222" i="13"/>
  <c r="K222" i="13"/>
  <c r="O222" i="13"/>
  <c r="Q222" i="13"/>
  <c r="V222" i="13"/>
  <c r="G223" i="13"/>
  <c r="M223" i="13" s="1"/>
  <c r="I223" i="13"/>
  <c r="K223" i="13"/>
  <c r="O223" i="13"/>
  <c r="Q223" i="13"/>
  <c r="V223" i="13"/>
  <c r="G224" i="13"/>
  <c r="M224" i="13" s="1"/>
  <c r="I224" i="13"/>
  <c r="K224" i="13"/>
  <c r="O224" i="13"/>
  <c r="Q224" i="13"/>
  <c r="V224" i="13"/>
  <c r="G225" i="13"/>
  <c r="M225" i="13" s="1"/>
  <c r="I225" i="13"/>
  <c r="K225" i="13"/>
  <c r="O225" i="13"/>
  <c r="Q225" i="13"/>
  <c r="V225" i="13"/>
  <c r="G226" i="13"/>
  <c r="M226" i="13" s="1"/>
  <c r="I226" i="13"/>
  <c r="K226" i="13"/>
  <c r="O226" i="13"/>
  <c r="Q226" i="13"/>
  <c r="V226" i="13"/>
  <c r="G227" i="13"/>
  <c r="M227" i="13" s="1"/>
  <c r="I227" i="13"/>
  <c r="K227" i="13"/>
  <c r="O227" i="13"/>
  <c r="Q227" i="13"/>
  <c r="V227" i="13"/>
  <c r="G228" i="13"/>
  <c r="I228" i="13"/>
  <c r="K228" i="13"/>
  <c r="M228" i="13"/>
  <c r="O228" i="13"/>
  <c r="Q228" i="13"/>
  <c r="V228" i="13"/>
  <c r="G229" i="13"/>
  <c r="M229" i="13" s="1"/>
  <c r="I229" i="13"/>
  <c r="K229" i="13"/>
  <c r="O229" i="13"/>
  <c r="Q229" i="13"/>
  <c r="V229" i="13"/>
  <c r="G230" i="13"/>
  <c r="M230" i="13" s="1"/>
  <c r="I230" i="13"/>
  <c r="K230" i="13"/>
  <c r="O230" i="13"/>
  <c r="Q230" i="13"/>
  <c r="V230" i="13"/>
  <c r="G231" i="13"/>
  <c r="M231" i="13" s="1"/>
  <c r="I231" i="13"/>
  <c r="K231" i="13"/>
  <c r="O231" i="13"/>
  <c r="Q231" i="13"/>
  <c r="V231" i="13"/>
  <c r="G232" i="13"/>
  <c r="M232" i="13" s="1"/>
  <c r="I232" i="13"/>
  <c r="K232" i="13"/>
  <c r="O232" i="13"/>
  <c r="Q232" i="13"/>
  <c r="V232" i="13"/>
  <c r="G233" i="13"/>
  <c r="M233" i="13" s="1"/>
  <c r="I233" i="13"/>
  <c r="K233" i="13"/>
  <c r="O233" i="13"/>
  <c r="Q233" i="13"/>
  <c r="V233" i="13"/>
  <c r="G247" i="13"/>
  <c r="M247" i="13" s="1"/>
  <c r="I247" i="13"/>
  <c r="K247" i="13"/>
  <c r="O247" i="13"/>
  <c r="Q247" i="13"/>
  <c r="V247" i="13"/>
  <c r="G249" i="13"/>
  <c r="M249" i="13" s="1"/>
  <c r="I249" i="13"/>
  <c r="K249" i="13"/>
  <c r="O249" i="13"/>
  <c r="Q249" i="13"/>
  <c r="Q248" i="13" s="1"/>
  <c r="V249" i="13"/>
  <c r="G251" i="13"/>
  <c r="I251" i="13"/>
  <c r="K251" i="13"/>
  <c r="O251" i="13"/>
  <c r="Q251" i="13"/>
  <c r="V251" i="13"/>
  <c r="V248" i="13" s="1"/>
  <c r="G253" i="13"/>
  <c r="M253" i="13" s="1"/>
  <c r="I253" i="13"/>
  <c r="K253" i="13"/>
  <c r="O253" i="13"/>
  <c r="Q253" i="13"/>
  <c r="V253" i="13"/>
  <c r="G256" i="13"/>
  <c r="M256" i="13" s="1"/>
  <c r="I256" i="13"/>
  <c r="K256" i="13"/>
  <c r="O256" i="13"/>
  <c r="Q256" i="13"/>
  <c r="V256" i="13"/>
  <c r="G259" i="13"/>
  <c r="M259" i="13" s="1"/>
  <c r="I259" i="13"/>
  <c r="K259" i="13"/>
  <c r="O259" i="13"/>
  <c r="Q259" i="13"/>
  <c r="V259" i="13"/>
  <c r="G261" i="13"/>
  <c r="M261" i="13" s="1"/>
  <c r="I261" i="13"/>
  <c r="K261" i="13"/>
  <c r="O261" i="13"/>
  <c r="Q261" i="13"/>
  <c r="V261" i="13"/>
  <c r="G263" i="13"/>
  <c r="M263" i="13" s="1"/>
  <c r="I263" i="13"/>
  <c r="K263" i="13"/>
  <c r="O263" i="13"/>
  <c r="Q263" i="13"/>
  <c r="V263" i="13"/>
  <c r="G266" i="13"/>
  <c r="I266" i="13"/>
  <c r="K266" i="13"/>
  <c r="M266" i="13"/>
  <c r="O266" i="13"/>
  <c r="Q266" i="13"/>
  <c r="V266" i="13"/>
  <c r="G270" i="13"/>
  <c r="M270" i="13" s="1"/>
  <c r="I270" i="13"/>
  <c r="K270" i="13"/>
  <c r="O270" i="13"/>
  <c r="Q270" i="13"/>
  <c r="V270" i="13"/>
  <c r="G273" i="13"/>
  <c r="M273" i="13" s="1"/>
  <c r="I273" i="13"/>
  <c r="K273" i="13"/>
  <c r="O273" i="13"/>
  <c r="Q273" i="13"/>
  <c r="V273" i="13"/>
  <c r="G276" i="13"/>
  <c r="M276" i="13" s="1"/>
  <c r="I276" i="13"/>
  <c r="K276" i="13"/>
  <c r="O276" i="13"/>
  <c r="Q276" i="13"/>
  <c r="V276" i="13"/>
  <c r="G286" i="13"/>
  <c r="M286" i="13" s="1"/>
  <c r="I286" i="13"/>
  <c r="K286" i="13"/>
  <c r="O286" i="13"/>
  <c r="Q286" i="13"/>
  <c r="V286" i="13"/>
  <c r="G288" i="13"/>
  <c r="M288" i="13" s="1"/>
  <c r="I288" i="13"/>
  <c r="K288" i="13"/>
  <c r="O288" i="13"/>
  <c r="Q288" i="13"/>
  <c r="V288" i="13"/>
  <c r="G291" i="13"/>
  <c r="M291" i="13" s="1"/>
  <c r="I291" i="13"/>
  <c r="K291" i="13"/>
  <c r="O291" i="13"/>
  <c r="Q291" i="13"/>
  <c r="V291" i="13"/>
  <c r="G294" i="13"/>
  <c r="M294" i="13" s="1"/>
  <c r="I294" i="13"/>
  <c r="K294" i="13"/>
  <c r="O294" i="13"/>
  <c r="Q294" i="13"/>
  <c r="V294" i="13"/>
  <c r="G297" i="13"/>
  <c r="M297" i="13" s="1"/>
  <c r="I297" i="13"/>
  <c r="K297" i="13"/>
  <c r="O297" i="13"/>
  <c r="Q297" i="13"/>
  <c r="V297" i="13"/>
  <c r="G300" i="13"/>
  <c r="M300" i="13" s="1"/>
  <c r="I300" i="13"/>
  <c r="K300" i="13"/>
  <c r="O300" i="13"/>
  <c r="Q300" i="13"/>
  <c r="V300" i="13"/>
  <c r="G303" i="13"/>
  <c r="M303" i="13" s="1"/>
  <c r="I303" i="13"/>
  <c r="K303" i="13"/>
  <c r="O303" i="13"/>
  <c r="Q303" i="13"/>
  <c r="V303" i="13"/>
  <c r="G306" i="13"/>
  <c r="I306" i="13"/>
  <c r="K306" i="13"/>
  <c r="M306" i="13"/>
  <c r="O306" i="13"/>
  <c r="Q306" i="13"/>
  <c r="V306" i="13"/>
  <c r="G309" i="13"/>
  <c r="I309" i="13"/>
  <c r="K309" i="13"/>
  <c r="O309" i="13"/>
  <c r="Q309" i="13"/>
  <c r="V309" i="13"/>
  <c r="G312" i="13"/>
  <c r="M312" i="13" s="1"/>
  <c r="I312" i="13"/>
  <c r="K312" i="13"/>
  <c r="O312" i="13"/>
  <c r="Q312" i="13"/>
  <c r="V312" i="13"/>
  <c r="G314" i="13"/>
  <c r="M314" i="13" s="1"/>
  <c r="I314" i="13"/>
  <c r="K314" i="13"/>
  <c r="O314" i="13"/>
  <c r="Q314" i="13"/>
  <c r="V314" i="13"/>
  <c r="G318" i="13"/>
  <c r="I318" i="13"/>
  <c r="K318" i="13"/>
  <c r="O318" i="13"/>
  <c r="Q318" i="13"/>
  <c r="V318" i="13"/>
  <c r="G322" i="13"/>
  <c r="M322" i="13" s="1"/>
  <c r="I322" i="13"/>
  <c r="K322" i="13"/>
  <c r="O322" i="13"/>
  <c r="Q322" i="13"/>
  <c r="V322" i="13"/>
  <c r="G326" i="13"/>
  <c r="M326" i="13" s="1"/>
  <c r="I326" i="13"/>
  <c r="K326" i="13"/>
  <c r="O326" i="13"/>
  <c r="Q326" i="13"/>
  <c r="V326" i="13"/>
  <c r="G331" i="13"/>
  <c r="M331" i="13" s="1"/>
  <c r="I331" i="13"/>
  <c r="K331" i="13"/>
  <c r="O331" i="13"/>
  <c r="Q331" i="13"/>
  <c r="V331" i="13"/>
  <c r="G335" i="13"/>
  <c r="M335" i="13" s="1"/>
  <c r="I335" i="13"/>
  <c r="K335" i="13"/>
  <c r="O335" i="13"/>
  <c r="Q335" i="13"/>
  <c r="V335" i="13"/>
  <c r="G337" i="13"/>
  <c r="M337" i="13" s="1"/>
  <c r="I337" i="13"/>
  <c r="K337" i="13"/>
  <c r="O337" i="13"/>
  <c r="Q337" i="13"/>
  <c r="V337" i="13"/>
  <c r="G344" i="13"/>
  <c r="M344" i="13" s="1"/>
  <c r="I344" i="13"/>
  <c r="K344" i="13"/>
  <c r="O344" i="13"/>
  <c r="Q344" i="13"/>
  <c r="V344" i="13"/>
  <c r="G345" i="13"/>
  <c r="M345" i="13" s="1"/>
  <c r="I345" i="13"/>
  <c r="K345" i="13"/>
  <c r="O345" i="13"/>
  <c r="Q345" i="13"/>
  <c r="V345" i="13"/>
  <c r="G347" i="13"/>
  <c r="M347" i="13" s="1"/>
  <c r="I347" i="13"/>
  <c r="K347" i="13"/>
  <c r="O347" i="13"/>
  <c r="Q347" i="13"/>
  <c r="V347" i="13"/>
  <c r="G351" i="13"/>
  <c r="M351" i="13" s="1"/>
  <c r="I351" i="13"/>
  <c r="K351" i="13"/>
  <c r="O351" i="13"/>
  <c r="Q351" i="13"/>
  <c r="V351" i="13"/>
  <c r="G355" i="13"/>
  <c r="I355" i="13"/>
  <c r="K355" i="13"/>
  <c r="M355" i="13"/>
  <c r="O355" i="13"/>
  <c r="Q355" i="13"/>
  <c r="V355" i="13"/>
  <c r="G359" i="13"/>
  <c r="I359" i="13"/>
  <c r="K359" i="13"/>
  <c r="O359" i="13"/>
  <c r="Q359" i="13"/>
  <c r="V359" i="13"/>
  <c r="G363" i="13"/>
  <c r="M363" i="13" s="1"/>
  <c r="I363" i="13"/>
  <c r="K363" i="13"/>
  <c r="O363" i="13"/>
  <c r="Q363" i="13"/>
  <c r="V363" i="13"/>
  <c r="G365" i="13"/>
  <c r="M365" i="13" s="1"/>
  <c r="I365" i="13"/>
  <c r="K365" i="13"/>
  <c r="O365" i="13"/>
  <c r="Q365" i="13"/>
  <c r="V365" i="13"/>
  <c r="G372" i="13"/>
  <c r="M372" i="13" s="1"/>
  <c r="I372" i="13"/>
  <c r="K372" i="13"/>
  <c r="O372" i="13"/>
  <c r="Q372" i="13"/>
  <c r="V372" i="13"/>
  <c r="G373" i="13"/>
  <c r="M373" i="13" s="1"/>
  <c r="I373" i="13"/>
  <c r="K373" i="13"/>
  <c r="O373" i="13"/>
  <c r="Q373" i="13"/>
  <c r="V373" i="13"/>
  <c r="G375" i="13"/>
  <c r="M375" i="13" s="1"/>
  <c r="I375" i="13"/>
  <c r="K375" i="13"/>
  <c r="O375" i="13"/>
  <c r="Q375" i="13"/>
  <c r="V375" i="13"/>
  <c r="G379" i="13"/>
  <c r="M379" i="13" s="1"/>
  <c r="I379" i="13"/>
  <c r="K379" i="13"/>
  <c r="O379" i="13"/>
  <c r="Q379" i="13"/>
  <c r="V379" i="13"/>
  <c r="G380" i="13"/>
  <c r="M380" i="13" s="1"/>
  <c r="I380" i="13"/>
  <c r="K380" i="13"/>
  <c r="O380" i="13"/>
  <c r="Q380" i="13"/>
  <c r="V380" i="13"/>
  <c r="G384" i="13"/>
  <c r="I384" i="13"/>
  <c r="K384" i="13"/>
  <c r="O384" i="13"/>
  <c r="Q384" i="13"/>
  <c r="Q383" i="13" s="1"/>
  <c r="V384" i="13"/>
  <c r="G397" i="13"/>
  <c r="M397" i="13" s="1"/>
  <c r="I397" i="13"/>
  <c r="K397" i="13"/>
  <c r="O397" i="13"/>
  <c r="Q397" i="13"/>
  <c r="V397" i="13"/>
  <c r="G400" i="13"/>
  <c r="M400" i="13" s="1"/>
  <c r="I400" i="13"/>
  <c r="K400" i="13"/>
  <c r="O400" i="13"/>
  <c r="Q400" i="13"/>
  <c r="V400" i="13"/>
  <c r="G416" i="13"/>
  <c r="M416" i="13" s="1"/>
  <c r="I416" i="13"/>
  <c r="K416" i="13"/>
  <c r="O416" i="13"/>
  <c r="Q416" i="13"/>
  <c r="V416" i="13"/>
  <c r="G425" i="13"/>
  <c r="M425" i="13" s="1"/>
  <c r="M424" i="13" s="1"/>
  <c r="I425" i="13"/>
  <c r="I424" i="13" s="1"/>
  <c r="K425" i="13"/>
  <c r="K424" i="13" s="1"/>
  <c r="O425" i="13"/>
  <c r="O424" i="13" s="1"/>
  <c r="Q425" i="13"/>
  <c r="Q424" i="13" s="1"/>
  <c r="V425" i="13"/>
  <c r="V424" i="13" s="1"/>
  <c r="G431" i="13"/>
  <c r="M431" i="13" s="1"/>
  <c r="I431" i="13"/>
  <c r="K431" i="13"/>
  <c r="O431" i="13"/>
  <c r="Q431" i="13"/>
  <c r="V431" i="13"/>
  <c r="G432" i="13"/>
  <c r="M432" i="13" s="1"/>
  <c r="I432" i="13"/>
  <c r="K432" i="13"/>
  <c r="O432" i="13"/>
  <c r="Q432" i="13"/>
  <c r="V432" i="13"/>
  <c r="G433" i="13"/>
  <c r="M433" i="13" s="1"/>
  <c r="I433" i="13"/>
  <c r="K433" i="13"/>
  <c r="O433" i="13"/>
  <c r="Q433" i="13"/>
  <c r="V433" i="13"/>
  <c r="G434" i="13"/>
  <c r="M434" i="13" s="1"/>
  <c r="I434" i="13"/>
  <c r="K434" i="13"/>
  <c r="O434" i="13"/>
  <c r="Q434" i="13"/>
  <c r="V434" i="13"/>
  <c r="G435" i="13"/>
  <c r="M435" i="13" s="1"/>
  <c r="I435" i="13"/>
  <c r="K435" i="13"/>
  <c r="O435" i="13"/>
  <c r="Q435" i="13"/>
  <c r="V435" i="13"/>
  <c r="G436" i="13"/>
  <c r="M436" i="13" s="1"/>
  <c r="I436" i="13"/>
  <c r="K436" i="13"/>
  <c r="O436" i="13"/>
  <c r="Q436" i="13"/>
  <c r="V436" i="13"/>
  <c r="G437" i="13"/>
  <c r="I437" i="13"/>
  <c r="K437" i="13"/>
  <c r="M437" i="13"/>
  <c r="O437" i="13"/>
  <c r="Q437" i="13"/>
  <c r="V437" i="13"/>
  <c r="G438" i="13"/>
  <c r="M438" i="13" s="1"/>
  <c r="I438" i="13"/>
  <c r="K438" i="13"/>
  <c r="O438" i="13"/>
  <c r="Q438" i="13"/>
  <c r="V438" i="13"/>
  <c r="G439" i="13"/>
  <c r="M439" i="13" s="1"/>
  <c r="I439" i="13"/>
  <c r="K439" i="13"/>
  <c r="O439" i="13"/>
  <c r="Q439" i="13"/>
  <c r="V439" i="13"/>
  <c r="G440" i="13"/>
  <c r="M440" i="13" s="1"/>
  <c r="I440" i="13"/>
  <c r="K440" i="13"/>
  <c r="O440" i="13"/>
  <c r="Q440" i="13"/>
  <c r="V440" i="13"/>
  <c r="G441" i="13"/>
  <c r="M441" i="13" s="1"/>
  <c r="I441" i="13"/>
  <c r="K441" i="13"/>
  <c r="O441" i="13"/>
  <c r="Q441" i="13"/>
  <c r="V441" i="13"/>
  <c r="G442" i="13"/>
  <c r="M442" i="13" s="1"/>
  <c r="I442" i="13"/>
  <c r="K442" i="13"/>
  <c r="O442" i="13"/>
  <c r="Q442" i="13"/>
  <c r="V442" i="13"/>
  <c r="G443" i="13"/>
  <c r="M443" i="13" s="1"/>
  <c r="I443" i="13"/>
  <c r="K443" i="13"/>
  <c r="O443" i="13"/>
  <c r="Q443" i="13"/>
  <c r="V443" i="13"/>
  <c r="G444" i="13"/>
  <c r="M444" i="13" s="1"/>
  <c r="I444" i="13"/>
  <c r="K444" i="13"/>
  <c r="O444" i="13"/>
  <c r="Q444" i="13"/>
  <c r="V444" i="13"/>
  <c r="G445" i="13"/>
  <c r="M445" i="13" s="1"/>
  <c r="I445" i="13"/>
  <c r="K445" i="13"/>
  <c r="O445" i="13"/>
  <c r="Q445" i="13"/>
  <c r="V445" i="13"/>
  <c r="G446" i="13"/>
  <c r="M446" i="13" s="1"/>
  <c r="I446" i="13"/>
  <c r="K446" i="13"/>
  <c r="O446" i="13"/>
  <c r="Q446" i="13"/>
  <c r="V446" i="13"/>
  <c r="G447" i="13"/>
  <c r="M447" i="13" s="1"/>
  <c r="I447" i="13"/>
  <c r="K447" i="13"/>
  <c r="O447" i="13"/>
  <c r="Q447" i="13"/>
  <c r="V447" i="13"/>
  <c r="G448" i="13"/>
  <c r="M448" i="13" s="1"/>
  <c r="I448" i="13"/>
  <c r="K448" i="13"/>
  <c r="O448" i="13"/>
  <c r="Q448" i="13"/>
  <c r="V448" i="13"/>
  <c r="G449" i="13"/>
  <c r="M449" i="13" s="1"/>
  <c r="I449" i="13"/>
  <c r="K449" i="13"/>
  <c r="O449" i="13"/>
  <c r="Q449" i="13"/>
  <c r="V449" i="13"/>
  <c r="G450" i="13"/>
  <c r="M450" i="13" s="1"/>
  <c r="I450" i="13"/>
  <c r="K450" i="13"/>
  <c r="O450" i="13"/>
  <c r="Q450" i="13"/>
  <c r="V450" i="13"/>
  <c r="G451" i="13"/>
  <c r="M451" i="13" s="1"/>
  <c r="I451" i="13"/>
  <c r="K451" i="13"/>
  <c r="O451" i="13"/>
  <c r="Q451" i="13"/>
  <c r="V451" i="13"/>
  <c r="G452" i="13"/>
  <c r="M452" i="13" s="1"/>
  <c r="I452" i="13"/>
  <c r="K452" i="13"/>
  <c r="O452" i="13"/>
  <c r="Q452" i="13"/>
  <c r="V452" i="13"/>
  <c r="G453" i="13"/>
  <c r="M453" i="13" s="1"/>
  <c r="I453" i="13"/>
  <c r="K453" i="13"/>
  <c r="O453" i="13"/>
  <c r="Q453" i="13"/>
  <c r="V453" i="13"/>
  <c r="G454" i="13"/>
  <c r="M454" i="13" s="1"/>
  <c r="I454" i="13"/>
  <c r="K454" i="13"/>
  <c r="O454" i="13"/>
  <c r="Q454" i="13"/>
  <c r="V454" i="13"/>
  <c r="G455" i="13"/>
  <c r="M455" i="13" s="1"/>
  <c r="I455" i="13"/>
  <c r="K455" i="13"/>
  <c r="O455" i="13"/>
  <c r="Q455" i="13"/>
  <c r="V455" i="13"/>
  <c r="G456" i="13"/>
  <c r="M456" i="13" s="1"/>
  <c r="I456" i="13"/>
  <c r="K456" i="13"/>
  <c r="O456" i="13"/>
  <c r="Q456" i="13"/>
  <c r="V456" i="13"/>
  <c r="G457" i="13"/>
  <c r="M457" i="13" s="1"/>
  <c r="I457" i="13"/>
  <c r="K457" i="13"/>
  <c r="O457" i="13"/>
  <c r="Q457" i="13"/>
  <c r="V457" i="13"/>
  <c r="G458" i="13"/>
  <c r="M458" i="13" s="1"/>
  <c r="I458" i="13"/>
  <c r="K458" i="13"/>
  <c r="O458" i="13"/>
  <c r="Q458" i="13"/>
  <c r="V458" i="13"/>
  <c r="G459" i="13"/>
  <c r="M459" i="13" s="1"/>
  <c r="I459" i="13"/>
  <c r="K459" i="13"/>
  <c r="O459" i="13"/>
  <c r="Q459" i="13"/>
  <c r="V459" i="13"/>
  <c r="G460" i="13"/>
  <c r="M460" i="13" s="1"/>
  <c r="I460" i="13"/>
  <c r="K460" i="13"/>
  <c r="O460" i="13"/>
  <c r="Q460" i="13"/>
  <c r="V460" i="13"/>
  <c r="G461" i="13"/>
  <c r="M461" i="13" s="1"/>
  <c r="I461" i="13"/>
  <c r="K461" i="13"/>
  <c r="O461" i="13"/>
  <c r="Q461" i="13"/>
  <c r="V461" i="13"/>
  <c r="G462" i="13"/>
  <c r="M462" i="13" s="1"/>
  <c r="I462" i="13"/>
  <c r="K462" i="13"/>
  <c r="O462" i="13"/>
  <c r="Q462" i="13"/>
  <c r="V462" i="13"/>
  <c r="G463" i="13"/>
  <c r="M463" i="13" s="1"/>
  <c r="I463" i="13"/>
  <c r="K463" i="13"/>
  <c r="O463" i="13"/>
  <c r="Q463" i="13"/>
  <c r="V463" i="13"/>
  <c r="G464" i="13"/>
  <c r="M464" i="13" s="1"/>
  <c r="I464" i="13"/>
  <c r="K464" i="13"/>
  <c r="O464" i="13"/>
  <c r="Q464" i="13"/>
  <c r="V464" i="13"/>
  <c r="G465" i="13"/>
  <c r="M465" i="13" s="1"/>
  <c r="I465" i="13"/>
  <c r="K465" i="13"/>
  <c r="O465" i="13"/>
  <c r="Q465" i="13"/>
  <c r="V465" i="13"/>
  <c r="G466" i="13"/>
  <c r="M466" i="13" s="1"/>
  <c r="I466" i="13"/>
  <c r="K466" i="13"/>
  <c r="O466" i="13"/>
  <c r="Q466" i="13"/>
  <c r="V466" i="13"/>
  <c r="G467" i="13"/>
  <c r="M467" i="13" s="1"/>
  <c r="I467" i="13"/>
  <c r="K467" i="13"/>
  <c r="O467" i="13"/>
  <c r="Q467" i="13"/>
  <c r="V467" i="13"/>
  <c r="G469" i="13"/>
  <c r="M469" i="13" s="1"/>
  <c r="I469" i="13"/>
  <c r="K469" i="13"/>
  <c r="O469" i="13"/>
  <c r="Q469" i="13"/>
  <c r="V469" i="13"/>
  <c r="G470" i="13"/>
  <c r="I470" i="13"/>
  <c r="K470" i="13"/>
  <c r="O470" i="13"/>
  <c r="Q470" i="13"/>
  <c r="V470" i="13"/>
  <c r="G471" i="13"/>
  <c r="M471" i="13" s="1"/>
  <c r="I471" i="13"/>
  <c r="K471" i="13"/>
  <c r="O471" i="13"/>
  <c r="Q471" i="13"/>
  <c r="V471" i="13"/>
  <c r="G472" i="13"/>
  <c r="M472" i="13" s="1"/>
  <c r="I472" i="13"/>
  <c r="K472" i="13"/>
  <c r="O472" i="13"/>
  <c r="Q472" i="13"/>
  <c r="V472" i="13"/>
  <c r="G474" i="13"/>
  <c r="I474" i="13"/>
  <c r="K474" i="13"/>
  <c r="O474" i="13"/>
  <c r="Q474" i="13"/>
  <c r="V474" i="13"/>
  <c r="G475" i="13"/>
  <c r="M475" i="13" s="1"/>
  <c r="I475" i="13"/>
  <c r="K475" i="13"/>
  <c r="O475" i="13"/>
  <c r="Q475" i="13"/>
  <c r="V475" i="13"/>
  <c r="G476" i="13"/>
  <c r="M476" i="13" s="1"/>
  <c r="I476" i="13"/>
  <c r="K476" i="13"/>
  <c r="O476" i="13"/>
  <c r="Q476" i="13"/>
  <c r="V476" i="13"/>
  <c r="G477" i="13"/>
  <c r="M477" i="13" s="1"/>
  <c r="I477" i="13"/>
  <c r="K477" i="13"/>
  <c r="O477" i="13"/>
  <c r="Q477" i="13"/>
  <c r="V477" i="13"/>
  <c r="G478" i="13"/>
  <c r="M478" i="13" s="1"/>
  <c r="I478" i="13"/>
  <c r="K478" i="13"/>
  <c r="O478" i="13"/>
  <c r="Q478" i="13"/>
  <c r="V478" i="13"/>
  <c r="G479" i="13"/>
  <c r="I479" i="13"/>
  <c r="K479" i="13"/>
  <c r="M479" i="13"/>
  <c r="O479" i="13"/>
  <c r="Q479" i="13"/>
  <c r="V479" i="13"/>
  <c r="G480" i="13"/>
  <c r="M480" i="13" s="1"/>
  <c r="I480" i="13"/>
  <c r="K480" i="13"/>
  <c r="O480" i="13"/>
  <c r="Q480" i="13"/>
  <c r="V480" i="13"/>
  <c r="G481" i="13"/>
  <c r="M481" i="13" s="1"/>
  <c r="I481" i="13"/>
  <c r="K481" i="13"/>
  <c r="O481" i="13"/>
  <c r="Q481" i="13"/>
  <c r="V481" i="13"/>
  <c r="G482" i="13"/>
  <c r="M482" i="13" s="1"/>
  <c r="I482" i="13"/>
  <c r="K482" i="13"/>
  <c r="O482" i="13"/>
  <c r="Q482" i="13"/>
  <c r="V482" i="13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2" i="12"/>
  <c r="M12" i="12" s="1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V17" i="12" s="1"/>
  <c r="G21" i="12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31" i="12"/>
  <c r="M31" i="12" s="1"/>
  <c r="I31" i="12"/>
  <c r="K31" i="12"/>
  <c r="O31" i="12"/>
  <c r="Q31" i="12"/>
  <c r="V31" i="12"/>
  <c r="G34" i="12"/>
  <c r="M34" i="12" s="1"/>
  <c r="I34" i="12"/>
  <c r="K34" i="12"/>
  <c r="O34" i="12"/>
  <c r="Q34" i="12"/>
  <c r="V34" i="12"/>
  <c r="G51" i="12"/>
  <c r="I51" i="12"/>
  <c r="K51" i="12"/>
  <c r="M51" i="12"/>
  <c r="O51" i="12"/>
  <c r="Q51" i="12"/>
  <c r="V51" i="12"/>
  <c r="G53" i="12"/>
  <c r="M53" i="12" s="1"/>
  <c r="I53" i="12"/>
  <c r="K53" i="12"/>
  <c r="O53" i="12"/>
  <c r="Q53" i="12"/>
  <c r="V53" i="12"/>
  <c r="Q55" i="12"/>
  <c r="G56" i="12"/>
  <c r="M56" i="12" s="1"/>
  <c r="I56" i="12"/>
  <c r="I55" i="12" s="1"/>
  <c r="K56" i="12"/>
  <c r="O56" i="12"/>
  <c r="O55" i="12" s="1"/>
  <c r="Q56" i="12"/>
  <c r="V56" i="12"/>
  <c r="V55" i="12" s="1"/>
  <c r="G63" i="12"/>
  <c r="G55" i="12" s="1"/>
  <c r="I63" i="12"/>
  <c r="K63" i="12"/>
  <c r="O63" i="12"/>
  <c r="Q63" i="12"/>
  <c r="V63" i="12"/>
  <c r="G67" i="12"/>
  <c r="M67" i="12" s="1"/>
  <c r="I67" i="12"/>
  <c r="I66" i="12" s="1"/>
  <c r="K67" i="12"/>
  <c r="O67" i="12"/>
  <c r="Q67" i="12"/>
  <c r="V67" i="12"/>
  <c r="G68" i="12"/>
  <c r="I68" i="12"/>
  <c r="K68" i="12"/>
  <c r="M68" i="12"/>
  <c r="O68" i="12"/>
  <c r="Q68" i="12"/>
  <c r="V68" i="12"/>
  <c r="G70" i="12"/>
  <c r="M70" i="12" s="1"/>
  <c r="I70" i="12"/>
  <c r="K70" i="12"/>
  <c r="O70" i="12"/>
  <c r="Q70" i="12"/>
  <c r="V70" i="12"/>
  <c r="G72" i="12"/>
  <c r="I72" i="12"/>
  <c r="K72" i="12"/>
  <c r="M72" i="12"/>
  <c r="O72" i="12"/>
  <c r="Q72" i="12"/>
  <c r="V72" i="12"/>
  <c r="G79" i="12"/>
  <c r="M79" i="12" s="1"/>
  <c r="I79" i="12"/>
  <c r="K79" i="12"/>
  <c r="O79" i="12"/>
  <c r="Q79" i="12"/>
  <c r="V79" i="12"/>
  <c r="I96" i="12"/>
  <c r="G97" i="12"/>
  <c r="G96" i="12" s="1"/>
  <c r="I97" i="12"/>
  <c r="K97" i="12"/>
  <c r="K96" i="12" s="1"/>
  <c r="O97" i="12"/>
  <c r="O96" i="12" s="1"/>
  <c r="Q97" i="12"/>
  <c r="Q96" i="12" s="1"/>
  <c r="V97" i="12"/>
  <c r="V96" i="12" s="1"/>
  <c r="G98" i="12"/>
  <c r="G99" i="12"/>
  <c r="M99" i="12" s="1"/>
  <c r="M98" i="12" s="1"/>
  <c r="I99" i="12"/>
  <c r="I98" i="12" s="1"/>
  <c r="K99" i="12"/>
  <c r="K98" i="12" s="1"/>
  <c r="O99" i="12"/>
  <c r="O98" i="12" s="1"/>
  <c r="Q99" i="12"/>
  <c r="Q98" i="12" s="1"/>
  <c r="V99" i="12"/>
  <c r="V98" i="12" s="1"/>
  <c r="G101" i="12"/>
  <c r="M101" i="12" s="1"/>
  <c r="I101" i="12"/>
  <c r="I100" i="12" s="1"/>
  <c r="K101" i="12"/>
  <c r="O101" i="12"/>
  <c r="O100" i="12" s="1"/>
  <c r="Q101" i="12"/>
  <c r="V101" i="12"/>
  <c r="G102" i="12"/>
  <c r="I102" i="12"/>
  <c r="K102" i="12"/>
  <c r="M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I108" i="12"/>
  <c r="K108" i="12"/>
  <c r="M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I120" i="12"/>
  <c r="I119" i="12" s="1"/>
  <c r="K120" i="12"/>
  <c r="O120" i="12"/>
  <c r="O119" i="12" s="1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K134" i="12" s="1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1" i="12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I149" i="12"/>
  <c r="K149" i="12"/>
  <c r="M149" i="12"/>
  <c r="O149" i="12"/>
  <c r="Q149" i="12"/>
  <c r="V149" i="12"/>
  <c r="G151" i="12"/>
  <c r="M151" i="12" s="1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O154" i="12"/>
  <c r="G155" i="12"/>
  <c r="G154" i="12" s="1"/>
  <c r="I155" i="12"/>
  <c r="I154" i="12" s="1"/>
  <c r="K155" i="12"/>
  <c r="K154" i="12" s="1"/>
  <c r="O155" i="12"/>
  <c r="Q155" i="12"/>
  <c r="Q154" i="12" s="1"/>
  <c r="V155" i="12"/>
  <c r="V154" i="12" s="1"/>
  <c r="G159" i="12"/>
  <c r="M159" i="12" s="1"/>
  <c r="I159" i="12"/>
  <c r="K159" i="12"/>
  <c r="O159" i="12"/>
  <c r="Q159" i="12"/>
  <c r="V159" i="12"/>
  <c r="G162" i="12"/>
  <c r="I162" i="12"/>
  <c r="K162" i="12"/>
  <c r="M162" i="12"/>
  <c r="O162" i="12"/>
  <c r="Q162" i="12"/>
  <c r="V162" i="12"/>
  <c r="G164" i="12"/>
  <c r="M164" i="12" s="1"/>
  <c r="I164" i="12"/>
  <c r="K164" i="12"/>
  <c r="O164" i="12"/>
  <c r="Q164" i="12"/>
  <c r="V164" i="12"/>
  <c r="G166" i="12"/>
  <c r="M166" i="12" s="1"/>
  <c r="I166" i="12"/>
  <c r="K166" i="12"/>
  <c r="O166" i="12"/>
  <c r="Q166" i="12"/>
  <c r="V166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5" i="12"/>
  <c r="M175" i="12" s="1"/>
  <c r="I175" i="12"/>
  <c r="K175" i="12"/>
  <c r="O175" i="12"/>
  <c r="Q175" i="12"/>
  <c r="V175" i="12"/>
  <c r="G177" i="12"/>
  <c r="M177" i="12" s="1"/>
  <c r="I177" i="12"/>
  <c r="I176" i="12" s="1"/>
  <c r="K177" i="12"/>
  <c r="O177" i="12"/>
  <c r="Q177" i="12"/>
  <c r="V177" i="12"/>
  <c r="G179" i="12"/>
  <c r="M179" i="12" s="1"/>
  <c r="I179" i="12"/>
  <c r="K179" i="12"/>
  <c r="O179" i="12"/>
  <c r="Q179" i="12"/>
  <c r="V179" i="12"/>
  <c r="G183" i="12"/>
  <c r="I183" i="12"/>
  <c r="K183" i="12"/>
  <c r="M183" i="12"/>
  <c r="O183" i="12"/>
  <c r="Q183" i="12"/>
  <c r="V183" i="12"/>
  <c r="G190" i="12"/>
  <c r="I190" i="12"/>
  <c r="K190" i="12"/>
  <c r="M190" i="12"/>
  <c r="O190" i="12"/>
  <c r="Q190" i="12"/>
  <c r="V190" i="12"/>
  <c r="G196" i="12"/>
  <c r="M196" i="12" s="1"/>
  <c r="I196" i="12"/>
  <c r="K196" i="12"/>
  <c r="O196" i="12"/>
  <c r="Q196" i="12"/>
  <c r="V196" i="12"/>
  <c r="Q200" i="12"/>
  <c r="G201" i="12"/>
  <c r="M201" i="12" s="1"/>
  <c r="I201" i="12"/>
  <c r="K201" i="12"/>
  <c r="O201" i="12"/>
  <c r="Q201" i="12"/>
  <c r="V201" i="12"/>
  <c r="G216" i="12"/>
  <c r="M216" i="12" s="1"/>
  <c r="I216" i="12"/>
  <c r="K216" i="12"/>
  <c r="O216" i="12"/>
  <c r="Q216" i="12"/>
  <c r="V216" i="12"/>
  <c r="G224" i="12"/>
  <c r="M224" i="12" s="1"/>
  <c r="M223" i="12" s="1"/>
  <c r="I224" i="12"/>
  <c r="I223" i="12" s="1"/>
  <c r="K224" i="12"/>
  <c r="K223" i="12" s="1"/>
  <c r="O224" i="12"/>
  <c r="O223" i="12" s="1"/>
  <c r="Q224" i="12"/>
  <c r="Q223" i="12" s="1"/>
  <c r="V224" i="12"/>
  <c r="V223" i="12" s="1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37" i="1"/>
  <c r="J20" i="1"/>
  <c r="J18" i="1"/>
  <c r="G30" i="1"/>
  <c r="F30" i="1"/>
  <c r="J15" i="1"/>
  <c r="J16" i="1"/>
  <c r="J17" i="1"/>
  <c r="J19" i="1"/>
  <c r="E16" i="1"/>
  <c r="E18" i="1"/>
  <c r="G8" i="15" l="1"/>
  <c r="F33" i="1" s="1"/>
  <c r="H33" i="1" s="1"/>
  <c r="I33" i="1" s="1"/>
  <c r="G144" i="14"/>
  <c r="M396" i="14"/>
  <c r="M395" i="14" s="1"/>
  <c r="M231" i="14"/>
  <c r="G133" i="14"/>
  <c r="G215" i="13"/>
  <c r="G424" i="13"/>
  <c r="M152" i="13"/>
  <c r="M151" i="13" s="1"/>
  <c r="G123" i="12"/>
  <c r="V195" i="14"/>
  <c r="I161" i="14"/>
  <c r="V80" i="14"/>
  <c r="I67" i="14"/>
  <c r="I437" i="14"/>
  <c r="M228" i="14"/>
  <c r="G195" i="14"/>
  <c r="K161" i="14"/>
  <c r="G8" i="14"/>
  <c r="M348" i="14"/>
  <c r="Q320" i="14"/>
  <c r="Q442" i="14"/>
  <c r="V437" i="14"/>
  <c r="Q161" i="14"/>
  <c r="K195" i="14"/>
  <c r="M138" i="14"/>
  <c r="M133" i="14" s="1"/>
  <c r="I348" i="14"/>
  <c r="I195" i="14"/>
  <c r="I133" i="14"/>
  <c r="Q67" i="14"/>
  <c r="O21" i="14"/>
  <c r="K437" i="14"/>
  <c r="I357" i="14"/>
  <c r="Q348" i="14"/>
  <c r="Q228" i="14"/>
  <c r="K21" i="14"/>
  <c r="O181" i="13"/>
  <c r="I181" i="13"/>
  <c r="I94" i="13"/>
  <c r="M181" i="13"/>
  <c r="M94" i="13"/>
  <c r="Q374" i="13"/>
  <c r="O374" i="13"/>
  <c r="K374" i="13"/>
  <c r="K166" i="13"/>
  <c r="V383" i="13"/>
  <c r="I374" i="13"/>
  <c r="V346" i="13"/>
  <c r="I252" i="13"/>
  <c r="O248" i="13"/>
  <c r="Q181" i="13"/>
  <c r="I166" i="13"/>
  <c r="K108" i="13"/>
  <c r="Q94" i="13"/>
  <c r="Q287" i="13"/>
  <c r="K174" i="13"/>
  <c r="O153" i="13"/>
  <c r="O94" i="13"/>
  <c r="O346" i="13"/>
  <c r="K468" i="13"/>
  <c r="V468" i="13"/>
  <c r="O313" i="13"/>
  <c r="I174" i="13"/>
  <c r="G100" i="12"/>
  <c r="O200" i="12"/>
  <c r="K8" i="12"/>
  <c r="O158" i="12"/>
  <c r="K200" i="12"/>
  <c r="O176" i="12"/>
  <c r="Q134" i="12"/>
  <c r="G225" i="12"/>
  <c r="K176" i="12"/>
  <c r="Q119" i="12"/>
  <c r="K100" i="12"/>
  <c r="O225" i="12"/>
  <c r="I200" i="12"/>
  <c r="V176" i="12"/>
  <c r="K138" i="12"/>
  <c r="M134" i="12"/>
  <c r="G134" i="12"/>
  <c r="I123" i="12"/>
  <c r="Q103" i="12"/>
  <c r="I103" i="12"/>
  <c r="O66" i="12"/>
  <c r="O17" i="12"/>
  <c r="K17" i="12"/>
  <c r="Q8" i="12"/>
  <c r="Q225" i="12"/>
  <c r="Q176" i="12"/>
  <c r="I138" i="12"/>
  <c r="V134" i="12"/>
  <c r="V119" i="12"/>
  <c r="V100" i="12"/>
  <c r="K66" i="12"/>
  <c r="I17" i="12"/>
  <c r="O8" i="12"/>
  <c r="G200" i="12"/>
  <c r="M176" i="12"/>
  <c r="K158" i="12"/>
  <c r="G138" i="12"/>
  <c r="O134" i="12"/>
  <c r="Q100" i="12"/>
  <c r="M66" i="12"/>
  <c r="Q17" i="12"/>
  <c r="G17" i="12"/>
  <c r="I8" i="12"/>
  <c r="V200" i="12"/>
  <c r="V158" i="12"/>
  <c r="V123" i="12"/>
  <c r="V103" i="12"/>
  <c r="M100" i="12"/>
  <c r="G66" i="12"/>
  <c r="I225" i="12"/>
  <c r="V225" i="12"/>
  <c r="G223" i="12"/>
  <c r="I158" i="12"/>
  <c r="V138" i="12"/>
  <c r="Q138" i="12"/>
  <c r="Q123" i="12"/>
  <c r="G103" i="12"/>
  <c r="G8" i="12"/>
  <c r="G176" i="12"/>
  <c r="O138" i="12"/>
  <c r="I134" i="12"/>
  <c r="O123" i="12"/>
  <c r="K119" i="12"/>
  <c r="G119" i="12"/>
  <c r="O103" i="12"/>
  <c r="V66" i="12"/>
  <c r="Q158" i="12"/>
  <c r="K225" i="12"/>
  <c r="K123" i="12"/>
  <c r="K103" i="12"/>
  <c r="Q66" i="12"/>
  <c r="K55" i="12"/>
  <c r="V8" i="12"/>
  <c r="M25" i="13"/>
  <c r="Q473" i="13"/>
  <c r="O473" i="13"/>
  <c r="Q468" i="13"/>
  <c r="O430" i="13"/>
  <c r="I383" i="13"/>
  <c r="I313" i="13"/>
  <c r="V287" i="13"/>
  <c r="M217" i="13"/>
  <c r="M215" i="13" s="1"/>
  <c r="O185" i="13"/>
  <c r="Q153" i="13"/>
  <c r="K31" i="13"/>
  <c r="I31" i="13"/>
  <c r="V8" i="13"/>
  <c r="K473" i="13"/>
  <c r="O468" i="13"/>
  <c r="O383" i="13"/>
  <c r="Q346" i="13"/>
  <c r="K313" i="13"/>
  <c r="V252" i="13"/>
  <c r="K248" i="13"/>
  <c r="Q219" i="13"/>
  <c r="K215" i="13"/>
  <c r="I215" i="13"/>
  <c r="Q185" i="13"/>
  <c r="K185" i="13"/>
  <c r="G164" i="13"/>
  <c r="Q108" i="13"/>
  <c r="K94" i="13"/>
  <c r="Q430" i="13"/>
  <c r="K383" i="13"/>
  <c r="G346" i="13"/>
  <c r="G313" i="13"/>
  <c r="O287" i="13"/>
  <c r="Q252" i="13"/>
  <c r="I248" i="13"/>
  <c r="O219" i="13"/>
  <c r="V219" i="13"/>
  <c r="I185" i="13"/>
  <c r="V181" i="13"/>
  <c r="V174" i="13"/>
  <c r="V166" i="13"/>
  <c r="V108" i="13"/>
  <c r="G25" i="13"/>
  <c r="O8" i="13"/>
  <c r="I473" i="13"/>
  <c r="G473" i="13"/>
  <c r="V430" i="13"/>
  <c r="V374" i="13"/>
  <c r="K287" i="13"/>
  <c r="I287" i="13"/>
  <c r="O252" i="13"/>
  <c r="K219" i="13"/>
  <c r="G31" i="13"/>
  <c r="V31" i="13"/>
  <c r="O25" i="13"/>
  <c r="K8" i="13"/>
  <c r="I468" i="13"/>
  <c r="G383" i="13"/>
  <c r="Q313" i="13"/>
  <c r="K252" i="13"/>
  <c r="G248" i="13"/>
  <c r="I219" i="13"/>
  <c r="V215" i="13"/>
  <c r="O174" i="13"/>
  <c r="O166" i="13"/>
  <c r="I153" i="13"/>
  <c r="I8" i="13"/>
  <c r="K346" i="13"/>
  <c r="I346" i="13"/>
  <c r="V313" i="13"/>
  <c r="K181" i="13"/>
  <c r="Q174" i="13"/>
  <c r="Q166" i="13"/>
  <c r="G153" i="13"/>
  <c r="O108" i="13"/>
  <c r="Q81" i="13"/>
  <c r="O31" i="13"/>
  <c r="V473" i="13"/>
  <c r="G468" i="13"/>
  <c r="K430" i="13"/>
  <c r="I430" i="13"/>
  <c r="G287" i="13"/>
  <c r="Q215" i="13"/>
  <c r="O215" i="13"/>
  <c r="G185" i="13"/>
  <c r="V185" i="13"/>
  <c r="I108" i="13"/>
  <c r="G108" i="13"/>
  <c r="Q31" i="13"/>
  <c r="I25" i="13"/>
  <c r="G8" i="13"/>
  <c r="Q8" i="13"/>
  <c r="V442" i="14"/>
  <c r="K357" i="14"/>
  <c r="V320" i="14"/>
  <c r="G232" i="14"/>
  <c r="G199" i="14"/>
  <c r="O195" i="14"/>
  <c r="Q165" i="14"/>
  <c r="O165" i="14"/>
  <c r="V154" i="14"/>
  <c r="I92" i="14"/>
  <c r="M67" i="14"/>
  <c r="G437" i="14"/>
  <c r="G285" i="14"/>
  <c r="V399" i="14"/>
  <c r="G348" i="14"/>
  <c r="O285" i="14"/>
  <c r="Q195" i="14"/>
  <c r="V165" i="14"/>
  <c r="K165" i="14"/>
  <c r="V161" i="14"/>
  <c r="O146" i="14"/>
  <c r="Q133" i="14"/>
  <c r="O133" i="14"/>
  <c r="K80" i="14"/>
  <c r="I80" i="14"/>
  <c r="G67" i="14"/>
  <c r="K8" i="14"/>
  <c r="I8" i="14"/>
  <c r="O357" i="14"/>
  <c r="V357" i="14"/>
  <c r="K320" i="14"/>
  <c r="O267" i="14"/>
  <c r="O232" i="14"/>
  <c r="Q199" i="14"/>
  <c r="I165" i="14"/>
  <c r="M165" i="14"/>
  <c r="Q154" i="14"/>
  <c r="K133" i="14"/>
  <c r="Q92" i="14"/>
  <c r="K92" i="14"/>
  <c r="G80" i="14"/>
  <c r="V67" i="14"/>
  <c r="Q27" i="14"/>
  <c r="M24" i="14"/>
  <c r="M21" i="14" s="1"/>
  <c r="Q399" i="14"/>
  <c r="O442" i="14"/>
  <c r="I442" i="14"/>
  <c r="O437" i="14"/>
  <c r="K399" i="14"/>
  <c r="G357" i="14"/>
  <c r="I320" i="14"/>
  <c r="Q285" i="14"/>
  <c r="K285" i="14"/>
  <c r="I285" i="14"/>
  <c r="V267" i="14"/>
  <c r="K267" i="14"/>
  <c r="V232" i="14"/>
  <c r="K232" i="14"/>
  <c r="M198" i="14"/>
  <c r="M195" i="14" s="1"/>
  <c r="O161" i="14"/>
  <c r="K146" i="14"/>
  <c r="I146" i="14"/>
  <c r="O27" i="14"/>
  <c r="O8" i="14"/>
  <c r="Q267" i="14"/>
  <c r="V199" i="14"/>
  <c r="O92" i="14"/>
  <c r="V27" i="14"/>
  <c r="K442" i="14"/>
  <c r="G442" i="14"/>
  <c r="M438" i="14"/>
  <c r="M437" i="14" s="1"/>
  <c r="O399" i="14"/>
  <c r="I399" i="14"/>
  <c r="O348" i="14"/>
  <c r="K348" i="14"/>
  <c r="I267" i="14"/>
  <c r="I232" i="14"/>
  <c r="K199" i="14"/>
  <c r="M200" i="14"/>
  <c r="G165" i="14"/>
  <c r="K154" i="14"/>
  <c r="I154" i="14"/>
  <c r="Q80" i="14"/>
  <c r="O67" i="14"/>
  <c r="K27" i="14"/>
  <c r="O320" i="14"/>
  <c r="Q437" i="14"/>
  <c r="V228" i="14"/>
  <c r="G161" i="14"/>
  <c r="V146" i="14"/>
  <c r="G146" i="14"/>
  <c r="V133" i="14"/>
  <c r="V92" i="14"/>
  <c r="O80" i="14"/>
  <c r="K67" i="14"/>
  <c r="I27" i="14"/>
  <c r="V8" i="14"/>
  <c r="Q232" i="14"/>
  <c r="O154" i="14"/>
  <c r="G320" i="14"/>
  <c r="V285" i="14"/>
  <c r="O199" i="14"/>
  <c r="I199" i="14"/>
  <c r="M154" i="14"/>
  <c r="G154" i="14"/>
  <c r="G27" i="14"/>
  <c r="V21" i="14"/>
  <c r="Q8" i="14"/>
  <c r="M16" i="15"/>
  <c r="M8" i="15" s="1"/>
  <c r="M199" i="14"/>
  <c r="M92" i="14"/>
  <c r="M399" i="14"/>
  <c r="M267" i="14"/>
  <c r="G267" i="14"/>
  <c r="G92" i="14"/>
  <c r="M28" i="14"/>
  <c r="M27" i="14" s="1"/>
  <c r="M13" i="14"/>
  <c r="M8" i="14" s="1"/>
  <c r="G399" i="14"/>
  <c r="M443" i="14"/>
  <c r="M442" i="14" s="1"/>
  <c r="M373" i="14"/>
  <c r="M357" i="14" s="1"/>
  <c r="M347" i="14"/>
  <c r="M320" i="14" s="1"/>
  <c r="M294" i="14"/>
  <c r="M285" i="14" s="1"/>
  <c r="M253" i="14"/>
  <c r="M232" i="14" s="1"/>
  <c r="M162" i="14"/>
  <c r="M161" i="14" s="1"/>
  <c r="M148" i="14"/>
  <c r="M146" i="14" s="1"/>
  <c r="M88" i="14"/>
  <c r="M80" i="14" s="1"/>
  <c r="M252" i="13"/>
  <c r="M374" i="13"/>
  <c r="M468" i="13"/>
  <c r="M153" i="13"/>
  <c r="M108" i="13"/>
  <c r="M430" i="13"/>
  <c r="M174" i="13"/>
  <c r="M166" i="13"/>
  <c r="M470" i="13"/>
  <c r="G374" i="13"/>
  <c r="M359" i="13"/>
  <c r="M346" i="13" s="1"/>
  <c r="M309" i="13"/>
  <c r="M287" i="13" s="1"/>
  <c r="G252" i="13"/>
  <c r="G181" i="13"/>
  <c r="G94" i="13"/>
  <c r="G174" i="13"/>
  <c r="G166" i="13"/>
  <c r="M384" i="13"/>
  <c r="M383" i="13" s="1"/>
  <c r="G430" i="13"/>
  <c r="M474" i="13"/>
  <c r="M473" i="13" s="1"/>
  <c r="M318" i="13"/>
  <c r="M313" i="13" s="1"/>
  <c r="M251" i="13"/>
  <c r="M248" i="13" s="1"/>
  <c r="M221" i="13"/>
  <c r="M219" i="13" s="1"/>
  <c r="M188" i="13"/>
  <c r="M185" i="13" s="1"/>
  <c r="M88" i="13"/>
  <c r="M81" i="13" s="1"/>
  <c r="M43" i="13"/>
  <c r="M31" i="13" s="1"/>
  <c r="M22" i="13"/>
  <c r="M8" i="13" s="1"/>
  <c r="M200" i="12"/>
  <c r="M123" i="12"/>
  <c r="M8" i="12"/>
  <c r="M158" i="12"/>
  <c r="G158" i="12"/>
  <c r="M120" i="12"/>
  <c r="M119" i="12" s="1"/>
  <c r="M97" i="12"/>
  <c r="M96" i="12" s="1"/>
  <c r="M63" i="12"/>
  <c r="M55" i="12" s="1"/>
  <c r="M21" i="12"/>
  <c r="M17" i="12" s="1"/>
  <c r="M228" i="12"/>
  <c r="M225" i="12" s="1"/>
  <c r="M155" i="12"/>
  <c r="M154" i="12" s="1"/>
  <c r="M141" i="12"/>
  <c r="M138" i="12" s="1"/>
  <c r="M106" i="12"/>
  <c r="M103" i="12" s="1"/>
  <c r="F34" i="1" l="1"/>
  <c r="H34" i="1" s="1"/>
  <c r="I34" i="1" s="1"/>
  <c r="F35" i="1"/>
  <c r="H35" i="1" s="1"/>
  <c r="I35" i="1" s="1"/>
  <c r="F36" i="1"/>
  <c r="H36" i="1" l="1"/>
  <c r="F37" i="1"/>
  <c r="G15" i="1" s="1"/>
  <c r="G16" i="1" l="1"/>
  <c r="G21" i="1" s="1"/>
  <c r="I36" i="1"/>
  <c r="I37" i="1" s="1"/>
  <c r="H37" i="1"/>
  <c r="J36" i="1" l="1"/>
  <c r="J34" i="1"/>
  <c r="J35" i="1"/>
  <c r="J33" i="1"/>
  <c r="J31" i="1"/>
  <c r="J3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<sst xmlns="http://schemas.openxmlformats.org/spreadsheetml/2006/main" count="5156" uniqueCount="827">
  <si>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</si>
  <si>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</si>
  <si>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</si>
  <si>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</si>
  <si>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</si>
  <si>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</si>
  <si>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</si>
  <si>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</si>
  <si>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</si>
  <si>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</si>
  <si>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</si>
  <si>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</si>
  <si>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</si>
  <si>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</si>
  <si>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</si>
  <si>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</si>
  <si>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</si>
  <si>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</si>
  <si>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</si>
  <si>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</si>
  <si>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</si>
  <si>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</si>
  <si>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</si>
  <si>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</si>
  <si>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</si>
  <si>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</si>
  <si>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</si>
  <si>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</si>
  <si>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</si>
  <si>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</si>
  <si>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</si>
  <si>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</si>
  <si>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</si>
  <si>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</si>
  <si>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</si>
  <si>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</si>
  <si>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</si>
  <si>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</si>
  <si>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</si>
  <si>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Stavební objekt</t>
  </si>
  <si>
    <t>01</t>
  </si>
  <si>
    <t>Rekonstrukce bytu - SPC L - vedlejší a ostatní náklady</t>
  </si>
  <si>
    <t>Rekonstrukce bytu - SPC L byt č.13</t>
  </si>
  <si>
    <t>Rekonstrukce bytu - SPC L byt č.20</t>
  </si>
  <si>
    <t>Rekonstrukce bytu - SPC L byt č.43</t>
  </si>
  <si>
    <t>Celkem za stavbu</t>
  </si>
  <si>
    <t>CZK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</si>
  <si>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</si>
  <si>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</si>
  <si>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</si>
  <si>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</si>
  <si>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</si>
  <si>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</si>
  <si>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</si>
  <si>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</si>
  <si>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</si>
  <si>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</si>
  <si>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</si>
  <si>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</si>
  <si>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</si>
  <si>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</si>
  <si>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</si>
  <si>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</si>
  <si>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</si>
  <si>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</si>
  <si>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</si>
  <si>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</si>
  <si>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</si>
  <si>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</si>
  <si>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</si>
  <si>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</si>
  <si>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</si>
  <si>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</si>
  <si>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</si>
  <si>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</si>
  <si>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</si>
  <si>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</si>
  <si>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</si>
  <si>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</si>
  <si>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</si>
  <si>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</si>
  <si>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</si>
  <si>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</si>
  <si>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</si>
  <si>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</si>
  <si>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</si>
  <si>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</si>
  <si>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</si>
  <si>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</si>
  <si>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</si>
  <si>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</si>
  <si>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</si>
  <si>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</si>
  <si>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</si>
  <si>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</si>
  <si>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</si>
  <si>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</si>
  <si>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</si>
  <si>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</si>
  <si>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</si>
  <si>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</si>
  <si>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</si>
  <si>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</si>
  <si>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</si>
  <si>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</si>
  <si>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</si>
  <si>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</si>
  <si>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</si>
  <si>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</si>
  <si>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</si>
  <si>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</si>
  <si>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</si>
  <si>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</si>
  <si>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</si>
  <si>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</si>
  <si>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</si>
  <si>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</si>
  <si>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</si>
  <si>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</si>
  <si>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</si>
  <si>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</si>
  <si>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</si>
  <si>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</si>
  <si>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</si>
  <si>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</si>
  <si>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</si>
  <si>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</si>
  <si>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342263420</t>
  </si>
  <si>
    <t>Osazení revizních dvířek do SDK příček, do 0,50 m2</t>
  </si>
  <si>
    <t>kus</t>
  </si>
  <si>
    <t>RTS 21/ II</t>
  </si>
  <si>
    <t>Práce</t>
  </si>
  <si>
    <t>POL1_</t>
  </si>
  <si>
    <t>342255024</t>
  </si>
  <si>
    <t>Příčky z desek Ytong tl. 10 cm desky P 2 - 500, 599 x 249 x 100 mm</t>
  </si>
  <si>
    <t>m2</t>
  </si>
  <si>
    <t>RTS 20/ II</t>
  </si>
  <si>
    <t>0,7*2,1</t>
  </si>
  <si>
    <t>VV</t>
  </si>
  <si>
    <t>342948111</t>
  </si>
  <si>
    <t>Ukotvení příček k cihel.konstr. kotvami na hmožd.</t>
  </si>
  <si>
    <t>m</t>
  </si>
  <si>
    <t>2,0*2</t>
  </si>
  <si>
    <t>Revizní dvířka 60x60 bílá - plast</t>
  </si>
  <si>
    <t>ks</t>
  </si>
  <si>
    <t>Vlastní</t>
  </si>
  <si>
    <t>Indiv</t>
  </si>
  <si>
    <t>Specifikace</t>
  </si>
  <si>
    <t>POL3_</t>
  </si>
  <si>
    <t>347013111RZ1</t>
  </si>
  <si>
    <t>Předstěna SDK,tl.75mm,1xoc.kce CD,1xRBI 12,5mm,izol bez dodávky izolace</t>
  </si>
  <si>
    <t>R-položka</t>
  </si>
  <si>
    <t>POL12_1</t>
  </si>
  <si>
    <t>0,95*2,6</t>
  </si>
  <si>
    <t>602011141</t>
  </si>
  <si>
    <t>Štuk na stěnách vnitřní, ručně tloušťka vrstvy 4 mm</t>
  </si>
  <si>
    <t>0,7*(2,1-1,8)</t>
  </si>
  <si>
    <t>610991111</t>
  </si>
  <si>
    <t>Zakrývání výplní vnitřních otvorů, oken</t>
  </si>
  <si>
    <t>1,5*1,5*2</t>
  </si>
  <si>
    <t>0,9*2,0</t>
  </si>
  <si>
    <t>611421231</t>
  </si>
  <si>
    <t>Oprava váp.omítek stropů do 10% plochy - štukových</t>
  </si>
  <si>
    <t>Chodba : 4,5*1,3</t>
  </si>
  <si>
    <t>Šatna : 1,3*0,6</t>
  </si>
  <si>
    <t>Koupelna : 2,1*1,9</t>
  </si>
  <si>
    <t>WC : 1,3*0,9</t>
  </si>
  <si>
    <t>Pokoj : 5,0*3,0</t>
  </si>
  <si>
    <t>Kuchyň : 2,9*2,8</t>
  </si>
  <si>
    <t>612409991</t>
  </si>
  <si>
    <t>Začištění omítek kolem obkladů</t>
  </si>
  <si>
    <t>0,8</t>
  </si>
  <si>
    <t>1,75+0,8</t>
  </si>
  <si>
    <t>612421231</t>
  </si>
  <si>
    <t>Oprava vápen.omítek stěn do 10 % pl. - štukových</t>
  </si>
  <si>
    <t>Chodba : (4,5*2+1,3*2)*2,6</t>
  </si>
  <si>
    <t>-0,6*1,97*3</t>
  </si>
  <si>
    <t>-0,8*1,97</t>
  </si>
  <si>
    <t>-1,25*1,97</t>
  </si>
  <si>
    <t>Šatna : (1,3*2+0,6*2)*2,6</t>
  </si>
  <si>
    <t>-0,6*1,97</t>
  </si>
  <si>
    <t>Koupelna : (2,1*2+1,9*2)*(2,6-1,8)</t>
  </si>
  <si>
    <t>WC : (1,3*2+0,9)*2,6</t>
  </si>
  <si>
    <t>Pokoj : (5,0*2+3,0*2)*2,6</t>
  </si>
  <si>
    <t>-1,5*1,5-0,8*2,0</t>
  </si>
  <si>
    <t>Kuchyň : (2,8*2+2,9*2)*2,6</t>
  </si>
  <si>
    <t>-1,5*1,5</t>
  </si>
  <si>
    <t>612481211</t>
  </si>
  <si>
    <t>Montáž výztužné sítě(perlinky)do stěrky-vnit.stěny včetně výztužné sítě a stěrkového tmelu</t>
  </si>
  <si>
    <t>0,7*2,0*2</t>
  </si>
  <si>
    <t>632411904</t>
  </si>
  <si>
    <t>Penetrace savých podkladů 0,25 l/m2</t>
  </si>
  <si>
    <t>0,8*2,1</t>
  </si>
  <si>
    <t>952901111</t>
  </si>
  <si>
    <t>Vyčištění budov o výšce podlaží do 4 m</t>
  </si>
  <si>
    <t>Kuchyň : 2,8*2,9</t>
  </si>
  <si>
    <t>952901110</t>
  </si>
  <si>
    <t>Čištění mytím ploch oken a dveří</t>
  </si>
  <si>
    <t>968061125</t>
  </si>
  <si>
    <t>Vyvěšení/zavěšení dřevěných dveřních křídel pl. do 2 m2</t>
  </si>
  <si>
    <t>968072455</t>
  </si>
  <si>
    <t>Vybourání kovových dveřních zárubní pl. do 2 m2</t>
  </si>
  <si>
    <t>0,6*1,97</t>
  </si>
  <si>
    <t>970231100</t>
  </si>
  <si>
    <t>Řezání cihelného zdiva hl. řezu 100 mm</t>
  </si>
  <si>
    <t>2,1*2+0,7*3</t>
  </si>
  <si>
    <t>978011121</t>
  </si>
  <si>
    <t>Otlučení omítek vnitřních vápenných stropů do 10 %</t>
  </si>
  <si>
    <t>978013121</t>
  </si>
  <si>
    <t>Otlučení omítek vnitřních stěn v rozsahu do 10 %</t>
  </si>
  <si>
    <t>999281111</t>
  </si>
  <si>
    <t>Přesun hmot pro opravy a údržbu do výšky 25 m</t>
  </si>
  <si>
    <t>t</t>
  </si>
  <si>
    <t>Přesun hmot</t>
  </si>
  <si>
    <t>POL7_</t>
  </si>
  <si>
    <t>7201947774</t>
  </si>
  <si>
    <t>Podružný materiál pro ZTI - výměna připojovacích hadic včetně ventilů</t>
  </si>
  <si>
    <t>kpl</t>
  </si>
  <si>
    <t>723548777</t>
  </si>
  <si>
    <t>Revize PLYNU</t>
  </si>
  <si>
    <t>998723201</t>
  </si>
  <si>
    <t>Přesun hmot pro vnitřní plynovod, výšky do 6 m</t>
  </si>
  <si>
    <t>725119305</t>
  </si>
  <si>
    <t>Montáž klozetových mís kombinovaných stávajících</t>
  </si>
  <si>
    <t>soubor</t>
  </si>
  <si>
    <t>725299101</t>
  </si>
  <si>
    <t>Montáž koupelnových doplňků - mýdelníků, držáků ap</t>
  </si>
  <si>
    <t>725619101</t>
  </si>
  <si>
    <t>Montáž plynových sporáků stávajících včetně odmaštění a očištění</t>
  </si>
  <si>
    <t>725610810</t>
  </si>
  <si>
    <t>Demontáž plynového sporáku pro opětovné použití</t>
  </si>
  <si>
    <t>725860188</t>
  </si>
  <si>
    <t>Výměna - sifon pračkový HL440, D 40/50 mm podomítkový, suchá zápachová klapka</t>
  </si>
  <si>
    <t>725860201</t>
  </si>
  <si>
    <t>Výměna - sifon dřezový HL100, 6/4 ", přípoj myčka, pračka</t>
  </si>
  <si>
    <t>725860213</t>
  </si>
  <si>
    <t>Výměna - sifon umyvadlový HL132, D 32, 40 mm</t>
  </si>
  <si>
    <t>787911111</t>
  </si>
  <si>
    <t>Montáž zrcadla na stěnu, na lepidlo, pl. do 2 m2</t>
  </si>
  <si>
    <t>0,4*0,6</t>
  </si>
  <si>
    <t>42377000R</t>
  </si>
  <si>
    <t xml:space="preserve">Trojháček chrom lesklá </t>
  </si>
  <si>
    <t>5491570R</t>
  </si>
  <si>
    <t>Závěs vanový,  210x130mm</t>
  </si>
  <si>
    <t>551789001R</t>
  </si>
  <si>
    <t>Držák toaletního papíru chrom</t>
  </si>
  <si>
    <t>63465124</t>
  </si>
  <si>
    <t>Zrcadlo nemontované čiré tl. 4 mm 40x60cm</t>
  </si>
  <si>
    <t>SPCM</t>
  </si>
  <si>
    <t>725110811R00</t>
  </si>
  <si>
    <t>Demontáž klozetů splachovacích pro opětovné použití</t>
  </si>
  <si>
    <t>998725202</t>
  </si>
  <si>
    <t>Přesun hmot pro zařizovací předměty, výšky do 12 m</t>
  </si>
  <si>
    <t>728415112</t>
  </si>
  <si>
    <t>Montáž mřížky větrací nebo ventilační do 0,10 m2</t>
  </si>
  <si>
    <t>429724811R</t>
  </si>
  <si>
    <t>Větrací mřížka d=150mm plast bílá</t>
  </si>
  <si>
    <t>998728202</t>
  </si>
  <si>
    <t>Přesun hmot pro vzduchotechniku, výšky do 12 m</t>
  </si>
  <si>
    <t>766662811</t>
  </si>
  <si>
    <t>Demontáž prahů dveří 1křídlových, opětovná montáž stávajících včetně nátěru</t>
  </si>
  <si>
    <t>766662812</t>
  </si>
  <si>
    <t>Demontáž prahů dveří 2křídlových, opětovná montáž stávajících včetně nátěru</t>
  </si>
  <si>
    <t>766664916</t>
  </si>
  <si>
    <t>Seříznutí dveřních křídel z tvrdého dřeva</t>
  </si>
  <si>
    <t>766825821</t>
  </si>
  <si>
    <t>Demontáž dveří vestavěných skříní včetně pantů</t>
  </si>
  <si>
    <t>766668912R00</t>
  </si>
  <si>
    <t>Oprava dveří - seřízení kování</t>
  </si>
  <si>
    <t>76685488</t>
  </si>
  <si>
    <t>D+M Vnitřní vchodové dveře 800/1970  EI 30DP3, VSTUPNÍ, PLNÉ, DEKOR DŘEVO, KOVÁNÍ BEZPEČNOSTNÍ  koule-klika,KUKÁTKO, ZÁMEK S VLOŽKOU (3 KLÍČE), PRÁH</t>
  </si>
  <si>
    <t>7665488</t>
  </si>
  <si>
    <t>Demontáž a opětovná montáž kuchyň. linky - horní spodní skříňky - pro opravu keram. obkladů</t>
  </si>
  <si>
    <t>hod</t>
  </si>
  <si>
    <t>766872840R00</t>
  </si>
  <si>
    <t>D+M nových dveří skříně - laminát v barvě dveří včetně madla  a pantů,  boční stěnu výměna laminát v barvě dveří</t>
  </si>
  <si>
    <t>766882840R00</t>
  </si>
  <si>
    <t>D+M nových úchytek špíze dvířek dle stávajících</t>
  </si>
  <si>
    <t>998766202</t>
  </si>
  <si>
    <t>Přesun hmot pro truhlářské konstr., výšky do 12 m</t>
  </si>
  <si>
    <t>767137803R00</t>
  </si>
  <si>
    <t>Demontáž příček umakartových, desek do suti</t>
  </si>
  <si>
    <t>0,9*2,6</t>
  </si>
  <si>
    <t>998767201</t>
  </si>
  <si>
    <t>Přesun hmot pro zámečnické konstr., výšky do 6 m</t>
  </si>
  <si>
    <t>775101101</t>
  </si>
  <si>
    <t>Vysávání podlah prům.vysavačem,podlahy vlys,parket</t>
  </si>
  <si>
    <t>775413040</t>
  </si>
  <si>
    <t xml:space="preserve">Montáž podlahové lišty lepením </t>
  </si>
  <si>
    <t>Pokoj : 5,0*2+3,0*2-1,25-0,8</t>
  </si>
  <si>
    <t>775411810</t>
  </si>
  <si>
    <t>Demontáž lišt dřevěných, přibíjených</t>
  </si>
  <si>
    <t>775541400</t>
  </si>
  <si>
    <t>Položení podlah lamelových se zámkovým spojem</t>
  </si>
  <si>
    <t>775542022</t>
  </si>
  <si>
    <t>Podložka Mirelon 3 mm pod lamelové podlahy</t>
  </si>
  <si>
    <t>61194231</t>
  </si>
  <si>
    <t>Laminátová podlaha 8mm - dub , třída zátěže 33, otěruvzdornost AC5</t>
  </si>
  <si>
    <t>Pokoj : 5,0*3,0*1,05</t>
  </si>
  <si>
    <t>6141720R</t>
  </si>
  <si>
    <t>Lišta PVC obvodová v dekoru podlahy vč. ukončujících a rohových prvků</t>
  </si>
  <si>
    <t>998775201</t>
  </si>
  <si>
    <t>Přesun hmot pro podlahy vlysové, výšky do 6 m</t>
  </si>
  <si>
    <t>776421100</t>
  </si>
  <si>
    <t>Lepení podlahových soklíků z PVC a vinylu včetně dodávky soklíku PVC</t>
  </si>
  <si>
    <t>Doplnění v kuchyni : 1,0</t>
  </si>
  <si>
    <t>WC : 0,9</t>
  </si>
  <si>
    <t>771578011</t>
  </si>
  <si>
    <t>Spára podlaha - stěna, silikonem</t>
  </si>
  <si>
    <t>1,6+0,7</t>
  </si>
  <si>
    <t>2,1*2+1,9*2-0,6</t>
  </si>
  <si>
    <t>781101210</t>
  </si>
  <si>
    <t>Penetrace podkladu pod obklady</t>
  </si>
  <si>
    <t>Koupelna : 0,7*1,8</t>
  </si>
  <si>
    <t>781419711</t>
  </si>
  <si>
    <t>Příplatek k obkladu stěn za plochu do 10 m2 jedntl</t>
  </si>
  <si>
    <t>781441906</t>
  </si>
  <si>
    <t>Oprava obkladů keramických 300x200 (včetně vyspravení podkladu a dodávky obkladu)</t>
  </si>
  <si>
    <t>Kuchyň : 10</t>
  </si>
  <si>
    <t>Koupelna : 5</t>
  </si>
  <si>
    <t>781475120</t>
  </si>
  <si>
    <t>Obklad vnitřní stěn keramický, do tmele, 30x20 cm</t>
  </si>
  <si>
    <t>781479705</t>
  </si>
  <si>
    <t>Přípl.za spárovací hmotu-plošně,keram.vnitř.obklad</t>
  </si>
  <si>
    <t>03</t>
  </si>
  <si>
    <t>Keramický obklad 30x20 - předpoklad ceny 400Kč/m2 dle stávajícího obkladu</t>
  </si>
  <si>
    <t>POL12_0</t>
  </si>
  <si>
    <t>Koupelna : 0,7*1,8*1,1</t>
  </si>
  <si>
    <t>998781202</t>
  </si>
  <si>
    <t>Přesun hmot pro obklady keramické, výšky do 12 m</t>
  </si>
  <si>
    <t>783112510</t>
  </si>
  <si>
    <t>Nátěr olejový OK "A" 2x + 1x email</t>
  </si>
  <si>
    <t>(0,15*0,7*3)*12*2</t>
  </si>
  <si>
    <t>783424340</t>
  </si>
  <si>
    <t>Nátěr syntet. potrubí do DN 50 mm  Z+2x +1x email</t>
  </si>
  <si>
    <t>1,0*2</t>
  </si>
  <si>
    <t>1,2*2</t>
  </si>
  <si>
    <t>2,6*2*2</t>
  </si>
  <si>
    <t>783623900</t>
  </si>
  <si>
    <t>Údržba, nátěr synt. truhl. výrobků 1x + 1x email</t>
  </si>
  <si>
    <t>Nátěr dveří : 0,6*1,97*2*3</t>
  </si>
  <si>
    <t>0,8*1,97*2</t>
  </si>
  <si>
    <t>1,25*1,97*2</t>
  </si>
  <si>
    <t>Prahy : 0,6*0,1*3</t>
  </si>
  <si>
    <t>0,8*0,1*1</t>
  </si>
  <si>
    <t>1,25*0,1*1</t>
  </si>
  <si>
    <t>783903812</t>
  </si>
  <si>
    <t>Odmaštění saponáty</t>
  </si>
  <si>
    <t xml:space="preserve">Stávající PVC : </t>
  </si>
  <si>
    <t>783225400</t>
  </si>
  <si>
    <t>Nátěr syntetický kov. konstr. 2x + 1x email + tmel</t>
  </si>
  <si>
    <t>(0,8+2*2,1)*(0,15+0,05*2)*2</t>
  </si>
  <si>
    <t>(0,6+2*2,1)*(0,15+0,05*2)*3</t>
  </si>
  <si>
    <t>(1,25+2*2,1)*(0,15+0,05*2)</t>
  </si>
  <si>
    <t>784195112</t>
  </si>
  <si>
    <t>Malba Primalex Standard, bílá, bez penetrace, 2x</t>
  </si>
  <si>
    <t xml:space="preserve">Stěny : </t>
  </si>
  <si>
    <t>WC : (1,3*2+0,9*2)*2,6</t>
  </si>
  <si>
    <t xml:space="preserve">Stropy : </t>
  </si>
  <si>
    <t>784011222</t>
  </si>
  <si>
    <t>Zakrytí podlah včetně papírové lepenky</t>
  </si>
  <si>
    <t>21548777</t>
  </si>
  <si>
    <t>Revize ELEKTRO - celý byt včetně hlavního rozvaděče a jističe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</si>
  <si>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</si>
  <si>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</si>
  <si>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</si>
  <si>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</si>
  <si>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</si>
  <si>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</si>
  <si>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</si>
  <si>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</si>
  <si>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</si>
  <si>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</si>
  <si>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</si>
  <si>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</si>
  <si>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</si>
  <si>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</si>
  <si>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</si>
  <si>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</si>
  <si>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</si>
  <si>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</si>
  <si>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</si>
  <si>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END</t>
  </si>
  <si>
    <t>342263410</t>
  </si>
  <si>
    <t>Osazení revizních dvířek do příček, do 0,25 m2</t>
  </si>
  <si>
    <t>Zazdívka dveří : 0,7*2,1</t>
  </si>
  <si>
    <t>346244313</t>
  </si>
  <si>
    <t>Obezdívky van a WC nádržek z desek Ytong tl.100 mm</t>
  </si>
  <si>
    <t>(1,6*2+0,6*2)*0,5</t>
  </si>
  <si>
    <t>342264098</t>
  </si>
  <si>
    <t>Příplatek k podhledu sádrokart. za plochu do 10 m2</t>
  </si>
  <si>
    <t>Chodba : 1,3*4,5+1,6*1,5</t>
  </si>
  <si>
    <t>WC : 0,9*1,2</t>
  </si>
  <si>
    <t>Koupelna : 2,1*2,0</t>
  </si>
  <si>
    <t>28349052</t>
  </si>
  <si>
    <t>Dvířka vanová 300 x 300 mm bílá - plast</t>
  </si>
  <si>
    <t>416021121</t>
  </si>
  <si>
    <t>Podhledy SDK, kovová.kce CD. 1x deska RB 12,5 mm</t>
  </si>
  <si>
    <t>416021123</t>
  </si>
  <si>
    <t>Podhledy SDK, kovová.kce CD. 1x deska RBI 12,5 mm</t>
  </si>
  <si>
    <t>Chodba : (4,5+1,3+3,0+1,6+1,5+2,9)*2,6</t>
  </si>
  <si>
    <t>-0,8*1,97*3</t>
  </si>
  <si>
    <t>Kuchyň : 2,8*2,6*2</t>
  </si>
  <si>
    <t>Koupelna : 0,8*0,6</t>
  </si>
  <si>
    <t>1,7*1,4</t>
  </si>
  <si>
    <t>1,2*0,6</t>
  </si>
  <si>
    <t>1,4*2,0</t>
  </si>
  <si>
    <t>1,3*2,0</t>
  </si>
  <si>
    <t>Oprava váp.omítek stropů do 10% plochy - štukových po provedení rozvodů elektro</t>
  </si>
  <si>
    <t>Pokoj 1 : 5,1*3,0</t>
  </si>
  <si>
    <t>Pokoj 2 : 3,4*6,6</t>
  </si>
  <si>
    <t>Komora : 0,8*1,3</t>
  </si>
  <si>
    <t>Kuchyň : 1,8*2,8</t>
  </si>
  <si>
    <t>612421331</t>
  </si>
  <si>
    <t>Oprava vápen.omítek stěn do 30 % pl. - štukových po provedení rozvodů elektro</t>
  </si>
  <si>
    <t>WC : (1,2*2+0,9)*2,6</t>
  </si>
  <si>
    <t>Koupelna : (2,0*2+2,1*2)*(2,6-2,0)</t>
  </si>
  <si>
    <t>Komora : (1,3*2+0,8*2)*2,6</t>
  </si>
  <si>
    <t>Pokoj 1 : (5,1*2+3,0*2)*2,6</t>
  </si>
  <si>
    <t>-1,3*2,0</t>
  </si>
  <si>
    <t>Pokoj 2 : (6,6*2+3,4*2)*2,6</t>
  </si>
  <si>
    <t>-1,4*2,0</t>
  </si>
  <si>
    <t>-1,2*0,6</t>
  </si>
  <si>
    <t>-0,8*1,97*2</t>
  </si>
  <si>
    <t>Kuchyň : (2,8*3)*2,6</t>
  </si>
  <si>
    <t>-1,7*1,4</t>
  </si>
  <si>
    <t>612423531</t>
  </si>
  <si>
    <t>Omítka rýh stěn vápenná šířky do 15 cm, štuková</t>
  </si>
  <si>
    <t>0,07*4</t>
  </si>
  <si>
    <t>0,1*2</t>
  </si>
  <si>
    <t>0,03*55</t>
  </si>
  <si>
    <t>612451121</t>
  </si>
  <si>
    <t>Omítka vnitřní zdiva, cementová (MC), hladká</t>
  </si>
  <si>
    <t>Koupelna : (2,0*2+2,1*2)*2,0</t>
  </si>
  <si>
    <t>-0,6*2,0</t>
  </si>
  <si>
    <t>Kuchyň : (1,0+0,6)*1,75</t>
  </si>
  <si>
    <t>Montáž výztužné sítě(perlinky)do stěrky-vnit.stěny včetně výztužné sítě a stěrkového tmelu Cemix</t>
  </si>
  <si>
    <t>Kuchyň : 2,8*2,6</t>
  </si>
  <si>
    <t>Koupelna : 2,0*2,1</t>
  </si>
  <si>
    <t>Kuchyň : 2,8*2,8</t>
  </si>
  <si>
    <t>632421120</t>
  </si>
  <si>
    <t>Potěr samonivelační ,ručně zpracovaný,tl. do 10 mm</t>
  </si>
  <si>
    <t>Pokoj 2 : 6,6*3,4</t>
  </si>
  <si>
    <t>Čištění mytím ploch oken, dveří a parapetů</t>
  </si>
  <si>
    <t>965048150</t>
  </si>
  <si>
    <t>Dočištění povrchu po vybourání dlažeb, tmel do 50%</t>
  </si>
  <si>
    <t>965081713</t>
  </si>
  <si>
    <t>Bourání dlažeb keramických tl.10 mm, nad 1 m2</t>
  </si>
  <si>
    <t>965081702</t>
  </si>
  <si>
    <t xml:space="preserve">Bourání soklíků z dlažeb keramických </t>
  </si>
  <si>
    <t>WC : (0,9*2+1,2*2-0,6)</t>
  </si>
  <si>
    <t>Vyvěšení dřevěných dveřních křídel pl. do 2 m2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</si>
  <si>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</si>
  <si>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</si>
  <si>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</si>
  <si>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</si>
  <si>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</si>
  <si>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</si>
  <si>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</si>
  <si>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</si>
  <si>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</si>
  <si>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</si>
  <si>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</si>
  <si>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</si>
  <si>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-0,6*2,0*2</t>
  </si>
  <si>
    <t>Kuchyň : (2,2+0,8)*1,5</t>
  </si>
  <si>
    <t>711212002</t>
  </si>
  <si>
    <t>Hydroizolační povlak - nátěr nebo stěrka</t>
  </si>
  <si>
    <t>(2,1*2+2,0*2-0,6)*0,1</t>
  </si>
  <si>
    <t>(1,0+2,1)*1,9</t>
  </si>
  <si>
    <t>711212601</t>
  </si>
  <si>
    <t>Těsnicí pás do spoje podlaha - stěna</t>
  </si>
  <si>
    <t>Koupelna : 2,1*2+2,0*2-0,6</t>
  </si>
  <si>
    <t>0,5*2</t>
  </si>
  <si>
    <t>1,7+0,6</t>
  </si>
  <si>
    <t>1,5</t>
  </si>
  <si>
    <t>998711202</t>
  </si>
  <si>
    <t>Přesun hmot pro izolace proti vodě, výšky do 12 m</t>
  </si>
  <si>
    <t>Podružný materiál pro ZTI (vyústění, přechodky, hadice)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</si>
  <si>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</si>
  <si>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</si>
  <si>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</si>
  <si>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</si>
  <si>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</si>
  <si>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</si>
  <si>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</si>
  <si>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</si>
  <si>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</si>
  <si>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</si>
  <si>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</si>
  <si>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</si>
  <si>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</si>
  <si>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</si>
  <si>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</si>
  <si>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</si>
  <si>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</si>
  <si>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</si>
  <si>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</si>
  <si>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</si>
  <si>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</si>
  <si>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</si>
  <si>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</si>
  <si>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</si>
  <si>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</si>
  <si>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</si>
  <si>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</si>
  <si>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723191118</t>
  </si>
  <si>
    <t>Kohout kulový pro flexigas rohový IVAR.G2T DN 15</t>
  </si>
  <si>
    <t>725219401</t>
  </si>
  <si>
    <t>Montáž umyvadel na šrouby do zdiva</t>
  </si>
  <si>
    <t>725220851</t>
  </si>
  <si>
    <t>Demontáž van včetně vybourání obezdezdívky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</si>
  <si>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</si>
  <si>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</si>
  <si>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</si>
  <si>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</si>
  <si>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</si>
  <si>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</si>
  <si>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</si>
  <si>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</si>
  <si>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</si>
  <si>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</si>
  <si>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</si>
  <si>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</si>
  <si>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725820802</t>
  </si>
  <si>
    <t>Demontáž baterie stojánkové do 1otvoru</t>
  </si>
  <si>
    <t>Sifon pračkový HL440, D 40/50 mm podomítkový, suchá zápachová klapka</t>
  </si>
  <si>
    <t>725860190</t>
  </si>
  <si>
    <t>Sifon vanový PP HL500, D 40,50 mm samočistící s nastavitelným odpadem 5/4 "</t>
  </si>
  <si>
    <t>Sifon dřezový HL100, 6/4 ", přípoj myčka, pračka</t>
  </si>
  <si>
    <t>Sifon umyvadlový HL132, D 32, 40 mm</t>
  </si>
  <si>
    <t>726190932</t>
  </si>
  <si>
    <t xml:space="preserve">Montáž ocelové vany dl. do 170cm </t>
  </si>
  <si>
    <t>64214330R</t>
  </si>
  <si>
    <t>Umyvadlo keram. s otv. pro baterii 550x450 mm bílé, na šrouby</t>
  </si>
  <si>
    <t>55144162</t>
  </si>
  <si>
    <t>Baterie vanová nástěnná včetně sprchová sada 3-funkční ruční sprcha d 100 mm, Chrom</t>
  </si>
  <si>
    <t>55220578</t>
  </si>
  <si>
    <t>Vana akrylátová Klasik bílá 160x70x41 cm 140l</t>
  </si>
  <si>
    <t>725210821R00</t>
  </si>
  <si>
    <t>Demontáž umyvadel bez výtokových armatur</t>
  </si>
  <si>
    <t>725619101R00</t>
  </si>
  <si>
    <t>Montáž plynových sporáků stávajících včetně vyčištění a odmaštění, VČETNĚ NOVÝCH PŘIPOJOVACÍCH HADIC</t>
  </si>
  <si>
    <t>Větrací mřížka 200x200mm plast bílá</t>
  </si>
  <si>
    <t>766661112</t>
  </si>
  <si>
    <t>Montáž dveří do zárubně,otevíravých 1kř.do 0,8 m</t>
  </si>
  <si>
    <t>Demontáž prahů dveří 1křídlových</t>
  </si>
  <si>
    <t>Demontáž prahů dveří 2křídlových</t>
  </si>
  <si>
    <t xml:space="preserve">Demontáž vestavěných skříní </t>
  </si>
  <si>
    <t>766772840R00</t>
  </si>
  <si>
    <t xml:space="preserve">D+M šatní skříně - DTD, TL. 18mm,ABS HRANA. BARVA DEKOR DŘEVO - sonoma šatní tyč kovová včetně madel rozměr 1,5*0,4*2,6m 2dveřová, uchytky nerez, 8x vnitřní police </t>
  </si>
  <si>
    <t>766877840R00</t>
  </si>
  <si>
    <t>Dodávka nových polic - laminát - špíz,cca 70x40cm včetně konzol</t>
  </si>
  <si>
    <t>61160101</t>
  </si>
  <si>
    <t>Dveře vnitřní hladké plné 1kř. 60x197 dub sonoma včetně kování</t>
  </si>
  <si>
    <t>61160101Rwc</t>
  </si>
  <si>
    <t>Dveře vnitřní hladké plné 1kř. 60x197 dub sonoma včetně kování WC</t>
  </si>
  <si>
    <t>61260603R</t>
  </si>
  <si>
    <t xml:space="preserve">Dveře vnitřní hladké 2/3 sklo 1kř. 80x197 dub sonoma včetně kování </t>
  </si>
  <si>
    <t>D+M Vnitřní vchodové dveře 800/1970  EI 30DP3, VSTUPNÍ, PLNÉ, DEKOR DŘEVO, KOVÁNÍ BEZPEČNOSTNÍ  koule-klika,KUKÁTKO, ZÁMEK S VLOŽKOU (3 KLÍČE), PRÁH,</t>
  </si>
  <si>
    <t>06</t>
  </si>
  <si>
    <t>D+M Odsavač par bílý 630W rekuperační včetně napojení odvětrání</t>
  </si>
  <si>
    <t>Vystěhování bytu - kuchyň. linka, skříň špajz, skříň včetně odvozu a poplatku za skládku</t>
  </si>
  <si>
    <t>D+M nových dveří skříně - laminát v barvě kuchyň. linky včetně madla</t>
  </si>
  <si>
    <t>766877115R00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</si>
  <si>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</si>
  <si>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</si>
  <si>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</si>
  <si>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</si>
  <si>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</si>
  <si>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</si>
  <si>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</si>
  <si>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</si>
  <si>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</si>
  <si>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</si>
  <si>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</si>
  <si>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</si>
  <si>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WC : 0,9*2,6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</si>
  <si>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</si>
  <si>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</si>
  <si>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</si>
  <si>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</si>
  <si>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</si>
  <si>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</si>
  <si>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771479001</t>
  </si>
  <si>
    <t>Řezání dlaždic keramických pro soklíky</t>
  </si>
  <si>
    <t>771575113</t>
  </si>
  <si>
    <t>Montáž podlah keram.,hladké, tmel, 30x30 cm</t>
  </si>
  <si>
    <t>Koupelna : (2,0*2+2,1*2)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</si>
  <si>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</si>
  <si>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</si>
  <si>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</si>
  <si>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</si>
  <si>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</si>
  <si>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</si>
  <si>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Začátek provozního součtu</t>
  </si>
  <si>
    <t xml:space="preserve">  WC : 0,9*1,2</t>
  </si>
  <si>
    <t xml:space="preserve">  Koupelna : 2,0*2,1</t>
  </si>
  <si>
    <t>Konec provozního součtu</t>
  </si>
  <si>
    <t>5,28*1,1</t>
  </si>
  <si>
    <t xml:space="preserve">  WC : (0,9*2+1,2*2-0,6)</t>
  </si>
  <si>
    <t>3,6*0,1*1,1</t>
  </si>
  <si>
    <t>998771202</t>
  </si>
  <si>
    <t>Přesun hmot pro podlahy z dlaždic, výšky do 12 m</t>
  </si>
  <si>
    <t>RTS 21/ I</t>
  </si>
  <si>
    <t>Pokoj 1 : (5,1*2+3,3*2-0,8)</t>
  </si>
  <si>
    <t>Pokoj 2 : (6,6*2+3,4*2-0,8*2)</t>
  </si>
  <si>
    <t>775592002</t>
  </si>
  <si>
    <t>Broušení dřevěných podlah střední zr.36-40</t>
  </si>
  <si>
    <t>Pokoj 1 : 5,1*3,0*1,1</t>
  </si>
  <si>
    <t>Pokoj 2 : 6,6*3,4*1,1</t>
  </si>
  <si>
    <t>Lišta PVC obvodová v dekoru podlahy vč. koncových a rohových prvků</t>
  </si>
  <si>
    <t>Pokoj 1 : (5,1*2+3,3*2-0,8)*1,05</t>
  </si>
  <si>
    <t>Pokoj 2 : (6,6*2+3,4*2-0,8*2)*1,05</t>
  </si>
  <si>
    <t>776101101</t>
  </si>
  <si>
    <t>Vysávání podlah prům.vysavačem pod povlak.podlahy</t>
  </si>
  <si>
    <t>776101121</t>
  </si>
  <si>
    <t>Provedení penetrace podkladu pod.povlak.podlahy</t>
  </si>
  <si>
    <t>Chodba : (1,3+3,0+1,6+1,5+2,9+4,5-0,6*3-0,8*2)</t>
  </si>
  <si>
    <t>Komora : (0,8*2+1,3*2-0,6)</t>
  </si>
  <si>
    <t>Kuchyň : (2,8*4-0,8)</t>
  </si>
  <si>
    <t>776511820</t>
  </si>
  <si>
    <t>Odstranění PVC a koberců lepených s podložkou</t>
  </si>
  <si>
    <t>Chodba : (1,3*4,5+1,6*1,5)*2</t>
  </si>
  <si>
    <t>776521100</t>
  </si>
  <si>
    <t>Lepení povlak.podlah z pásů PVC na Chemopren včetně podlahoviny Novoflor standard tl. 1,5 mm</t>
  </si>
  <si>
    <t>776981101</t>
  </si>
  <si>
    <t xml:space="preserve">Montáž přechodové, podlahové lišty samolepicí </t>
  </si>
  <si>
    <t>0,8*3</t>
  </si>
  <si>
    <t>776994111</t>
  </si>
  <si>
    <t>Svařování povlakových podlah z pásů nebo čtverců včetně svařovací šňůry PVC 1179</t>
  </si>
  <si>
    <t xml:space="preserve">  Chodba : 1,3*4,5+1,6*1,5</t>
  </si>
  <si>
    <t xml:space="preserve">  Komora : 0,8*1,3</t>
  </si>
  <si>
    <t xml:space="preserve">  Kuchyň : 2,8*2,8</t>
  </si>
  <si>
    <t>17,13*0,5</t>
  </si>
  <si>
    <t>5537000111</t>
  </si>
  <si>
    <t>Lišta přechodová Al 30/A lepicí l=93 cm stříbro š 30 mm</t>
  </si>
  <si>
    <t>998776201</t>
  </si>
  <si>
    <t>Přesun hmot pro podlahy povlakové, výšky do 6 m</t>
  </si>
  <si>
    <t>Obklad vnitřní stěn keramický, do tmele, do 30x60 cm</t>
  </si>
  <si>
    <t>781491001</t>
  </si>
  <si>
    <t>Montáž lišt k obkladům rohových, koutových i dilatačních</t>
  </si>
  <si>
    <t>0,7+1,6</t>
  </si>
  <si>
    <t>Keramický obklad 30x60/20x40 - předpoklad ceny 400Kč/m2</t>
  </si>
  <si>
    <t xml:space="preserve">  Koupelna : (2,0*2+2,1*2)*2,0</t>
  </si>
  <si>
    <t xml:space="preserve">  -0,6*2,0</t>
  </si>
  <si>
    <t xml:space="preserve">  Kuchyň : (1,0+0,6)*1,75</t>
  </si>
  <si>
    <t>18,0*1,1</t>
  </si>
  <si>
    <t>59760720.AR</t>
  </si>
  <si>
    <t>Lišta obkl/dlažba plast</t>
  </si>
  <si>
    <t>0,15*0,5*15*2</t>
  </si>
  <si>
    <t>0,15*0,6*29*2</t>
  </si>
  <si>
    <t>0,15*0,6*12*2</t>
  </si>
  <si>
    <t>(0,8+2*2,1)*(0,15+0,05*2)*4</t>
  </si>
  <si>
    <t>784403801</t>
  </si>
  <si>
    <t>Odstranění maleb omytím v místnosti H do 3,8 m</t>
  </si>
  <si>
    <t>Chodba : (1,3+3,0+1,6+1,5+2,9+4,5)*2,6</t>
  </si>
  <si>
    <t>Kuchyň : (2,8*4)*2,6</t>
  </si>
  <si>
    <t>784191101</t>
  </si>
  <si>
    <t>Penetrace podkladu univerzální Primalex 1x</t>
  </si>
  <si>
    <t>SDK stropy : 8,25+5,28</t>
  </si>
  <si>
    <t>Předstěna : 2,34</t>
  </si>
  <si>
    <t>WC : (1,2*2+0,9*2)*2,6</t>
  </si>
  <si>
    <t>785411800</t>
  </si>
  <si>
    <t>Odstranění tapet lepených papírových do 3,8 m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</si>
  <si>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</si>
  <si>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</si>
  <si>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</si>
  <si>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</si>
  <si>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</si>
  <si>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</si>
  <si>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</si>
  <si>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</si>
  <si>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</si>
  <si>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</si>
  <si>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</si>
  <si>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</si>
  <si>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</si>
  <si>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</si>
  <si>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</si>
  <si>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</si>
  <si>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</si>
  <si>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</si>
  <si>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</si>
  <si>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</si>
  <si>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</si>
  <si>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</si>
  <si>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</si>
  <si>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</si>
  <si>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</si>
  <si>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</si>
  <si>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</si>
  <si>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</si>
  <si>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</si>
  <si>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</si>
  <si>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</si>
  <si>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</si>
  <si>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</si>
  <si>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</si>
  <si>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</si>
  <si>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</si>
  <si>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</si>
  <si>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</si>
  <si>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Revize ELEKTRO vč. přívodu a hlavního jističe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</si>
  <si>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</si>
  <si>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</si>
  <si>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</si>
  <si>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</si>
  <si>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</si>
  <si>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</si>
  <si>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</si>
  <si>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</si>
  <si>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</si>
  <si>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</si>
  <si>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</si>
  <si>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</si>
  <si>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</si>
  <si>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</si>
  <si>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</si>
  <si>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</si>
  <si>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</si>
  <si>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</si>
  <si>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</si>
  <si>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</si>
  <si>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</si>
  <si>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</si>
  <si>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</si>
  <si>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</si>
  <si>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</si>
  <si>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</si>
  <si>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</si>
  <si>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</si>
  <si>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</si>
  <si>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</si>
  <si>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</si>
  <si>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</si>
  <si>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</si>
  <si>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</si>
  <si>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</si>
  <si>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</si>
  <si>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</si>
  <si>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222323307</t>
  </si>
  <si>
    <t>Demontáž a zpětná montáž domacího telefonu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</si>
  <si>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</si>
  <si>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</si>
  <si>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</si>
  <si>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</si>
  <si>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</si>
  <si>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</si>
  <si>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</si>
  <si>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Pokoj : 4,0*2,4</t>
  </si>
  <si>
    <t>1,5*2,6</t>
  </si>
  <si>
    <t>2,4*1,6</t>
  </si>
  <si>
    <t>1,2*1,6</t>
  </si>
  <si>
    <t>0,8*2,0</t>
  </si>
  <si>
    <t>Koupelna : (2,1*2+1,9*2)*(2,6-2,0)</t>
  </si>
  <si>
    <t>-2,4*1,5</t>
  </si>
  <si>
    <t>-1,2*1,6-0,8*2,0</t>
  </si>
  <si>
    <t>0,07*3</t>
  </si>
  <si>
    <t>0,1*1,5</t>
  </si>
  <si>
    <t>0,03*25</t>
  </si>
  <si>
    <t>Koupelna : (2,1*2+1,9*2)*2,0</t>
  </si>
  <si>
    <t>WC : 1,3*2+0,9*2-0,6</t>
  </si>
  <si>
    <t>Kuchyň : 2,9*0,6</t>
  </si>
  <si>
    <t>1,0*1,8</t>
  </si>
  <si>
    <t>(2,1*2+1,9*2-0,6)*0,1</t>
  </si>
  <si>
    <t>Koupelna : (1,9*2+2,1*2-0,6)</t>
  </si>
  <si>
    <t>0,6*2</t>
  </si>
  <si>
    <t>Montáž plynových sporáků stávajících včetně vyčištění a odmaštění</t>
  </si>
  <si>
    <t>Dveře vnitřní hladké 2/3 sklo 2kř. 125x197 dub sonoma včetně kování - aktivní křídlo 80cm</t>
  </si>
  <si>
    <t xml:space="preserve">D+M Odsavač par bílý 630W rekuperační </t>
  </si>
  <si>
    <t>D+M Kuchyňské linky atyp DL=2400mm + 600mm skříňka nad digestoří</t>
  </si>
  <si>
    <t>Lamino barvy dle požadavku invesotra, hrany ABS, : 3,0</t>
  </si>
  <si>
    <t>WC : (1,3*2+0,9*2-0,6)</t>
  </si>
  <si>
    <t xml:space="preserve">  Koupelna : 2,1*1,9</t>
  </si>
  <si>
    <t xml:space="preserve">  WC : 1,3*0,9</t>
  </si>
  <si>
    <t>5,16*1,1</t>
  </si>
  <si>
    <t xml:space="preserve">  WC : (1,3*2+0,9*2-0,6)</t>
  </si>
  <si>
    <t>3,8*0,1*1,1</t>
  </si>
  <si>
    <t>Pokoj : (5,0*2+3,0*2-0,8-1,25)</t>
  </si>
  <si>
    <t>Pokoj : 5,0*3,0*1,1</t>
  </si>
  <si>
    <t>Pokoj : (5,0*2+3,0*2-0,8-1,25)*1,05</t>
  </si>
  <si>
    <t>Chodba : (4,5*2+1,3*2-0,6*3-1,25-0,8)</t>
  </si>
  <si>
    <t>Šatna : (1,3*2+0,6*2-0,6)</t>
  </si>
  <si>
    <t>Kuchyň : (2,9*2+2,8*2-0,8)</t>
  </si>
  <si>
    <t>Odstranění PVC a koberců lepených s podložkou včetně lišt</t>
  </si>
  <si>
    <t>Chodba : 4,5*1,3*2</t>
  </si>
  <si>
    <t>WC : 1,3*0,9*2</t>
  </si>
  <si>
    <t>0,8+1,25</t>
  </si>
  <si>
    <t xml:space="preserve">  Chodba : 4,5*1,3</t>
  </si>
  <si>
    <t xml:space="preserve">  Šatna : 1,3*0,6</t>
  </si>
  <si>
    <t xml:space="preserve">  Kuchyň : 2,9*2,8</t>
  </si>
  <si>
    <t>14,75*0,5</t>
  </si>
  <si>
    <t>5537000121</t>
  </si>
  <si>
    <t>Lišta přechodová Al 30/A lepicí l=150 cm stříbro š 30 mm</t>
  </si>
  <si>
    <t xml:space="preserve">  Koupelna : (2,1*2+1,9*2)*2,0</t>
  </si>
  <si>
    <t>17,6*1,1</t>
  </si>
  <si>
    <t>0,15*0,6*10*2</t>
  </si>
  <si>
    <t>(1,25+2*2,1)*(0,15+0,05*2)*1</t>
  </si>
  <si>
    <t>SDK Stropy : 5,85+5,16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</si>
  <si>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</si>
  <si>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</si>
  <si>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</si>
  <si>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</si>
  <si>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</si>
  <si>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</si>
  <si>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</si>
  <si>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</si>
  <si>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</si>
  <si>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</si>
  <si>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</si>
  <si>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</si>
  <si>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</si>
  <si>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</si>
  <si>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</si>
  <si>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</si>
  <si>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</si>
  <si>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</si>
  <si>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</si>
  <si>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Rekonstrukce bytu - SPC L - byt č.13, 20, 43</t>
  </si>
  <si>
    <t>Město Krnov</t>
  </si>
  <si>
    <t>Hlavní náměstí 96/1</t>
  </si>
  <si>
    <t>794 01</t>
  </si>
  <si>
    <t>Krnov</t>
  </si>
  <si>
    <t>CZ00296139</t>
  </si>
  <si>
    <t>D+M Kuchyňské linky atyp DL=2200mm + 600mm skříňka nad digestoří, včetně prostoru pro myčku</t>
  </si>
  <si>
    <t>Lamino barvy dle požadavku invesotra, hrany ABS, : 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</si>
</sst>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5D9F1"/>
        <bgColor rgb="FF000000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0" xfId="0" applyFon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4" fontId="0" fillId="0" borderId="31" xfId="0" applyNumberFormat="1" applyBorder="1" applyAlignment="1">
      <alignment vertical="center" wrapTex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5" fillId="0" borderId="31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34</v>
      </c>
    </row>
    <row r="2" spans="1:7" ht="57.75" customHeight="1" x14ac:dyDescent="0.2">
      <c r="A2" s="155" t="s">
        <v>35</v>
      </c>
      <c r="B2" s="155"/>
      <c r="C2" s="155"/>
      <c r="D2" s="155"/>
      <c r="E2" s="155"/>
      <c r="F2" s="155"/>
      <c r="G2" s="15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37"/>
  <sheetViews>
    <sheetView showGridLines="0" topLeftCell="B27" zoomScaleNormal="100" zoomScaleSheetLayoutView="75" workbookViewId="0">
      <selection activeCell="M14" sqref="M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32</v>
      </c>
      <c r="B1" s="179" t="s">
        <v>4</v>
      </c>
      <c r="C1" s="180"/>
      <c r="D1" s="180"/>
      <c r="E1" s="180"/>
      <c r="F1" s="180"/>
      <c r="G1" s="180"/>
      <c r="H1" s="180"/>
      <c r="I1" s="180"/>
      <c r="J1" s="181"/>
    </row>
    <row r="2" spans="1:15" ht="36" customHeight="1" x14ac:dyDescent="0.2">
      <c r="A2" s="2"/>
      <c r="B2" s="67" t="s">
        <v>23</v>
      </c>
      <c r="C2" s="68"/>
      <c r="D2" s="69"/>
      <c r="E2" s="185" t="s">
        <v>819</v>
      </c>
      <c r="F2" s="186"/>
      <c r="G2" s="186"/>
      <c r="H2" s="186"/>
      <c r="I2" s="186"/>
      <c r="J2" s="187"/>
      <c r="O2" s="1"/>
    </row>
    <row r="3" spans="1:15" ht="27" hidden="1" customHeight="1" x14ac:dyDescent="0.2">
      <c r="A3" s="2"/>
      <c r="B3" s="70"/>
      <c r="C3" s="68"/>
      <c r="D3" s="71"/>
      <c r="E3" s="188"/>
      <c r="F3" s="189"/>
      <c r="G3" s="189"/>
      <c r="H3" s="189"/>
      <c r="I3" s="189"/>
      <c r="J3" s="190"/>
    </row>
    <row r="4" spans="1:15" ht="23.25" customHeight="1" x14ac:dyDescent="0.2">
      <c r="A4" s="2"/>
      <c r="B4" s="72"/>
      <c r="C4" s="73"/>
      <c r="D4" s="74"/>
      <c r="E4" s="173"/>
      <c r="F4" s="173"/>
      <c r="G4" s="173"/>
      <c r="H4" s="173"/>
      <c r="I4" s="173"/>
      <c r="J4" s="174"/>
    </row>
    <row r="5" spans="1:15" ht="24" customHeight="1" x14ac:dyDescent="0.2">
      <c r="A5" s="2"/>
      <c r="B5" s="31" t="s">
        <v>22</v>
      </c>
      <c r="D5" s="176" t="s">
        <v>820</v>
      </c>
      <c r="E5" s="176"/>
      <c r="F5" s="176"/>
      <c r="G5" s="176"/>
      <c r="H5" s="18" t="s">
        <v>36</v>
      </c>
      <c r="I5" s="65">
        <v>296139</v>
      </c>
      <c r="J5" s="8"/>
    </row>
    <row r="6" spans="1:15" ht="15.75" customHeight="1" x14ac:dyDescent="0.2">
      <c r="A6" s="2"/>
      <c r="B6" s="28"/>
      <c r="C6" s="50"/>
      <c r="D6" s="177" t="s">
        <v>821</v>
      </c>
      <c r="E6" s="177"/>
      <c r="F6" s="177"/>
      <c r="G6" s="177"/>
      <c r="H6" s="18" t="s">
        <v>30</v>
      </c>
      <c r="I6" s="65" t="s">
        <v>824</v>
      </c>
      <c r="J6" s="8"/>
    </row>
    <row r="7" spans="1:15" ht="15.75" customHeight="1" x14ac:dyDescent="0.2">
      <c r="A7" s="2"/>
      <c r="B7" s="29"/>
      <c r="C7" s="51"/>
      <c r="D7" s="66" t="s">
        <v>822</v>
      </c>
      <c r="E7" s="178" t="s">
        <v>823</v>
      </c>
      <c r="F7" s="178"/>
      <c r="G7" s="17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1"/>
      <c r="E11" s="191"/>
      <c r="F11" s="191"/>
      <c r="G11" s="191"/>
      <c r="H11" s="18" t="s">
        <v>36</v>
      </c>
      <c r="I11" s="153"/>
      <c r="J11" s="8"/>
    </row>
    <row r="12" spans="1:15" ht="15.75" customHeight="1" x14ac:dyDescent="0.2">
      <c r="A12" s="2"/>
      <c r="B12" s="28"/>
      <c r="C12" s="50"/>
      <c r="D12" s="172"/>
      <c r="E12" s="172"/>
      <c r="F12" s="172"/>
      <c r="G12" s="172"/>
      <c r="H12" s="18" t="s">
        <v>30</v>
      </c>
      <c r="I12" s="153"/>
      <c r="J12" s="8"/>
    </row>
    <row r="13" spans="1:15" ht="15.75" customHeight="1" x14ac:dyDescent="0.2">
      <c r="A13" s="2"/>
      <c r="B13" s="29"/>
      <c r="C13" s="51"/>
      <c r="D13" s="154"/>
      <c r="E13" s="175"/>
      <c r="F13" s="175"/>
      <c r="G13" s="175"/>
      <c r="H13" s="19"/>
      <c r="I13" s="23"/>
      <c r="J13" s="34"/>
    </row>
    <row r="14" spans="1:15" ht="33" customHeight="1" x14ac:dyDescent="0.2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">
      <c r="A15" s="2"/>
      <c r="B15" s="38" t="s">
        <v>13</v>
      </c>
      <c r="C15" s="53"/>
      <c r="D15" s="54"/>
      <c r="E15" s="56">
        <v>15</v>
      </c>
      <c r="F15" s="39" t="s">
        <v>0</v>
      </c>
      <c r="G15" s="164">
        <f>ZakladDPHSniVypocet</f>
        <v>0</v>
      </c>
      <c r="H15" s="165"/>
      <c r="I15" s="165"/>
      <c r="J15" s="40" t="str">
        <f t="shared" ref="J15:J20" si="0">Mena</f>
        <v>CZK</v>
      </c>
    </row>
    <row r="16" spans="1:15" ht="23.25" customHeight="1" x14ac:dyDescent="0.2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162">
        <f>ZakladDPHSni*0.15</f>
        <v>0</v>
      </c>
      <c r="H16" s="163"/>
      <c r="I16" s="163"/>
      <c r="J16" s="40" t="str">
        <f t="shared" si="0"/>
        <v>CZK</v>
      </c>
    </row>
    <row r="17" spans="1:10" ht="23.25" customHeight="1" x14ac:dyDescent="0.2">
      <c r="A17" s="2"/>
      <c r="B17" s="38" t="s">
        <v>15</v>
      </c>
      <c r="C17" s="53"/>
      <c r="D17" s="54"/>
      <c r="E17" s="56">
        <v>21</v>
      </c>
      <c r="F17" s="39" t="s">
        <v>0</v>
      </c>
      <c r="G17" s="164">
        <v>0</v>
      </c>
      <c r="H17" s="165"/>
      <c r="I17" s="165"/>
      <c r="J17" s="40" t="str">
        <f t="shared" si="0"/>
        <v>CZK</v>
      </c>
    </row>
    <row r="18" spans="1:10" ht="23.25" customHeight="1" x14ac:dyDescent="0.2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182">
        <v>0</v>
      </c>
      <c r="H18" s="183"/>
      <c r="I18" s="183"/>
      <c r="J18" s="37" t="str">
        <f t="shared" si="0"/>
        <v>CZK</v>
      </c>
    </row>
    <row r="19" spans="1:10" ht="23.25" customHeight="1" thickBot="1" x14ac:dyDescent="0.25">
      <c r="A19" s="2"/>
      <c r="B19" s="31" t="s">
        <v>5</v>
      </c>
      <c r="C19" s="59"/>
      <c r="D19" s="60"/>
      <c r="E19" s="59"/>
      <c r="F19" s="16"/>
      <c r="G19" s="184">
        <v>0</v>
      </c>
      <c r="H19" s="184"/>
      <c r="I19" s="184"/>
      <c r="J19" s="41" t="str">
        <f t="shared" si="0"/>
        <v>CZK</v>
      </c>
    </row>
    <row r="20" spans="1:10" ht="27.75" hidden="1" customHeight="1" thickBot="1" x14ac:dyDescent="0.25">
      <c r="A20" s="2"/>
      <c r="B20" s="99" t="s">
        <v>24</v>
      </c>
      <c r="C20" s="100"/>
      <c r="D20" s="100"/>
      <c r="E20" s="101"/>
      <c r="F20" s="102"/>
      <c r="G20" s="166">
        <v>1010069.57</v>
      </c>
      <c r="H20" s="167"/>
      <c r="I20" s="167"/>
      <c r="J20" s="103" t="str">
        <f t="shared" si="0"/>
        <v>CZK</v>
      </c>
    </row>
    <row r="21" spans="1:10" ht="27.75" customHeight="1" thickBot="1" x14ac:dyDescent="0.25">
      <c r="A21" s="2"/>
      <c r="B21" s="99" t="s">
        <v>31</v>
      </c>
      <c r="C21" s="104"/>
      <c r="D21" s="104"/>
      <c r="E21" s="104"/>
      <c r="F21" s="105"/>
      <c r="G21" s="166">
        <f>ZakladDPHSni+DPHSni</f>
        <v>0</v>
      </c>
      <c r="H21" s="166"/>
      <c r="I21" s="166"/>
      <c r="J21" s="106" t="s">
        <v>46</v>
      </c>
    </row>
    <row r="22" spans="1:10" ht="12.75" customHeight="1" x14ac:dyDescent="0.2">
      <c r="A22" s="2"/>
      <c r="B22" s="2"/>
      <c r="J22" s="9"/>
    </row>
    <row r="23" spans="1:10" ht="30" customHeight="1" x14ac:dyDescent="0.2">
      <c r="A23" s="2"/>
      <c r="B23" s="2"/>
      <c r="J23" s="9"/>
    </row>
    <row r="24" spans="1:10" ht="18.75" customHeight="1" x14ac:dyDescent="0.2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">
      <c r="A25" s="2"/>
      <c r="B25" s="2"/>
      <c r="J25" s="9"/>
    </row>
    <row r="26" spans="1:10" s="21" customFormat="1" ht="18.75" customHeight="1" x14ac:dyDescent="0.2">
      <c r="A26" s="20"/>
      <c r="B26" s="20"/>
      <c r="C26" s="63"/>
      <c r="D26" s="168"/>
      <c r="E26" s="169"/>
      <c r="G26" s="170"/>
      <c r="H26" s="171"/>
      <c r="I26" s="171"/>
      <c r="J26" s="25"/>
    </row>
    <row r="27" spans="1:10" ht="12.75" customHeight="1" x14ac:dyDescent="0.2">
      <c r="A27" s="2"/>
      <c r="B27" s="2"/>
      <c r="D27" s="161" t="s">
        <v>2</v>
      </c>
      <c r="E27" s="161"/>
      <c r="H27" s="10" t="s">
        <v>3</v>
      </c>
      <c r="J27" s="9"/>
    </row>
    <row r="28" spans="1:10" ht="13.5" customHeight="1" thickBot="1" x14ac:dyDescent="0.25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customHeight="1" x14ac:dyDescent="0.2">
      <c r="B29" s="76" t="s">
        <v>17</v>
      </c>
      <c r="C29" s="77"/>
      <c r="D29" s="77"/>
      <c r="E29" s="77"/>
      <c r="F29" s="78"/>
      <c r="G29" s="78"/>
      <c r="H29" s="78"/>
      <c r="I29" s="78"/>
      <c r="J29" s="79"/>
    </row>
    <row r="30" spans="1:10" ht="25.5" customHeight="1" x14ac:dyDescent="0.2">
      <c r="A30" s="75" t="s">
        <v>33</v>
      </c>
      <c r="B30" s="80" t="s">
        <v>18</v>
      </c>
      <c r="C30" s="81" t="s">
        <v>6</v>
      </c>
      <c r="D30" s="81"/>
      <c r="E30" s="81"/>
      <c r="F30" s="82" t="str">
        <f>B15</f>
        <v>Základ pro sníženou DPH</v>
      </c>
      <c r="G30" s="82" t="str">
        <f>B17</f>
        <v>Základ pro základní DPH</v>
      </c>
      <c r="H30" s="83" t="s">
        <v>19</v>
      </c>
      <c r="I30" s="83" t="s">
        <v>1</v>
      </c>
      <c r="J30" s="84" t="s">
        <v>0</v>
      </c>
    </row>
    <row r="31" spans="1:10" ht="25.5" hidden="1" customHeight="1" x14ac:dyDescent="0.2">
      <c r="A31" s="75">
        <v>1</v>
      </c>
      <c r="B31" s="85" t="s">
        <v>37</v>
      </c>
      <c r="C31" s="156"/>
      <c r="D31" s="156"/>
      <c r="E31" s="156"/>
      <c r="F31" s="86">
        <v>1010069.57</v>
      </c>
      <c r="G31" s="87">
        <v>0</v>
      </c>
      <c r="H31" s="88">
        <v>151510.44</v>
      </c>
      <c r="I31" s="88">
        <v>1161580.01</v>
      </c>
      <c r="J31" s="89" t="str">
        <f>IF(CenaCelkemVypocet=0,"",I31/CenaCelkemVypocet*100)</f>
        <v/>
      </c>
    </row>
    <row r="32" spans="1:10" ht="25.5" customHeight="1" x14ac:dyDescent="0.2">
      <c r="A32" s="75">
        <v>2</v>
      </c>
      <c r="B32" s="90" t="s">
        <v>38</v>
      </c>
      <c r="C32" s="160" t="s">
        <v>39</v>
      </c>
      <c r="D32" s="160"/>
      <c r="E32" s="160"/>
      <c r="F32" s="91"/>
      <c r="G32" s="92"/>
      <c r="H32" s="92"/>
      <c r="I32" s="92"/>
      <c r="J32" s="93"/>
    </row>
    <row r="33" spans="1:10" ht="25.5" customHeight="1" x14ac:dyDescent="0.2">
      <c r="A33" s="75">
        <v>3</v>
      </c>
      <c r="B33" s="94" t="s">
        <v>40</v>
      </c>
      <c r="C33" s="156" t="s">
        <v>41</v>
      </c>
      <c r="D33" s="156"/>
      <c r="E33" s="156"/>
      <c r="F33" s="95">
        <f>'SO 01 P3'!G8</f>
        <v>0</v>
      </c>
      <c r="G33" s="88">
        <v>0</v>
      </c>
      <c r="H33" s="88">
        <f>F33*0.15</f>
        <v>0</v>
      </c>
      <c r="I33" s="88">
        <f>H33+F33</f>
        <v>0</v>
      </c>
      <c r="J33" s="89" t="str">
        <f>IF(CenaCelkemVypocet=0,"",I33/CenaCelkemVypocet*100)</f>
        <v/>
      </c>
    </row>
    <row r="34" spans="1:10" ht="25.5" customHeight="1" x14ac:dyDescent="0.2">
      <c r="A34" s="75">
        <v>3</v>
      </c>
      <c r="B34" s="94" t="s">
        <v>40</v>
      </c>
      <c r="C34" s="156" t="s">
        <v>42</v>
      </c>
      <c r="D34" s="156"/>
      <c r="E34" s="156"/>
      <c r="F34" s="95">
        <f>'SO 01 P2'!G8+'SO 01 P2'!G21+'SO 01 P2'!G27+'SO 01 P2'!G67+'SO 01 P2'!G80+'SO 01 P2'!G92+'SO 01 P2'!G131+'SO 01 P2'!G133+'SO 01 P2'!G144+'SO 01 P2'!G146+'SO 01 P2'!G154+'SO 01 P2'!G161+'SO 01 P2'!G165+'SO 01 P2'!G195+'SO 01 P2'!G199+'SO 01 P2'!G228+'SO 01 P2'!G232+'SO 01 P2'!G267+'SO 01 P2'!G285+'SO 01 P2'!G320+'SO 01 P2'!G348+'SO 01 P2'!G357+'SO 01 P2'!G395+'SO 01 P2'!G399+'SO 01 P2'!G437+'SO 01 P2'!G442</f>
        <v>0</v>
      </c>
      <c r="G34" s="88">
        <v>0</v>
      </c>
      <c r="H34" s="88">
        <f>F34*0.15</f>
        <v>0</v>
      </c>
      <c r="I34" s="88">
        <f>H34+F34</f>
        <v>0</v>
      </c>
      <c r="J34" s="89" t="str">
        <f>IF(CenaCelkemVypocet=0,"",I34/CenaCelkemVypocet*100)</f>
        <v/>
      </c>
    </row>
    <row r="35" spans="1:10" ht="25.5" customHeight="1" x14ac:dyDescent="0.2">
      <c r="A35" s="75">
        <v>3</v>
      </c>
      <c r="B35" s="94" t="s">
        <v>40</v>
      </c>
      <c r="C35" s="156" t="s">
        <v>43</v>
      </c>
      <c r="D35" s="156"/>
      <c r="E35" s="156"/>
      <c r="F35" s="95">
        <f>'SO 01 P1'!G8+'SO 01 P1'!G25+'SO 01 P1'!G31+'SO 01 P1'!G81+'SO 01 P1'!G94+'SO 01 P1'!G108+'SO 01 P1'!G151+'SO 01 P1'!G153+'SO 01 P1'!G164+'SO 01 P1'!G166+'SO 01 P1'!G174+'SO 01 P1'!G181+'SO 01 P1'!G185+'SO 01 P1'!G215+'SO 01 P1'!G219+'SO 01 P1'!G248+'SO 01 P1'!G252+'SO 01 P1'!G287+'SO 01 P1'!G313+'SO 01 P1'!G346+'SO 01 P1'!G374+'SO 01 P1'!G383+'SO 01 P1'!G424+'SO 01 P1'!G430+'SO 01 P1'!G468+'SO 01 P1'!G473</f>
        <v>0</v>
      </c>
      <c r="G35" s="88">
        <v>0</v>
      </c>
      <c r="H35" s="88">
        <f>F35*0.15</f>
        <v>0</v>
      </c>
      <c r="I35" s="88">
        <f>H35+F35</f>
        <v>0</v>
      </c>
      <c r="J35" s="89" t="str">
        <f>IF(CenaCelkemVypocet=0,"",I35/CenaCelkemVypocet*100)</f>
        <v/>
      </c>
    </row>
    <row r="36" spans="1:10" ht="25.5" customHeight="1" x14ac:dyDescent="0.2">
      <c r="A36" s="75">
        <v>3</v>
      </c>
      <c r="B36" s="94" t="s">
        <v>40</v>
      </c>
      <c r="C36" s="156" t="s">
        <v>44</v>
      </c>
      <c r="D36" s="156"/>
      <c r="E36" s="156"/>
      <c r="F36" s="95">
        <f>'SO 01 Pol'!G8+'SO 01 Pol'!G17+'SO 01 Pol'!G55+'SO 01 Pol'!G66+'SO 01 Pol'!G96+'SO 01 Pol'!G98+'SO 01 Pol'!G100+'SO 01 Pol'!G103+'SO 01 Pol'!G119+'SO 01 Pol'!G123+'SO 01 Pol'!G134+'SO 01 Pol'!G138+'SO 01 Pol'!G154+'SO 01 Pol'!G158+'SO 01 Pol'!G176+'SO 01 Pol'!G200+'SO 01 Pol'!G223+'SO 01 Pol'!G225</f>
        <v>0</v>
      </c>
      <c r="G36" s="88">
        <v>0</v>
      </c>
      <c r="H36" s="88">
        <f>F36*0.15</f>
        <v>0</v>
      </c>
      <c r="I36" s="88">
        <f>H36+F36</f>
        <v>0</v>
      </c>
      <c r="J36" s="89" t="str">
        <f>IF(CenaCelkemVypocet=0,"",I36/CenaCelkemVypocet*100)</f>
        <v/>
      </c>
    </row>
    <row r="37" spans="1:10" ht="25.5" customHeight="1" x14ac:dyDescent="0.2">
      <c r="A37" s="75"/>
      <c r="B37" s="157" t="s">
        <v>45</v>
      </c>
      <c r="C37" s="158"/>
      <c r="D37" s="158"/>
      <c r="E37" s="159"/>
      <c r="F37" s="96">
        <f>SUM(F33:F36)</f>
        <v>0</v>
      </c>
      <c r="G37" s="97">
        <f>SUMIF(A31:A36,"=1",G31:G36)</f>
        <v>0</v>
      </c>
      <c r="H37" s="96">
        <f>SUM(H33:H36)</f>
        <v>0</v>
      </c>
      <c r="I37" s="96">
        <f>SUM(I33:I36)</f>
        <v>0</v>
      </c>
      <c r="J37" s="98">
        <f>SUMIF(A31:A36,"=1",J31:J36)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7">
    <mergeCell ref="B1:J1"/>
    <mergeCell ref="G18:I18"/>
    <mergeCell ref="G19:I19"/>
    <mergeCell ref="E2:J2"/>
    <mergeCell ref="E3:J3"/>
    <mergeCell ref="D11:G11"/>
    <mergeCell ref="D12:G12"/>
    <mergeCell ref="E4:J4"/>
    <mergeCell ref="E13:G13"/>
    <mergeCell ref="D5:G5"/>
    <mergeCell ref="D6:G6"/>
    <mergeCell ref="E7:G7"/>
    <mergeCell ref="D27:E27"/>
    <mergeCell ref="G16:I16"/>
    <mergeCell ref="G15:I15"/>
    <mergeCell ref="G21:I21"/>
    <mergeCell ref="G17:I17"/>
    <mergeCell ref="G20:I20"/>
    <mergeCell ref="D26:E26"/>
    <mergeCell ref="G26:I26"/>
    <mergeCell ref="C36:E36"/>
    <mergeCell ref="B37:E37"/>
    <mergeCell ref="C31:E31"/>
    <mergeCell ref="C32:E32"/>
    <mergeCell ref="C33:E33"/>
    <mergeCell ref="C34:E34"/>
    <mergeCell ref="C35:E3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2" t="s">
        <v>7</v>
      </c>
      <c r="B1" s="192"/>
      <c r="C1" s="193"/>
      <c r="D1" s="192"/>
      <c r="E1" s="192"/>
      <c r="F1" s="192"/>
      <c r="G1" s="192"/>
    </row>
    <row r="2" spans="1:7" ht="24.95" customHeight="1" x14ac:dyDescent="0.2">
      <c r="A2" s="45" t="s">
        <v>8</v>
      </c>
      <c r="B2" s="44"/>
      <c r="C2" s="194"/>
      <c r="D2" s="194"/>
      <c r="E2" s="194"/>
      <c r="F2" s="194"/>
      <c r="G2" s="195"/>
    </row>
    <row r="3" spans="1:7" ht="24.95" customHeight="1" x14ac:dyDescent="0.2">
      <c r="A3" s="45" t="s">
        <v>9</v>
      </c>
      <c r="B3" s="44"/>
      <c r="C3" s="194"/>
      <c r="D3" s="194"/>
      <c r="E3" s="194"/>
      <c r="F3" s="194"/>
      <c r="G3" s="195"/>
    </row>
    <row r="4" spans="1:7" ht="24.95" customHeight="1" x14ac:dyDescent="0.2">
      <c r="A4" s="45" t="s">
        <v>10</v>
      </c>
      <c r="B4" s="44"/>
      <c r="C4" s="194"/>
      <c r="D4" s="194"/>
      <c r="E4" s="194"/>
      <c r="F4" s="194"/>
      <c r="G4" s="19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28" activePane="bottomLeft" state="frozen"/>
      <selection pane="bottomLeft" activeCell="C131" sqref="C131"/>
    </sheetView>
  </sheetViews>
  <sheetFormatPr defaultRowHeight="12.75" outlineLevelRow="1" x14ac:dyDescent="0.2"/>
  <cols>
    <col min="1" max="1" width="3.42578125" customWidth="1"/>
    <col min="2" max="2" width="12.5703125" style="107" customWidth="1"/>
    <col min="3" max="3" width="38.28515625" style="10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100</v>
      </c>
    </row>
    <row r="2" spans="1:60" ht="24.95" customHeight="1" x14ac:dyDescent="0.2">
      <c r="A2" s="108" t="s">
        <v>8</v>
      </c>
      <c r="B2" s="44"/>
      <c r="C2" s="197" t="s">
        <v>819</v>
      </c>
      <c r="D2" s="198"/>
      <c r="E2" s="198"/>
      <c r="F2" s="198"/>
      <c r="G2" s="199"/>
      <c r="AG2" t="s">
        <v>101</v>
      </c>
    </row>
    <row r="3" spans="1:60" ht="24.95" customHeight="1" x14ac:dyDescent="0.2">
      <c r="A3" s="108" t="s">
        <v>9</v>
      </c>
      <c r="B3" s="44"/>
      <c r="C3" s="197" t="s">
        <v>39</v>
      </c>
      <c r="D3" s="198"/>
      <c r="E3" s="198"/>
      <c r="F3" s="198"/>
      <c r="G3" s="199"/>
      <c r="AC3" s="107" t="s">
        <v>101</v>
      </c>
      <c r="AG3" t="s">
        <v>102</v>
      </c>
    </row>
    <row r="4" spans="1:60" ht="24.95" customHeight="1" x14ac:dyDescent="0.2">
      <c r="A4" s="109" t="s">
        <v>10</v>
      </c>
      <c r="B4" s="110"/>
      <c r="C4" s="200" t="s">
        <v>44</v>
      </c>
      <c r="D4" s="201"/>
      <c r="E4" s="201"/>
      <c r="F4" s="201"/>
      <c r="G4" s="202"/>
      <c r="AG4" t="s">
        <v>103</v>
      </c>
    </row>
    <row r="5" spans="1:60" x14ac:dyDescent="0.2">
      <c r="D5" s="10"/>
    </row>
    <row r="6" spans="1:60" ht="38.25" x14ac:dyDescent="0.2">
      <c r="A6" s="112" t="s">
        <v>104</v>
      </c>
      <c r="B6" s="114" t="s">
        <v>105</v>
      </c>
      <c r="C6" s="114" t="s">
        <v>106</v>
      </c>
      <c r="D6" s="113" t="s">
        <v>107</v>
      </c>
      <c r="E6" s="112" t="s">
        <v>108</v>
      </c>
      <c r="F6" s="111" t="s">
        <v>109</v>
      </c>
      <c r="G6" s="112" t="s">
        <v>26</v>
      </c>
      <c r="H6" s="115" t="s">
        <v>27</v>
      </c>
      <c r="I6" s="115" t="s">
        <v>110</v>
      </c>
      <c r="J6" s="115" t="s">
        <v>28</v>
      </c>
      <c r="K6" s="115" t="s">
        <v>111</v>
      </c>
      <c r="L6" s="115" t="s">
        <v>112</v>
      </c>
      <c r="M6" s="115" t="s">
        <v>113</v>
      </c>
      <c r="N6" s="115" t="s">
        <v>114</v>
      </c>
      <c r="O6" s="115" t="s">
        <v>115</v>
      </c>
      <c r="P6" s="115" t="s">
        <v>116</v>
      </c>
      <c r="Q6" s="115" t="s">
        <v>117</v>
      </c>
      <c r="R6" s="115" t="s">
        <v>118</v>
      </c>
      <c r="S6" s="115" t="s">
        <v>119</v>
      </c>
      <c r="T6" s="115" t="s">
        <v>120</v>
      </c>
      <c r="U6" s="115" t="s">
        <v>121</v>
      </c>
      <c r="V6" s="115" t="s">
        <v>122</v>
      </c>
      <c r="W6" s="115" t="s">
        <v>123</v>
      </c>
      <c r="X6" s="115" t="s">
        <v>124</v>
      </c>
    </row>
    <row r="7" spans="1:60" hidden="1" x14ac:dyDescent="0.2">
      <c r="A7" s="3"/>
      <c r="B7" s="4"/>
      <c r="C7" s="4"/>
      <c r="D7" s="6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60" x14ac:dyDescent="0.2">
      <c r="A8" s="125" t="s">
        <v>125</v>
      </c>
      <c r="B8" s="126" t="s">
        <v>47</v>
      </c>
      <c r="C8" s="143" t="s">
        <v>48</v>
      </c>
      <c r="D8" s="127"/>
      <c r="E8" s="128"/>
      <c r="F8" s="129"/>
      <c r="G8" s="130">
        <f>SUMIF(AG9:AG16,"&lt;&gt;NOR",G9:G16)</f>
        <v>0</v>
      </c>
      <c r="H8" s="124"/>
      <c r="I8" s="124">
        <f>SUM(I9:I16)</f>
        <v>2169.1</v>
      </c>
      <c r="J8" s="124"/>
      <c r="K8" s="124">
        <f>SUM(K9:K16)</f>
        <v>3009.12</v>
      </c>
      <c r="L8" s="124"/>
      <c r="M8" s="124">
        <f>SUM(M9:M16)</f>
        <v>0</v>
      </c>
      <c r="N8" s="124"/>
      <c r="O8" s="124">
        <f>SUM(O9:O16)</f>
        <v>0.14000000000000001</v>
      </c>
      <c r="P8" s="124"/>
      <c r="Q8" s="124">
        <f>SUM(Q9:Q16)</f>
        <v>0</v>
      </c>
      <c r="R8" s="124"/>
      <c r="S8" s="124"/>
      <c r="T8" s="124"/>
      <c r="U8" s="124"/>
      <c r="V8" s="124">
        <f>SUM(V9:V16)</f>
        <v>2.71</v>
      </c>
      <c r="W8" s="124"/>
      <c r="X8" s="124"/>
      <c r="AG8" t="s">
        <v>126</v>
      </c>
    </row>
    <row r="9" spans="1:60" outlineLevel="1" x14ac:dyDescent="0.2">
      <c r="A9" s="137">
        <v>1</v>
      </c>
      <c r="B9" s="138" t="s">
        <v>127</v>
      </c>
      <c r="C9" s="144" t="s">
        <v>128</v>
      </c>
      <c r="D9" s="139" t="s">
        <v>129</v>
      </c>
      <c r="E9" s="140">
        <v>1</v>
      </c>
      <c r="F9" s="141"/>
      <c r="G9" s="142">
        <f>ROUND(E9*F9,2)</f>
        <v>0</v>
      </c>
      <c r="H9" s="121">
        <v>11.69</v>
      </c>
      <c r="I9" s="121">
        <f>ROUND(E9*H9,2)</f>
        <v>11.69</v>
      </c>
      <c r="J9" s="121">
        <v>524.30999999999995</v>
      </c>
      <c r="K9" s="121">
        <f>ROUND(E9*J9,2)</f>
        <v>524.30999999999995</v>
      </c>
      <c r="L9" s="121">
        <v>15</v>
      </c>
      <c r="M9" s="121">
        <f>G9*(1+L9/100)</f>
        <v>0</v>
      </c>
      <c r="N9" s="121">
        <v>2.4000000000000001E-4</v>
      </c>
      <c r="O9" s="121">
        <f>ROUND(E9*N9,2)</f>
        <v>0</v>
      </c>
      <c r="P9" s="121">
        <v>0</v>
      </c>
      <c r="Q9" s="121">
        <f>ROUND(E9*P9,2)</f>
        <v>0</v>
      </c>
      <c r="R9" s="121"/>
      <c r="S9" s="121" t="s">
        <v>130</v>
      </c>
      <c r="T9" s="121" t="s">
        <v>130</v>
      </c>
      <c r="U9" s="121">
        <v>1.04</v>
      </c>
      <c r="V9" s="121">
        <f>ROUND(E9*U9,2)</f>
        <v>1.04</v>
      </c>
      <c r="W9" s="121"/>
      <c r="X9" s="121" t="s">
        <v>131</v>
      </c>
      <c r="Y9" s="116"/>
      <c r="Z9" s="116"/>
      <c r="AA9" s="116"/>
      <c r="AB9" s="116"/>
      <c r="AC9" s="116"/>
      <c r="AD9" s="116"/>
      <c r="AE9" s="116"/>
      <c r="AF9" s="116"/>
      <c r="AG9" s="116" t="s">
        <v>132</v>
      </c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 ht="22.5" outlineLevel="1" x14ac:dyDescent="0.2">
      <c r="A10" s="131">
        <v>2</v>
      </c>
      <c r="B10" s="132" t="s">
        <v>133</v>
      </c>
      <c r="C10" s="145" t="s">
        <v>134</v>
      </c>
      <c r="D10" s="133" t="s">
        <v>135</v>
      </c>
      <c r="E10" s="134">
        <v>1.47</v>
      </c>
      <c r="F10" s="135"/>
      <c r="G10" s="136">
        <f>ROUND(E10*F10,2)</f>
        <v>0</v>
      </c>
      <c r="H10" s="121">
        <v>490.43</v>
      </c>
      <c r="I10" s="121">
        <f>ROUND(E10*H10,2)</f>
        <v>720.93</v>
      </c>
      <c r="J10" s="121">
        <v>243.57</v>
      </c>
      <c r="K10" s="121">
        <f>ROUND(E10*J10,2)</f>
        <v>358.05</v>
      </c>
      <c r="L10" s="121">
        <v>15</v>
      </c>
      <c r="M10" s="121">
        <f>G10*(1+L10/100)</f>
        <v>0</v>
      </c>
      <c r="N10" s="121">
        <v>7.4709999999999999E-2</v>
      </c>
      <c r="O10" s="121">
        <f>ROUND(E10*N10,2)</f>
        <v>0.11</v>
      </c>
      <c r="P10" s="121">
        <v>0</v>
      </c>
      <c r="Q10" s="121">
        <f>ROUND(E10*P10,2)</f>
        <v>0</v>
      </c>
      <c r="R10" s="121"/>
      <c r="S10" s="121" t="s">
        <v>130</v>
      </c>
      <c r="T10" s="121" t="s">
        <v>136</v>
      </c>
      <c r="U10" s="121">
        <v>0.52915000000000001</v>
      </c>
      <c r="V10" s="121">
        <f>ROUND(E10*U10,2)</f>
        <v>0.78</v>
      </c>
      <c r="W10" s="121"/>
      <c r="X10" s="121" t="s">
        <v>131</v>
      </c>
      <c r="Y10" s="116"/>
      <c r="Z10" s="116"/>
      <c r="AA10" s="116"/>
      <c r="AB10" s="116"/>
      <c r="AC10" s="116"/>
      <c r="AD10" s="116"/>
      <c r="AE10" s="116"/>
      <c r="AF10" s="116"/>
      <c r="AG10" s="116" t="s">
        <v>132</v>
      </c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</row>
    <row r="11" spans="1:60" outlineLevel="1" x14ac:dyDescent="0.2">
      <c r="A11" s="119"/>
      <c r="B11" s="120"/>
      <c r="C11" s="146" t="s">
        <v>137</v>
      </c>
      <c r="D11" s="122"/>
      <c r="E11" s="123">
        <v>1.47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16"/>
      <c r="Z11" s="116"/>
      <c r="AA11" s="116"/>
      <c r="AB11" s="116"/>
      <c r="AC11" s="116"/>
      <c r="AD11" s="116"/>
      <c r="AE11" s="116"/>
      <c r="AF11" s="116"/>
      <c r="AG11" s="116" t="s">
        <v>138</v>
      </c>
      <c r="AH11" s="116">
        <v>0</v>
      </c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 outlineLevel="1" x14ac:dyDescent="0.2">
      <c r="A12" s="131">
        <v>3</v>
      </c>
      <c r="B12" s="132" t="s">
        <v>139</v>
      </c>
      <c r="C12" s="145" t="s">
        <v>140</v>
      </c>
      <c r="D12" s="133" t="s">
        <v>141</v>
      </c>
      <c r="E12" s="134">
        <v>4</v>
      </c>
      <c r="F12" s="135"/>
      <c r="G12" s="136">
        <f>ROUND(E12*F12,2)</f>
        <v>0</v>
      </c>
      <c r="H12" s="121">
        <v>22.62</v>
      </c>
      <c r="I12" s="121">
        <f>ROUND(E12*H12,2)</f>
        <v>90.48</v>
      </c>
      <c r="J12" s="121">
        <v>104.38</v>
      </c>
      <c r="K12" s="121">
        <f>ROUND(E12*J12,2)</f>
        <v>417.52</v>
      </c>
      <c r="L12" s="121">
        <v>15</v>
      </c>
      <c r="M12" s="121">
        <f>G12*(1+L12/100)</f>
        <v>0</v>
      </c>
      <c r="N12" s="121">
        <v>1.0200000000000001E-3</v>
      </c>
      <c r="O12" s="121">
        <f>ROUND(E12*N12,2)</f>
        <v>0</v>
      </c>
      <c r="P12" s="121">
        <v>0</v>
      </c>
      <c r="Q12" s="121">
        <f>ROUND(E12*P12,2)</f>
        <v>0</v>
      </c>
      <c r="R12" s="121"/>
      <c r="S12" s="121" t="s">
        <v>130</v>
      </c>
      <c r="T12" s="121" t="s">
        <v>136</v>
      </c>
      <c r="U12" s="121">
        <v>0.223</v>
      </c>
      <c r="V12" s="121">
        <f>ROUND(E12*U12,2)</f>
        <v>0.89</v>
      </c>
      <c r="W12" s="121"/>
      <c r="X12" s="121" t="s">
        <v>131</v>
      </c>
      <c r="Y12" s="116"/>
      <c r="Z12" s="116"/>
      <c r="AA12" s="116"/>
      <c r="AB12" s="116"/>
      <c r="AC12" s="116"/>
      <c r="AD12" s="116"/>
      <c r="AE12" s="116"/>
      <c r="AF12" s="116"/>
      <c r="AG12" s="116" t="s">
        <v>132</v>
      </c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</row>
    <row r="13" spans="1:60" outlineLevel="1" x14ac:dyDescent="0.2">
      <c r="A13" s="119"/>
      <c r="B13" s="120"/>
      <c r="C13" s="146" t="s">
        <v>142</v>
      </c>
      <c r="D13" s="122"/>
      <c r="E13" s="123">
        <v>4</v>
      </c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16"/>
      <c r="Z13" s="116"/>
      <c r="AA13" s="116"/>
      <c r="AB13" s="116"/>
      <c r="AC13" s="116"/>
      <c r="AD13" s="116"/>
      <c r="AE13" s="116"/>
      <c r="AF13" s="116"/>
      <c r="AG13" s="116" t="s">
        <v>138</v>
      </c>
      <c r="AH13" s="116">
        <v>0</v>
      </c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</row>
    <row r="14" spans="1:60" outlineLevel="1" x14ac:dyDescent="0.2">
      <c r="A14" s="137">
        <v>4</v>
      </c>
      <c r="B14" s="138" t="s">
        <v>40</v>
      </c>
      <c r="C14" s="144" t="s">
        <v>143</v>
      </c>
      <c r="D14" s="139" t="s">
        <v>144</v>
      </c>
      <c r="E14" s="140">
        <v>1</v>
      </c>
      <c r="F14" s="141"/>
      <c r="G14" s="142">
        <f>ROUND(E14*F14,2)</f>
        <v>0</v>
      </c>
      <c r="H14" s="121">
        <v>1346</v>
      </c>
      <c r="I14" s="121">
        <f>ROUND(E14*H14,2)</f>
        <v>1346</v>
      </c>
      <c r="J14" s="121">
        <v>0</v>
      </c>
      <c r="K14" s="121">
        <f>ROUND(E14*J14,2)</f>
        <v>0</v>
      </c>
      <c r="L14" s="121">
        <v>15</v>
      </c>
      <c r="M14" s="121">
        <f>G14*(1+L14/100)</f>
        <v>0</v>
      </c>
      <c r="N14" s="121">
        <v>0</v>
      </c>
      <c r="O14" s="121">
        <f>ROUND(E14*N14,2)</f>
        <v>0</v>
      </c>
      <c r="P14" s="121">
        <v>0</v>
      </c>
      <c r="Q14" s="121">
        <f>ROUND(E14*P14,2)</f>
        <v>0</v>
      </c>
      <c r="R14" s="121"/>
      <c r="S14" s="121" t="s">
        <v>145</v>
      </c>
      <c r="T14" s="121" t="s">
        <v>146</v>
      </c>
      <c r="U14" s="121">
        <v>0</v>
      </c>
      <c r="V14" s="121">
        <f>ROUND(E14*U14,2)</f>
        <v>0</v>
      </c>
      <c r="W14" s="121"/>
      <c r="X14" s="121" t="s">
        <v>147</v>
      </c>
      <c r="Y14" s="116"/>
      <c r="Z14" s="116"/>
      <c r="AA14" s="116"/>
      <c r="AB14" s="116"/>
      <c r="AC14" s="116"/>
      <c r="AD14" s="116"/>
      <c r="AE14" s="116"/>
      <c r="AF14" s="116"/>
      <c r="AG14" s="116" t="s">
        <v>148</v>
      </c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</row>
    <row r="15" spans="1:60" ht="22.5" outlineLevel="1" x14ac:dyDescent="0.2">
      <c r="A15" s="131">
        <v>5</v>
      </c>
      <c r="B15" s="132" t="s">
        <v>149</v>
      </c>
      <c r="C15" s="145" t="s">
        <v>150</v>
      </c>
      <c r="D15" s="133" t="s">
        <v>135</v>
      </c>
      <c r="E15" s="134">
        <v>2.4700000000000002</v>
      </c>
      <c r="F15" s="135"/>
      <c r="G15" s="136">
        <f>ROUND(E15*F15,2)</f>
        <v>0</v>
      </c>
      <c r="H15" s="121">
        <v>0</v>
      </c>
      <c r="I15" s="121">
        <f>ROUND(E15*H15,2)</f>
        <v>0</v>
      </c>
      <c r="J15" s="121">
        <v>692</v>
      </c>
      <c r="K15" s="121">
        <f>ROUND(E15*J15,2)</f>
        <v>1709.24</v>
      </c>
      <c r="L15" s="121">
        <v>15</v>
      </c>
      <c r="M15" s="121">
        <f>G15*(1+L15/100)</f>
        <v>0</v>
      </c>
      <c r="N15" s="121">
        <v>1.1469999999999999E-2</v>
      </c>
      <c r="O15" s="121">
        <f>ROUND(E15*N15,2)</f>
        <v>0.03</v>
      </c>
      <c r="P15" s="121">
        <v>0</v>
      </c>
      <c r="Q15" s="121">
        <f>ROUND(E15*P15,2)</f>
        <v>0</v>
      </c>
      <c r="R15" s="121"/>
      <c r="S15" s="121" t="s">
        <v>130</v>
      </c>
      <c r="T15" s="121" t="s">
        <v>130</v>
      </c>
      <c r="U15" s="121">
        <v>0</v>
      </c>
      <c r="V15" s="121">
        <f>ROUND(E15*U15,2)</f>
        <v>0</v>
      </c>
      <c r="W15" s="121"/>
      <c r="X15" s="121" t="s">
        <v>151</v>
      </c>
      <c r="Y15" s="116"/>
      <c r="Z15" s="116"/>
      <c r="AA15" s="116"/>
      <c r="AB15" s="116"/>
      <c r="AC15" s="116"/>
      <c r="AD15" s="116"/>
      <c r="AE15" s="116"/>
      <c r="AF15" s="116"/>
      <c r="AG15" s="116" t="s">
        <v>152</v>
      </c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</row>
    <row r="16" spans="1:60" outlineLevel="1" x14ac:dyDescent="0.2">
      <c r="A16" s="119"/>
      <c r="B16" s="120"/>
      <c r="C16" s="146" t="s">
        <v>153</v>
      </c>
      <c r="D16" s="122"/>
      <c r="E16" s="123">
        <v>2.4700000000000002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16"/>
      <c r="Z16" s="116"/>
      <c r="AA16" s="116"/>
      <c r="AB16" s="116"/>
      <c r="AC16" s="116"/>
      <c r="AD16" s="116"/>
      <c r="AE16" s="116"/>
      <c r="AF16" s="116"/>
      <c r="AG16" s="116" t="s">
        <v>138</v>
      </c>
      <c r="AH16" s="116">
        <v>0</v>
      </c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</row>
    <row r="17" spans="1:60" x14ac:dyDescent="0.2">
      <c r="A17" s="125" t="s">
        <v>125</v>
      </c>
      <c r="B17" s="126" t="s">
        <v>51</v>
      </c>
      <c r="C17" s="143" t="s">
        <v>52</v>
      </c>
      <c r="D17" s="127"/>
      <c r="E17" s="128"/>
      <c r="F17" s="129"/>
      <c r="G17" s="130">
        <f>SUMIF(AG18:AG54,"&lt;&gt;NOR",G18:G54)</f>
        <v>0</v>
      </c>
      <c r="H17" s="124"/>
      <c r="I17" s="124">
        <f>SUM(I18:I54)</f>
        <v>1558.7399999999998</v>
      </c>
      <c r="J17" s="124"/>
      <c r="K17" s="124">
        <f>SUM(K18:K54)</f>
        <v>13761.15</v>
      </c>
      <c r="L17" s="124"/>
      <c r="M17" s="124">
        <f>SUM(M18:M54)</f>
        <v>0</v>
      </c>
      <c r="N17" s="124"/>
      <c r="O17" s="124">
        <f>SUM(O18:O54)</f>
        <v>0.80999999999999994</v>
      </c>
      <c r="P17" s="124"/>
      <c r="Q17" s="124">
        <f>SUM(Q18:Q54)</f>
        <v>0</v>
      </c>
      <c r="R17" s="124"/>
      <c r="S17" s="124"/>
      <c r="T17" s="124"/>
      <c r="U17" s="124"/>
      <c r="V17" s="124">
        <f>SUM(V18:V54)</f>
        <v>27.22</v>
      </c>
      <c r="W17" s="124"/>
      <c r="X17" s="124"/>
      <c r="AG17" t="s">
        <v>126</v>
      </c>
    </row>
    <row r="18" spans="1:60" outlineLevel="1" x14ac:dyDescent="0.2">
      <c r="A18" s="131">
        <v>6</v>
      </c>
      <c r="B18" s="132" t="s">
        <v>154</v>
      </c>
      <c r="C18" s="145" t="s">
        <v>155</v>
      </c>
      <c r="D18" s="133" t="s">
        <v>135</v>
      </c>
      <c r="E18" s="134">
        <v>1.68</v>
      </c>
      <c r="F18" s="135"/>
      <c r="G18" s="136">
        <f>ROUND(E18*F18,2)</f>
        <v>0</v>
      </c>
      <c r="H18" s="121">
        <v>24.78</v>
      </c>
      <c r="I18" s="121">
        <f>ROUND(E18*H18,2)</f>
        <v>41.63</v>
      </c>
      <c r="J18" s="121">
        <v>115.22</v>
      </c>
      <c r="K18" s="121">
        <f>ROUND(E18*J18,2)</f>
        <v>193.57</v>
      </c>
      <c r="L18" s="121">
        <v>15</v>
      </c>
      <c r="M18" s="121">
        <f>G18*(1+L18/100)</f>
        <v>0</v>
      </c>
      <c r="N18" s="121">
        <v>4.8999999999999998E-3</v>
      </c>
      <c r="O18" s="121">
        <f>ROUND(E18*N18,2)</f>
        <v>0.01</v>
      </c>
      <c r="P18" s="121">
        <v>0</v>
      </c>
      <c r="Q18" s="121">
        <f>ROUND(E18*P18,2)</f>
        <v>0</v>
      </c>
      <c r="R18" s="121"/>
      <c r="S18" s="121" t="s">
        <v>130</v>
      </c>
      <c r="T18" s="121" t="s">
        <v>136</v>
      </c>
      <c r="U18" s="121">
        <v>0.25</v>
      </c>
      <c r="V18" s="121">
        <f>ROUND(E18*U18,2)</f>
        <v>0.42</v>
      </c>
      <c r="W18" s="121"/>
      <c r="X18" s="121" t="s">
        <v>131</v>
      </c>
      <c r="Y18" s="116"/>
      <c r="Z18" s="116"/>
      <c r="AA18" s="116"/>
      <c r="AB18" s="116"/>
      <c r="AC18" s="116"/>
      <c r="AD18" s="116"/>
      <c r="AE18" s="116"/>
      <c r="AF18" s="116"/>
      <c r="AG18" s="116" t="s">
        <v>132</v>
      </c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</row>
    <row r="19" spans="1:60" outlineLevel="1" x14ac:dyDescent="0.2">
      <c r="A19" s="119"/>
      <c r="B19" s="120"/>
      <c r="C19" s="146" t="s">
        <v>137</v>
      </c>
      <c r="D19" s="122"/>
      <c r="E19" s="123">
        <v>1.47</v>
      </c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16"/>
      <c r="Z19" s="116"/>
      <c r="AA19" s="116"/>
      <c r="AB19" s="116"/>
      <c r="AC19" s="116"/>
      <c r="AD19" s="116"/>
      <c r="AE19" s="116"/>
      <c r="AF19" s="116"/>
      <c r="AG19" s="116" t="s">
        <v>138</v>
      </c>
      <c r="AH19" s="116">
        <v>0</v>
      </c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</row>
    <row r="20" spans="1:60" outlineLevel="1" x14ac:dyDescent="0.2">
      <c r="A20" s="119"/>
      <c r="B20" s="120"/>
      <c r="C20" s="146" t="s">
        <v>156</v>
      </c>
      <c r="D20" s="122"/>
      <c r="E20" s="123">
        <v>0.21</v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16"/>
      <c r="Z20" s="116"/>
      <c r="AA20" s="116"/>
      <c r="AB20" s="116"/>
      <c r="AC20" s="116"/>
      <c r="AD20" s="116"/>
      <c r="AE20" s="116"/>
      <c r="AF20" s="116"/>
      <c r="AG20" s="116" t="s">
        <v>138</v>
      </c>
      <c r="AH20" s="116">
        <v>0</v>
      </c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</row>
    <row r="21" spans="1:60" outlineLevel="1" x14ac:dyDescent="0.2">
      <c r="A21" s="131">
        <v>7</v>
      </c>
      <c r="B21" s="132" t="s">
        <v>157</v>
      </c>
      <c r="C21" s="145" t="s">
        <v>158</v>
      </c>
      <c r="D21" s="133" t="s">
        <v>135</v>
      </c>
      <c r="E21" s="134">
        <v>6.3</v>
      </c>
      <c r="F21" s="135"/>
      <c r="G21" s="136">
        <f>ROUND(E21*F21,2)</f>
        <v>0</v>
      </c>
      <c r="H21" s="121">
        <v>13.56</v>
      </c>
      <c r="I21" s="121">
        <f>ROUND(E21*H21,2)</f>
        <v>85.43</v>
      </c>
      <c r="J21" s="121">
        <v>33.04</v>
      </c>
      <c r="K21" s="121">
        <f>ROUND(E21*J21,2)</f>
        <v>208.15</v>
      </c>
      <c r="L21" s="121">
        <v>15</v>
      </c>
      <c r="M21" s="121">
        <f>G21*(1+L21/100)</f>
        <v>0</v>
      </c>
      <c r="N21" s="121">
        <v>4.0000000000000003E-5</v>
      </c>
      <c r="O21" s="121">
        <f>ROUND(E21*N21,2)</f>
        <v>0</v>
      </c>
      <c r="P21" s="121">
        <v>0</v>
      </c>
      <c r="Q21" s="121">
        <f>ROUND(E21*P21,2)</f>
        <v>0</v>
      </c>
      <c r="R21" s="121"/>
      <c r="S21" s="121" t="s">
        <v>130</v>
      </c>
      <c r="T21" s="121" t="s">
        <v>136</v>
      </c>
      <c r="U21" s="121">
        <v>7.8E-2</v>
      </c>
      <c r="V21" s="121">
        <f>ROUND(E21*U21,2)</f>
        <v>0.49</v>
      </c>
      <c r="W21" s="121"/>
      <c r="X21" s="121" t="s">
        <v>131</v>
      </c>
      <c r="Y21" s="116"/>
      <c r="Z21" s="116"/>
      <c r="AA21" s="116"/>
      <c r="AB21" s="116"/>
      <c r="AC21" s="116"/>
      <c r="AD21" s="116"/>
      <c r="AE21" s="116"/>
      <c r="AF21" s="116"/>
      <c r="AG21" s="116" t="s">
        <v>132</v>
      </c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</row>
    <row r="22" spans="1:60" outlineLevel="1" x14ac:dyDescent="0.2">
      <c r="A22" s="119"/>
      <c r="B22" s="120"/>
      <c r="C22" s="146" t="s">
        <v>159</v>
      </c>
      <c r="D22" s="122"/>
      <c r="E22" s="123">
        <v>4.5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16"/>
      <c r="Z22" s="116"/>
      <c r="AA22" s="116"/>
      <c r="AB22" s="116"/>
      <c r="AC22" s="116"/>
      <c r="AD22" s="116"/>
      <c r="AE22" s="116"/>
      <c r="AF22" s="116"/>
      <c r="AG22" s="116" t="s">
        <v>138</v>
      </c>
      <c r="AH22" s="116">
        <v>0</v>
      </c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</row>
    <row r="23" spans="1:60" outlineLevel="1" x14ac:dyDescent="0.2">
      <c r="A23" s="119"/>
      <c r="B23" s="120"/>
      <c r="C23" s="146" t="s">
        <v>160</v>
      </c>
      <c r="D23" s="122"/>
      <c r="E23" s="123">
        <v>1.8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16"/>
      <c r="Z23" s="116"/>
      <c r="AA23" s="116"/>
      <c r="AB23" s="116"/>
      <c r="AC23" s="116"/>
      <c r="AD23" s="116"/>
      <c r="AE23" s="116"/>
      <c r="AF23" s="116"/>
      <c r="AG23" s="116" t="s">
        <v>138</v>
      </c>
      <c r="AH23" s="116">
        <v>0</v>
      </c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</row>
    <row r="24" spans="1:60" ht="22.5" outlineLevel="1" x14ac:dyDescent="0.2">
      <c r="A24" s="131">
        <v>8</v>
      </c>
      <c r="B24" s="132" t="s">
        <v>161</v>
      </c>
      <c r="C24" s="145" t="s">
        <v>162</v>
      </c>
      <c r="D24" s="133" t="s">
        <v>135</v>
      </c>
      <c r="E24" s="134">
        <v>34.909999999999997</v>
      </c>
      <c r="F24" s="135"/>
      <c r="G24" s="136">
        <f>ROUND(E24*F24,2)</f>
        <v>0</v>
      </c>
      <c r="H24" s="121">
        <v>16.05</v>
      </c>
      <c r="I24" s="121">
        <f>ROUND(E24*H24,2)</f>
        <v>560.30999999999995</v>
      </c>
      <c r="J24" s="121">
        <v>96.45</v>
      </c>
      <c r="K24" s="121">
        <f>ROUND(E24*J24,2)</f>
        <v>3367.07</v>
      </c>
      <c r="L24" s="121">
        <v>15</v>
      </c>
      <c r="M24" s="121">
        <f>G24*(1+L24/100)</f>
        <v>0</v>
      </c>
      <c r="N24" s="121">
        <v>6.0899999999999999E-3</v>
      </c>
      <c r="O24" s="121">
        <f>ROUND(E24*N24,2)</f>
        <v>0.21</v>
      </c>
      <c r="P24" s="121">
        <v>0</v>
      </c>
      <c r="Q24" s="121">
        <f>ROUND(E24*P24,2)</f>
        <v>0</v>
      </c>
      <c r="R24" s="121"/>
      <c r="S24" s="121" t="s">
        <v>130</v>
      </c>
      <c r="T24" s="121" t="s">
        <v>130</v>
      </c>
      <c r="U24" s="121">
        <v>0.19273999999999999</v>
      </c>
      <c r="V24" s="121">
        <f>ROUND(E24*U24,2)</f>
        <v>6.73</v>
      </c>
      <c r="W24" s="121"/>
      <c r="X24" s="121" t="s">
        <v>131</v>
      </c>
      <c r="Y24" s="116"/>
      <c r="Z24" s="116"/>
      <c r="AA24" s="116"/>
      <c r="AB24" s="116"/>
      <c r="AC24" s="116"/>
      <c r="AD24" s="116"/>
      <c r="AE24" s="116"/>
      <c r="AF24" s="116"/>
      <c r="AG24" s="116" t="s">
        <v>132</v>
      </c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</row>
    <row r="25" spans="1:60" outlineLevel="1" x14ac:dyDescent="0.2">
      <c r="A25" s="119"/>
      <c r="B25" s="120"/>
      <c r="C25" s="146" t="s">
        <v>163</v>
      </c>
      <c r="D25" s="122"/>
      <c r="E25" s="123">
        <v>5.85</v>
      </c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6"/>
      <c r="Z25" s="116"/>
      <c r="AA25" s="116"/>
      <c r="AB25" s="116"/>
      <c r="AC25" s="116"/>
      <c r="AD25" s="116"/>
      <c r="AE25" s="116"/>
      <c r="AF25" s="116"/>
      <c r="AG25" s="116" t="s">
        <v>138</v>
      </c>
      <c r="AH25" s="116">
        <v>0</v>
      </c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</row>
    <row r="26" spans="1:60" outlineLevel="1" x14ac:dyDescent="0.2">
      <c r="A26" s="119"/>
      <c r="B26" s="120"/>
      <c r="C26" s="146" t="s">
        <v>164</v>
      </c>
      <c r="D26" s="122"/>
      <c r="E26" s="123">
        <v>0.78</v>
      </c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16"/>
      <c r="Z26" s="116"/>
      <c r="AA26" s="116"/>
      <c r="AB26" s="116"/>
      <c r="AC26" s="116"/>
      <c r="AD26" s="116"/>
      <c r="AE26" s="116"/>
      <c r="AF26" s="116"/>
      <c r="AG26" s="116" t="s">
        <v>138</v>
      </c>
      <c r="AH26" s="116">
        <v>0</v>
      </c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</row>
    <row r="27" spans="1:60" outlineLevel="1" x14ac:dyDescent="0.2">
      <c r="A27" s="119"/>
      <c r="B27" s="120"/>
      <c r="C27" s="146" t="s">
        <v>165</v>
      </c>
      <c r="D27" s="122"/>
      <c r="E27" s="123">
        <v>3.99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16"/>
      <c r="Z27" s="116"/>
      <c r="AA27" s="116"/>
      <c r="AB27" s="116"/>
      <c r="AC27" s="116"/>
      <c r="AD27" s="116"/>
      <c r="AE27" s="116"/>
      <c r="AF27" s="116"/>
      <c r="AG27" s="116" t="s">
        <v>138</v>
      </c>
      <c r="AH27" s="116">
        <v>0</v>
      </c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</row>
    <row r="28" spans="1:60" outlineLevel="1" x14ac:dyDescent="0.2">
      <c r="A28" s="119"/>
      <c r="B28" s="120"/>
      <c r="C28" s="146" t="s">
        <v>166</v>
      </c>
      <c r="D28" s="122"/>
      <c r="E28" s="123">
        <v>1.17</v>
      </c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16"/>
      <c r="Z28" s="116"/>
      <c r="AA28" s="116"/>
      <c r="AB28" s="116"/>
      <c r="AC28" s="116"/>
      <c r="AD28" s="116"/>
      <c r="AE28" s="116"/>
      <c r="AF28" s="116"/>
      <c r="AG28" s="116" t="s">
        <v>138</v>
      </c>
      <c r="AH28" s="116">
        <v>0</v>
      </c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</row>
    <row r="29" spans="1:60" outlineLevel="1" x14ac:dyDescent="0.2">
      <c r="A29" s="119"/>
      <c r="B29" s="120"/>
      <c r="C29" s="146" t="s">
        <v>167</v>
      </c>
      <c r="D29" s="122"/>
      <c r="E29" s="123">
        <v>15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6"/>
      <c r="Z29" s="116"/>
      <c r="AA29" s="116"/>
      <c r="AB29" s="116"/>
      <c r="AC29" s="116"/>
      <c r="AD29" s="116"/>
      <c r="AE29" s="116"/>
      <c r="AF29" s="116"/>
      <c r="AG29" s="116" t="s">
        <v>138</v>
      </c>
      <c r="AH29" s="116">
        <v>0</v>
      </c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</row>
    <row r="30" spans="1:60" outlineLevel="1" x14ac:dyDescent="0.2">
      <c r="A30" s="119"/>
      <c r="B30" s="120"/>
      <c r="C30" s="146" t="s">
        <v>168</v>
      </c>
      <c r="D30" s="122"/>
      <c r="E30" s="123">
        <v>8.1199999999999992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6"/>
      <c r="Z30" s="116"/>
      <c r="AA30" s="116"/>
      <c r="AB30" s="116"/>
      <c r="AC30" s="116"/>
      <c r="AD30" s="116"/>
      <c r="AE30" s="116"/>
      <c r="AF30" s="116"/>
      <c r="AG30" s="116" t="s">
        <v>138</v>
      </c>
      <c r="AH30" s="116">
        <v>0</v>
      </c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</row>
    <row r="31" spans="1:60" outlineLevel="1" x14ac:dyDescent="0.2">
      <c r="A31" s="131">
        <v>9</v>
      </c>
      <c r="B31" s="132" t="s">
        <v>169</v>
      </c>
      <c r="C31" s="145" t="s">
        <v>170</v>
      </c>
      <c r="D31" s="133" t="s">
        <v>141</v>
      </c>
      <c r="E31" s="134">
        <v>3.35</v>
      </c>
      <c r="F31" s="135"/>
      <c r="G31" s="136">
        <f>ROUND(E31*F31,2)</f>
        <v>0</v>
      </c>
      <c r="H31" s="121">
        <v>3.79</v>
      </c>
      <c r="I31" s="121">
        <f>ROUND(E31*H31,2)</f>
        <v>12.7</v>
      </c>
      <c r="J31" s="121">
        <v>80.11</v>
      </c>
      <c r="K31" s="121">
        <f>ROUND(E31*J31,2)</f>
        <v>268.37</v>
      </c>
      <c r="L31" s="121">
        <v>15</v>
      </c>
      <c r="M31" s="121">
        <f>G31*(1+L31/100)</f>
        <v>0</v>
      </c>
      <c r="N31" s="121">
        <v>3.7100000000000002E-3</v>
      </c>
      <c r="O31" s="121">
        <f>ROUND(E31*N31,2)</f>
        <v>0.01</v>
      </c>
      <c r="P31" s="121">
        <v>0</v>
      </c>
      <c r="Q31" s="121">
        <f>ROUND(E31*P31,2)</f>
        <v>0</v>
      </c>
      <c r="R31" s="121"/>
      <c r="S31" s="121" t="s">
        <v>130</v>
      </c>
      <c r="T31" s="121" t="s">
        <v>130</v>
      </c>
      <c r="U31" s="121">
        <v>0.18179999999999999</v>
      </c>
      <c r="V31" s="121">
        <f>ROUND(E31*U31,2)</f>
        <v>0.61</v>
      </c>
      <c r="W31" s="121"/>
      <c r="X31" s="121" t="s">
        <v>131</v>
      </c>
      <c r="Y31" s="116"/>
      <c r="Z31" s="116"/>
      <c r="AA31" s="116"/>
      <c r="AB31" s="116"/>
      <c r="AC31" s="116"/>
      <c r="AD31" s="116"/>
      <c r="AE31" s="116"/>
      <c r="AF31" s="116"/>
      <c r="AG31" s="116" t="s">
        <v>132</v>
      </c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</row>
    <row r="32" spans="1:60" outlineLevel="1" x14ac:dyDescent="0.2">
      <c r="A32" s="119"/>
      <c r="B32" s="120"/>
      <c r="C32" s="146" t="s">
        <v>171</v>
      </c>
      <c r="D32" s="122"/>
      <c r="E32" s="123">
        <v>0.8</v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16"/>
      <c r="Z32" s="116"/>
      <c r="AA32" s="116"/>
      <c r="AB32" s="116"/>
      <c r="AC32" s="116"/>
      <c r="AD32" s="116"/>
      <c r="AE32" s="116"/>
      <c r="AF32" s="116"/>
      <c r="AG32" s="116" t="s">
        <v>138</v>
      </c>
      <c r="AH32" s="116">
        <v>0</v>
      </c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</row>
    <row r="33" spans="1:60" outlineLevel="1" x14ac:dyDescent="0.2">
      <c r="A33" s="119"/>
      <c r="B33" s="120"/>
      <c r="C33" s="146" t="s">
        <v>172</v>
      </c>
      <c r="D33" s="122"/>
      <c r="E33" s="123">
        <v>2.5499999999999998</v>
      </c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16"/>
      <c r="Z33" s="116"/>
      <c r="AA33" s="116"/>
      <c r="AB33" s="116"/>
      <c r="AC33" s="116"/>
      <c r="AD33" s="116"/>
      <c r="AE33" s="116"/>
      <c r="AF33" s="116"/>
      <c r="AG33" s="116" t="s">
        <v>138</v>
      </c>
      <c r="AH33" s="116">
        <v>0</v>
      </c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</row>
    <row r="34" spans="1:60" outlineLevel="1" x14ac:dyDescent="0.2">
      <c r="A34" s="131">
        <v>10</v>
      </c>
      <c r="B34" s="132" t="s">
        <v>173</v>
      </c>
      <c r="C34" s="145" t="s">
        <v>174</v>
      </c>
      <c r="D34" s="133" t="s">
        <v>135</v>
      </c>
      <c r="E34" s="134">
        <v>105.117</v>
      </c>
      <c r="F34" s="135"/>
      <c r="G34" s="136">
        <f>ROUND(E34*F34,2)</f>
        <v>0</v>
      </c>
      <c r="H34" s="121">
        <v>5.25</v>
      </c>
      <c r="I34" s="121">
        <f>ROUND(E34*H34,2)</f>
        <v>551.86</v>
      </c>
      <c r="J34" s="121">
        <v>87.05</v>
      </c>
      <c r="K34" s="121">
        <f>ROUND(E34*J34,2)</f>
        <v>9150.43</v>
      </c>
      <c r="L34" s="121">
        <v>15</v>
      </c>
      <c r="M34" s="121">
        <f>G34*(1+L34/100)</f>
        <v>0</v>
      </c>
      <c r="N34" s="121">
        <v>5.4299999999999999E-3</v>
      </c>
      <c r="O34" s="121">
        <f>ROUND(E34*N34,2)</f>
        <v>0.56999999999999995</v>
      </c>
      <c r="P34" s="121">
        <v>0</v>
      </c>
      <c r="Q34" s="121">
        <f>ROUND(E34*P34,2)</f>
        <v>0</v>
      </c>
      <c r="R34" s="121"/>
      <c r="S34" s="121" t="s">
        <v>130</v>
      </c>
      <c r="T34" s="121" t="s">
        <v>130</v>
      </c>
      <c r="U34" s="121">
        <v>0.16941999999999999</v>
      </c>
      <c r="V34" s="121">
        <f>ROUND(E34*U34,2)</f>
        <v>17.809999999999999</v>
      </c>
      <c r="W34" s="121"/>
      <c r="X34" s="121" t="s">
        <v>131</v>
      </c>
      <c r="Y34" s="116"/>
      <c r="Z34" s="116"/>
      <c r="AA34" s="116"/>
      <c r="AB34" s="116"/>
      <c r="AC34" s="116"/>
      <c r="AD34" s="116"/>
      <c r="AE34" s="116"/>
      <c r="AF34" s="116"/>
      <c r="AG34" s="116" t="s">
        <v>132</v>
      </c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</row>
    <row r="35" spans="1:60" outlineLevel="1" x14ac:dyDescent="0.2">
      <c r="A35" s="119"/>
      <c r="B35" s="120"/>
      <c r="C35" s="146" t="s">
        <v>175</v>
      </c>
      <c r="D35" s="122"/>
      <c r="E35" s="123">
        <v>30.16</v>
      </c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16"/>
      <c r="Z35" s="116"/>
      <c r="AA35" s="116"/>
      <c r="AB35" s="116"/>
      <c r="AC35" s="116"/>
      <c r="AD35" s="116"/>
      <c r="AE35" s="116"/>
      <c r="AF35" s="116"/>
      <c r="AG35" s="116" t="s">
        <v>138</v>
      </c>
      <c r="AH35" s="116">
        <v>0</v>
      </c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</row>
    <row r="36" spans="1:60" outlineLevel="1" x14ac:dyDescent="0.2">
      <c r="A36" s="119"/>
      <c r="B36" s="120"/>
      <c r="C36" s="146" t="s">
        <v>176</v>
      </c>
      <c r="D36" s="122"/>
      <c r="E36" s="123">
        <v>-3.5459999999999998</v>
      </c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16"/>
      <c r="Z36" s="116"/>
      <c r="AA36" s="116"/>
      <c r="AB36" s="116"/>
      <c r="AC36" s="116"/>
      <c r="AD36" s="116"/>
      <c r="AE36" s="116"/>
      <c r="AF36" s="116"/>
      <c r="AG36" s="116" t="s">
        <v>138</v>
      </c>
      <c r="AH36" s="116">
        <v>0</v>
      </c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</row>
    <row r="37" spans="1:60" outlineLevel="1" x14ac:dyDescent="0.2">
      <c r="A37" s="119"/>
      <c r="B37" s="120"/>
      <c r="C37" s="146" t="s">
        <v>177</v>
      </c>
      <c r="D37" s="122"/>
      <c r="E37" s="123">
        <v>-1.5760000000000001</v>
      </c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16"/>
      <c r="Z37" s="116"/>
      <c r="AA37" s="116"/>
      <c r="AB37" s="116"/>
      <c r="AC37" s="116"/>
      <c r="AD37" s="116"/>
      <c r="AE37" s="116"/>
      <c r="AF37" s="116"/>
      <c r="AG37" s="116" t="s">
        <v>138</v>
      </c>
      <c r="AH37" s="116">
        <v>0</v>
      </c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</row>
    <row r="38" spans="1:60" outlineLevel="1" x14ac:dyDescent="0.2">
      <c r="A38" s="119"/>
      <c r="B38" s="120"/>
      <c r="C38" s="146" t="s">
        <v>178</v>
      </c>
      <c r="D38" s="122"/>
      <c r="E38" s="123">
        <v>-2.4624999999999999</v>
      </c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16"/>
      <c r="Z38" s="116"/>
      <c r="AA38" s="116"/>
      <c r="AB38" s="116"/>
      <c r="AC38" s="116"/>
      <c r="AD38" s="116"/>
      <c r="AE38" s="116"/>
      <c r="AF38" s="116"/>
      <c r="AG38" s="116" t="s">
        <v>138</v>
      </c>
      <c r="AH38" s="116">
        <v>0</v>
      </c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</row>
    <row r="39" spans="1:60" outlineLevel="1" x14ac:dyDescent="0.2">
      <c r="A39" s="119"/>
      <c r="B39" s="120"/>
      <c r="C39" s="146" t="s">
        <v>179</v>
      </c>
      <c r="D39" s="122"/>
      <c r="E39" s="123">
        <v>9.8800000000000008</v>
      </c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16"/>
      <c r="Z39" s="116"/>
      <c r="AA39" s="116"/>
      <c r="AB39" s="116"/>
      <c r="AC39" s="116"/>
      <c r="AD39" s="116"/>
      <c r="AE39" s="116"/>
      <c r="AF39" s="116"/>
      <c r="AG39" s="116" t="s">
        <v>138</v>
      </c>
      <c r="AH39" s="116">
        <v>0</v>
      </c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</row>
    <row r="40" spans="1:60" outlineLevel="1" x14ac:dyDescent="0.2">
      <c r="A40" s="119"/>
      <c r="B40" s="120"/>
      <c r="C40" s="146" t="s">
        <v>180</v>
      </c>
      <c r="D40" s="122"/>
      <c r="E40" s="123">
        <v>-1.1819999999999999</v>
      </c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16"/>
      <c r="Z40" s="116"/>
      <c r="AA40" s="116"/>
      <c r="AB40" s="116"/>
      <c r="AC40" s="116"/>
      <c r="AD40" s="116"/>
      <c r="AE40" s="116"/>
      <c r="AF40" s="116"/>
      <c r="AG40" s="116" t="s">
        <v>138</v>
      </c>
      <c r="AH40" s="116">
        <v>0</v>
      </c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</row>
    <row r="41" spans="1:60" outlineLevel="1" x14ac:dyDescent="0.2">
      <c r="A41" s="119"/>
      <c r="B41" s="120"/>
      <c r="C41" s="146" t="s">
        <v>181</v>
      </c>
      <c r="D41" s="122"/>
      <c r="E41" s="123">
        <v>6.4</v>
      </c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16"/>
      <c r="Z41" s="116"/>
      <c r="AA41" s="116"/>
      <c r="AB41" s="116"/>
      <c r="AC41" s="116"/>
      <c r="AD41" s="116"/>
      <c r="AE41" s="116"/>
      <c r="AF41" s="116"/>
      <c r="AG41" s="116" t="s">
        <v>138</v>
      </c>
      <c r="AH41" s="116">
        <v>0</v>
      </c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</row>
    <row r="42" spans="1:60" outlineLevel="1" x14ac:dyDescent="0.2">
      <c r="A42" s="119"/>
      <c r="B42" s="120"/>
      <c r="C42" s="146" t="s">
        <v>182</v>
      </c>
      <c r="D42" s="122"/>
      <c r="E42" s="123">
        <v>9.1</v>
      </c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16"/>
      <c r="Z42" s="116"/>
      <c r="AA42" s="116"/>
      <c r="AB42" s="116"/>
      <c r="AC42" s="116"/>
      <c r="AD42" s="116"/>
      <c r="AE42" s="116"/>
      <c r="AF42" s="116"/>
      <c r="AG42" s="116" t="s">
        <v>138</v>
      </c>
      <c r="AH42" s="116">
        <v>0</v>
      </c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</row>
    <row r="43" spans="1:60" outlineLevel="1" x14ac:dyDescent="0.2">
      <c r="A43" s="119"/>
      <c r="B43" s="120"/>
      <c r="C43" s="146" t="s">
        <v>180</v>
      </c>
      <c r="D43" s="122"/>
      <c r="E43" s="123">
        <v>-1.1819999999999999</v>
      </c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16"/>
      <c r="Z43" s="116"/>
      <c r="AA43" s="116"/>
      <c r="AB43" s="116"/>
      <c r="AC43" s="116"/>
      <c r="AD43" s="116"/>
      <c r="AE43" s="116"/>
      <c r="AF43" s="116"/>
      <c r="AG43" s="116" t="s">
        <v>138</v>
      </c>
      <c r="AH43" s="116">
        <v>0</v>
      </c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</row>
    <row r="44" spans="1:60" outlineLevel="1" x14ac:dyDescent="0.2">
      <c r="A44" s="119"/>
      <c r="B44" s="120"/>
      <c r="C44" s="146" t="s">
        <v>183</v>
      </c>
      <c r="D44" s="122"/>
      <c r="E44" s="123">
        <v>41.6</v>
      </c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16"/>
      <c r="Z44" s="116"/>
      <c r="AA44" s="116"/>
      <c r="AB44" s="116"/>
      <c r="AC44" s="116"/>
      <c r="AD44" s="116"/>
      <c r="AE44" s="116"/>
      <c r="AF44" s="116"/>
      <c r="AG44" s="116" t="s">
        <v>138</v>
      </c>
      <c r="AH44" s="116">
        <v>0</v>
      </c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</row>
    <row r="45" spans="1:60" outlineLevel="1" x14ac:dyDescent="0.2">
      <c r="A45" s="119"/>
      <c r="B45" s="120"/>
      <c r="C45" s="146" t="s">
        <v>177</v>
      </c>
      <c r="D45" s="122"/>
      <c r="E45" s="123">
        <v>-1.5760000000000001</v>
      </c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16"/>
      <c r="Z45" s="116"/>
      <c r="AA45" s="116"/>
      <c r="AB45" s="116"/>
      <c r="AC45" s="116"/>
      <c r="AD45" s="116"/>
      <c r="AE45" s="116"/>
      <c r="AF45" s="116"/>
      <c r="AG45" s="116" t="s">
        <v>138</v>
      </c>
      <c r="AH45" s="116">
        <v>0</v>
      </c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</row>
    <row r="46" spans="1:60" outlineLevel="1" x14ac:dyDescent="0.2">
      <c r="A46" s="119"/>
      <c r="B46" s="120"/>
      <c r="C46" s="146" t="s">
        <v>178</v>
      </c>
      <c r="D46" s="122"/>
      <c r="E46" s="123">
        <v>-2.4624999999999999</v>
      </c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16"/>
      <c r="Z46" s="116"/>
      <c r="AA46" s="116"/>
      <c r="AB46" s="116"/>
      <c r="AC46" s="116"/>
      <c r="AD46" s="116"/>
      <c r="AE46" s="116"/>
      <c r="AF46" s="116"/>
      <c r="AG46" s="116" t="s">
        <v>138</v>
      </c>
      <c r="AH46" s="116">
        <v>0</v>
      </c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</row>
    <row r="47" spans="1:60" outlineLevel="1" x14ac:dyDescent="0.2">
      <c r="A47" s="119"/>
      <c r="B47" s="120"/>
      <c r="C47" s="146" t="s">
        <v>184</v>
      </c>
      <c r="D47" s="122"/>
      <c r="E47" s="123">
        <v>-3.85</v>
      </c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16"/>
      <c r="Z47" s="116"/>
      <c r="AA47" s="116"/>
      <c r="AB47" s="116"/>
      <c r="AC47" s="116"/>
      <c r="AD47" s="116"/>
      <c r="AE47" s="116"/>
      <c r="AF47" s="116"/>
      <c r="AG47" s="116" t="s">
        <v>138</v>
      </c>
      <c r="AH47" s="116">
        <v>0</v>
      </c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</row>
    <row r="48" spans="1:60" outlineLevel="1" x14ac:dyDescent="0.2">
      <c r="A48" s="119"/>
      <c r="B48" s="120"/>
      <c r="C48" s="146" t="s">
        <v>185</v>
      </c>
      <c r="D48" s="122"/>
      <c r="E48" s="123">
        <v>29.64</v>
      </c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16"/>
      <c r="Z48" s="116"/>
      <c r="AA48" s="116"/>
      <c r="AB48" s="116"/>
      <c r="AC48" s="116"/>
      <c r="AD48" s="116"/>
      <c r="AE48" s="116"/>
      <c r="AF48" s="116"/>
      <c r="AG48" s="116" t="s">
        <v>138</v>
      </c>
      <c r="AH48" s="116">
        <v>0</v>
      </c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</row>
    <row r="49" spans="1:60" outlineLevel="1" x14ac:dyDescent="0.2">
      <c r="A49" s="119"/>
      <c r="B49" s="120"/>
      <c r="C49" s="146" t="s">
        <v>177</v>
      </c>
      <c r="D49" s="122"/>
      <c r="E49" s="123">
        <v>-1.5760000000000001</v>
      </c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16"/>
      <c r="Z49" s="116"/>
      <c r="AA49" s="116"/>
      <c r="AB49" s="116"/>
      <c r="AC49" s="116"/>
      <c r="AD49" s="116"/>
      <c r="AE49" s="116"/>
      <c r="AF49" s="116"/>
      <c r="AG49" s="116" t="s">
        <v>138</v>
      </c>
      <c r="AH49" s="116">
        <v>0</v>
      </c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</row>
    <row r="50" spans="1:60" outlineLevel="1" x14ac:dyDescent="0.2">
      <c r="A50" s="119"/>
      <c r="B50" s="120"/>
      <c r="C50" s="146" t="s">
        <v>186</v>
      </c>
      <c r="D50" s="122"/>
      <c r="E50" s="123">
        <v>-2.25</v>
      </c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16"/>
      <c r="Z50" s="116"/>
      <c r="AA50" s="116"/>
      <c r="AB50" s="116"/>
      <c r="AC50" s="116"/>
      <c r="AD50" s="116"/>
      <c r="AE50" s="116"/>
      <c r="AF50" s="116"/>
      <c r="AG50" s="116" t="s">
        <v>138</v>
      </c>
      <c r="AH50" s="116">
        <v>0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</row>
    <row r="51" spans="1:60" ht="22.5" outlineLevel="1" x14ac:dyDescent="0.2">
      <c r="A51" s="131">
        <v>11</v>
      </c>
      <c r="B51" s="132" t="s">
        <v>187</v>
      </c>
      <c r="C51" s="145" t="s">
        <v>188</v>
      </c>
      <c r="D51" s="133" t="s">
        <v>135</v>
      </c>
      <c r="E51" s="134">
        <v>2.8</v>
      </c>
      <c r="F51" s="135"/>
      <c r="G51" s="136">
        <f>ROUND(E51*F51,2)</f>
        <v>0</v>
      </c>
      <c r="H51" s="121">
        <v>84.48</v>
      </c>
      <c r="I51" s="121">
        <f>ROUND(E51*H51,2)</f>
        <v>236.54</v>
      </c>
      <c r="J51" s="121">
        <v>180.02</v>
      </c>
      <c r="K51" s="121">
        <f>ROUND(E51*J51,2)</f>
        <v>504.06</v>
      </c>
      <c r="L51" s="121">
        <v>15</v>
      </c>
      <c r="M51" s="121">
        <f>G51*(1+L51/100)</f>
        <v>0</v>
      </c>
      <c r="N51" s="121">
        <v>3.6099999999999999E-3</v>
      </c>
      <c r="O51" s="121">
        <f>ROUND(E51*N51,2)</f>
        <v>0.01</v>
      </c>
      <c r="P51" s="121">
        <v>0</v>
      </c>
      <c r="Q51" s="121">
        <f>ROUND(E51*P51,2)</f>
        <v>0</v>
      </c>
      <c r="R51" s="121"/>
      <c r="S51" s="121" t="s">
        <v>130</v>
      </c>
      <c r="T51" s="121" t="s">
        <v>136</v>
      </c>
      <c r="U51" s="121">
        <v>0.36199999999999999</v>
      </c>
      <c r="V51" s="121">
        <f>ROUND(E51*U51,2)</f>
        <v>1.01</v>
      </c>
      <c r="W51" s="121"/>
      <c r="X51" s="121" t="s">
        <v>131</v>
      </c>
      <c r="Y51" s="116"/>
      <c r="Z51" s="116"/>
      <c r="AA51" s="116"/>
      <c r="AB51" s="116"/>
      <c r="AC51" s="116"/>
      <c r="AD51" s="116"/>
      <c r="AE51" s="116"/>
      <c r="AF51" s="116"/>
      <c r="AG51" s="116" t="s">
        <v>132</v>
      </c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</row>
    <row r="52" spans="1:60" outlineLevel="1" x14ac:dyDescent="0.2">
      <c r="A52" s="119"/>
      <c r="B52" s="120"/>
      <c r="C52" s="146" t="s">
        <v>189</v>
      </c>
      <c r="D52" s="122"/>
      <c r="E52" s="123">
        <v>2.8</v>
      </c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16"/>
      <c r="Z52" s="116"/>
      <c r="AA52" s="116"/>
      <c r="AB52" s="116"/>
      <c r="AC52" s="116"/>
      <c r="AD52" s="116"/>
      <c r="AE52" s="116"/>
      <c r="AF52" s="116"/>
      <c r="AG52" s="116" t="s">
        <v>138</v>
      </c>
      <c r="AH52" s="116">
        <v>0</v>
      </c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</row>
    <row r="53" spans="1:60" outlineLevel="1" x14ac:dyDescent="0.2">
      <c r="A53" s="131">
        <v>12</v>
      </c>
      <c r="B53" s="132" t="s">
        <v>190</v>
      </c>
      <c r="C53" s="145" t="s">
        <v>191</v>
      </c>
      <c r="D53" s="133" t="s">
        <v>135</v>
      </c>
      <c r="E53" s="134">
        <v>1.68</v>
      </c>
      <c r="F53" s="135"/>
      <c r="G53" s="136">
        <f>ROUND(E53*F53,2)</f>
        <v>0</v>
      </c>
      <c r="H53" s="121">
        <v>41.83</v>
      </c>
      <c r="I53" s="121">
        <f>ROUND(E53*H53,2)</f>
        <v>70.27</v>
      </c>
      <c r="J53" s="121">
        <v>41.37</v>
      </c>
      <c r="K53" s="121">
        <f>ROUND(E53*J53,2)</f>
        <v>69.5</v>
      </c>
      <c r="L53" s="121">
        <v>15</v>
      </c>
      <c r="M53" s="121">
        <f>G53*(1+L53/100)</f>
        <v>0</v>
      </c>
      <c r="N53" s="121">
        <v>2.5999999999999998E-4</v>
      </c>
      <c r="O53" s="121">
        <f>ROUND(E53*N53,2)</f>
        <v>0</v>
      </c>
      <c r="P53" s="121">
        <v>0</v>
      </c>
      <c r="Q53" s="121">
        <f>ROUND(E53*P53,2)</f>
        <v>0</v>
      </c>
      <c r="R53" s="121"/>
      <c r="S53" s="121" t="s">
        <v>130</v>
      </c>
      <c r="T53" s="121" t="s">
        <v>130</v>
      </c>
      <c r="U53" s="121">
        <v>0.09</v>
      </c>
      <c r="V53" s="121">
        <f>ROUND(E53*U53,2)</f>
        <v>0.15</v>
      </c>
      <c r="W53" s="121"/>
      <c r="X53" s="121" t="s">
        <v>131</v>
      </c>
      <c r="Y53" s="116"/>
      <c r="Z53" s="116"/>
      <c r="AA53" s="116"/>
      <c r="AB53" s="116"/>
      <c r="AC53" s="116"/>
      <c r="AD53" s="116"/>
      <c r="AE53" s="116"/>
      <c r="AF53" s="116"/>
      <c r="AG53" s="116" t="s">
        <v>132</v>
      </c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</row>
    <row r="54" spans="1:60" outlineLevel="1" x14ac:dyDescent="0.2">
      <c r="A54" s="119"/>
      <c r="B54" s="120"/>
      <c r="C54" s="146" t="s">
        <v>192</v>
      </c>
      <c r="D54" s="122"/>
      <c r="E54" s="123">
        <v>1.68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16"/>
      <c r="Z54" s="116"/>
      <c r="AA54" s="116"/>
      <c r="AB54" s="116"/>
      <c r="AC54" s="116"/>
      <c r="AD54" s="116"/>
      <c r="AE54" s="116"/>
      <c r="AF54" s="116"/>
      <c r="AG54" s="116" t="s">
        <v>138</v>
      </c>
      <c r="AH54" s="116">
        <v>0</v>
      </c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</row>
    <row r="55" spans="1:60" ht="25.5" x14ac:dyDescent="0.2">
      <c r="A55" s="125" t="s">
        <v>125</v>
      </c>
      <c r="B55" s="126" t="s">
        <v>55</v>
      </c>
      <c r="C55" s="143" t="s">
        <v>56</v>
      </c>
      <c r="D55" s="127"/>
      <c r="E55" s="128"/>
      <c r="F55" s="129"/>
      <c r="G55" s="130">
        <f>SUMIF(AG56:AG65,"&lt;&gt;NOR",G56:G65)</f>
        <v>0</v>
      </c>
      <c r="H55" s="124"/>
      <c r="I55" s="124">
        <f>SUM(I56:I65)</f>
        <v>60.19</v>
      </c>
      <c r="J55" s="124"/>
      <c r="K55" s="124">
        <f>SUM(K56:K65)</f>
        <v>4581.9399999999996</v>
      </c>
      <c r="L55" s="124"/>
      <c r="M55" s="124">
        <f>SUM(M56:M65)</f>
        <v>0</v>
      </c>
      <c r="N55" s="124"/>
      <c r="O55" s="124">
        <f>SUM(O56:O65)</f>
        <v>0</v>
      </c>
      <c r="P55" s="124"/>
      <c r="Q55" s="124">
        <f>SUM(Q56:Q65)</f>
        <v>0</v>
      </c>
      <c r="R55" s="124"/>
      <c r="S55" s="124"/>
      <c r="T55" s="124"/>
      <c r="U55" s="124"/>
      <c r="V55" s="124">
        <f>SUM(V56:V65)</f>
        <v>11.57</v>
      </c>
      <c r="W55" s="124"/>
      <c r="X55" s="124"/>
      <c r="AG55" t="s">
        <v>126</v>
      </c>
    </row>
    <row r="56" spans="1:60" outlineLevel="1" x14ac:dyDescent="0.2">
      <c r="A56" s="131">
        <v>13</v>
      </c>
      <c r="B56" s="132" t="s">
        <v>193</v>
      </c>
      <c r="C56" s="145" t="s">
        <v>194</v>
      </c>
      <c r="D56" s="133" t="s">
        <v>135</v>
      </c>
      <c r="E56" s="134">
        <v>34.909999999999997</v>
      </c>
      <c r="F56" s="135"/>
      <c r="G56" s="136">
        <f>ROUND(E56*F56,2)</f>
        <v>0</v>
      </c>
      <c r="H56" s="121">
        <v>1.54</v>
      </c>
      <c r="I56" s="121">
        <f>ROUND(E56*H56,2)</f>
        <v>53.76</v>
      </c>
      <c r="J56" s="121">
        <v>121.96</v>
      </c>
      <c r="K56" s="121">
        <f>ROUND(E56*J56,2)</f>
        <v>4257.62</v>
      </c>
      <c r="L56" s="121">
        <v>15</v>
      </c>
      <c r="M56" s="121">
        <f>G56*(1+L56/100)</f>
        <v>0</v>
      </c>
      <c r="N56" s="121">
        <v>4.0000000000000003E-5</v>
      </c>
      <c r="O56" s="121">
        <f>ROUND(E56*N56,2)</f>
        <v>0</v>
      </c>
      <c r="P56" s="121">
        <v>0</v>
      </c>
      <c r="Q56" s="121">
        <f>ROUND(E56*P56,2)</f>
        <v>0</v>
      </c>
      <c r="R56" s="121"/>
      <c r="S56" s="121" t="s">
        <v>130</v>
      </c>
      <c r="T56" s="121" t="s">
        <v>130</v>
      </c>
      <c r="U56" s="121">
        <v>0.308</v>
      </c>
      <c r="V56" s="121">
        <f>ROUND(E56*U56,2)</f>
        <v>10.75</v>
      </c>
      <c r="W56" s="121"/>
      <c r="X56" s="121" t="s">
        <v>131</v>
      </c>
      <c r="Y56" s="116"/>
      <c r="Z56" s="116"/>
      <c r="AA56" s="116"/>
      <c r="AB56" s="116"/>
      <c r="AC56" s="116"/>
      <c r="AD56" s="116"/>
      <c r="AE56" s="116"/>
      <c r="AF56" s="116"/>
      <c r="AG56" s="116" t="s">
        <v>132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</row>
    <row r="57" spans="1:60" outlineLevel="1" x14ac:dyDescent="0.2">
      <c r="A57" s="119"/>
      <c r="B57" s="120"/>
      <c r="C57" s="146" t="s">
        <v>163</v>
      </c>
      <c r="D57" s="122"/>
      <c r="E57" s="123">
        <v>5.85</v>
      </c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16"/>
      <c r="Z57" s="116"/>
      <c r="AA57" s="116"/>
      <c r="AB57" s="116"/>
      <c r="AC57" s="116"/>
      <c r="AD57" s="116"/>
      <c r="AE57" s="116"/>
      <c r="AF57" s="116"/>
      <c r="AG57" s="116" t="s">
        <v>138</v>
      </c>
      <c r="AH57" s="116">
        <v>0</v>
      </c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</row>
    <row r="58" spans="1:60" outlineLevel="1" x14ac:dyDescent="0.2">
      <c r="A58" s="119"/>
      <c r="B58" s="120"/>
      <c r="C58" s="146" t="s">
        <v>164</v>
      </c>
      <c r="D58" s="122"/>
      <c r="E58" s="123">
        <v>0.78</v>
      </c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16"/>
      <c r="Z58" s="116"/>
      <c r="AA58" s="116"/>
      <c r="AB58" s="116"/>
      <c r="AC58" s="116"/>
      <c r="AD58" s="116"/>
      <c r="AE58" s="116"/>
      <c r="AF58" s="116"/>
      <c r="AG58" s="116" t="s">
        <v>138</v>
      </c>
      <c r="AH58" s="116">
        <v>0</v>
      </c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</row>
    <row r="59" spans="1:60" outlineLevel="1" x14ac:dyDescent="0.2">
      <c r="A59" s="119"/>
      <c r="B59" s="120"/>
      <c r="C59" s="146" t="s">
        <v>165</v>
      </c>
      <c r="D59" s="122"/>
      <c r="E59" s="123">
        <v>3.99</v>
      </c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16"/>
      <c r="Z59" s="116"/>
      <c r="AA59" s="116"/>
      <c r="AB59" s="116"/>
      <c r="AC59" s="116"/>
      <c r="AD59" s="116"/>
      <c r="AE59" s="116"/>
      <c r="AF59" s="116"/>
      <c r="AG59" s="116" t="s">
        <v>138</v>
      </c>
      <c r="AH59" s="116">
        <v>0</v>
      </c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</row>
    <row r="60" spans="1:60" outlineLevel="1" x14ac:dyDescent="0.2">
      <c r="A60" s="119"/>
      <c r="B60" s="120"/>
      <c r="C60" s="146" t="s">
        <v>166</v>
      </c>
      <c r="D60" s="122"/>
      <c r="E60" s="123">
        <v>1.17</v>
      </c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16"/>
      <c r="Z60" s="116"/>
      <c r="AA60" s="116"/>
      <c r="AB60" s="116"/>
      <c r="AC60" s="116"/>
      <c r="AD60" s="116"/>
      <c r="AE60" s="116"/>
      <c r="AF60" s="116"/>
      <c r="AG60" s="116" t="s">
        <v>138</v>
      </c>
      <c r="AH60" s="116">
        <v>0</v>
      </c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</row>
    <row r="61" spans="1:60" outlineLevel="1" x14ac:dyDescent="0.2">
      <c r="A61" s="119"/>
      <c r="B61" s="120"/>
      <c r="C61" s="146" t="s">
        <v>167</v>
      </c>
      <c r="D61" s="122"/>
      <c r="E61" s="123">
        <v>15</v>
      </c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16"/>
      <c r="Z61" s="116"/>
      <c r="AA61" s="116"/>
      <c r="AB61" s="116"/>
      <c r="AC61" s="116"/>
      <c r="AD61" s="116"/>
      <c r="AE61" s="116"/>
      <c r="AF61" s="116"/>
      <c r="AG61" s="116" t="s">
        <v>138</v>
      </c>
      <c r="AH61" s="116">
        <v>0</v>
      </c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</row>
    <row r="62" spans="1:60" outlineLevel="1" x14ac:dyDescent="0.2">
      <c r="A62" s="119"/>
      <c r="B62" s="120"/>
      <c r="C62" s="146" t="s">
        <v>195</v>
      </c>
      <c r="D62" s="122"/>
      <c r="E62" s="123">
        <v>8.1199999999999992</v>
      </c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16"/>
      <c r="Z62" s="116"/>
      <c r="AA62" s="116"/>
      <c r="AB62" s="116"/>
      <c r="AC62" s="116"/>
      <c r="AD62" s="116"/>
      <c r="AE62" s="116"/>
      <c r="AF62" s="116"/>
      <c r="AG62" s="116" t="s">
        <v>138</v>
      </c>
      <c r="AH62" s="116">
        <v>0</v>
      </c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</row>
    <row r="63" spans="1:60" outlineLevel="1" x14ac:dyDescent="0.2">
      <c r="A63" s="131">
        <v>14</v>
      </c>
      <c r="B63" s="132" t="s">
        <v>196</v>
      </c>
      <c r="C63" s="145" t="s">
        <v>197</v>
      </c>
      <c r="D63" s="133" t="s">
        <v>135</v>
      </c>
      <c r="E63" s="134">
        <v>6.3</v>
      </c>
      <c r="F63" s="135"/>
      <c r="G63" s="136">
        <f>ROUND(E63*F63,2)</f>
        <v>0</v>
      </c>
      <c r="H63" s="121">
        <v>1.02</v>
      </c>
      <c r="I63" s="121">
        <f>ROUND(E63*H63,2)</f>
        <v>6.43</v>
      </c>
      <c r="J63" s="121">
        <v>51.48</v>
      </c>
      <c r="K63" s="121">
        <f>ROUND(E63*J63,2)</f>
        <v>324.32</v>
      </c>
      <c r="L63" s="121">
        <v>15</v>
      </c>
      <c r="M63" s="121">
        <f>G63*(1+L63/100)</f>
        <v>0</v>
      </c>
      <c r="N63" s="121">
        <v>1.0000000000000001E-5</v>
      </c>
      <c r="O63" s="121">
        <f>ROUND(E63*N63,2)</f>
        <v>0</v>
      </c>
      <c r="P63" s="121">
        <v>0</v>
      </c>
      <c r="Q63" s="121">
        <f>ROUND(E63*P63,2)</f>
        <v>0</v>
      </c>
      <c r="R63" s="121"/>
      <c r="S63" s="121" t="s">
        <v>130</v>
      </c>
      <c r="T63" s="121" t="s">
        <v>130</v>
      </c>
      <c r="U63" s="121">
        <v>0.13</v>
      </c>
      <c r="V63" s="121">
        <f>ROUND(E63*U63,2)</f>
        <v>0.82</v>
      </c>
      <c r="W63" s="121"/>
      <c r="X63" s="121" t="s">
        <v>131</v>
      </c>
      <c r="Y63" s="116"/>
      <c r="Z63" s="116"/>
      <c r="AA63" s="116"/>
      <c r="AB63" s="116"/>
      <c r="AC63" s="116"/>
      <c r="AD63" s="116"/>
      <c r="AE63" s="116"/>
      <c r="AF63" s="116"/>
      <c r="AG63" s="116" t="s">
        <v>132</v>
      </c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</row>
    <row r="64" spans="1:60" outlineLevel="1" x14ac:dyDescent="0.2">
      <c r="A64" s="119"/>
      <c r="B64" s="120"/>
      <c r="C64" s="146" t="s">
        <v>159</v>
      </c>
      <c r="D64" s="122"/>
      <c r="E64" s="123">
        <v>4.5</v>
      </c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16"/>
      <c r="Z64" s="116"/>
      <c r="AA64" s="116"/>
      <c r="AB64" s="116"/>
      <c r="AC64" s="116"/>
      <c r="AD64" s="116"/>
      <c r="AE64" s="116"/>
      <c r="AF64" s="116"/>
      <c r="AG64" s="116" t="s">
        <v>138</v>
      </c>
      <c r="AH64" s="116">
        <v>0</v>
      </c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60" outlineLevel="1" x14ac:dyDescent="0.2">
      <c r="A65" s="119"/>
      <c r="B65" s="120"/>
      <c r="C65" s="146" t="s">
        <v>160</v>
      </c>
      <c r="D65" s="122"/>
      <c r="E65" s="123">
        <v>1.8</v>
      </c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16"/>
      <c r="Z65" s="116"/>
      <c r="AA65" s="116"/>
      <c r="AB65" s="116"/>
      <c r="AC65" s="116"/>
      <c r="AD65" s="116"/>
      <c r="AE65" s="116"/>
      <c r="AF65" s="116"/>
      <c r="AG65" s="116" t="s">
        <v>138</v>
      </c>
      <c r="AH65" s="116">
        <v>0</v>
      </c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</row>
    <row r="66" spans="1:60" x14ac:dyDescent="0.2">
      <c r="A66" s="125" t="s">
        <v>125</v>
      </c>
      <c r="B66" s="126" t="s">
        <v>57</v>
      </c>
      <c r="C66" s="143" t="s">
        <v>58</v>
      </c>
      <c r="D66" s="127"/>
      <c r="E66" s="128"/>
      <c r="F66" s="129"/>
      <c r="G66" s="130">
        <f>SUMIF(AG67:AG95,"&lt;&gt;NOR",G67:G95)</f>
        <v>0</v>
      </c>
      <c r="H66" s="124"/>
      <c r="I66" s="124">
        <f>SUM(I67:I95)</f>
        <v>454.94</v>
      </c>
      <c r="J66" s="124"/>
      <c r="K66" s="124">
        <f>SUM(K67:K95)</f>
        <v>4919.28</v>
      </c>
      <c r="L66" s="124"/>
      <c r="M66" s="124">
        <f>SUM(M67:M95)</f>
        <v>0</v>
      </c>
      <c r="N66" s="124"/>
      <c r="O66" s="124">
        <f>SUM(O67:O95)</f>
        <v>0</v>
      </c>
      <c r="P66" s="124"/>
      <c r="Q66" s="124">
        <f>SUM(Q67:Q95)</f>
        <v>0.65</v>
      </c>
      <c r="R66" s="124"/>
      <c r="S66" s="124"/>
      <c r="T66" s="124"/>
      <c r="U66" s="124"/>
      <c r="V66" s="124">
        <f>SUM(V67:V95)</f>
        <v>11.16</v>
      </c>
      <c r="W66" s="124"/>
      <c r="X66" s="124"/>
      <c r="AG66" t="s">
        <v>126</v>
      </c>
    </row>
    <row r="67" spans="1:60" ht="22.5" outlineLevel="1" x14ac:dyDescent="0.2">
      <c r="A67" s="137">
        <v>15</v>
      </c>
      <c r="B67" s="138" t="s">
        <v>198</v>
      </c>
      <c r="C67" s="144" t="s">
        <v>199</v>
      </c>
      <c r="D67" s="139" t="s">
        <v>129</v>
      </c>
      <c r="E67" s="140">
        <v>15</v>
      </c>
      <c r="F67" s="141"/>
      <c r="G67" s="142">
        <f>ROUND(E67*F67,2)</f>
        <v>0</v>
      </c>
      <c r="H67" s="121">
        <v>0</v>
      </c>
      <c r="I67" s="121">
        <f>ROUND(E67*H67,2)</f>
        <v>0</v>
      </c>
      <c r="J67" s="121">
        <v>17.600000000000001</v>
      </c>
      <c r="K67" s="121">
        <f>ROUND(E67*J67,2)</f>
        <v>264</v>
      </c>
      <c r="L67" s="121">
        <v>15</v>
      </c>
      <c r="M67" s="121">
        <f>G67*(1+L67/100)</f>
        <v>0</v>
      </c>
      <c r="N67" s="121">
        <v>0</v>
      </c>
      <c r="O67" s="121">
        <f>ROUND(E67*N67,2)</f>
        <v>0</v>
      </c>
      <c r="P67" s="121">
        <v>0</v>
      </c>
      <c r="Q67" s="121">
        <f>ROUND(E67*P67,2)</f>
        <v>0</v>
      </c>
      <c r="R67" s="121"/>
      <c r="S67" s="121" t="s">
        <v>130</v>
      </c>
      <c r="T67" s="121" t="s">
        <v>130</v>
      </c>
      <c r="U67" s="121">
        <v>0.05</v>
      </c>
      <c r="V67" s="121">
        <f>ROUND(E67*U67,2)</f>
        <v>0.75</v>
      </c>
      <c r="W67" s="121"/>
      <c r="X67" s="121" t="s">
        <v>131</v>
      </c>
      <c r="Y67" s="116"/>
      <c r="Z67" s="116"/>
      <c r="AA67" s="116"/>
      <c r="AB67" s="116"/>
      <c r="AC67" s="116"/>
      <c r="AD67" s="116"/>
      <c r="AE67" s="116"/>
      <c r="AF67" s="116"/>
      <c r="AG67" s="116" t="s">
        <v>132</v>
      </c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</row>
    <row r="68" spans="1:60" outlineLevel="1" x14ac:dyDescent="0.2">
      <c r="A68" s="131">
        <v>16</v>
      </c>
      <c r="B68" s="132" t="s">
        <v>200</v>
      </c>
      <c r="C68" s="145" t="s">
        <v>201</v>
      </c>
      <c r="D68" s="133" t="s">
        <v>135</v>
      </c>
      <c r="E68" s="134">
        <v>1.1819999999999999</v>
      </c>
      <c r="F68" s="135"/>
      <c r="G68" s="136">
        <f>ROUND(E68*F68,2)</f>
        <v>0</v>
      </c>
      <c r="H68" s="121">
        <v>31.09</v>
      </c>
      <c r="I68" s="121">
        <f>ROUND(E68*H68,2)</f>
        <v>36.75</v>
      </c>
      <c r="J68" s="121">
        <v>367.41</v>
      </c>
      <c r="K68" s="121">
        <f>ROUND(E68*J68,2)</f>
        <v>434.28</v>
      </c>
      <c r="L68" s="121">
        <v>15</v>
      </c>
      <c r="M68" s="121">
        <f>G68*(1+L68/100)</f>
        <v>0</v>
      </c>
      <c r="N68" s="121">
        <v>1.17E-3</v>
      </c>
      <c r="O68" s="121">
        <f>ROUND(E68*N68,2)</f>
        <v>0</v>
      </c>
      <c r="P68" s="121">
        <v>7.5999999999999998E-2</v>
      </c>
      <c r="Q68" s="121">
        <f>ROUND(E68*P68,2)</f>
        <v>0.09</v>
      </c>
      <c r="R68" s="121"/>
      <c r="S68" s="121" t="s">
        <v>130</v>
      </c>
      <c r="T68" s="121" t="s">
        <v>130</v>
      </c>
      <c r="U68" s="121">
        <v>0.93899999999999995</v>
      </c>
      <c r="V68" s="121">
        <f>ROUND(E68*U68,2)</f>
        <v>1.1100000000000001</v>
      </c>
      <c r="W68" s="121"/>
      <c r="X68" s="121" t="s">
        <v>131</v>
      </c>
      <c r="Y68" s="116"/>
      <c r="Z68" s="116"/>
      <c r="AA68" s="116"/>
      <c r="AB68" s="116"/>
      <c r="AC68" s="116"/>
      <c r="AD68" s="116"/>
      <c r="AE68" s="116"/>
      <c r="AF68" s="116"/>
      <c r="AG68" s="116" t="s">
        <v>132</v>
      </c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</row>
    <row r="69" spans="1:60" outlineLevel="1" x14ac:dyDescent="0.2">
      <c r="A69" s="119"/>
      <c r="B69" s="120"/>
      <c r="C69" s="146" t="s">
        <v>202</v>
      </c>
      <c r="D69" s="122"/>
      <c r="E69" s="123">
        <v>1.1819999999999999</v>
      </c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16"/>
      <c r="Z69" s="116"/>
      <c r="AA69" s="116"/>
      <c r="AB69" s="116"/>
      <c r="AC69" s="116"/>
      <c r="AD69" s="116"/>
      <c r="AE69" s="116"/>
      <c r="AF69" s="116"/>
      <c r="AG69" s="116" t="s">
        <v>138</v>
      </c>
      <c r="AH69" s="116">
        <v>0</v>
      </c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</row>
    <row r="70" spans="1:60" outlineLevel="1" x14ac:dyDescent="0.2">
      <c r="A70" s="131">
        <v>17</v>
      </c>
      <c r="B70" s="132" t="s">
        <v>203</v>
      </c>
      <c r="C70" s="145" t="s">
        <v>204</v>
      </c>
      <c r="D70" s="133" t="s">
        <v>141</v>
      </c>
      <c r="E70" s="134">
        <v>6.3</v>
      </c>
      <c r="F70" s="135"/>
      <c r="G70" s="136">
        <f>ROUND(E70*F70,2)</f>
        <v>0</v>
      </c>
      <c r="H70" s="121">
        <v>66.38</v>
      </c>
      <c r="I70" s="121">
        <f>ROUND(E70*H70,2)</f>
        <v>418.19</v>
      </c>
      <c r="J70" s="121">
        <v>436.62</v>
      </c>
      <c r="K70" s="121">
        <f>ROUND(E70*J70,2)</f>
        <v>2750.71</v>
      </c>
      <c r="L70" s="121">
        <v>15</v>
      </c>
      <c r="M70" s="121">
        <f>G70*(1+L70/100)</f>
        <v>0</v>
      </c>
      <c r="N70" s="121">
        <v>0</v>
      </c>
      <c r="O70" s="121">
        <f>ROUND(E70*N70,2)</f>
        <v>0</v>
      </c>
      <c r="P70" s="121">
        <v>4.6000000000000001E-4</v>
      </c>
      <c r="Q70" s="121">
        <f>ROUND(E70*P70,2)</f>
        <v>0</v>
      </c>
      <c r="R70" s="121"/>
      <c r="S70" s="121" t="s">
        <v>130</v>
      </c>
      <c r="T70" s="121" t="s">
        <v>130</v>
      </c>
      <c r="U70" s="121">
        <v>0.81</v>
      </c>
      <c r="V70" s="121">
        <f>ROUND(E70*U70,2)</f>
        <v>5.0999999999999996</v>
      </c>
      <c r="W70" s="121"/>
      <c r="X70" s="121" t="s">
        <v>131</v>
      </c>
      <c r="Y70" s="116"/>
      <c r="Z70" s="116"/>
      <c r="AA70" s="116"/>
      <c r="AB70" s="116"/>
      <c r="AC70" s="116"/>
      <c r="AD70" s="116"/>
      <c r="AE70" s="116"/>
      <c r="AF70" s="116"/>
      <c r="AG70" s="116" t="s">
        <v>132</v>
      </c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</row>
    <row r="71" spans="1:60" outlineLevel="1" x14ac:dyDescent="0.2">
      <c r="A71" s="119"/>
      <c r="B71" s="120"/>
      <c r="C71" s="146" t="s">
        <v>205</v>
      </c>
      <c r="D71" s="122"/>
      <c r="E71" s="123">
        <v>6.3</v>
      </c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16"/>
      <c r="Z71" s="116"/>
      <c r="AA71" s="116"/>
      <c r="AB71" s="116"/>
      <c r="AC71" s="116"/>
      <c r="AD71" s="116"/>
      <c r="AE71" s="116"/>
      <c r="AF71" s="116"/>
      <c r="AG71" s="116" t="s">
        <v>138</v>
      </c>
      <c r="AH71" s="116">
        <v>0</v>
      </c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</row>
    <row r="72" spans="1:60" outlineLevel="1" x14ac:dyDescent="0.2">
      <c r="A72" s="131">
        <v>18</v>
      </c>
      <c r="B72" s="132" t="s">
        <v>206</v>
      </c>
      <c r="C72" s="145" t="s">
        <v>207</v>
      </c>
      <c r="D72" s="133" t="s">
        <v>135</v>
      </c>
      <c r="E72" s="134">
        <v>34.909999999999997</v>
      </c>
      <c r="F72" s="135"/>
      <c r="G72" s="136">
        <f>ROUND(E72*F72,2)</f>
        <v>0</v>
      </c>
      <c r="H72" s="121">
        <v>0</v>
      </c>
      <c r="I72" s="121">
        <f>ROUND(E72*H72,2)</f>
        <v>0</v>
      </c>
      <c r="J72" s="121">
        <v>10.5</v>
      </c>
      <c r="K72" s="121">
        <f>ROUND(E72*J72,2)</f>
        <v>366.56</v>
      </c>
      <c r="L72" s="121">
        <v>15</v>
      </c>
      <c r="M72" s="121">
        <f>G72*(1+L72/100)</f>
        <v>0</v>
      </c>
      <c r="N72" s="121">
        <v>0</v>
      </c>
      <c r="O72" s="121">
        <f>ROUND(E72*N72,2)</f>
        <v>0</v>
      </c>
      <c r="P72" s="121">
        <v>4.0000000000000001E-3</v>
      </c>
      <c r="Q72" s="121">
        <f>ROUND(E72*P72,2)</f>
        <v>0.14000000000000001</v>
      </c>
      <c r="R72" s="121"/>
      <c r="S72" s="121" t="s">
        <v>130</v>
      </c>
      <c r="T72" s="121" t="s">
        <v>130</v>
      </c>
      <c r="U72" s="121">
        <v>0.03</v>
      </c>
      <c r="V72" s="121">
        <f>ROUND(E72*U72,2)</f>
        <v>1.05</v>
      </c>
      <c r="W72" s="121"/>
      <c r="X72" s="121" t="s">
        <v>131</v>
      </c>
      <c r="Y72" s="116"/>
      <c r="Z72" s="116"/>
      <c r="AA72" s="116"/>
      <c r="AB72" s="116"/>
      <c r="AC72" s="116"/>
      <c r="AD72" s="116"/>
      <c r="AE72" s="116"/>
      <c r="AF72" s="116"/>
      <c r="AG72" s="116" t="s">
        <v>132</v>
      </c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</row>
    <row r="73" spans="1:60" outlineLevel="1" x14ac:dyDescent="0.2">
      <c r="A73" s="119"/>
      <c r="B73" s="120"/>
      <c r="C73" s="146" t="s">
        <v>163</v>
      </c>
      <c r="D73" s="122"/>
      <c r="E73" s="123">
        <v>5.85</v>
      </c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16"/>
      <c r="Z73" s="116"/>
      <c r="AA73" s="116"/>
      <c r="AB73" s="116"/>
      <c r="AC73" s="116"/>
      <c r="AD73" s="116"/>
      <c r="AE73" s="116"/>
      <c r="AF73" s="116"/>
      <c r="AG73" s="116" t="s">
        <v>138</v>
      </c>
      <c r="AH73" s="116">
        <v>0</v>
      </c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</row>
    <row r="74" spans="1:60" outlineLevel="1" x14ac:dyDescent="0.2">
      <c r="A74" s="119"/>
      <c r="B74" s="120"/>
      <c r="C74" s="146" t="s">
        <v>164</v>
      </c>
      <c r="D74" s="122"/>
      <c r="E74" s="123">
        <v>0.78</v>
      </c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16"/>
      <c r="Z74" s="116"/>
      <c r="AA74" s="116"/>
      <c r="AB74" s="116"/>
      <c r="AC74" s="116"/>
      <c r="AD74" s="116"/>
      <c r="AE74" s="116"/>
      <c r="AF74" s="116"/>
      <c r="AG74" s="116" t="s">
        <v>138</v>
      </c>
      <c r="AH74" s="116">
        <v>0</v>
      </c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</row>
    <row r="75" spans="1:60" outlineLevel="1" x14ac:dyDescent="0.2">
      <c r="A75" s="119"/>
      <c r="B75" s="120"/>
      <c r="C75" s="146" t="s">
        <v>165</v>
      </c>
      <c r="D75" s="122"/>
      <c r="E75" s="123">
        <v>3.99</v>
      </c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16"/>
      <c r="Z75" s="116"/>
      <c r="AA75" s="116"/>
      <c r="AB75" s="116"/>
      <c r="AC75" s="116"/>
      <c r="AD75" s="116"/>
      <c r="AE75" s="116"/>
      <c r="AF75" s="116"/>
      <c r="AG75" s="116" t="s">
        <v>138</v>
      </c>
      <c r="AH75" s="116">
        <v>0</v>
      </c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</row>
    <row r="76" spans="1:60" outlineLevel="1" x14ac:dyDescent="0.2">
      <c r="A76" s="119"/>
      <c r="B76" s="120"/>
      <c r="C76" s="146" t="s">
        <v>166</v>
      </c>
      <c r="D76" s="122"/>
      <c r="E76" s="123">
        <v>1.17</v>
      </c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16"/>
      <c r="Z76" s="116"/>
      <c r="AA76" s="116"/>
      <c r="AB76" s="116"/>
      <c r="AC76" s="116"/>
      <c r="AD76" s="116"/>
      <c r="AE76" s="116"/>
      <c r="AF76" s="116"/>
      <c r="AG76" s="116" t="s">
        <v>138</v>
      </c>
      <c r="AH76" s="116">
        <v>0</v>
      </c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</row>
    <row r="77" spans="1:60" outlineLevel="1" x14ac:dyDescent="0.2">
      <c r="A77" s="119"/>
      <c r="B77" s="120"/>
      <c r="C77" s="146" t="s">
        <v>167</v>
      </c>
      <c r="D77" s="122"/>
      <c r="E77" s="123">
        <v>15</v>
      </c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16"/>
      <c r="Z77" s="116"/>
      <c r="AA77" s="116"/>
      <c r="AB77" s="116"/>
      <c r="AC77" s="116"/>
      <c r="AD77" s="116"/>
      <c r="AE77" s="116"/>
      <c r="AF77" s="116"/>
      <c r="AG77" s="116" t="s">
        <v>138</v>
      </c>
      <c r="AH77" s="116">
        <v>0</v>
      </c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</row>
    <row r="78" spans="1:60" outlineLevel="1" x14ac:dyDescent="0.2">
      <c r="A78" s="119"/>
      <c r="B78" s="120"/>
      <c r="C78" s="146" t="s">
        <v>168</v>
      </c>
      <c r="D78" s="122"/>
      <c r="E78" s="123">
        <v>8.1199999999999992</v>
      </c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16"/>
      <c r="Z78" s="116"/>
      <c r="AA78" s="116"/>
      <c r="AB78" s="116"/>
      <c r="AC78" s="116"/>
      <c r="AD78" s="116"/>
      <c r="AE78" s="116"/>
      <c r="AF78" s="116"/>
      <c r="AG78" s="116" t="s">
        <v>138</v>
      </c>
      <c r="AH78" s="116">
        <v>0</v>
      </c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</row>
    <row r="79" spans="1:60" outlineLevel="1" x14ac:dyDescent="0.2">
      <c r="A79" s="131">
        <v>19</v>
      </c>
      <c r="B79" s="132" t="s">
        <v>208</v>
      </c>
      <c r="C79" s="145" t="s">
        <v>209</v>
      </c>
      <c r="D79" s="133" t="s">
        <v>135</v>
      </c>
      <c r="E79" s="134">
        <v>105.117</v>
      </c>
      <c r="F79" s="135"/>
      <c r="G79" s="136">
        <f>ROUND(E79*F79,2)</f>
        <v>0</v>
      </c>
      <c r="H79" s="121">
        <v>0</v>
      </c>
      <c r="I79" s="121">
        <f>ROUND(E79*H79,2)</f>
        <v>0</v>
      </c>
      <c r="J79" s="121">
        <v>10.5</v>
      </c>
      <c r="K79" s="121">
        <f>ROUND(E79*J79,2)</f>
        <v>1103.73</v>
      </c>
      <c r="L79" s="121">
        <v>15</v>
      </c>
      <c r="M79" s="121">
        <f>G79*(1+L79/100)</f>
        <v>0</v>
      </c>
      <c r="N79" s="121">
        <v>0</v>
      </c>
      <c r="O79" s="121">
        <f>ROUND(E79*N79,2)</f>
        <v>0</v>
      </c>
      <c r="P79" s="121">
        <v>4.0000000000000001E-3</v>
      </c>
      <c r="Q79" s="121">
        <f>ROUND(E79*P79,2)</f>
        <v>0.42</v>
      </c>
      <c r="R79" s="121"/>
      <c r="S79" s="121" t="s">
        <v>130</v>
      </c>
      <c r="T79" s="121" t="s">
        <v>130</v>
      </c>
      <c r="U79" s="121">
        <v>0.03</v>
      </c>
      <c r="V79" s="121">
        <f>ROUND(E79*U79,2)</f>
        <v>3.15</v>
      </c>
      <c r="W79" s="121"/>
      <c r="X79" s="121" t="s">
        <v>131</v>
      </c>
      <c r="Y79" s="116"/>
      <c r="Z79" s="116"/>
      <c r="AA79" s="116"/>
      <c r="AB79" s="116"/>
      <c r="AC79" s="116"/>
      <c r="AD79" s="116"/>
      <c r="AE79" s="116"/>
      <c r="AF79" s="116"/>
      <c r="AG79" s="116" t="s">
        <v>132</v>
      </c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</row>
    <row r="80" spans="1:60" outlineLevel="1" x14ac:dyDescent="0.2">
      <c r="A80" s="119"/>
      <c r="B80" s="120"/>
      <c r="C80" s="146" t="s">
        <v>175</v>
      </c>
      <c r="D80" s="122"/>
      <c r="E80" s="123">
        <v>30.16</v>
      </c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16"/>
      <c r="Z80" s="116"/>
      <c r="AA80" s="116"/>
      <c r="AB80" s="116"/>
      <c r="AC80" s="116"/>
      <c r="AD80" s="116"/>
      <c r="AE80" s="116"/>
      <c r="AF80" s="116"/>
      <c r="AG80" s="116" t="s">
        <v>138</v>
      </c>
      <c r="AH80" s="116">
        <v>0</v>
      </c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</row>
    <row r="81" spans="1:60" outlineLevel="1" x14ac:dyDescent="0.2">
      <c r="A81" s="119"/>
      <c r="B81" s="120"/>
      <c r="C81" s="146" t="s">
        <v>176</v>
      </c>
      <c r="D81" s="122"/>
      <c r="E81" s="123">
        <v>-3.5459999999999998</v>
      </c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16"/>
      <c r="Z81" s="116"/>
      <c r="AA81" s="116"/>
      <c r="AB81" s="116"/>
      <c r="AC81" s="116"/>
      <c r="AD81" s="116"/>
      <c r="AE81" s="116"/>
      <c r="AF81" s="116"/>
      <c r="AG81" s="116" t="s">
        <v>138</v>
      </c>
      <c r="AH81" s="116">
        <v>0</v>
      </c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</row>
    <row r="82" spans="1:60" outlineLevel="1" x14ac:dyDescent="0.2">
      <c r="A82" s="119"/>
      <c r="B82" s="120"/>
      <c r="C82" s="146" t="s">
        <v>177</v>
      </c>
      <c r="D82" s="122"/>
      <c r="E82" s="123">
        <v>-1.5760000000000001</v>
      </c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16"/>
      <c r="Z82" s="116"/>
      <c r="AA82" s="116"/>
      <c r="AB82" s="116"/>
      <c r="AC82" s="116"/>
      <c r="AD82" s="116"/>
      <c r="AE82" s="116"/>
      <c r="AF82" s="116"/>
      <c r="AG82" s="116" t="s">
        <v>138</v>
      </c>
      <c r="AH82" s="116">
        <v>0</v>
      </c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</row>
    <row r="83" spans="1:60" outlineLevel="1" x14ac:dyDescent="0.2">
      <c r="A83" s="119"/>
      <c r="B83" s="120"/>
      <c r="C83" s="146" t="s">
        <v>178</v>
      </c>
      <c r="D83" s="122"/>
      <c r="E83" s="123">
        <v>-2.4624999999999999</v>
      </c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16"/>
      <c r="Z83" s="116"/>
      <c r="AA83" s="116"/>
      <c r="AB83" s="116"/>
      <c r="AC83" s="116"/>
      <c r="AD83" s="116"/>
      <c r="AE83" s="116"/>
      <c r="AF83" s="116"/>
      <c r="AG83" s="116" t="s">
        <v>138</v>
      </c>
      <c r="AH83" s="116">
        <v>0</v>
      </c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</row>
    <row r="84" spans="1:60" outlineLevel="1" x14ac:dyDescent="0.2">
      <c r="A84" s="119"/>
      <c r="B84" s="120"/>
      <c r="C84" s="146" t="s">
        <v>179</v>
      </c>
      <c r="D84" s="122"/>
      <c r="E84" s="123">
        <v>9.8800000000000008</v>
      </c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16"/>
      <c r="Z84" s="116"/>
      <c r="AA84" s="116"/>
      <c r="AB84" s="116"/>
      <c r="AC84" s="116"/>
      <c r="AD84" s="116"/>
      <c r="AE84" s="116"/>
      <c r="AF84" s="116"/>
      <c r="AG84" s="116" t="s">
        <v>138</v>
      </c>
      <c r="AH84" s="116">
        <v>0</v>
      </c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</row>
    <row r="85" spans="1:60" outlineLevel="1" x14ac:dyDescent="0.2">
      <c r="A85" s="119"/>
      <c r="B85" s="120"/>
      <c r="C85" s="146" t="s">
        <v>180</v>
      </c>
      <c r="D85" s="122"/>
      <c r="E85" s="123">
        <v>-1.1819999999999999</v>
      </c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16"/>
      <c r="Z85" s="116"/>
      <c r="AA85" s="116"/>
      <c r="AB85" s="116"/>
      <c r="AC85" s="116"/>
      <c r="AD85" s="116"/>
      <c r="AE85" s="116"/>
      <c r="AF85" s="116"/>
      <c r="AG85" s="116" t="s">
        <v>138</v>
      </c>
      <c r="AH85" s="116">
        <v>0</v>
      </c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</row>
    <row r="86" spans="1:60" outlineLevel="1" x14ac:dyDescent="0.2">
      <c r="A86" s="119"/>
      <c r="B86" s="120"/>
      <c r="C86" s="146" t="s">
        <v>181</v>
      </c>
      <c r="D86" s="122"/>
      <c r="E86" s="123">
        <v>6.4</v>
      </c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16"/>
      <c r="Z86" s="116"/>
      <c r="AA86" s="116"/>
      <c r="AB86" s="116"/>
      <c r="AC86" s="116"/>
      <c r="AD86" s="116"/>
      <c r="AE86" s="116"/>
      <c r="AF86" s="116"/>
      <c r="AG86" s="116" t="s">
        <v>138</v>
      </c>
      <c r="AH86" s="116">
        <v>0</v>
      </c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</row>
    <row r="87" spans="1:60" outlineLevel="1" x14ac:dyDescent="0.2">
      <c r="A87" s="119"/>
      <c r="B87" s="120"/>
      <c r="C87" s="146" t="s">
        <v>182</v>
      </c>
      <c r="D87" s="122"/>
      <c r="E87" s="123">
        <v>9.1</v>
      </c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16"/>
      <c r="Z87" s="116"/>
      <c r="AA87" s="116"/>
      <c r="AB87" s="116"/>
      <c r="AC87" s="116"/>
      <c r="AD87" s="116"/>
      <c r="AE87" s="116"/>
      <c r="AF87" s="116"/>
      <c r="AG87" s="116" t="s">
        <v>138</v>
      </c>
      <c r="AH87" s="116">
        <v>0</v>
      </c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</row>
    <row r="88" spans="1:60" outlineLevel="1" x14ac:dyDescent="0.2">
      <c r="A88" s="119"/>
      <c r="B88" s="120"/>
      <c r="C88" s="146" t="s">
        <v>180</v>
      </c>
      <c r="D88" s="122"/>
      <c r="E88" s="123">
        <v>-1.1819999999999999</v>
      </c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16"/>
      <c r="Z88" s="116"/>
      <c r="AA88" s="116"/>
      <c r="AB88" s="116"/>
      <c r="AC88" s="116"/>
      <c r="AD88" s="116"/>
      <c r="AE88" s="116"/>
      <c r="AF88" s="116"/>
      <c r="AG88" s="116" t="s">
        <v>138</v>
      </c>
      <c r="AH88" s="116">
        <v>0</v>
      </c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</row>
    <row r="89" spans="1:60" outlineLevel="1" x14ac:dyDescent="0.2">
      <c r="A89" s="119"/>
      <c r="B89" s="120"/>
      <c r="C89" s="146" t="s">
        <v>183</v>
      </c>
      <c r="D89" s="122"/>
      <c r="E89" s="123">
        <v>41.6</v>
      </c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16"/>
      <c r="Z89" s="116"/>
      <c r="AA89" s="116"/>
      <c r="AB89" s="116"/>
      <c r="AC89" s="116"/>
      <c r="AD89" s="116"/>
      <c r="AE89" s="116"/>
      <c r="AF89" s="116"/>
      <c r="AG89" s="116" t="s">
        <v>138</v>
      </c>
      <c r="AH89" s="116">
        <v>0</v>
      </c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</row>
    <row r="90" spans="1:60" outlineLevel="1" x14ac:dyDescent="0.2">
      <c r="A90" s="119"/>
      <c r="B90" s="120"/>
      <c r="C90" s="146" t="s">
        <v>177</v>
      </c>
      <c r="D90" s="122"/>
      <c r="E90" s="123">
        <v>-1.5760000000000001</v>
      </c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16"/>
      <c r="Z90" s="116"/>
      <c r="AA90" s="116"/>
      <c r="AB90" s="116"/>
      <c r="AC90" s="116"/>
      <c r="AD90" s="116"/>
      <c r="AE90" s="116"/>
      <c r="AF90" s="116"/>
      <c r="AG90" s="116" t="s">
        <v>138</v>
      </c>
      <c r="AH90" s="116">
        <v>0</v>
      </c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</row>
    <row r="91" spans="1:60" outlineLevel="1" x14ac:dyDescent="0.2">
      <c r="A91" s="119"/>
      <c r="B91" s="120"/>
      <c r="C91" s="146" t="s">
        <v>178</v>
      </c>
      <c r="D91" s="122"/>
      <c r="E91" s="123">
        <v>-2.4624999999999999</v>
      </c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16"/>
      <c r="Z91" s="116"/>
      <c r="AA91" s="116"/>
      <c r="AB91" s="116"/>
      <c r="AC91" s="116"/>
      <c r="AD91" s="116"/>
      <c r="AE91" s="116"/>
      <c r="AF91" s="116"/>
      <c r="AG91" s="116" t="s">
        <v>138</v>
      </c>
      <c r="AH91" s="116">
        <v>0</v>
      </c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</row>
    <row r="92" spans="1:60" outlineLevel="1" x14ac:dyDescent="0.2">
      <c r="A92" s="119"/>
      <c r="B92" s="120"/>
      <c r="C92" s="146" t="s">
        <v>184</v>
      </c>
      <c r="D92" s="122"/>
      <c r="E92" s="123">
        <v>-3.85</v>
      </c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16"/>
      <c r="Z92" s="116"/>
      <c r="AA92" s="116"/>
      <c r="AB92" s="116"/>
      <c r="AC92" s="116"/>
      <c r="AD92" s="116"/>
      <c r="AE92" s="116"/>
      <c r="AF92" s="116"/>
      <c r="AG92" s="116" t="s">
        <v>138</v>
      </c>
      <c r="AH92" s="116">
        <v>0</v>
      </c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</row>
    <row r="93" spans="1:60" outlineLevel="1" x14ac:dyDescent="0.2">
      <c r="A93" s="119"/>
      <c r="B93" s="120"/>
      <c r="C93" s="146" t="s">
        <v>185</v>
      </c>
      <c r="D93" s="122"/>
      <c r="E93" s="123">
        <v>29.64</v>
      </c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16"/>
      <c r="Z93" s="116"/>
      <c r="AA93" s="116"/>
      <c r="AB93" s="116"/>
      <c r="AC93" s="116"/>
      <c r="AD93" s="116"/>
      <c r="AE93" s="116"/>
      <c r="AF93" s="116"/>
      <c r="AG93" s="116" t="s">
        <v>138</v>
      </c>
      <c r="AH93" s="116">
        <v>0</v>
      </c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</row>
    <row r="94" spans="1:60" outlineLevel="1" x14ac:dyDescent="0.2">
      <c r="A94" s="119"/>
      <c r="B94" s="120"/>
      <c r="C94" s="146" t="s">
        <v>177</v>
      </c>
      <c r="D94" s="122"/>
      <c r="E94" s="123">
        <v>-1.5760000000000001</v>
      </c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16"/>
      <c r="Z94" s="116"/>
      <c r="AA94" s="116"/>
      <c r="AB94" s="116"/>
      <c r="AC94" s="116"/>
      <c r="AD94" s="116"/>
      <c r="AE94" s="116"/>
      <c r="AF94" s="116"/>
      <c r="AG94" s="116" t="s">
        <v>138</v>
      </c>
      <c r="AH94" s="116">
        <v>0</v>
      </c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</row>
    <row r="95" spans="1:60" outlineLevel="1" x14ac:dyDescent="0.2">
      <c r="A95" s="119"/>
      <c r="B95" s="120"/>
      <c r="C95" s="146" t="s">
        <v>186</v>
      </c>
      <c r="D95" s="122"/>
      <c r="E95" s="123">
        <v>-2.25</v>
      </c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16"/>
      <c r="Z95" s="116"/>
      <c r="AA95" s="116"/>
      <c r="AB95" s="116"/>
      <c r="AC95" s="116"/>
      <c r="AD95" s="116"/>
      <c r="AE95" s="116"/>
      <c r="AF95" s="116"/>
      <c r="AG95" s="116" t="s">
        <v>138</v>
      </c>
      <c r="AH95" s="116">
        <v>0</v>
      </c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</row>
    <row r="96" spans="1:60" x14ac:dyDescent="0.2">
      <c r="A96" s="125" t="s">
        <v>125</v>
      </c>
      <c r="B96" s="126" t="s">
        <v>59</v>
      </c>
      <c r="C96" s="143" t="s">
        <v>60</v>
      </c>
      <c r="D96" s="127"/>
      <c r="E96" s="128"/>
      <c r="F96" s="129"/>
      <c r="G96" s="130">
        <f>SUMIF(AG97:AG97,"&lt;&gt;NOR",G97:G97)</f>
        <v>0</v>
      </c>
      <c r="H96" s="124"/>
      <c r="I96" s="124">
        <f>SUM(I97:I97)</f>
        <v>0</v>
      </c>
      <c r="J96" s="124"/>
      <c r="K96" s="124">
        <f>SUM(K97:K97)</f>
        <v>1084.98</v>
      </c>
      <c r="L96" s="124"/>
      <c r="M96" s="124">
        <f>SUM(M97:M97)</f>
        <v>0</v>
      </c>
      <c r="N96" s="124"/>
      <c r="O96" s="124">
        <f>SUM(O97:O97)</f>
        <v>0</v>
      </c>
      <c r="P96" s="124"/>
      <c r="Q96" s="124">
        <f>SUM(Q97:Q97)</f>
        <v>0</v>
      </c>
      <c r="R96" s="124"/>
      <c r="S96" s="124"/>
      <c r="T96" s="124"/>
      <c r="U96" s="124"/>
      <c r="V96" s="124">
        <f>SUM(V97:V97)</f>
        <v>2.4700000000000002</v>
      </c>
      <c r="W96" s="124"/>
      <c r="X96" s="124"/>
      <c r="AG96" t="s">
        <v>126</v>
      </c>
    </row>
    <row r="97" spans="1:60" outlineLevel="1" x14ac:dyDescent="0.2">
      <c r="A97" s="137">
        <v>20</v>
      </c>
      <c r="B97" s="138" t="s">
        <v>210</v>
      </c>
      <c r="C97" s="144" t="s">
        <v>211</v>
      </c>
      <c r="D97" s="139" t="s">
        <v>212</v>
      </c>
      <c r="E97" s="140">
        <v>0.96016000000000001</v>
      </c>
      <c r="F97" s="141"/>
      <c r="G97" s="142">
        <f>ROUND(E97*F97,2)</f>
        <v>0</v>
      </c>
      <c r="H97" s="121">
        <v>0</v>
      </c>
      <c r="I97" s="121">
        <f>ROUND(E97*H97,2)</f>
        <v>0</v>
      </c>
      <c r="J97" s="121">
        <v>1130</v>
      </c>
      <c r="K97" s="121">
        <f>ROUND(E97*J97,2)</f>
        <v>1084.98</v>
      </c>
      <c r="L97" s="121">
        <v>15</v>
      </c>
      <c r="M97" s="121">
        <f>G97*(1+L97/100)</f>
        <v>0</v>
      </c>
      <c r="N97" s="121">
        <v>0</v>
      </c>
      <c r="O97" s="121">
        <f>ROUND(E97*N97,2)</f>
        <v>0</v>
      </c>
      <c r="P97" s="121">
        <v>0</v>
      </c>
      <c r="Q97" s="121">
        <f>ROUND(E97*P97,2)</f>
        <v>0</v>
      </c>
      <c r="R97" s="121"/>
      <c r="S97" s="121" t="s">
        <v>130</v>
      </c>
      <c r="T97" s="121" t="s">
        <v>136</v>
      </c>
      <c r="U97" s="121">
        <v>2.577</v>
      </c>
      <c r="V97" s="121">
        <f>ROUND(E97*U97,2)</f>
        <v>2.4700000000000002</v>
      </c>
      <c r="W97" s="121"/>
      <c r="X97" s="121" t="s">
        <v>213</v>
      </c>
      <c r="Y97" s="116"/>
      <c r="Z97" s="116"/>
      <c r="AA97" s="116"/>
      <c r="AB97" s="116"/>
      <c r="AC97" s="116"/>
      <c r="AD97" s="116"/>
      <c r="AE97" s="116"/>
      <c r="AF97" s="116"/>
      <c r="AG97" s="116" t="s">
        <v>214</v>
      </c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</row>
    <row r="98" spans="1:60" x14ac:dyDescent="0.2">
      <c r="A98" s="125" t="s">
        <v>125</v>
      </c>
      <c r="B98" s="126" t="s">
        <v>63</v>
      </c>
      <c r="C98" s="143" t="s">
        <v>64</v>
      </c>
      <c r="D98" s="127"/>
      <c r="E98" s="128"/>
      <c r="F98" s="129"/>
      <c r="G98" s="130">
        <f>SUMIF(AG99:AG99,"&lt;&gt;NOR",G99:G99)</f>
        <v>0</v>
      </c>
      <c r="H98" s="124"/>
      <c r="I98" s="124">
        <f>SUM(I99:I99)</f>
        <v>0</v>
      </c>
      <c r="J98" s="124"/>
      <c r="K98" s="124">
        <f>SUM(K99:K99)</f>
        <v>2280</v>
      </c>
      <c r="L98" s="124"/>
      <c r="M98" s="124">
        <f>SUM(M99:M99)</f>
        <v>0</v>
      </c>
      <c r="N98" s="124"/>
      <c r="O98" s="124">
        <f>SUM(O99:O99)</f>
        <v>0</v>
      </c>
      <c r="P98" s="124"/>
      <c r="Q98" s="124">
        <f>SUM(Q99:Q99)</f>
        <v>0</v>
      </c>
      <c r="R98" s="124"/>
      <c r="S98" s="124"/>
      <c r="T98" s="124"/>
      <c r="U98" s="124"/>
      <c r="V98" s="124">
        <f>SUM(V99:V99)</f>
        <v>0.94</v>
      </c>
      <c r="W98" s="124"/>
      <c r="X98" s="124"/>
      <c r="AG98" t="s">
        <v>126</v>
      </c>
    </row>
    <row r="99" spans="1:60" ht="22.5" outlineLevel="1" x14ac:dyDescent="0.2">
      <c r="A99" s="137">
        <v>21</v>
      </c>
      <c r="B99" s="138" t="s">
        <v>215</v>
      </c>
      <c r="C99" s="144" t="s">
        <v>216</v>
      </c>
      <c r="D99" s="139" t="s">
        <v>217</v>
      </c>
      <c r="E99" s="140">
        <v>6</v>
      </c>
      <c r="F99" s="141"/>
      <c r="G99" s="142">
        <f>ROUND(E99*F99,2)</f>
        <v>0</v>
      </c>
      <c r="H99" s="121">
        <v>0</v>
      </c>
      <c r="I99" s="121">
        <f>ROUND(E99*H99,2)</f>
        <v>0</v>
      </c>
      <c r="J99" s="121">
        <v>380</v>
      </c>
      <c r="K99" s="121">
        <f>ROUND(E99*J99,2)</f>
        <v>2280</v>
      </c>
      <c r="L99" s="121">
        <v>15</v>
      </c>
      <c r="M99" s="121">
        <f>G99*(1+L99/100)</f>
        <v>0</v>
      </c>
      <c r="N99" s="121">
        <v>0</v>
      </c>
      <c r="O99" s="121">
        <f>ROUND(E99*N99,2)</f>
        <v>0</v>
      </c>
      <c r="P99" s="121">
        <v>0</v>
      </c>
      <c r="Q99" s="121">
        <f>ROUND(E99*P99,2)</f>
        <v>0</v>
      </c>
      <c r="R99" s="121"/>
      <c r="S99" s="121" t="s">
        <v>145</v>
      </c>
      <c r="T99" s="121" t="s">
        <v>146</v>
      </c>
      <c r="U99" s="121">
        <v>0.157</v>
      </c>
      <c r="V99" s="121">
        <f>ROUND(E99*U99,2)</f>
        <v>0.94</v>
      </c>
      <c r="W99" s="121"/>
      <c r="X99" s="121" t="s">
        <v>131</v>
      </c>
      <c r="Y99" s="116"/>
      <c r="Z99" s="116"/>
      <c r="AA99" s="116"/>
      <c r="AB99" s="116"/>
      <c r="AC99" s="116"/>
      <c r="AD99" s="116"/>
      <c r="AE99" s="116"/>
      <c r="AF99" s="116"/>
      <c r="AG99" s="116" t="s">
        <v>132</v>
      </c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</row>
    <row r="100" spans="1:60" x14ac:dyDescent="0.2">
      <c r="A100" s="125" t="s">
        <v>125</v>
      </c>
      <c r="B100" s="126" t="s">
        <v>69</v>
      </c>
      <c r="C100" s="143" t="s">
        <v>70</v>
      </c>
      <c r="D100" s="127"/>
      <c r="E100" s="128"/>
      <c r="F100" s="129"/>
      <c r="G100" s="130">
        <f>SUMIF(AG101:AG102,"&lt;&gt;NOR",G101:G102)</f>
        <v>0</v>
      </c>
      <c r="H100" s="124"/>
      <c r="I100" s="124">
        <f>SUM(I101:I102)</f>
        <v>0</v>
      </c>
      <c r="J100" s="124"/>
      <c r="K100" s="124">
        <f>SUM(K101:K102)</f>
        <v>3036</v>
      </c>
      <c r="L100" s="124"/>
      <c r="M100" s="124">
        <f>SUM(M101:M102)</f>
        <v>0</v>
      </c>
      <c r="N100" s="124"/>
      <c r="O100" s="124">
        <f>SUM(O101:O102)</f>
        <v>0</v>
      </c>
      <c r="P100" s="124"/>
      <c r="Q100" s="124">
        <f>SUM(Q101:Q102)</f>
        <v>0</v>
      </c>
      <c r="R100" s="124"/>
      <c r="S100" s="124"/>
      <c r="T100" s="124"/>
      <c r="U100" s="124"/>
      <c r="V100" s="124">
        <f>SUM(V101:V102)</f>
        <v>0</v>
      </c>
      <c r="W100" s="124"/>
      <c r="X100" s="124"/>
      <c r="AG100" t="s">
        <v>126</v>
      </c>
    </row>
    <row r="101" spans="1:60" outlineLevel="1" x14ac:dyDescent="0.2">
      <c r="A101" s="137">
        <v>22</v>
      </c>
      <c r="B101" s="138" t="s">
        <v>218</v>
      </c>
      <c r="C101" s="144" t="s">
        <v>219</v>
      </c>
      <c r="D101" s="139" t="s">
        <v>217</v>
      </c>
      <c r="E101" s="140">
        <v>1</v>
      </c>
      <c r="F101" s="141"/>
      <c r="G101" s="142">
        <f>ROUND(E101*F101,2)</f>
        <v>0</v>
      </c>
      <c r="H101" s="121">
        <v>0</v>
      </c>
      <c r="I101" s="121">
        <f>ROUND(E101*H101,2)</f>
        <v>0</v>
      </c>
      <c r="J101" s="121">
        <v>3000</v>
      </c>
      <c r="K101" s="121">
        <f>ROUND(E101*J101,2)</f>
        <v>3000</v>
      </c>
      <c r="L101" s="121">
        <v>15</v>
      </c>
      <c r="M101" s="121">
        <f>G101*(1+L101/100)</f>
        <v>0</v>
      </c>
      <c r="N101" s="121">
        <v>0</v>
      </c>
      <c r="O101" s="121">
        <f>ROUND(E101*N101,2)</f>
        <v>0</v>
      </c>
      <c r="P101" s="121">
        <v>0</v>
      </c>
      <c r="Q101" s="121">
        <f>ROUND(E101*P101,2)</f>
        <v>0</v>
      </c>
      <c r="R101" s="121"/>
      <c r="S101" s="121" t="s">
        <v>145</v>
      </c>
      <c r="T101" s="121" t="s">
        <v>146</v>
      </c>
      <c r="U101" s="121">
        <v>0</v>
      </c>
      <c r="V101" s="121">
        <f>ROUND(E101*U101,2)</f>
        <v>0</v>
      </c>
      <c r="W101" s="121"/>
      <c r="X101" s="121" t="s">
        <v>131</v>
      </c>
      <c r="Y101" s="116"/>
      <c r="Z101" s="116"/>
      <c r="AA101" s="116"/>
      <c r="AB101" s="116"/>
      <c r="AC101" s="116"/>
      <c r="AD101" s="116"/>
      <c r="AE101" s="116"/>
      <c r="AF101" s="116"/>
      <c r="AG101" s="116" t="s">
        <v>132</v>
      </c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</row>
    <row r="102" spans="1:60" outlineLevel="1" x14ac:dyDescent="0.2">
      <c r="A102" s="137">
        <v>23</v>
      </c>
      <c r="B102" s="138" t="s">
        <v>220</v>
      </c>
      <c r="C102" s="144" t="s">
        <v>221</v>
      </c>
      <c r="D102" s="139" t="s">
        <v>0</v>
      </c>
      <c r="E102" s="140">
        <v>30</v>
      </c>
      <c r="F102" s="141"/>
      <c r="G102" s="142">
        <f>ROUND(E102*F102,2)</f>
        <v>0</v>
      </c>
      <c r="H102" s="121">
        <v>0</v>
      </c>
      <c r="I102" s="121">
        <f>ROUND(E102*H102,2)</f>
        <v>0</v>
      </c>
      <c r="J102" s="121">
        <v>1.2</v>
      </c>
      <c r="K102" s="121">
        <f>ROUND(E102*J102,2)</f>
        <v>36</v>
      </c>
      <c r="L102" s="121">
        <v>15</v>
      </c>
      <c r="M102" s="121">
        <f>G102*(1+L102/100)</f>
        <v>0</v>
      </c>
      <c r="N102" s="121">
        <v>0</v>
      </c>
      <c r="O102" s="121">
        <f>ROUND(E102*N102,2)</f>
        <v>0</v>
      </c>
      <c r="P102" s="121">
        <v>0</v>
      </c>
      <c r="Q102" s="121">
        <f>ROUND(E102*P102,2)</f>
        <v>0</v>
      </c>
      <c r="R102" s="121"/>
      <c r="S102" s="121" t="s">
        <v>130</v>
      </c>
      <c r="T102" s="121" t="s">
        <v>130</v>
      </c>
      <c r="U102" s="121">
        <v>0</v>
      </c>
      <c r="V102" s="121">
        <f>ROUND(E102*U102,2)</f>
        <v>0</v>
      </c>
      <c r="W102" s="121"/>
      <c r="X102" s="121" t="s">
        <v>213</v>
      </c>
      <c r="Y102" s="116"/>
      <c r="Z102" s="116"/>
      <c r="AA102" s="116"/>
      <c r="AB102" s="116"/>
      <c r="AC102" s="116"/>
      <c r="AD102" s="116"/>
      <c r="AE102" s="116"/>
      <c r="AF102" s="116"/>
      <c r="AG102" s="116" t="s">
        <v>214</v>
      </c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</row>
    <row r="103" spans="1:60" x14ac:dyDescent="0.2">
      <c r="A103" s="125" t="s">
        <v>125</v>
      </c>
      <c r="B103" s="126" t="s">
        <v>71</v>
      </c>
      <c r="C103" s="143" t="s">
        <v>72</v>
      </c>
      <c r="D103" s="127"/>
      <c r="E103" s="128"/>
      <c r="F103" s="129"/>
      <c r="G103" s="130">
        <f>SUMIF(AG104:AG118,"&lt;&gt;NOR",G104:G118)</f>
        <v>0</v>
      </c>
      <c r="H103" s="124"/>
      <c r="I103" s="124">
        <f>SUM(I104:I118)</f>
        <v>4627.6900000000005</v>
      </c>
      <c r="J103" s="124"/>
      <c r="K103" s="124">
        <f>SUM(K104:K118)</f>
        <v>2870.4200000000005</v>
      </c>
      <c r="L103" s="124"/>
      <c r="M103" s="124">
        <f>SUM(M104:M118)</f>
        <v>0</v>
      </c>
      <c r="N103" s="124"/>
      <c r="O103" s="124">
        <f>SUM(O104:O118)</f>
        <v>0.01</v>
      </c>
      <c r="P103" s="124"/>
      <c r="Q103" s="124">
        <f>SUM(Q104:Q118)</f>
        <v>9.0000000000000011E-2</v>
      </c>
      <c r="R103" s="124"/>
      <c r="S103" s="124"/>
      <c r="T103" s="124"/>
      <c r="U103" s="124"/>
      <c r="V103" s="124">
        <f>SUM(V104:V118)</f>
        <v>5.1400000000000006</v>
      </c>
      <c r="W103" s="124"/>
      <c r="X103" s="124"/>
      <c r="AG103" t="s">
        <v>126</v>
      </c>
    </row>
    <row r="104" spans="1:60" outlineLevel="1" x14ac:dyDescent="0.2">
      <c r="A104" s="137">
        <v>24</v>
      </c>
      <c r="B104" s="138" t="s">
        <v>222</v>
      </c>
      <c r="C104" s="144" t="s">
        <v>223</v>
      </c>
      <c r="D104" s="139" t="s">
        <v>224</v>
      </c>
      <c r="E104" s="140">
        <v>1</v>
      </c>
      <c r="F104" s="141"/>
      <c r="G104" s="142">
        <f t="shared" ref="G104:G111" si="0">ROUND(E104*F104,2)</f>
        <v>0</v>
      </c>
      <c r="H104" s="121">
        <v>563.53</v>
      </c>
      <c r="I104" s="121">
        <f t="shared" ref="I104:I111" si="1">ROUND(E104*H104,2)</f>
        <v>563.53</v>
      </c>
      <c r="J104" s="121">
        <v>672.47</v>
      </c>
      <c r="K104" s="121">
        <f t="shared" ref="K104:K111" si="2">ROUND(E104*J104,2)</f>
        <v>672.47</v>
      </c>
      <c r="L104" s="121">
        <v>15</v>
      </c>
      <c r="M104" s="121">
        <f t="shared" ref="M104:M111" si="3">G104*(1+L104/100)</f>
        <v>0</v>
      </c>
      <c r="N104" s="121">
        <v>1.8600000000000001E-3</v>
      </c>
      <c r="O104" s="121">
        <f t="shared" ref="O104:O111" si="4">ROUND(E104*N104,2)</f>
        <v>0</v>
      </c>
      <c r="P104" s="121">
        <v>0</v>
      </c>
      <c r="Q104" s="121">
        <f t="shared" ref="Q104:Q111" si="5">ROUND(E104*P104,2)</f>
        <v>0</v>
      </c>
      <c r="R104" s="121"/>
      <c r="S104" s="121" t="s">
        <v>130</v>
      </c>
      <c r="T104" s="121" t="s">
        <v>130</v>
      </c>
      <c r="U104" s="121">
        <v>1.3340000000000001</v>
      </c>
      <c r="V104" s="121">
        <f t="shared" ref="V104:V111" si="6">ROUND(E104*U104,2)</f>
        <v>1.33</v>
      </c>
      <c r="W104" s="121"/>
      <c r="X104" s="121" t="s">
        <v>131</v>
      </c>
      <c r="Y104" s="116"/>
      <c r="Z104" s="116"/>
      <c r="AA104" s="116"/>
      <c r="AB104" s="116"/>
      <c r="AC104" s="116"/>
      <c r="AD104" s="116"/>
      <c r="AE104" s="116"/>
      <c r="AF104" s="116"/>
      <c r="AG104" s="116" t="s">
        <v>132</v>
      </c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</row>
    <row r="105" spans="1:60" ht="22.5" outlineLevel="1" x14ac:dyDescent="0.2">
      <c r="A105" s="137">
        <v>25</v>
      </c>
      <c r="B105" s="138" t="s">
        <v>225</v>
      </c>
      <c r="C105" s="144" t="s">
        <v>226</v>
      </c>
      <c r="D105" s="139" t="s">
        <v>224</v>
      </c>
      <c r="E105" s="140">
        <v>3</v>
      </c>
      <c r="F105" s="141"/>
      <c r="G105" s="142">
        <f t="shared" si="0"/>
        <v>0</v>
      </c>
      <c r="H105" s="121">
        <v>23.85</v>
      </c>
      <c r="I105" s="121">
        <f t="shared" si="1"/>
        <v>71.55</v>
      </c>
      <c r="J105" s="121">
        <v>166.15</v>
      </c>
      <c r="K105" s="121">
        <f t="shared" si="2"/>
        <v>498.45</v>
      </c>
      <c r="L105" s="121">
        <v>15</v>
      </c>
      <c r="M105" s="121">
        <f t="shared" si="3"/>
        <v>0</v>
      </c>
      <c r="N105" s="121">
        <v>3.0000000000000001E-5</v>
      </c>
      <c r="O105" s="121">
        <f t="shared" si="4"/>
        <v>0</v>
      </c>
      <c r="P105" s="121">
        <v>0</v>
      </c>
      <c r="Q105" s="121">
        <f t="shared" si="5"/>
        <v>0</v>
      </c>
      <c r="R105" s="121"/>
      <c r="S105" s="121" t="s">
        <v>130</v>
      </c>
      <c r="T105" s="121" t="s">
        <v>130</v>
      </c>
      <c r="U105" s="121">
        <v>0.33</v>
      </c>
      <c r="V105" s="121">
        <f t="shared" si="6"/>
        <v>0.99</v>
      </c>
      <c r="W105" s="121"/>
      <c r="X105" s="121" t="s">
        <v>131</v>
      </c>
      <c r="Y105" s="116"/>
      <c r="Z105" s="116"/>
      <c r="AA105" s="116"/>
      <c r="AB105" s="116"/>
      <c r="AC105" s="116"/>
      <c r="AD105" s="116"/>
      <c r="AE105" s="116"/>
      <c r="AF105" s="116"/>
      <c r="AG105" s="116" t="s">
        <v>132</v>
      </c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</row>
    <row r="106" spans="1:60" ht="22.5" outlineLevel="1" x14ac:dyDescent="0.2">
      <c r="A106" s="137">
        <v>26</v>
      </c>
      <c r="B106" s="138" t="s">
        <v>227</v>
      </c>
      <c r="C106" s="144" t="s">
        <v>228</v>
      </c>
      <c r="D106" s="139" t="s">
        <v>129</v>
      </c>
      <c r="E106" s="140">
        <v>1</v>
      </c>
      <c r="F106" s="141"/>
      <c r="G106" s="142">
        <f t="shared" si="0"/>
        <v>0</v>
      </c>
      <c r="H106" s="121">
        <v>422.36</v>
      </c>
      <c r="I106" s="121">
        <f t="shared" si="1"/>
        <v>422.36</v>
      </c>
      <c r="J106" s="121">
        <v>689.64</v>
      </c>
      <c r="K106" s="121">
        <f t="shared" si="2"/>
        <v>689.64</v>
      </c>
      <c r="L106" s="121">
        <v>15</v>
      </c>
      <c r="M106" s="121">
        <f t="shared" si="3"/>
        <v>0</v>
      </c>
      <c r="N106" s="121">
        <v>1.82E-3</v>
      </c>
      <c r="O106" s="121">
        <f t="shared" si="4"/>
        <v>0</v>
      </c>
      <c r="P106" s="121">
        <v>0</v>
      </c>
      <c r="Q106" s="121">
        <f t="shared" si="5"/>
        <v>0</v>
      </c>
      <c r="R106" s="121"/>
      <c r="S106" s="121" t="s">
        <v>130</v>
      </c>
      <c r="T106" s="121" t="s">
        <v>130</v>
      </c>
      <c r="U106" s="121">
        <v>1.262</v>
      </c>
      <c r="V106" s="121">
        <f t="shared" si="6"/>
        <v>1.26</v>
      </c>
      <c r="W106" s="121"/>
      <c r="X106" s="121" t="s">
        <v>131</v>
      </c>
      <c r="Y106" s="116"/>
      <c r="Z106" s="116"/>
      <c r="AA106" s="116"/>
      <c r="AB106" s="116"/>
      <c r="AC106" s="116"/>
      <c r="AD106" s="116"/>
      <c r="AE106" s="116"/>
      <c r="AF106" s="116"/>
      <c r="AG106" s="116" t="s">
        <v>132</v>
      </c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</row>
    <row r="107" spans="1:60" outlineLevel="1" x14ac:dyDescent="0.2">
      <c r="A107" s="137">
        <v>27</v>
      </c>
      <c r="B107" s="138" t="s">
        <v>229</v>
      </c>
      <c r="C107" s="144" t="s">
        <v>230</v>
      </c>
      <c r="D107" s="139" t="s">
        <v>224</v>
      </c>
      <c r="E107" s="140">
        <v>1</v>
      </c>
      <c r="F107" s="141"/>
      <c r="G107" s="142">
        <f t="shared" si="0"/>
        <v>0</v>
      </c>
      <c r="H107" s="121">
        <v>0</v>
      </c>
      <c r="I107" s="121">
        <f t="shared" si="1"/>
        <v>0</v>
      </c>
      <c r="J107" s="121">
        <v>123</v>
      </c>
      <c r="K107" s="121">
        <f t="shared" si="2"/>
        <v>123</v>
      </c>
      <c r="L107" s="121">
        <v>15</v>
      </c>
      <c r="M107" s="121">
        <f t="shared" si="3"/>
        <v>0</v>
      </c>
      <c r="N107" s="121">
        <v>0</v>
      </c>
      <c r="O107" s="121">
        <f t="shared" si="4"/>
        <v>0</v>
      </c>
      <c r="P107" s="121">
        <v>6.7000000000000004E-2</v>
      </c>
      <c r="Q107" s="121">
        <f t="shared" si="5"/>
        <v>7.0000000000000007E-2</v>
      </c>
      <c r="R107" s="121"/>
      <c r="S107" s="121" t="s">
        <v>130</v>
      </c>
      <c r="T107" s="121" t="s">
        <v>130</v>
      </c>
      <c r="U107" s="121">
        <v>0.31</v>
      </c>
      <c r="V107" s="121">
        <f t="shared" si="6"/>
        <v>0.31</v>
      </c>
      <c r="W107" s="121"/>
      <c r="X107" s="121" t="s">
        <v>131</v>
      </c>
      <c r="Y107" s="116"/>
      <c r="Z107" s="116"/>
      <c r="AA107" s="116"/>
      <c r="AB107" s="116"/>
      <c r="AC107" s="116"/>
      <c r="AD107" s="116"/>
      <c r="AE107" s="116"/>
      <c r="AF107" s="116"/>
      <c r="AG107" s="116" t="s">
        <v>132</v>
      </c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</row>
    <row r="108" spans="1:60" ht="22.5" outlineLevel="1" x14ac:dyDescent="0.2">
      <c r="A108" s="137">
        <v>28</v>
      </c>
      <c r="B108" s="138" t="s">
        <v>231</v>
      </c>
      <c r="C108" s="144" t="s">
        <v>232</v>
      </c>
      <c r="D108" s="139" t="s">
        <v>129</v>
      </c>
      <c r="E108" s="140">
        <v>1</v>
      </c>
      <c r="F108" s="141"/>
      <c r="G108" s="142">
        <f t="shared" si="0"/>
        <v>0</v>
      </c>
      <c r="H108" s="121">
        <v>435.99</v>
      </c>
      <c r="I108" s="121">
        <f t="shared" si="1"/>
        <v>435.99</v>
      </c>
      <c r="J108" s="121">
        <v>124.01</v>
      </c>
      <c r="K108" s="121">
        <f t="shared" si="2"/>
        <v>124.01</v>
      </c>
      <c r="L108" s="121">
        <v>15</v>
      </c>
      <c r="M108" s="121">
        <f t="shared" si="3"/>
        <v>0</v>
      </c>
      <c r="N108" s="121">
        <v>2.0000000000000001E-4</v>
      </c>
      <c r="O108" s="121">
        <f t="shared" si="4"/>
        <v>0</v>
      </c>
      <c r="P108" s="121">
        <v>0</v>
      </c>
      <c r="Q108" s="121">
        <f t="shared" si="5"/>
        <v>0</v>
      </c>
      <c r="R108" s="121"/>
      <c r="S108" s="121" t="s">
        <v>130</v>
      </c>
      <c r="T108" s="121" t="s">
        <v>130</v>
      </c>
      <c r="U108" s="121">
        <v>0.246</v>
      </c>
      <c r="V108" s="121">
        <f t="shared" si="6"/>
        <v>0.25</v>
      </c>
      <c r="W108" s="121"/>
      <c r="X108" s="121" t="s">
        <v>131</v>
      </c>
      <c r="Y108" s="116"/>
      <c r="Z108" s="116"/>
      <c r="AA108" s="116"/>
      <c r="AB108" s="116"/>
      <c r="AC108" s="116"/>
      <c r="AD108" s="116"/>
      <c r="AE108" s="116"/>
      <c r="AF108" s="116"/>
      <c r="AG108" s="116" t="s">
        <v>132</v>
      </c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</row>
    <row r="109" spans="1:60" ht="22.5" outlineLevel="1" x14ac:dyDescent="0.2">
      <c r="A109" s="137">
        <v>29</v>
      </c>
      <c r="B109" s="138" t="s">
        <v>233</v>
      </c>
      <c r="C109" s="144" t="s">
        <v>234</v>
      </c>
      <c r="D109" s="139" t="s">
        <v>129</v>
      </c>
      <c r="E109" s="140">
        <v>1</v>
      </c>
      <c r="F109" s="141"/>
      <c r="G109" s="142">
        <f t="shared" si="0"/>
        <v>0</v>
      </c>
      <c r="H109" s="121">
        <v>358.49</v>
      </c>
      <c r="I109" s="121">
        <f t="shared" si="1"/>
        <v>358.49</v>
      </c>
      <c r="J109" s="121">
        <v>124.01</v>
      </c>
      <c r="K109" s="121">
        <f t="shared" si="2"/>
        <v>124.01</v>
      </c>
      <c r="L109" s="121">
        <v>15</v>
      </c>
      <c r="M109" s="121">
        <f t="shared" si="3"/>
        <v>0</v>
      </c>
      <c r="N109" s="121">
        <v>2.5999999999999998E-4</v>
      </c>
      <c r="O109" s="121">
        <f t="shared" si="4"/>
        <v>0</v>
      </c>
      <c r="P109" s="121">
        <v>0</v>
      </c>
      <c r="Q109" s="121">
        <f t="shared" si="5"/>
        <v>0</v>
      </c>
      <c r="R109" s="121"/>
      <c r="S109" s="121" t="s">
        <v>130</v>
      </c>
      <c r="T109" s="121" t="s">
        <v>130</v>
      </c>
      <c r="U109" s="121">
        <v>0.246</v>
      </c>
      <c r="V109" s="121">
        <f t="shared" si="6"/>
        <v>0.25</v>
      </c>
      <c r="W109" s="121"/>
      <c r="X109" s="121" t="s">
        <v>131</v>
      </c>
      <c r="Y109" s="116"/>
      <c r="Z109" s="116"/>
      <c r="AA109" s="116"/>
      <c r="AB109" s="116"/>
      <c r="AC109" s="116"/>
      <c r="AD109" s="116"/>
      <c r="AE109" s="116"/>
      <c r="AF109" s="116"/>
      <c r="AG109" s="116" t="s">
        <v>132</v>
      </c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</row>
    <row r="110" spans="1:60" outlineLevel="1" x14ac:dyDescent="0.2">
      <c r="A110" s="137">
        <v>30</v>
      </c>
      <c r="B110" s="138" t="s">
        <v>235</v>
      </c>
      <c r="C110" s="144" t="s">
        <v>236</v>
      </c>
      <c r="D110" s="139" t="s">
        <v>129</v>
      </c>
      <c r="E110" s="140">
        <v>1</v>
      </c>
      <c r="F110" s="141"/>
      <c r="G110" s="142">
        <f t="shared" si="0"/>
        <v>0</v>
      </c>
      <c r="H110" s="121">
        <v>243.49</v>
      </c>
      <c r="I110" s="121">
        <f t="shared" si="1"/>
        <v>243.49</v>
      </c>
      <c r="J110" s="121">
        <v>124.01</v>
      </c>
      <c r="K110" s="121">
        <f t="shared" si="2"/>
        <v>124.01</v>
      </c>
      <c r="L110" s="121">
        <v>15</v>
      </c>
      <c r="M110" s="121">
        <f t="shared" si="3"/>
        <v>0</v>
      </c>
      <c r="N110" s="121">
        <v>2.0000000000000001E-4</v>
      </c>
      <c r="O110" s="121">
        <f t="shared" si="4"/>
        <v>0</v>
      </c>
      <c r="P110" s="121">
        <v>0</v>
      </c>
      <c r="Q110" s="121">
        <f t="shared" si="5"/>
        <v>0</v>
      </c>
      <c r="R110" s="121"/>
      <c r="S110" s="121" t="s">
        <v>130</v>
      </c>
      <c r="T110" s="121" t="s">
        <v>130</v>
      </c>
      <c r="U110" s="121">
        <v>0.246</v>
      </c>
      <c r="V110" s="121">
        <f t="shared" si="6"/>
        <v>0.25</v>
      </c>
      <c r="W110" s="121"/>
      <c r="X110" s="121" t="s">
        <v>131</v>
      </c>
      <c r="Y110" s="116"/>
      <c r="Z110" s="116"/>
      <c r="AA110" s="116"/>
      <c r="AB110" s="116"/>
      <c r="AC110" s="116"/>
      <c r="AD110" s="116"/>
      <c r="AE110" s="116"/>
      <c r="AF110" s="116"/>
      <c r="AG110" s="116" t="s">
        <v>132</v>
      </c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</row>
    <row r="111" spans="1:60" outlineLevel="1" x14ac:dyDescent="0.2">
      <c r="A111" s="131">
        <v>31</v>
      </c>
      <c r="B111" s="132" t="s">
        <v>237</v>
      </c>
      <c r="C111" s="145" t="s">
        <v>238</v>
      </c>
      <c r="D111" s="133" t="s">
        <v>135</v>
      </c>
      <c r="E111" s="134">
        <v>0.24</v>
      </c>
      <c r="F111" s="135"/>
      <c r="G111" s="136">
        <f t="shared" si="0"/>
        <v>0</v>
      </c>
      <c r="H111" s="121">
        <v>30.35</v>
      </c>
      <c r="I111" s="121">
        <f t="shared" si="1"/>
        <v>7.28</v>
      </c>
      <c r="J111" s="121">
        <v>1075.6500000000001</v>
      </c>
      <c r="K111" s="121">
        <f t="shared" si="2"/>
        <v>258.16000000000003</v>
      </c>
      <c r="L111" s="121">
        <v>15</v>
      </c>
      <c r="M111" s="121">
        <f t="shared" si="3"/>
        <v>0</v>
      </c>
      <c r="N111" s="121">
        <v>8.0000000000000007E-5</v>
      </c>
      <c r="O111" s="121">
        <f t="shared" si="4"/>
        <v>0</v>
      </c>
      <c r="P111" s="121">
        <v>0</v>
      </c>
      <c r="Q111" s="121">
        <f t="shared" si="5"/>
        <v>0</v>
      </c>
      <c r="R111" s="121"/>
      <c r="S111" s="121" t="s">
        <v>130</v>
      </c>
      <c r="T111" s="121" t="s">
        <v>130</v>
      </c>
      <c r="U111" s="121">
        <v>2.1</v>
      </c>
      <c r="V111" s="121">
        <f t="shared" si="6"/>
        <v>0.5</v>
      </c>
      <c r="W111" s="121"/>
      <c r="X111" s="121" t="s">
        <v>131</v>
      </c>
      <c r="Y111" s="116"/>
      <c r="Z111" s="116"/>
      <c r="AA111" s="116"/>
      <c r="AB111" s="116"/>
      <c r="AC111" s="116"/>
      <c r="AD111" s="116"/>
      <c r="AE111" s="116"/>
      <c r="AF111" s="116"/>
      <c r="AG111" s="116" t="s">
        <v>132</v>
      </c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</row>
    <row r="112" spans="1:60" outlineLevel="1" x14ac:dyDescent="0.2">
      <c r="A112" s="119"/>
      <c r="B112" s="120"/>
      <c r="C112" s="146" t="s">
        <v>239</v>
      </c>
      <c r="D112" s="122"/>
      <c r="E112" s="123">
        <v>0.24</v>
      </c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16"/>
      <c r="Z112" s="116"/>
      <c r="AA112" s="116"/>
      <c r="AB112" s="116"/>
      <c r="AC112" s="116"/>
      <c r="AD112" s="116"/>
      <c r="AE112" s="116"/>
      <c r="AF112" s="116"/>
      <c r="AG112" s="116" t="s">
        <v>138</v>
      </c>
      <c r="AH112" s="116">
        <v>0</v>
      </c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</row>
    <row r="113" spans="1:60" outlineLevel="1" x14ac:dyDescent="0.2">
      <c r="A113" s="137">
        <v>32</v>
      </c>
      <c r="B113" s="138" t="s">
        <v>240</v>
      </c>
      <c r="C113" s="144" t="s">
        <v>241</v>
      </c>
      <c r="D113" s="139" t="s">
        <v>129</v>
      </c>
      <c r="E113" s="140">
        <v>1</v>
      </c>
      <c r="F113" s="141"/>
      <c r="G113" s="142">
        <f t="shared" ref="G113:G118" si="7">ROUND(E113*F113,2)</f>
        <v>0</v>
      </c>
      <c r="H113" s="121">
        <v>345</v>
      </c>
      <c r="I113" s="121">
        <f t="shared" ref="I113:I118" si="8">ROUND(E113*H113,2)</f>
        <v>345</v>
      </c>
      <c r="J113" s="121">
        <v>0</v>
      </c>
      <c r="K113" s="121">
        <f t="shared" ref="K113:K118" si="9">ROUND(E113*J113,2)</f>
        <v>0</v>
      </c>
      <c r="L113" s="121">
        <v>15</v>
      </c>
      <c r="M113" s="121">
        <f t="shared" ref="M113:M118" si="10">G113*(1+L113/100)</f>
        <v>0</v>
      </c>
      <c r="N113" s="121">
        <v>8.9999999999999998E-4</v>
      </c>
      <c r="O113" s="121">
        <f t="shared" ref="O113:O118" si="11">ROUND(E113*N113,2)</f>
        <v>0</v>
      </c>
      <c r="P113" s="121">
        <v>0</v>
      </c>
      <c r="Q113" s="121">
        <f t="shared" ref="Q113:Q118" si="12">ROUND(E113*P113,2)</f>
        <v>0</v>
      </c>
      <c r="R113" s="121"/>
      <c r="S113" s="121" t="s">
        <v>145</v>
      </c>
      <c r="T113" s="121" t="s">
        <v>146</v>
      </c>
      <c r="U113" s="121">
        <v>0</v>
      </c>
      <c r="V113" s="121">
        <f t="shared" ref="V113:V118" si="13">ROUND(E113*U113,2)</f>
        <v>0</v>
      </c>
      <c r="W113" s="121"/>
      <c r="X113" s="121" t="s">
        <v>147</v>
      </c>
      <c r="Y113" s="116"/>
      <c r="Z113" s="116"/>
      <c r="AA113" s="116"/>
      <c r="AB113" s="116"/>
      <c r="AC113" s="116"/>
      <c r="AD113" s="116"/>
      <c r="AE113" s="116"/>
      <c r="AF113" s="116"/>
      <c r="AG113" s="116" t="s">
        <v>148</v>
      </c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</row>
    <row r="114" spans="1:60" outlineLevel="1" x14ac:dyDescent="0.2">
      <c r="A114" s="137">
        <v>33</v>
      </c>
      <c r="B114" s="138" t="s">
        <v>242</v>
      </c>
      <c r="C114" s="144" t="s">
        <v>243</v>
      </c>
      <c r="D114" s="139" t="s">
        <v>129</v>
      </c>
      <c r="E114" s="140">
        <v>1</v>
      </c>
      <c r="F114" s="141"/>
      <c r="G114" s="142">
        <f t="shared" si="7"/>
        <v>0</v>
      </c>
      <c r="H114" s="121">
        <v>850</v>
      </c>
      <c r="I114" s="121">
        <f t="shared" si="8"/>
        <v>850</v>
      </c>
      <c r="J114" s="121">
        <v>0</v>
      </c>
      <c r="K114" s="121">
        <f t="shared" si="9"/>
        <v>0</v>
      </c>
      <c r="L114" s="121">
        <v>15</v>
      </c>
      <c r="M114" s="121">
        <f t="shared" si="10"/>
        <v>0</v>
      </c>
      <c r="N114" s="121">
        <v>1E-4</v>
      </c>
      <c r="O114" s="121">
        <f t="shared" si="11"/>
        <v>0</v>
      </c>
      <c r="P114" s="121">
        <v>0</v>
      </c>
      <c r="Q114" s="121">
        <f t="shared" si="12"/>
        <v>0</v>
      </c>
      <c r="R114" s="121"/>
      <c r="S114" s="121" t="s">
        <v>145</v>
      </c>
      <c r="T114" s="121" t="s">
        <v>146</v>
      </c>
      <c r="U114" s="121">
        <v>0</v>
      </c>
      <c r="V114" s="121">
        <f t="shared" si="13"/>
        <v>0</v>
      </c>
      <c r="W114" s="121"/>
      <c r="X114" s="121" t="s">
        <v>147</v>
      </c>
      <c r="Y114" s="116"/>
      <c r="Z114" s="116"/>
      <c r="AA114" s="116"/>
      <c r="AB114" s="116"/>
      <c r="AC114" s="116"/>
      <c r="AD114" s="116"/>
      <c r="AE114" s="116"/>
      <c r="AF114" s="116"/>
      <c r="AG114" s="116" t="s">
        <v>148</v>
      </c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</row>
    <row r="115" spans="1:60" outlineLevel="1" x14ac:dyDescent="0.2">
      <c r="A115" s="137">
        <v>34</v>
      </c>
      <c r="B115" s="138" t="s">
        <v>244</v>
      </c>
      <c r="C115" s="144" t="s">
        <v>245</v>
      </c>
      <c r="D115" s="139" t="s">
        <v>129</v>
      </c>
      <c r="E115" s="140">
        <v>1</v>
      </c>
      <c r="F115" s="141"/>
      <c r="G115" s="142">
        <f t="shared" si="7"/>
        <v>0</v>
      </c>
      <c r="H115" s="121">
        <v>480</v>
      </c>
      <c r="I115" s="121">
        <f t="shared" si="8"/>
        <v>480</v>
      </c>
      <c r="J115" s="121">
        <v>0</v>
      </c>
      <c r="K115" s="121">
        <f t="shared" si="9"/>
        <v>0</v>
      </c>
      <c r="L115" s="121">
        <v>15</v>
      </c>
      <c r="M115" s="121">
        <f t="shared" si="10"/>
        <v>0</v>
      </c>
      <c r="N115" s="121">
        <v>2E-3</v>
      </c>
      <c r="O115" s="121">
        <f t="shared" si="11"/>
        <v>0</v>
      </c>
      <c r="P115" s="121">
        <v>0</v>
      </c>
      <c r="Q115" s="121">
        <f t="shared" si="12"/>
        <v>0</v>
      </c>
      <c r="R115" s="121"/>
      <c r="S115" s="121" t="s">
        <v>145</v>
      </c>
      <c r="T115" s="121" t="s">
        <v>146</v>
      </c>
      <c r="U115" s="121">
        <v>0</v>
      </c>
      <c r="V115" s="121">
        <f t="shared" si="13"/>
        <v>0</v>
      </c>
      <c r="W115" s="121"/>
      <c r="X115" s="121" t="s">
        <v>147</v>
      </c>
      <c r="Y115" s="116"/>
      <c r="Z115" s="116"/>
      <c r="AA115" s="116"/>
      <c r="AB115" s="116"/>
      <c r="AC115" s="116"/>
      <c r="AD115" s="116"/>
      <c r="AE115" s="116"/>
      <c r="AF115" s="116"/>
      <c r="AG115" s="116" t="s">
        <v>148</v>
      </c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</row>
    <row r="116" spans="1:60" outlineLevel="1" x14ac:dyDescent="0.2">
      <c r="A116" s="137">
        <v>35</v>
      </c>
      <c r="B116" s="138" t="s">
        <v>246</v>
      </c>
      <c r="C116" s="144" t="s">
        <v>247</v>
      </c>
      <c r="D116" s="139" t="s">
        <v>144</v>
      </c>
      <c r="E116" s="140">
        <v>1</v>
      </c>
      <c r="F116" s="141"/>
      <c r="G116" s="142">
        <f t="shared" si="7"/>
        <v>0</v>
      </c>
      <c r="H116" s="121">
        <v>850</v>
      </c>
      <c r="I116" s="121">
        <f t="shared" si="8"/>
        <v>850</v>
      </c>
      <c r="J116" s="121">
        <v>0</v>
      </c>
      <c r="K116" s="121">
        <f t="shared" si="9"/>
        <v>0</v>
      </c>
      <c r="L116" s="121">
        <v>15</v>
      </c>
      <c r="M116" s="121">
        <f t="shared" si="10"/>
        <v>0</v>
      </c>
      <c r="N116" s="121">
        <v>0.01</v>
      </c>
      <c r="O116" s="121">
        <f t="shared" si="11"/>
        <v>0.01</v>
      </c>
      <c r="P116" s="121">
        <v>0</v>
      </c>
      <c r="Q116" s="121">
        <f t="shared" si="12"/>
        <v>0</v>
      </c>
      <c r="R116" s="121" t="s">
        <v>248</v>
      </c>
      <c r="S116" s="121" t="s">
        <v>130</v>
      </c>
      <c r="T116" s="121" t="s">
        <v>146</v>
      </c>
      <c r="U116" s="121">
        <v>0</v>
      </c>
      <c r="V116" s="121">
        <f t="shared" si="13"/>
        <v>0</v>
      </c>
      <c r="W116" s="121"/>
      <c r="X116" s="121" t="s">
        <v>147</v>
      </c>
      <c r="Y116" s="116"/>
      <c r="Z116" s="116"/>
      <c r="AA116" s="116"/>
      <c r="AB116" s="116"/>
      <c r="AC116" s="116"/>
      <c r="AD116" s="116"/>
      <c r="AE116" s="116"/>
      <c r="AF116" s="116"/>
      <c r="AG116" s="116" t="s">
        <v>148</v>
      </c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</row>
    <row r="117" spans="1:60" ht="22.5" outlineLevel="1" x14ac:dyDescent="0.2">
      <c r="A117" s="137">
        <v>36</v>
      </c>
      <c r="B117" s="138" t="s">
        <v>249</v>
      </c>
      <c r="C117" s="144" t="s">
        <v>250</v>
      </c>
      <c r="D117" s="139" t="s">
        <v>224</v>
      </c>
      <c r="E117" s="140">
        <v>1</v>
      </c>
      <c r="F117" s="141"/>
      <c r="G117" s="142">
        <f t="shared" si="7"/>
        <v>0</v>
      </c>
      <c r="H117" s="121">
        <v>0</v>
      </c>
      <c r="I117" s="121">
        <f t="shared" si="8"/>
        <v>0</v>
      </c>
      <c r="J117" s="121">
        <v>233.5</v>
      </c>
      <c r="K117" s="121">
        <f t="shared" si="9"/>
        <v>233.5</v>
      </c>
      <c r="L117" s="121">
        <v>15</v>
      </c>
      <c r="M117" s="121">
        <f t="shared" si="10"/>
        <v>0</v>
      </c>
      <c r="N117" s="121">
        <v>0</v>
      </c>
      <c r="O117" s="121">
        <f t="shared" si="11"/>
        <v>0</v>
      </c>
      <c r="P117" s="121">
        <v>1.933E-2</v>
      </c>
      <c r="Q117" s="121">
        <f t="shared" si="12"/>
        <v>0.02</v>
      </c>
      <c r="R117" s="121"/>
      <c r="S117" s="121" t="s">
        <v>130</v>
      </c>
      <c r="T117" s="121" t="s">
        <v>130</v>
      </c>
      <c r="U117" s="121">
        <v>0</v>
      </c>
      <c r="V117" s="121">
        <f t="shared" si="13"/>
        <v>0</v>
      </c>
      <c r="W117" s="121"/>
      <c r="X117" s="121" t="s">
        <v>151</v>
      </c>
      <c r="Y117" s="116"/>
      <c r="Z117" s="116"/>
      <c r="AA117" s="116"/>
      <c r="AB117" s="116"/>
      <c r="AC117" s="116"/>
      <c r="AD117" s="116"/>
      <c r="AE117" s="116"/>
      <c r="AF117" s="116"/>
      <c r="AG117" s="116" t="s">
        <v>152</v>
      </c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</row>
    <row r="118" spans="1:60" ht="22.5" outlineLevel="1" x14ac:dyDescent="0.2">
      <c r="A118" s="137">
        <v>37</v>
      </c>
      <c r="B118" s="138" t="s">
        <v>251</v>
      </c>
      <c r="C118" s="144" t="s">
        <v>252</v>
      </c>
      <c r="D118" s="139" t="s">
        <v>0</v>
      </c>
      <c r="E118" s="140">
        <v>74.749399999999994</v>
      </c>
      <c r="F118" s="141"/>
      <c r="G118" s="142">
        <f t="shared" si="7"/>
        <v>0</v>
      </c>
      <c r="H118" s="121">
        <v>0</v>
      </c>
      <c r="I118" s="121">
        <f t="shared" si="8"/>
        <v>0</v>
      </c>
      <c r="J118" s="121">
        <v>0.31</v>
      </c>
      <c r="K118" s="121">
        <f t="shared" si="9"/>
        <v>23.17</v>
      </c>
      <c r="L118" s="121">
        <v>15</v>
      </c>
      <c r="M118" s="121">
        <f t="shared" si="10"/>
        <v>0</v>
      </c>
      <c r="N118" s="121">
        <v>0</v>
      </c>
      <c r="O118" s="121">
        <f t="shared" si="11"/>
        <v>0</v>
      </c>
      <c r="P118" s="121">
        <v>0</v>
      </c>
      <c r="Q118" s="121">
        <f t="shared" si="12"/>
        <v>0</v>
      </c>
      <c r="R118" s="121"/>
      <c r="S118" s="121" t="s">
        <v>130</v>
      </c>
      <c r="T118" s="121" t="s">
        <v>136</v>
      </c>
      <c r="U118" s="121">
        <v>0</v>
      </c>
      <c r="V118" s="121">
        <f t="shared" si="13"/>
        <v>0</v>
      </c>
      <c r="W118" s="121"/>
      <c r="X118" s="121" t="s">
        <v>213</v>
      </c>
      <c r="Y118" s="116"/>
      <c r="Z118" s="116"/>
      <c r="AA118" s="116"/>
      <c r="AB118" s="116"/>
      <c r="AC118" s="116"/>
      <c r="AD118" s="116"/>
      <c r="AE118" s="116"/>
      <c r="AF118" s="116"/>
      <c r="AG118" s="116" t="s">
        <v>214</v>
      </c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</row>
    <row r="119" spans="1:60" x14ac:dyDescent="0.2">
      <c r="A119" s="125" t="s">
        <v>125</v>
      </c>
      <c r="B119" s="126" t="s">
        <v>73</v>
      </c>
      <c r="C119" s="143" t="s">
        <v>74</v>
      </c>
      <c r="D119" s="127"/>
      <c r="E119" s="128"/>
      <c r="F119" s="129"/>
      <c r="G119" s="130">
        <f>SUMIF(AG120:AG122,"&lt;&gt;NOR",G120:G122)</f>
        <v>0</v>
      </c>
      <c r="H119" s="124"/>
      <c r="I119" s="124">
        <f>SUM(I120:I122)</f>
        <v>139</v>
      </c>
      <c r="J119" s="124"/>
      <c r="K119" s="124">
        <f>SUM(K120:K122)</f>
        <v>347.11</v>
      </c>
      <c r="L119" s="124"/>
      <c r="M119" s="124">
        <f>SUM(M120:M122)</f>
        <v>0</v>
      </c>
      <c r="N119" s="124"/>
      <c r="O119" s="124">
        <f>SUM(O120:O122)</f>
        <v>0</v>
      </c>
      <c r="P119" s="124"/>
      <c r="Q119" s="124">
        <f>SUM(Q120:Q122)</f>
        <v>0</v>
      </c>
      <c r="R119" s="124"/>
      <c r="S119" s="124"/>
      <c r="T119" s="124"/>
      <c r="U119" s="124"/>
      <c r="V119" s="124">
        <f>SUM(V120:V122)</f>
        <v>0.75</v>
      </c>
      <c r="W119" s="124"/>
      <c r="X119" s="124"/>
      <c r="AG119" t="s">
        <v>126</v>
      </c>
    </row>
    <row r="120" spans="1:60" outlineLevel="1" x14ac:dyDescent="0.2">
      <c r="A120" s="137">
        <v>38</v>
      </c>
      <c r="B120" s="138" t="s">
        <v>253</v>
      </c>
      <c r="C120" s="144" t="s">
        <v>254</v>
      </c>
      <c r="D120" s="139" t="s">
        <v>129</v>
      </c>
      <c r="E120" s="140">
        <v>1</v>
      </c>
      <c r="F120" s="141"/>
      <c r="G120" s="142">
        <f>ROUND(E120*F120,2)</f>
        <v>0</v>
      </c>
      <c r="H120" s="121">
        <v>0</v>
      </c>
      <c r="I120" s="121">
        <f>ROUND(E120*H120,2)</f>
        <v>0</v>
      </c>
      <c r="J120" s="121">
        <v>344.5</v>
      </c>
      <c r="K120" s="121">
        <f>ROUND(E120*J120,2)</f>
        <v>344.5</v>
      </c>
      <c r="L120" s="121">
        <v>15</v>
      </c>
      <c r="M120" s="121">
        <f>G120*(1+L120/100)</f>
        <v>0</v>
      </c>
      <c r="N120" s="121">
        <v>0</v>
      </c>
      <c r="O120" s="121">
        <f>ROUND(E120*N120,2)</f>
        <v>0</v>
      </c>
      <c r="P120" s="121">
        <v>0</v>
      </c>
      <c r="Q120" s="121">
        <f>ROUND(E120*P120,2)</f>
        <v>0</v>
      </c>
      <c r="R120" s="121"/>
      <c r="S120" s="121" t="s">
        <v>130</v>
      </c>
      <c r="T120" s="121" t="s">
        <v>130</v>
      </c>
      <c r="U120" s="121">
        <v>0.75</v>
      </c>
      <c r="V120" s="121">
        <f>ROUND(E120*U120,2)</f>
        <v>0.75</v>
      </c>
      <c r="W120" s="121"/>
      <c r="X120" s="121" t="s">
        <v>131</v>
      </c>
      <c r="Y120" s="116"/>
      <c r="Z120" s="116"/>
      <c r="AA120" s="116"/>
      <c r="AB120" s="116"/>
      <c r="AC120" s="116"/>
      <c r="AD120" s="116"/>
      <c r="AE120" s="116"/>
      <c r="AF120" s="116"/>
      <c r="AG120" s="116" t="s">
        <v>132</v>
      </c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</row>
    <row r="121" spans="1:60" outlineLevel="1" x14ac:dyDescent="0.2">
      <c r="A121" s="137">
        <v>39</v>
      </c>
      <c r="B121" s="138" t="s">
        <v>255</v>
      </c>
      <c r="C121" s="144" t="s">
        <v>256</v>
      </c>
      <c r="D121" s="139" t="s">
        <v>129</v>
      </c>
      <c r="E121" s="140">
        <v>1</v>
      </c>
      <c r="F121" s="141"/>
      <c r="G121" s="142">
        <f>ROUND(E121*F121,2)</f>
        <v>0</v>
      </c>
      <c r="H121" s="121">
        <v>139</v>
      </c>
      <c r="I121" s="121">
        <f>ROUND(E121*H121,2)</f>
        <v>139</v>
      </c>
      <c r="J121" s="121">
        <v>0</v>
      </c>
      <c r="K121" s="121">
        <f>ROUND(E121*J121,2)</f>
        <v>0</v>
      </c>
      <c r="L121" s="121">
        <v>15</v>
      </c>
      <c r="M121" s="121">
        <f>G121*(1+L121/100)</f>
        <v>0</v>
      </c>
      <c r="N121" s="121">
        <v>8.0000000000000007E-5</v>
      </c>
      <c r="O121" s="121">
        <f>ROUND(E121*N121,2)</f>
        <v>0</v>
      </c>
      <c r="P121" s="121">
        <v>0</v>
      </c>
      <c r="Q121" s="121">
        <f>ROUND(E121*P121,2)</f>
        <v>0</v>
      </c>
      <c r="R121" s="121"/>
      <c r="S121" s="121" t="s">
        <v>145</v>
      </c>
      <c r="T121" s="121" t="s">
        <v>146</v>
      </c>
      <c r="U121" s="121">
        <v>0</v>
      </c>
      <c r="V121" s="121">
        <f>ROUND(E121*U121,2)</f>
        <v>0</v>
      </c>
      <c r="W121" s="121"/>
      <c r="X121" s="121" t="s">
        <v>147</v>
      </c>
      <c r="Y121" s="116"/>
      <c r="Z121" s="116"/>
      <c r="AA121" s="116"/>
      <c r="AB121" s="116"/>
      <c r="AC121" s="116"/>
      <c r="AD121" s="116"/>
      <c r="AE121" s="116"/>
      <c r="AF121" s="116"/>
      <c r="AG121" s="116" t="s">
        <v>148</v>
      </c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</row>
    <row r="122" spans="1:60" outlineLevel="1" x14ac:dyDescent="0.2">
      <c r="A122" s="137">
        <v>40</v>
      </c>
      <c r="B122" s="138" t="s">
        <v>257</v>
      </c>
      <c r="C122" s="144" t="s">
        <v>258</v>
      </c>
      <c r="D122" s="139" t="s">
        <v>0</v>
      </c>
      <c r="E122" s="140">
        <v>4.835</v>
      </c>
      <c r="F122" s="141"/>
      <c r="G122" s="142">
        <f>ROUND(E122*F122,2)</f>
        <v>0</v>
      </c>
      <c r="H122" s="121">
        <v>0</v>
      </c>
      <c r="I122" s="121">
        <f>ROUND(E122*H122,2)</f>
        <v>0</v>
      </c>
      <c r="J122" s="121">
        <v>0.54</v>
      </c>
      <c r="K122" s="121">
        <f>ROUND(E122*J122,2)</f>
        <v>2.61</v>
      </c>
      <c r="L122" s="121">
        <v>15</v>
      </c>
      <c r="M122" s="121">
        <f>G122*(1+L122/100)</f>
        <v>0</v>
      </c>
      <c r="N122" s="121">
        <v>0</v>
      </c>
      <c r="O122" s="121">
        <f>ROUND(E122*N122,2)</f>
        <v>0</v>
      </c>
      <c r="P122" s="121">
        <v>0</v>
      </c>
      <c r="Q122" s="121">
        <f>ROUND(E122*P122,2)</f>
        <v>0</v>
      </c>
      <c r="R122" s="121"/>
      <c r="S122" s="121" t="s">
        <v>130</v>
      </c>
      <c r="T122" s="121" t="s">
        <v>130</v>
      </c>
      <c r="U122" s="121">
        <v>0</v>
      </c>
      <c r="V122" s="121">
        <f>ROUND(E122*U122,2)</f>
        <v>0</v>
      </c>
      <c r="W122" s="121"/>
      <c r="X122" s="121" t="s">
        <v>213</v>
      </c>
      <c r="Y122" s="116"/>
      <c r="Z122" s="116"/>
      <c r="AA122" s="116"/>
      <c r="AB122" s="116"/>
      <c r="AC122" s="116"/>
      <c r="AD122" s="116"/>
      <c r="AE122" s="116"/>
      <c r="AF122" s="116"/>
      <c r="AG122" s="116" t="s">
        <v>214</v>
      </c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</row>
    <row r="123" spans="1:60" x14ac:dyDescent="0.2">
      <c r="A123" s="125" t="s">
        <v>125</v>
      </c>
      <c r="B123" s="126" t="s">
        <v>75</v>
      </c>
      <c r="C123" s="143" t="s">
        <v>76</v>
      </c>
      <c r="D123" s="127"/>
      <c r="E123" s="128"/>
      <c r="F123" s="129"/>
      <c r="G123" s="130">
        <f>SUMIF(AG124:AG133,"&lt;&gt;NOR",G124:G133)</f>
        <v>0</v>
      </c>
      <c r="H123" s="124"/>
      <c r="I123" s="124">
        <f>SUM(I124:I133)</f>
        <v>9850</v>
      </c>
      <c r="J123" s="124"/>
      <c r="K123" s="124">
        <f>SUM(K124:K133)</f>
        <v>12302.7</v>
      </c>
      <c r="L123" s="124"/>
      <c r="M123" s="124">
        <f>SUM(M124:M133)</f>
        <v>0</v>
      </c>
      <c r="N123" s="124"/>
      <c r="O123" s="124">
        <f>SUM(O124:O133)</f>
        <v>0</v>
      </c>
      <c r="P123" s="124"/>
      <c r="Q123" s="124">
        <f>SUM(Q124:Q133)</f>
        <v>2.0500000000000003</v>
      </c>
      <c r="R123" s="124"/>
      <c r="S123" s="124"/>
      <c r="T123" s="124"/>
      <c r="U123" s="124"/>
      <c r="V123" s="124">
        <f>SUM(V124:V133)</f>
        <v>11.56</v>
      </c>
      <c r="W123" s="124"/>
      <c r="X123" s="124"/>
      <c r="AG123" t="s">
        <v>126</v>
      </c>
    </row>
    <row r="124" spans="1:60" ht="22.5" outlineLevel="1" x14ac:dyDescent="0.2">
      <c r="A124" s="137">
        <v>41</v>
      </c>
      <c r="B124" s="138" t="s">
        <v>259</v>
      </c>
      <c r="C124" s="144" t="s">
        <v>260</v>
      </c>
      <c r="D124" s="139" t="s">
        <v>129</v>
      </c>
      <c r="E124" s="140">
        <v>1</v>
      </c>
      <c r="F124" s="141"/>
      <c r="G124" s="142">
        <f t="shared" ref="G124:G133" si="14">ROUND(E124*F124,2)</f>
        <v>0</v>
      </c>
      <c r="H124" s="121">
        <v>0</v>
      </c>
      <c r="I124" s="121">
        <f t="shared" ref="I124:I133" si="15">ROUND(E124*H124,2)</f>
        <v>0</v>
      </c>
      <c r="J124" s="121">
        <v>150.80000000000001</v>
      </c>
      <c r="K124" s="121">
        <f t="shared" ref="K124:K133" si="16">ROUND(E124*J124,2)</f>
        <v>150.80000000000001</v>
      </c>
      <c r="L124" s="121">
        <v>15</v>
      </c>
      <c r="M124" s="121">
        <f t="shared" ref="M124:M133" si="17">G124*(1+L124/100)</f>
        <v>0</v>
      </c>
      <c r="N124" s="121">
        <v>0</v>
      </c>
      <c r="O124" s="121">
        <f t="shared" ref="O124:O133" si="18">ROUND(E124*N124,2)</f>
        <v>0</v>
      </c>
      <c r="P124" s="121">
        <v>1.8E-3</v>
      </c>
      <c r="Q124" s="121">
        <f t="shared" ref="Q124:Q133" si="19">ROUND(E124*P124,2)</f>
        <v>0</v>
      </c>
      <c r="R124" s="121"/>
      <c r="S124" s="121" t="s">
        <v>130</v>
      </c>
      <c r="T124" s="121" t="s">
        <v>146</v>
      </c>
      <c r="U124" s="121">
        <v>0.11</v>
      </c>
      <c r="V124" s="121">
        <f t="shared" ref="V124:V133" si="20">ROUND(E124*U124,2)</f>
        <v>0.11</v>
      </c>
      <c r="W124" s="121"/>
      <c r="X124" s="121" t="s">
        <v>131</v>
      </c>
      <c r="Y124" s="116"/>
      <c r="Z124" s="116"/>
      <c r="AA124" s="116"/>
      <c r="AB124" s="116"/>
      <c r="AC124" s="116"/>
      <c r="AD124" s="116"/>
      <c r="AE124" s="116"/>
      <c r="AF124" s="116"/>
      <c r="AG124" s="116" t="s">
        <v>132</v>
      </c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</row>
    <row r="125" spans="1:60" ht="22.5" outlineLevel="1" x14ac:dyDescent="0.2">
      <c r="A125" s="137">
        <v>42</v>
      </c>
      <c r="B125" s="138" t="s">
        <v>261</v>
      </c>
      <c r="C125" s="144" t="s">
        <v>262</v>
      </c>
      <c r="D125" s="139" t="s">
        <v>129</v>
      </c>
      <c r="E125" s="140">
        <v>1</v>
      </c>
      <c r="F125" s="141"/>
      <c r="G125" s="142">
        <f t="shared" si="14"/>
        <v>0</v>
      </c>
      <c r="H125" s="121">
        <v>0</v>
      </c>
      <c r="I125" s="121">
        <f t="shared" si="15"/>
        <v>0</v>
      </c>
      <c r="J125" s="121">
        <v>168.5</v>
      </c>
      <c r="K125" s="121">
        <f t="shared" si="16"/>
        <v>168.5</v>
      </c>
      <c r="L125" s="121">
        <v>15</v>
      </c>
      <c r="M125" s="121">
        <f t="shared" si="17"/>
        <v>0</v>
      </c>
      <c r="N125" s="121">
        <v>0</v>
      </c>
      <c r="O125" s="121">
        <f t="shared" si="18"/>
        <v>0</v>
      </c>
      <c r="P125" s="121">
        <v>2.2300000000000002E-3</v>
      </c>
      <c r="Q125" s="121">
        <f t="shared" si="19"/>
        <v>0</v>
      </c>
      <c r="R125" s="121"/>
      <c r="S125" s="121" t="s">
        <v>130</v>
      </c>
      <c r="T125" s="121" t="s">
        <v>146</v>
      </c>
      <c r="U125" s="121">
        <v>0.15</v>
      </c>
      <c r="V125" s="121">
        <f t="shared" si="20"/>
        <v>0.15</v>
      </c>
      <c r="W125" s="121"/>
      <c r="X125" s="121" t="s">
        <v>131</v>
      </c>
      <c r="Y125" s="116"/>
      <c r="Z125" s="116"/>
      <c r="AA125" s="116"/>
      <c r="AB125" s="116"/>
      <c r="AC125" s="116"/>
      <c r="AD125" s="116"/>
      <c r="AE125" s="116"/>
      <c r="AF125" s="116"/>
      <c r="AG125" s="116" t="s">
        <v>132</v>
      </c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</row>
    <row r="126" spans="1:60" outlineLevel="1" x14ac:dyDescent="0.2">
      <c r="A126" s="137">
        <v>43</v>
      </c>
      <c r="B126" s="138" t="s">
        <v>263</v>
      </c>
      <c r="C126" s="144" t="s">
        <v>264</v>
      </c>
      <c r="D126" s="139" t="s">
        <v>129</v>
      </c>
      <c r="E126" s="140">
        <v>3</v>
      </c>
      <c r="F126" s="141"/>
      <c r="G126" s="142">
        <f t="shared" si="14"/>
        <v>0</v>
      </c>
      <c r="H126" s="121">
        <v>0</v>
      </c>
      <c r="I126" s="121">
        <f t="shared" si="15"/>
        <v>0</v>
      </c>
      <c r="J126" s="121">
        <v>98.3</v>
      </c>
      <c r="K126" s="121">
        <f t="shared" si="16"/>
        <v>294.89999999999998</v>
      </c>
      <c r="L126" s="121">
        <v>15</v>
      </c>
      <c r="M126" s="121">
        <f t="shared" si="17"/>
        <v>0</v>
      </c>
      <c r="N126" s="121">
        <v>0</v>
      </c>
      <c r="O126" s="121">
        <f t="shared" si="18"/>
        <v>0</v>
      </c>
      <c r="P126" s="121">
        <v>0</v>
      </c>
      <c r="Q126" s="121">
        <f t="shared" si="19"/>
        <v>0</v>
      </c>
      <c r="R126" s="121"/>
      <c r="S126" s="121" t="s">
        <v>130</v>
      </c>
      <c r="T126" s="121" t="s">
        <v>130</v>
      </c>
      <c r="U126" s="121">
        <v>0.19500000000000001</v>
      </c>
      <c r="V126" s="121">
        <f t="shared" si="20"/>
        <v>0.59</v>
      </c>
      <c r="W126" s="121"/>
      <c r="X126" s="121" t="s">
        <v>131</v>
      </c>
      <c r="Y126" s="116"/>
      <c r="Z126" s="116"/>
      <c r="AA126" s="116"/>
      <c r="AB126" s="116"/>
      <c r="AC126" s="116"/>
      <c r="AD126" s="116"/>
      <c r="AE126" s="116"/>
      <c r="AF126" s="116"/>
      <c r="AG126" s="116" t="s">
        <v>132</v>
      </c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</row>
    <row r="127" spans="1:60" outlineLevel="1" x14ac:dyDescent="0.2">
      <c r="A127" s="137">
        <v>44</v>
      </c>
      <c r="B127" s="138" t="s">
        <v>265</v>
      </c>
      <c r="C127" s="144" t="s">
        <v>266</v>
      </c>
      <c r="D127" s="139" t="s">
        <v>129</v>
      </c>
      <c r="E127" s="140">
        <v>6</v>
      </c>
      <c r="F127" s="141"/>
      <c r="G127" s="142">
        <f t="shared" si="14"/>
        <v>0</v>
      </c>
      <c r="H127" s="121">
        <v>0</v>
      </c>
      <c r="I127" s="121">
        <f t="shared" si="15"/>
        <v>0</v>
      </c>
      <c r="J127" s="121">
        <v>211.5</v>
      </c>
      <c r="K127" s="121">
        <f t="shared" si="16"/>
        <v>1269</v>
      </c>
      <c r="L127" s="121">
        <v>15</v>
      </c>
      <c r="M127" s="121">
        <f t="shared" si="17"/>
        <v>0</v>
      </c>
      <c r="N127" s="121">
        <v>0</v>
      </c>
      <c r="O127" s="121">
        <f t="shared" si="18"/>
        <v>0</v>
      </c>
      <c r="P127" s="121">
        <v>0.1104</v>
      </c>
      <c r="Q127" s="121">
        <f t="shared" si="19"/>
        <v>0.66</v>
      </c>
      <c r="R127" s="121"/>
      <c r="S127" s="121" t="s">
        <v>130</v>
      </c>
      <c r="T127" s="121" t="s">
        <v>130</v>
      </c>
      <c r="U127" s="121">
        <v>0.46</v>
      </c>
      <c r="V127" s="121">
        <f t="shared" si="20"/>
        <v>2.76</v>
      </c>
      <c r="W127" s="121"/>
      <c r="X127" s="121" t="s">
        <v>131</v>
      </c>
      <c r="Y127" s="116"/>
      <c r="Z127" s="116"/>
      <c r="AA127" s="116"/>
      <c r="AB127" s="116"/>
      <c r="AC127" s="116"/>
      <c r="AD127" s="116"/>
      <c r="AE127" s="116"/>
      <c r="AF127" s="116"/>
      <c r="AG127" s="116" t="s">
        <v>132</v>
      </c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</row>
    <row r="128" spans="1:60" outlineLevel="1" x14ac:dyDescent="0.2">
      <c r="A128" s="137">
        <v>45</v>
      </c>
      <c r="B128" s="138" t="s">
        <v>267</v>
      </c>
      <c r="C128" s="144" t="s">
        <v>268</v>
      </c>
      <c r="D128" s="139" t="s">
        <v>144</v>
      </c>
      <c r="E128" s="140">
        <v>5</v>
      </c>
      <c r="F128" s="141"/>
      <c r="G128" s="142">
        <f t="shared" si="14"/>
        <v>0</v>
      </c>
      <c r="H128" s="121">
        <v>0</v>
      </c>
      <c r="I128" s="121">
        <f t="shared" si="15"/>
        <v>0</v>
      </c>
      <c r="J128" s="121">
        <v>132</v>
      </c>
      <c r="K128" s="121">
        <f t="shared" si="16"/>
        <v>660</v>
      </c>
      <c r="L128" s="121">
        <v>15</v>
      </c>
      <c r="M128" s="121">
        <f t="shared" si="17"/>
        <v>0</v>
      </c>
      <c r="N128" s="121">
        <v>0</v>
      </c>
      <c r="O128" s="121">
        <f t="shared" si="18"/>
        <v>0</v>
      </c>
      <c r="P128" s="121">
        <v>0</v>
      </c>
      <c r="Q128" s="121">
        <f t="shared" si="19"/>
        <v>0</v>
      </c>
      <c r="R128" s="121"/>
      <c r="S128" s="121" t="s">
        <v>145</v>
      </c>
      <c r="T128" s="121" t="s">
        <v>146</v>
      </c>
      <c r="U128" s="121">
        <v>1.59</v>
      </c>
      <c r="V128" s="121">
        <f t="shared" si="20"/>
        <v>7.95</v>
      </c>
      <c r="W128" s="121"/>
      <c r="X128" s="121" t="s">
        <v>131</v>
      </c>
      <c r="Y128" s="116"/>
      <c r="Z128" s="116"/>
      <c r="AA128" s="116"/>
      <c r="AB128" s="116"/>
      <c r="AC128" s="116"/>
      <c r="AD128" s="116"/>
      <c r="AE128" s="116"/>
      <c r="AF128" s="116"/>
      <c r="AG128" s="116" t="s">
        <v>132</v>
      </c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</row>
    <row r="129" spans="1:60" ht="45" outlineLevel="1" x14ac:dyDescent="0.2">
      <c r="A129" s="137">
        <v>46</v>
      </c>
      <c r="B129" s="138" t="s">
        <v>269</v>
      </c>
      <c r="C129" s="144" t="s">
        <v>270</v>
      </c>
      <c r="D129" s="139" t="s">
        <v>217</v>
      </c>
      <c r="E129" s="140">
        <v>1</v>
      </c>
      <c r="F129" s="141"/>
      <c r="G129" s="142">
        <f t="shared" si="14"/>
        <v>0</v>
      </c>
      <c r="H129" s="121">
        <v>9850</v>
      </c>
      <c r="I129" s="121">
        <f t="shared" si="15"/>
        <v>9850</v>
      </c>
      <c r="J129" s="121">
        <v>0</v>
      </c>
      <c r="K129" s="121">
        <f t="shared" si="16"/>
        <v>0</v>
      </c>
      <c r="L129" s="121">
        <v>15</v>
      </c>
      <c r="M129" s="121">
        <f t="shared" si="17"/>
        <v>0</v>
      </c>
      <c r="N129" s="121">
        <v>0</v>
      </c>
      <c r="O129" s="121">
        <f t="shared" si="18"/>
        <v>0</v>
      </c>
      <c r="P129" s="121">
        <v>0</v>
      </c>
      <c r="Q129" s="121">
        <f t="shared" si="19"/>
        <v>0</v>
      </c>
      <c r="R129" s="121"/>
      <c r="S129" s="121" t="s">
        <v>145</v>
      </c>
      <c r="T129" s="121" t="s">
        <v>146</v>
      </c>
      <c r="U129" s="121">
        <v>0</v>
      </c>
      <c r="V129" s="121">
        <f t="shared" si="20"/>
        <v>0</v>
      </c>
      <c r="W129" s="121"/>
      <c r="X129" s="121" t="s">
        <v>147</v>
      </c>
      <c r="Y129" s="116"/>
      <c r="Z129" s="116"/>
      <c r="AA129" s="116"/>
      <c r="AB129" s="116"/>
      <c r="AC129" s="116"/>
      <c r="AD129" s="116"/>
      <c r="AE129" s="116"/>
      <c r="AF129" s="116"/>
      <c r="AG129" s="116" t="s">
        <v>148</v>
      </c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</row>
    <row r="130" spans="1:60" ht="22.5" outlineLevel="1" x14ac:dyDescent="0.2">
      <c r="A130" s="137">
        <v>47</v>
      </c>
      <c r="B130" s="138" t="s">
        <v>271</v>
      </c>
      <c r="C130" s="144" t="s">
        <v>272</v>
      </c>
      <c r="D130" s="139" t="s">
        <v>273</v>
      </c>
      <c r="E130" s="140">
        <v>5</v>
      </c>
      <c r="F130" s="141"/>
      <c r="G130" s="142">
        <f t="shared" si="14"/>
        <v>0</v>
      </c>
      <c r="H130" s="121">
        <v>0</v>
      </c>
      <c r="I130" s="121">
        <f t="shared" si="15"/>
        <v>0</v>
      </c>
      <c r="J130" s="121">
        <v>450</v>
      </c>
      <c r="K130" s="121">
        <f t="shared" si="16"/>
        <v>2250</v>
      </c>
      <c r="L130" s="121">
        <v>15</v>
      </c>
      <c r="M130" s="121">
        <f t="shared" si="17"/>
        <v>0</v>
      </c>
      <c r="N130" s="121">
        <v>0</v>
      </c>
      <c r="O130" s="121">
        <f t="shared" si="18"/>
        <v>0</v>
      </c>
      <c r="P130" s="121">
        <v>0</v>
      </c>
      <c r="Q130" s="121">
        <f t="shared" si="19"/>
        <v>0</v>
      </c>
      <c r="R130" s="121"/>
      <c r="S130" s="121" t="s">
        <v>145</v>
      </c>
      <c r="T130" s="121" t="s">
        <v>146</v>
      </c>
      <c r="U130" s="121">
        <v>0</v>
      </c>
      <c r="V130" s="121">
        <f t="shared" si="20"/>
        <v>0</v>
      </c>
      <c r="W130" s="121"/>
      <c r="X130" s="121" t="s">
        <v>151</v>
      </c>
      <c r="Y130" s="116"/>
      <c r="Z130" s="116"/>
      <c r="AA130" s="116"/>
      <c r="AB130" s="116"/>
      <c r="AC130" s="116"/>
      <c r="AD130" s="116"/>
      <c r="AE130" s="116"/>
      <c r="AF130" s="116"/>
      <c r="AG130" s="116" t="s">
        <v>152</v>
      </c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</row>
    <row r="131" spans="1:60" ht="33.75" outlineLevel="1" x14ac:dyDescent="0.2">
      <c r="A131" s="137">
        <v>48</v>
      </c>
      <c r="B131" s="138" t="s">
        <v>274</v>
      </c>
      <c r="C131" s="144" t="s">
        <v>275</v>
      </c>
      <c r="D131" s="139" t="s">
        <v>129</v>
      </c>
      <c r="E131" s="140">
        <v>6</v>
      </c>
      <c r="F131" s="141"/>
      <c r="G131" s="142">
        <f t="shared" si="14"/>
        <v>0</v>
      </c>
      <c r="H131" s="121">
        <v>0</v>
      </c>
      <c r="I131" s="121">
        <f t="shared" si="15"/>
        <v>0</v>
      </c>
      <c r="J131" s="121">
        <v>1100</v>
      </c>
      <c r="K131" s="121">
        <f t="shared" si="16"/>
        <v>6600</v>
      </c>
      <c r="L131" s="121">
        <v>15</v>
      </c>
      <c r="M131" s="121">
        <f t="shared" si="17"/>
        <v>0</v>
      </c>
      <c r="N131" s="121">
        <v>0</v>
      </c>
      <c r="O131" s="121">
        <f t="shared" si="18"/>
        <v>0</v>
      </c>
      <c r="P131" s="121">
        <v>0.17399999999999999</v>
      </c>
      <c r="Q131" s="121">
        <f t="shared" si="19"/>
        <v>1.04</v>
      </c>
      <c r="R131" s="121"/>
      <c r="S131" s="121" t="s">
        <v>145</v>
      </c>
      <c r="T131" s="121" t="s">
        <v>146</v>
      </c>
      <c r="U131" s="121">
        <v>0</v>
      </c>
      <c r="V131" s="121">
        <f t="shared" si="20"/>
        <v>0</v>
      </c>
      <c r="W131" s="121"/>
      <c r="X131" s="121" t="s">
        <v>151</v>
      </c>
      <c r="Y131" s="116"/>
      <c r="Z131" s="116"/>
      <c r="AA131" s="116"/>
      <c r="AB131" s="116"/>
      <c r="AC131" s="116"/>
      <c r="AD131" s="116"/>
      <c r="AE131" s="116"/>
      <c r="AF131" s="116"/>
      <c r="AG131" s="116" t="s">
        <v>152</v>
      </c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</row>
    <row r="132" spans="1:60" outlineLevel="1" x14ac:dyDescent="0.2">
      <c r="A132" s="137">
        <v>49</v>
      </c>
      <c r="B132" s="138" t="s">
        <v>276</v>
      </c>
      <c r="C132" s="144" t="s">
        <v>277</v>
      </c>
      <c r="D132" s="139" t="s">
        <v>129</v>
      </c>
      <c r="E132" s="140">
        <v>2</v>
      </c>
      <c r="F132" s="141"/>
      <c r="G132" s="142">
        <f t="shared" si="14"/>
        <v>0</v>
      </c>
      <c r="H132" s="121">
        <v>0</v>
      </c>
      <c r="I132" s="121">
        <f t="shared" si="15"/>
        <v>0</v>
      </c>
      <c r="J132" s="121">
        <v>289</v>
      </c>
      <c r="K132" s="121">
        <f t="shared" si="16"/>
        <v>578</v>
      </c>
      <c r="L132" s="121">
        <v>15</v>
      </c>
      <c r="M132" s="121">
        <f t="shared" si="17"/>
        <v>0</v>
      </c>
      <c r="N132" s="121">
        <v>0</v>
      </c>
      <c r="O132" s="121">
        <f t="shared" si="18"/>
        <v>0</v>
      </c>
      <c r="P132" s="121">
        <v>0.17399999999999999</v>
      </c>
      <c r="Q132" s="121">
        <f t="shared" si="19"/>
        <v>0.35</v>
      </c>
      <c r="R132" s="121"/>
      <c r="S132" s="121" t="s">
        <v>145</v>
      </c>
      <c r="T132" s="121" t="s">
        <v>146</v>
      </c>
      <c r="U132" s="121">
        <v>0</v>
      </c>
      <c r="V132" s="121">
        <f t="shared" si="20"/>
        <v>0</v>
      </c>
      <c r="W132" s="121"/>
      <c r="X132" s="121" t="s">
        <v>151</v>
      </c>
      <c r="Y132" s="116"/>
      <c r="Z132" s="116"/>
      <c r="AA132" s="116"/>
      <c r="AB132" s="116"/>
      <c r="AC132" s="116"/>
      <c r="AD132" s="116"/>
      <c r="AE132" s="116"/>
      <c r="AF132" s="116"/>
      <c r="AG132" s="116" t="s">
        <v>152</v>
      </c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</row>
    <row r="133" spans="1:60" outlineLevel="1" x14ac:dyDescent="0.2">
      <c r="A133" s="137">
        <v>50</v>
      </c>
      <c r="B133" s="138" t="s">
        <v>278</v>
      </c>
      <c r="C133" s="144" t="s">
        <v>279</v>
      </c>
      <c r="D133" s="139" t="s">
        <v>0</v>
      </c>
      <c r="E133" s="140">
        <v>165.75200000000001</v>
      </c>
      <c r="F133" s="141"/>
      <c r="G133" s="142">
        <f t="shared" si="14"/>
        <v>0</v>
      </c>
      <c r="H133" s="121">
        <v>0</v>
      </c>
      <c r="I133" s="121">
        <f t="shared" si="15"/>
        <v>0</v>
      </c>
      <c r="J133" s="121">
        <v>2</v>
      </c>
      <c r="K133" s="121">
        <f t="shared" si="16"/>
        <v>331.5</v>
      </c>
      <c r="L133" s="121">
        <v>15</v>
      </c>
      <c r="M133" s="121">
        <f t="shared" si="17"/>
        <v>0</v>
      </c>
      <c r="N133" s="121">
        <v>0</v>
      </c>
      <c r="O133" s="121">
        <f t="shared" si="18"/>
        <v>0</v>
      </c>
      <c r="P133" s="121">
        <v>0</v>
      </c>
      <c r="Q133" s="121">
        <f t="shared" si="19"/>
        <v>0</v>
      </c>
      <c r="R133" s="121"/>
      <c r="S133" s="121" t="s">
        <v>130</v>
      </c>
      <c r="T133" s="121" t="s">
        <v>146</v>
      </c>
      <c r="U133" s="121">
        <v>0</v>
      </c>
      <c r="V133" s="121">
        <f t="shared" si="20"/>
        <v>0</v>
      </c>
      <c r="W133" s="121"/>
      <c r="X133" s="121" t="s">
        <v>213</v>
      </c>
      <c r="Y133" s="116"/>
      <c r="Z133" s="116"/>
      <c r="AA133" s="116"/>
      <c r="AB133" s="116"/>
      <c r="AC133" s="116"/>
      <c r="AD133" s="116"/>
      <c r="AE133" s="116"/>
      <c r="AF133" s="116"/>
      <c r="AG133" s="116" t="s">
        <v>214</v>
      </c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</row>
    <row r="134" spans="1:60" x14ac:dyDescent="0.2">
      <c r="A134" s="125" t="s">
        <v>125</v>
      </c>
      <c r="B134" s="126" t="s">
        <v>77</v>
      </c>
      <c r="C134" s="143" t="s">
        <v>78</v>
      </c>
      <c r="D134" s="127"/>
      <c r="E134" s="128"/>
      <c r="F134" s="129"/>
      <c r="G134" s="130">
        <f>SUMIF(AG135:AG137,"&lt;&gt;NOR",G135:G137)</f>
        <v>0</v>
      </c>
      <c r="H134" s="124"/>
      <c r="I134" s="124">
        <f>SUM(I135:I137)</f>
        <v>0</v>
      </c>
      <c r="J134" s="124"/>
      <c r="K134" s="124">
        <f>SUM(K135:K137)</f>
        <v>156.03</v>
      </c>
      <c r="L134" s="124"/>
      <c r="M134" s="124">
        <f>SUM(M135:M137)</f>
        <v>0</v>
      </c>
      <c r="N134" s="124"/>
      <c r="O134" s="124">
        <f>SUM(O135:O137)</f>
        <v>0</v>
      </c>
      <c r="P134" s="124"/>
      <c r="Q134" s="124">
        <f>SUM(Q135:Q137)</f>
        <v>0.03</v>
      </c>
      <c r="R134" s="124"/>
      <c r="S134" s="124"/>
      <c r="T134" s="124"/>
      <c r="U134" s="124"/>
      <c r="V134" s="124">
        <f>SUM(V135:V137)</f>
        <v>0</v>
      </c>
      <c r="W134" s="124"/>
      <c r="X134" s="124"/>
      <c r="AG134" t="s">
        <v>126</v>
      </c>
    </row>
    <row r="135" spans="1:60" outlineLevel="1" x14ac:dyDescent="0.2">
      <c r="A135" s="131">
        <v>51</v>
      </c>
      <c r="B135" s="132" t="s">
        <v>280</v>
      </c>
      <c r="C135" s="145" t="s">
        <v>281</v>
      </c>
      <c r="D135" s="133" t="s">
        <v>135</v>
      </c>
      <c r="E135" s="134">
        <v>2.34</v>
      </c>
      <c r="F135" s="135"/>
      <c r="G135" s="136">
        <f>ROUND(E135*F135,2)</f>
        <v>0</v>
      </c>
      <c r="H135" s="121">
        <v>0</v>
      </c>
      <c r="I135" s="121">
        <f>ROUND(E135*H135,2)</f>
        <v>0</v>
      </c>
      <c r="J135" s="121">
        <v>65.5</v>
      </c>
      <c r="K135" s="121">
        <f>ROUND(E135*J135,2)</f>
        <v>153.27000000000001</v>
      </c>
      <c r="L135" s="121">
        <v>15</v>
      </c>
      <c r="M135" s="121">
        <f>G135*(1+L135/100)</f>
        <v>0</v>
      </c>
      <c r="N135" s="121">
        <v>0</v>
      </c>
      <c r="O135" s="121">
        <f>ROUND(E135*N135,2)</f>
        <v>0</v>
      </c>
      <c r="P135" s="121">
        <v>1.2E-2</v>
      </c>
      <c r="Q135" s="121">
        <f>ROUND(E135*P135,2)</f>
        <v>0.03</v>
      </c>
      <c r="R135" s="121"/>
      <c r="S135" s="121" t="s">
        <v>130</v>
      </c>
      <c r="T135" s="121" t="s">
        <v>130</v>
      </c>
      <c r="U135" s="121">
        <v>0</v>
      </c>
      <c r="V135" s="121">
        <f>ROUND(E135*U135,2)</f>
        <v>0</v>
      </c>
      <c r="W135" s="121"/>
      <c r="X135" s="121" t="s">
        <v>151</v>
      </c>
      <c r="Y135" s="116"/>
      <c r="Z135" s="116"/>
      <c r="AA135" s="116"/>
      <c r="AB135" s="116"/>
      <c r="AC135" s="116"/>
      <c r="AD135" s="116"/>
      <c r="AE135" s="116"/>
      <c r="AF135" s="116"/>
      <c r="AG135" s="116" t="s">
        <v>152</v>
      </c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</row>
    <row r="136" spans="1:60" outlineLevel="1" x14ac:dyDescent="0.2">
      <c r="A136" s="119"/>
      <c r="B136" s="120"/>
      <c r="C136" s="146" t="s">
        <v>282</v>
      </c>
      <c r="D136" s="122"/>
      <c r="E136" s="123">
        <v>2.34</v>
      </c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16"/>
      <c r="Z136" s="116"/>
      <c r="AA136" s="116"/>
      <c r="AB136" s="116"/>
      <c r="AC136" s="116"/>
      <c r="AD136" s="116"/>
      <c r="AE136" s="116"/>
      <c r="AF136" s="116"/>
      <c r="AG136" s="116" t="s">
        <v>138</v>
      </c>
      <c r="AH136" s="116">
        <v>0</v>
      </c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</row>
    <row r="137" spans="1:60" outlineLevel="1" x14ac:dyDescent="0.2">
      <c r="A137" s="137">
        <v>52</v>
      </c>
      <c r="B137" s="138" t="s">
        <v>283</v>
      </c>
      <c r="C137" s="144" t="s">
        <v>284</v>
      </c>
      <c r="D137" s="139" t="s">
        <v>0</v>
      </c>
      <c r="E137" s="140">
        <v>1.5327</v>
      </c>
      <c r="F137" s="141"/>
      <c r="G137" s="142">
        <f>ROUND(E137*F137,2)</f>
        <v>0</v>
      </c>
      <c r="H137" s="121">
        <v>0</v>
      </c>
      <c r="I137" s="121">
        <f>ROUND(E137*H137,2)</f>
        <v>0</v>
      </c>
      <c r="J137" s="121">
        <v>1.8</v>
      </c>
      <c r="K137" s="121">
        <f>ROUND(E137*J137,2)</f>
        <v>2.76</v>
      </c>
      <c r="L137" s="121">
        <v>15</v>
      </c>
      <c r="M137" s="121">
        <f>G137*(1+L137/100)</f>
        <v>0</v>
      </c>
      <c r="N137" s="121">
        <v>0</v>
      </c>
      <c r="O137" s="121">
        <f>ROUND(E137*N137,2)</f>
        <v>0</v>
      </c>
      <c r="P137" s="121">
        <v>0</v>
      </c>
      <c r="Q137" s="121">
        <f>ROUND(E137*P137,2)</f>
        <v>0</v>
      </c>
      <c r="R137" s="121"/>
      <c r="S137" s="121" t="s">
        <v>130</v>
      </c>
      <c r="T137" s="121" t="s">
        <v>130</v>
      </c>
      <c r="U137" s="121">
        <v>0</v>
      </c>
      <c r="V137" s="121">
        <f>ROUND(E137*U137,2)</f>
        <v>0</v>
      </c>
      <c r="W137" s="121"/>
      <c r="X137" s="121" t="s">
        <v>213</v>
      </c>
      <c r="Y137" s="116"/>
      <c r="Z137" s="116"/>
      <c r="AA137" s="116"/>
      <c r="AB137" s="116"/>
      <c r="AC137" s="116"/>
      <c r="AD137" s="116"/>
      <c r="AE137" s="116"/>
      <c r="AF137" s="116"/>
      <c r="AG137" s="116" t="s">
        <v>214</v>
      </c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</row>
    <row r="138" spans="1:60" x14ac:dyDescent="0.2">
      <c r="A138" s="125" t="s">
        <v>125</v>
      </c>
      <c r="B138" s="126" t="s">
        <v>81</v>
      </c>
      <c r="C138" s="143" t="s">
        <v>82</v>
      </c>
      <c r="D138" s="127"/>
      <c r="E138" s="128"/>
      <c r="F138" s="129"/>
      <c r="G138" s="130">
        <f>SUMIF(AG139:AG153,"&lt;&gt;NOR",G139:G153)</f>
        <v>0</v>
      </c>
      <c r="H138" s="124"/>
      <c r="I138" s="124">
        <f>SUM(I139:I153)</f>
        <v>8758.4700000000012</v>
      </c>
      <c r="J138" s="124"/>
      <c r="K138" s="124">
        <f>SUM(K139:K153)</f>
        <v>6754.4400000000005</v>
      </c>
      <c r="L138" s="124"/>
      <c r="M138" s="124">
        <f>SUM(M139:M153)</f>
        <v>0</v>
      </c>
      <c r="N138" s="124"/>
      <c r="O138" s="124">
        <f>SUM(O139:O153)</f>
        <v>0.14000000000000001</v>
      </c>
      <c r="P138" s="124"/>
      <c r="Q138" s="124">
        <f>SUM(Q139:Q153)</f>
        <v>0.01</v>
      </c>
      <c r="R138" s="124"/>
      <c r="S138" s="124"/>
      <c r="T138" s="124"/>
      <c r="U138" s="124"/>
      <c r="V138" s="124">
        <f>SUM(V139:V153)</f>
        <v>11.930000000000001</v>
      </c>
      <c r="W138" s="124"/>
      <c r="X138" s="124"/>
      <c r="AG138" t="s">
        <v>126</v>
      </c>
    </row>
    <row r="139" spans="1:60" ht="22.5" outlineLevel="1" x14ac:dyDescent="0.2">
      <c r="A139" s="131">
        <v>53</v>
      </c>
      <c r="B139" s="132" t="s">
        <v>285</v>
      </c>
      <c r="C139" s="145" t="s">
        <v>286</v>
      </c>
      <c r="D139" s="133" t="s">
        <v>135</v>
      </c>
      <c r="E139" s="134">
        <v>15</v>
      </c>
      <c r="F139" s="135"/>
      <c r="G139" s="136">
        <f>ROUND(E139*F139,2)</f>
        <v>0</v>
      </c>
      <c r="H139" s="121">
        <v>0</v>
      </c>
      <c r="I139" s="121">
        <f>ROUND(E139*H139,2)</f>
        <v>0</v>
      </c>
      <c r="J139" s="121">
        <v>8</v>
      </c>
      <c r="K139" s="121">
        <f>ROUND(E139*J139,2)</f>
        <v>120</v>
      </c>
      <c r="L139" s="121">
        <v>15</v>
      </c>
      <c r="M139" s="121">
        <f>G139*(1+L139/100)</f>
        <v>0</v>
      </c>
      <c r="N139" s="121">
        <v>0</v>
      </c>
      <c r="O139" s="121">
        <f>ROUND(E139*N139,2)</f>
        <v>0</v>
      </c>
      <c r="P139" s="121">
        <v>0</v>
      </c>
      <c r="Q139" s="121">
        <f>ROUND(E139*P139,2)</f>
        <v>0</v>
      </c>
      <c r="R139" s="121"/>
      <c r="S139" s="121" t="s">
        <v>130</v>
      </c>
      <c r="T139" s="121" t="s">
        <v>146</v>
      </c>
      <c r="U139" s="121">
        <v>1.6E-2</v>
      </c>
      <c r="V139" s="121">
        <f>ROUND(E139*U139,2)</f>
        <v>0.24</v>
      </c>
      <c r="W139" s="121"/>
      <c r="X139" s="121" t="s">
        <v>131</v>
      </c>
      <c r="Y139" s="116"/>
      <c r="Z139" s="116"/>
      <c r="AA139" s="116"/>
      <c r="AB139" s="116"/>
      <c r="AC139" s="116"/>
      <c r="AD139" s="116"/>
      <c r="AE139" s="116"/>
      <c r="AF139" s="116"/>
      <c r="AG139" s="116" t="s">
        <v>132</v>
      </c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</row>
    <row r="140" spans="1:60" outlineLevel="1" x14ac:dyDescent="0.2">
      <c r="A140" s="119"/>
      <c r="B140" s="120"/>
      <c r="C140" s="146" t="s">
        <v>167</v>
      </c>
      <c r="D140" s="122"/>
      <c r="E140" s="123">
        <v>15</v>
      </c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16"/>
      <c r="Z140" s="116"/>
      <c r="AA140" s="116"/>
      <c r="AB140" s="116"/>
      <c r="AC140" s="116"/>
      <c r="AD140" s="116"/>
      <c r="AE140" s="116"/>
      <c r="AF140" s="116"/>
      <c r="AG140" s="116" t="s">
        <v>138</v>
      </c>
      <c r="AH140" s="116">
        <v>0</v>
      </c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</row>
    <row r="141" spans="1:60" outlineLevel="1" x14ac:dyDescent="0.2">
      <c r="A141" s="131">
        <v>54</v>
      </c>
      <c r="B141" s="132" t="s">
        <v>287</v>
      </c>
      <c r="C141" s="145" t="s">
        <v>288</v>
      </c>
      <c r="D141" s="133" t="s">
        <v>141</v>
      </c>
      <c r="E141" s="134">
        <v>13.95</v>
      </c>
      <c r="F141" s="135"/>
      <c r="G141" s="136">
        <f>ROUND(E141*F141,2)</f>
        <v>0</v>
      </c>
      <c r="H141" s="121">
        <v>17.309999999999999</v>
      </c>
      <c r="I141" s="121">
        <f>ROUND(E141*H141,2)</f>
        <v>241.47</v>
      </c>
      <c r="J141" s="121">
        <v>85.69</v>
      </c>
      <c r="K141" s="121">
        <f>ROUND(E141*J141,2)</f>
        <v>1195.3800000000001</v>
      </c>
      <c r="L141" s="121">
        <v>15</v>
      </c>
      <c r="M141" s="121">
        <f>G141*(1+L141/100)</f>
        <v>0</v>
      </c>
      <c r="N141" s="121">
        <v>6.0000000000000002E-5</v>
      </c>
      <c r="O141" s="121">
        <f>ROUND(E141*N141,2)</f>
        <v>0</v>
      </c>
      <c r="P141" s="121">
        <v>0</v>
      </c>
      <c r="Q141" s="121">
        <f>ROUND(E141*P141,2)</f>
        <v>0</v>
      </c>
      <c r="R141" s="121"/>
      <c r="S141" s="121" t="s">
        <v>130</v>
      </c>
      <c r="T141" s="121" t="s">
        <v>146</v>
      </c>
      <c r="U141" s="121">
        <v>0.152</v>
      </c>
      <c r="V141" s="121">
        <f>ROUND(E141*U141,2)</f>
        <v>2.12</v>
      </c>
      <c r="W141" s="121"/>
      <c r="X141" s="121" t="s">
        <v>131</v>
      </c>
      <c r="Y141" s="116"/>
      <c r="Z141" s="116"/>
      <c r="AA141" s="116"/>
      <c r="AB141" s="116"/>
      <c r="AC141" s="116"/>
      <c r="AD141" s="116"/>
      <c r="AE141" s="116"/>
      <c r="AF141" s="116"/>
      <c r="AG141" s="116" t="s">
        <v>132</v>
      </c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</row>
    <row r="142" spans="1:60" outlineLevel="1" x14ac:dyDescent="0.2">
      <c r="A142" s="119"/>
      <c r="B142" s="120"/>
      <c r="C142" s="146" t="s">
        <v>289</v>
      </c>
      <c r="D142" s="122"/>
      <c r="E142" s="123">
        <v>13.95</v>
      </c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16"/>
      <c r="Z142" s="116"/>
      <c r="AA142" s="116"/>
      <c r="AB142" s="116"/>
      <c r="AC142" s="116"/>
      <c r="AD142" s="116"/>
      <c r="AE142" s="116"/>
      <c r="AF142" s="116"/>
      <c r="AG142" s="116" t="s">
        <v>138</v>
      </c>
      <c r="AH142" s="116">
        <v>0</v>
      </c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</row>
    <row r="143" spans="1:60" outlineLevel="1" x14ac:dyDescent="0.2">
      <c r="A143" s="131">
        <v>55</v>
      </c>
      <c r="B143" s="132" t="s">
        <v>290</v>
      </c>
      <c r="C143" s="145" t="s">
        <v>291</v>
      </c>
      <c r="D143" s="133" t="s">
        <v>141</v>
      </c>
      <c r="E143" s="134">
        <v>13.95</v>
      </c>
      <c r="F143" s="135"/>
      <c r="G143" s="136">
        <f>ROUND(E143*F143,2)</f>
        <v>0</v>
      </c>
      <c r="H143" s="121">
        <v>0</v>
      </c>
      <c r="I143" s="121">
        <f>ROUND(E143*H143,2)</f>
        <v>0</v>
      </c>
      <c r="J143" s="121">
        <v>11.9</v>
      </c>
      <c r="K143" s="121">
        <f>ROUND(E143*J143,2)</f>
        <v>166.01</v>
      </c>
      <c r="L143" s="121">
        <v>15</v>
      </c>
      <c r="M143" s="121">
        <f>G143*(1+L143/100)</f>
        <v>0</v>
      </c>
      <c r="N143" s="121">
        <v>0</v>
      </c>
      <c r="O143" s="121">
        <f>ROUND(E143*N143,2)</f>
        <v>0</v>
      </c>
      <c r="P143" s="121">
        <v>1E-3</v>
      </c>
      <c r="Q143" s="121">
        <f>ROUND(E143*P143,2)</f>
        <v>0.01</v>
      </c>
      <c r="R143" s="121"/>
      <c r="S143" s="121" t="s">
        <v>130</v>
      </c>
      <c r="T143" s="121" t="s">
        <v>130</v>
      </c>
      <c r="U143" s="121">
        <v>0.03</v>
      </c>
      <c r="V143" s="121">
        <f>ROUND(E143*U143,2)</f>
        <v>0.42</v>
      </c>
      <c r="W143" s="121"/>
      <c r="X143" s="121" t="s">
        <v>131</v>
      </c>
      <c r="Y143" s="116"/>
      <c r="Z143" s="116"/>
      <c r="AA143" s="116"/>
      <c r="AB143" s="116"/>
      <c r="AC143" s="116"/>
      <c r="AD143" s="116"/>
      <c r="AE143" s="116"/>
      <c r="AF143" s="116"/>
      <c r="AG143" s="116" t="s">
        <v>132</v>
      </c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</row>
    <row r="144" spans="1:60" outlineLevel="1" x14ac:dyDescent="0.2">
      <c r="A144" s="119"/>
      <c r="B144" s="120"/>
      <c r="C144" s="146" t="s">
        <v>289</v>
      </c>
      <c r="D144" s="122"/>
      <c r="E144" s="123">
        <v>13.95</v>
      </c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16"/>
      <c r="Z144" s="116"/>
      <c r="AA144" s="116"/>
      <c r="AB144" s="116"/>
      <c r="AC144" s="116"/>
      <c r="AD144" s="116"/>
      <c r="AE144" s="116"/>
      <c r="AF144" s="116"/>
      <c r="AG144" s="116" t="s">
        <v>138</v>
      </c>
      <c r="AH144" s="116">
        <v>0</v>
      </c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</row>
    <row r="145" spans="1:60" outlineLevel="1" x14ac:dyDescent="0.2">
      <c r="A145" s="131">
        <v>56</v>
      </c>
      <c r="B145" s="132" t="s">
        <v>292</v>
      </c>
      <c r="C145" s="145" t="s">
        <v>293</v>
      </c>
      <c r="D145" s="133" t="s">
        <v>135</v>
      </c>
      <c r="E145" s="134">
        <v>15</v>
      </c>
      <c r="F145" s="135"/>
      <c r="G145" s="136">
        <f>ROUND(E145*F145,2)</f>
        <v>0</v>
      </c>
      <c r="H145" s="121">
        <v>0</v>
      </c>
      <c r="I145" s="121">
        <f>ROUND(E145*H145,2)</f>
        <v>0</v>
      </c>
      <c r="J145" s="121">
        <v>305</v>
      </c>
      <c r="K145" s="121">
        <f>ROUND(E145*J145,2)</f>
        <v>4575</v>
      </c>
      <c r="L145" s="121">
        <v>15</v>
      </c>
      <c r="M145" s="121">
        <f>G145*(1+L145/100)</f>
        <v>0</v>
      </c>
      <c r="N145" s="121">
        <v>0</v>
      </c>
      <c r="O145" s="121">
        <f>ROUND(E145*N145,2)</f>
        <v>0</v>
      </c>
      <c r="P145" s="121">
        <v>0</v>
      </c>
      <c r="Q145" s="121">
        <f>ROUND(E145*P145,2)</f>
        <v>0</v>
      </c>
      <c r="R145" s="121"/>
      <c r="S145" s="121" t="s">
        <v>130</v>
      </c>
      <c r="T145" s="121" t="s">
        <v>146</v>
      </c>
      <c r="U145" s="121">
        <v>0.55000000000000004</v>
      </c>
      <c r="V145" s="121">
        <f>ROUND(E145*U145,2)</f>
        <v>8.25</v>
      </c>
      <c r="W145" s="121"/>
      <c r="X145" s="121" t="s">
        <v>131</v>
      </c>
      <c r="Y145" s="116"/>
      <c r="Z145" s="116"/>
      <c r="AA145" s="116"/>
      <c r="AB145" s="116"/>
      <c r="AC145" s="116"/>
      <c r="AD145" s="116"/>
      <c r="AE145" s="116"/>
      <c r="AF145" s="116"/>
      <c r="AG145" s="116" t="s">
        <v>132</v>
      </c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</row>
    <row r="146" spans="1:60" outlineLevel="1" x14ac:dyDescent="0.2">
      <c r="A146" s="119"/>
      <c r="B146" s="120"/>
      <c r="C146" s="146" t="s">
        <v>167</v>
      </c>
      <c r="D146" s="122"/>
      <c r="E146" s="123">
        <v>15</v>
      </c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16"/>
      <c r="Z146" s="116"/>
      <c r="AA146" s="116"/>
      <c r="AB146" s="116"/>
      <c r="AC146" s="116"/>
      <c r="AD146" s="116"/>
      <c r="AE146" s="116"/>
      <c r="AF146" s="116"/>
      <c r="AG146" s="116" t="s">
        <v>138</v>
      </c>
      <c r="AH146" s="116">
        <v>0</v>
      </c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</row>
    <row r="147" spans="1:60" outlineLevel="1" x14ac:dyDescent="0.2">
      <c r="A147" s="131">
        <v>57</v>
      </c>
      <c r="B147" s="132" t="s">
        <v>294</v>
      </c>
      <c r="C147" s="145" t="s">
        <v>295</v>
      </c>
      <c r="D147" s="133" t="s">
        <v>135</v>
      </c>
      <c r="E147" s="134">
        <v>15</v>
      </c>
      <c r="F147" s="135"/>
      <c r="G147" s="136">
        <f>ROUND(E147*F147,2)</f>
        <v>0</v>
      </c>
      <c r="H147" s="121">
        <v>25.55</v>
      </c>
      <c r="I147" s="121">
        <f>ROUND(E147*H147,2)</f>
        <v>383.25</v>
      </c>
      <c r="J147" s="121">
        <v>30.25</v>
      </c>
      <c r="K147" s="121">
        <f>ROUND(E147*J147,2)</f>
        <v>453.75</v>
      </c>
      <c r="L147" s="121">
        <v>15</v>
      </c>
      <c r="M147" s="121">
        <f>G147*(1+L147/100)</f>
        <v>0</v>
      </c>
      <c r="N147" s="121">
        <v>1.0000000000000001E-5</v>
      </c>
      <c r="O147" s="121">
        <f>ROUND(E147*N147,2)</f>
        <v>0</v>
      </c>
      <c r="P147" s="121">
        <v>0</v>
      </c>
      <c r="Q147" s="121">
        <f>ROUND(E147*P147,2)</f>
        <v>0</v>
      </c>
      <c r="R147" s="121"/>
      <c r="S147" s="121" t="s">
        <v>130</v>
      </c>
      <c r="T147" s="121" t="s">
        <v>130</v>
      </c>
      <c r="U147" s="121">
        <v>0.06</v>
      </c>
      <c r="V147" s="121">
        <f>ROUND(E147*U147,2)</f>
        <v>0.9</v>
      </c>
      <c r="W147" s="121"/>
      <c r="X147" s="121" t="s">
        <v>131</v>
      </c>
      <c r="Y147" s="116"/>
      <c r="Z147" s="116"/>
      <c r="AA147" s="116"/>
      <c r="AB147" s="116"/>
      <c r="AC147" s="116"/>
      <c r="AD147" s="116"/>
      <c r="AE147" s="116"/>
      <c r="AF147" s="116"/>
      <c r="AG147" s="116" t="s">
        <v>132</v>
      </c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</row>
    <row r="148" spans="1:60" outlineLevel="1" x14ac:dyDescent="0.2">
      <c r="A148" s="119"/>
      <c r="B148" s="120"/>
      <c r="C148" s="146" t="s">
        <v>167</v>
      </c>
      <c r="D148" s="122"/>
      <c r="E148" s="123">
        <v>15</v>
      </c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16"/>
      <c r="Z148" s="116"/>
      <c r="AA148" s="116"/>
      <c r="AB148" s="116"/>
      <c r="AC148" s="116"/>
      <c r="AD148" s="116"/>
      <c r="AE148" s="116"/>
      <c r="AF148" s="116"/>
      <c r="AG148" s="116" t="s">
        <v>138</v>
      </c>
      <c r="AH148" s="116">
        <v>0</v>
      </c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</row>
    <row r="149" spans="1:60" ht="22.5" outlineLevel="1" x14ac:dyDescent="0.2">
      <c r="A149" s="131">
        <v>58</v>
      </c>
      <c r="B149" s="132" t="s">
        <v>296</v>
      </c>
      <c r="C149" s="145" t="s">
        <v>297</v>
      </c>
      <c r="D149" s="133" t="s">
        <v>135</v>
      </c>
      <c r="E149" s="134">
        <v>15.75</v>
      </c>
      <c r="F149" s="135"/>
      <c r="G149" s="136">
        <f>ROUND(E149*F149,2)</f>
        <v>0</v>
      </c>
      <c r="H149" s="121">
        <v>450</v>
      </c>
      <c r="I149" s="121">
        <f>ROUND(E149*H149,2)</f>
        <v>7087.5</v>
      </c>
      <c r="J149" s="121">
        <v>0</v>
      </c>
      <c r="K149" s="121">
        <f>ROUND(E149*J149,2)</f>
        <v>0</v>
      </c>
      <c r="L149" s="121">
        <v>15</v>
      </c>
      <c r="M149" s="121">
        <f>G149*(1+L149/100)</f>
        <v>0</v>
      </c>
      <c r="N149" s="121">
        <v>8.9999999999999993E-3</v>
      </c>
      <c r="O149" s="121">
        <f>ROUND(E149*N149,2)</f>
        <v>0.14000000000000001</v>
      </c>
      <c r="P149" s="121">
        <v>0</v>
      </c>
      <c r="Q149" s="121">
        <f>ROUND(E149*P149,2)</f>
        <v>0</v>
      </c>
      <c r="R149" s="121" t="s">
        <v>248</v>
      </c>
      <c r="S149" s="121" t="s">
        <v>130</v>
      </c>
      <c r="T149" s="121" t="s">
        <v>146</v>
      </c>
      <c r="U149" s="121">
        <v>0</v>
      </c>
      <c r="V149" s="121">
        <f>ROUND(E149*U149,2)</f>
        <v>0</v>
      </c>
      <c r="W149" s="121"/>
      <c r="X149" s="121" t="s">
        <v>147</v>
      </c>
      <c r="Y149" s="116"/>
      <c r="Z149" s="116"/>
      <c r="AA149" s="116"/>
      <c r="AB149" s="116"/>
      <c r="AC149" s="116"/>
      <c r="AD149" s="116"/>
      <c r="AE149" s="116"/>
      <c r="AF149" s="116"/>
      <c r="AG149" s="116" t="s">
        <v>148</v>
      </c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</row>
    <row r="150" spans="1:60" outlineLevel="1" x14ac:dyDescent="0.2">
      <c r="A150" s="119"/>
      <c r="B150" s="120"/>
      <c r="C150" s="146" t="s">
        <v>298</v>
      </c>
      <c r="D150" s="122"/>
      <c r="E150" s="123">
        <v>15.75</v>
      </c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16"/>
      <c r="Z150" s="116"/>
      <c r="AA150" s="116"/>
      <c r="AB150" s="116"/>
      <c r="AC150" s="116"/>
      <c r="AD150" s="116"/>
      <c r="AE150" s="116"/>
      <c r="AF150" s="116"/>
      <c r="AG150" s="116" t="s">
        <v>138</v>
      </c>
      <c r="AH150" s="116">
        <v>0</v>
      </c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</row>
    <row r="151" spans="1:60" ht="22.5" outlineLevel="1" x14ac:dyDescent="0.2">
      <c r="A151" s="131">
        <v>59</v>
      </c>
      <c r="B151" s="132" t="s">
        <v>299</v>
      </c>
      <c r="C151" s="145" t="s">
        <v>300</v>
      </c>
      <c r="D151" s="133" t="s">
        <v>141</v>
      </c>
      <c r="E151" s="134">
        <v>13.95</v>
      </c>
      <c r="F151" s="135"/>
      <c r="G151" s="136">
        <f>ROUND(E151*F151,2)</f>
        <v>0</v>
      </c>
      <c r="H151" s="121">
        <v>75</v>
      </c>
      <c r="I151" s="121">
        <f>ROUND(E151*H151,2)</f>
        <v>1046.25</v>
      </c>
      <c r="J151" s="121">
        <v>0</v>
      </c>
      <c r="K151" s="121">
        <f>ROUND(E151*J151,2)</f>
        <v>0</v>
      </c>
      <c r="L151" s="121">
        <v>15</v>
      </c>
      <c r="M151" s="121">
        <f>G151*(1+L151/100)</f>
        <v>0</v>
      </c>
      <c r="N151" s="121">
        <v>1.2E-4</v>
      </c>
      <c r="O151" s="121">
        <f>ROUND(E151*N151,2)</f>
        <v>0</v>
      </c>
      <c r="P151" s="121">
        <v>0</v>
      </c>
      <c r="Q151" s="121">
        <f>ROUND(E151*P151,2)</f>
        <v>0</v>
      </c>
      <c r="R151" s="121"/>
      <c r="S151" s="121" t="s">
        <v>145</v>
      </c>
      <c r="T151" s="121" t="s">
        <v>146</v>
      </c>
      <c r="U151" s="121">
        <v>0</v>
      </c>
      <c r="V151" s="121">
        <f>ROUND(E151*U151,2)</f>
        <v>0</v>
      </c>
      <c r="W151" s="121"/>
      <c r="X151" s="121" t="s">
        <v>147</v>
      </c>
      <c r="Y151" s="116"/>
      <c r="Z151" s="116"/>
      <c r="AA151" s="116"/>
      <c r="AB151" s="116"/>
      <c r="AC151" s="116"/>
      <c r="AD151" s="116"/>
      <c r="AE151" s="116"/>
      <c r="AF151" s="116"/>
      <c r="AG151" s="116" t="s">
        <v>148</v>
      </c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</row>
    <row r="152" spans="1:60" outlineLevel="1" x14ac:dyDescent="0.2">
      <c r="A152" s="119"/>
      <c r="B152" s="120"/>
      <c r="C152" s="146" t="s">
        <v>289</v>
      </c>
      <c r="D152" s="122"/>
      <c r="E152" s="123">
        <v>13.95</v>
      </c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16"/>
      <c r="Z152" s="116"/>
      <c r="AA152" s="116"/>
      <c r="AB152" s="116"/>
      <c r="AC152" s="116"/>
      <c r="AD152" s="116"/>
      <c r="AE152" s="116"/>
      <c r="AF152" s="116"/>
      <c r="AG152" s="116" t="s">
        <v>138</v>
      </c>
      <c r="AH152" s="116">
        <v>0</v>
      </c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</row>
    <row r="153" spans="1:60" outlineLevel="1" x14ac:dyDescent="0.2">
      <c r="A153" s="137">
        <v>60</v>
      </c>
      <c r="B153" s="138" t="s">
        <v>301</v>
      </c>
      <c r="C153" s="144" t="s">
        <v>302</v>
      </c>
      <c r="D153" s="139" t="s">
        <v>0</v>
      </c>
      <c r="E153" s="140">
        <v>152.68610000000001</v>
      </c>
      <c r="F153" s="141"/>
      <c r="G153" s="142">
        <f>ROUND(E153*F153,2)</f>
        <v>0</v>
      </c>
      <c r="H153" s="121">
        <v>0</v>
      </c>
      <c r="I153" s="121">
        <f>ROUND(E153*H153,2)</f>
        <v>0</v>
      </c>
      <c r="J153" s="121">
        <v>1.6</v>
      </c>
      <c r="K153" s="121">
        <f>ROUND(E153*J153,2)</f>
        <v>244.3</v>
      </c>
      <c r="L153" s="121">
        <v>15</v>
      </c>
      <c r="M153" s="121">
        <f>G153*(1+L153/100)</f>
        <v>0</v>
      </c>
      <c r="N153" s="121">
        <v>0</v>
      </c>
      <c r="O153" s="121">
        <f>ROUND(E153*N153,2)</f>
        <v>0</v>
      </c>
      <c r="P153" s="121">
        <v>0</v>
      </c>
      <c r="Q153" s="121">
        <f>ROUND(E153*P153,2)</f>
        <v>0</v>
      </c>
      <c r="R153" s="121"/>
      <c r="S153" s="121" t="s">
        <v>130</v>
      </c>
      <c r="T153" s="121" t="s">
        <v>130</v>
      </c>
      <c r="U153" s="121">
        <v>0</v>
      </c>
      <c r="V153" s="121">
        <f>ROUND(E153*U153,2)</f>
        <v>0</v>
      </c>
      <c r="W153" s="121"/>
      <c r="X153" s="121" t="s">
        <v>213</v>
      </c>
      <c r="Y153" s="116"/>
      <c r="Z153" s="116"/>
      <c r="AA153" s="116"/>
      <c r="AB153" s="116"/>
      <c r="AC153" s="116"/>
      <c r="AD153" s="116"/>
      <c r="AE153" s="116"/>
      <c r="AF153" s="116"/>
      <c r="AG153" s="116" t="s">
        <v>214</v>
      </c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</row>
    <row r="154" spans="1:60" x14ac:dyDescent="0.2">
      <c r="A154" s="125" t="s">
        <v>125</v>
      </c>
      <c r="B154" s="126" t="s">
        <v>83</v>
      </c>
      <c r="C154" s="143" t="s">
        <v>84</v>
      </c>
      <c r="D154" s="127"/>
      <c r="E154" s="128"/>
      <c r="F154" s="129"/>
      <c r="G154" s="130">
        <f>SUMIF(AG155:AG157,"&lt;&gt;NOR",G155:G157)</f>
        <v>0</v>
      </c>
      <c r="H154" s="124"/>
      <c r="I154" s="124">
        <f>SUM(I155:I157)</f>
        <v>59.32</v>
      </c>
      <c r="J154" s="124"/>
      <c r="K154" s="124">
        <f>SUM(K155:K157)</f>
        <v>126.88</v>
      </c>
      <c r="L154" s="124"/>
      <c r="M154" s="124">
        <f>SUM(M155:M157)</f>
        <v>0</v>
      </c>
      <c r="N154" s="124"/>
      <c r="O154" s="124">
        <f>SUM(O155:O157)</f>
        <v>0</v>
      </c>
      <c r="P154" s="124"/>
      <c r="Q154" s="124">
        <f>SUM(Q155:Q157)</f>
        <v>0</v>
      </c>
      <c r="R154" s="124"/>
      <c r="S154" s="124"/>
      <c r="T154" s="124"/>
      <c r="U154" s="124"/>
      <c r="V154" s="124">
        <f>SUM(V155:V157)</f>
        <v>0.26</v>
      </c>
      <c r="W154" s="124"/>
      <c r="X154" s="124"/>
      <c r="AG154" t="s">
        <v>126</v>
      </c>
    </row>
    <row r="155" spans="1:60" ht="22.5" outlineLevel="1" x14ac:dyDescent="0.2">
      <c r="A155" s="131">
        <v>61</v>
      </c>
      <c r="B155" s="132" t="s">
        <v>303</v>
      </c>
      <c r="C155" s="145" t="s">
        <v>304</v>
      </c>
      <c r="D155" s="133" t="s">
        <v>141</v>
      </c>
      <c r="E155" s="134">
        <v>1.9</v>
      </c>
      <c r="F155" s="135"/>
      <c r="G155" s="136">
        <f>ROUND(E155*F155,2)</f>
        <v>0</v>
      </c>
      <c r="H155" s="121">
        <v>31.22</v>
      </c>
      <c r="I155" s="121">
        <f>ROUND(E155*H155,2)</f>
        <v>59.32</v>
      </c>
      <c r="J155" s="121">
        <v>66.78</v>
      </c>
      <c r="K155" s="121">
        <f>ROUND(E155*J155,2)</f>
        <v>126.88</v>
      </c>
      <c r="L155" s="121">
        <v>15</v>
      </c>
      <c r="M155" s="121">
        <f>G155*(1+L155/100)</f>
        <v>0</v>
      </c>
      <c r="N155" s="121">
        <v>8.0000000000000007E-5</v>
      </c>
      <c r="O155" s="121">
        <f>ROUND(E155*N155,2)</f>
        <v>0</v>
      </c>
      <c r="P155" s="121">
        <v>0</v>
      </c>
      <c r="Q155" s="121">
        <f>ROUND(E155*P155,2)</f>
        <v>0</v>
      </c>
      <c r="R155" s="121"/>
      <c r="S155" s="121" t="s">
        <v>130</v>
      </c>
      <c r="T155" s="121" t="s">
        <v>136</v>
      </c>
      <c r="U155" s="121">
        <v>0.13719999999999999</v>
      </c>
      <c r="V155" s="121">
        <f>ROUND(E155*U155,2)</f>
        <v>0.26</v>
      </c>
      <c r="W155" s="121"/>
      <c r="X155" s="121" t="s">
        <v>131</v>
      </c>
      <c r="Y155" s="116"/>
      <c r="Z155" s="116"/>
      <c r="AA155" s="116"/>
      <c r="AB155" s="116"/>
      <c r="AC155" s="116"/>
      <c r="AD155" s="116"/>
      <c r="AE155" s="116"/>
      <c r="AF155" s="116"/>
      <c r="AG155" s="116" t="s">
        <v>132</v>
      </c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</row>
    <row r="156" spans="1:60" outlineLevel="1" x14ac:dyDescent="0.2">
      <c r="A156" s="119"/>
      <c r="B156" s="120"/>
      <c r="C156" s="146" t="s">
        <v>305</v>
      </c>
      <c r="D156" s="122"/>
      <c r="E156" s="123">
        <v>1</v>
      </c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16"/>
      <c r="Z156" s="116"/>
      <c r="AA156" s="116"/>
      <c r="AB156" s="116"/>
      <c r="AC156" s="116"/>
      <c r="AD156" s="116"/>
      <c r="AE156" s="116"/>
      <c r="AF156" s="116"/>
      <c r="AG156" s="116" t="s">
        <v>138</v>
      </c>
      <c r="AH156" s="116">
        <v>0</v>
      </c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</row>
    <row r="157" spans="1:60" outlineLevel="1" x14ac:dyDescent="0.2">
      <c r="A157" s="119"/>
      <c r="B157" s="120"/>
      <c r="C157" s="146" t="s">
        <v>306</v>
      </c>
      <c r="D157" s="122"/>
      <c r="E157" s="123">
        <v>0.9</v>
      </c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16"/>
      <c r="Z157" s="116"/>
      <c r="AA157" s="116"/>
      <c r="AB157" s="116"/>
      <c r="AC157" s="116"/>
      <c r="AD157" s="116"/>
      <c r="AE157" s="116"/>
      <c r="AF157" s="116"/>
      <c r="AG157" s="116" t="s">
        <v>138</v>
      </c>
      <c r="AH157" s="116">
        <v>0</v>
      </c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</row>
    <row r="158" spans="1:60" x14ac:dyDescent="0.2">
      <c r="A158" s="125" t="s">
        <v>125</v>
      </c>
      <c r="B158" s="126" t="s">
        <v>85</v>
      </c>
      <c r="C158" s="143" t="s">
        <v>86</v>
      </c>
      <c r="D158" s="127"/>
      <c r="E158" s="128"/>
      <c r="F158" s="129"/>
      <c r="G158" s="130">
        <f>SUMIF(AG159:AG175,"&lt;&gt;NOR",G159:G175)</f>
        <v>0</v>
      </c>
      <c r="H158" s="124"/>
      <c r="I158" s="124">
        <f>SUM(I159:I175)</f>
        <v>1413.01</v>
      </c>
      <c r="J158" s="124"/>
      <c r="K158" s="124">
        <f>SUM(K159:K175)</f>
        <v>3241.2000000000003</v>
      </c>
      <c r="L158" s="124"/>
      <c r="M158" s="124">
        <f>SUM(M159:M175)</f>
        <v>0</v>
      </c>
      <c r="N158" s="124"/>
      <c r="O158" s="124">
        <f>SUM(O159:O175)</f>
        <v>0.09</v>
      </c>
      <c r="P158" s="124"/>
      <c r="Q158" s="124">
        <f>SUM(Q159:Q175)</f>
        <v>0</v>
      </c>
      <c r="R158" s="124"/>
      <c r="S158" s="124"/>
      <c r="T158" s="124"/>
      <c r="U158" s="124"/>
      <c r="V158" s="124">
        <f>SUM(V159:V175)</f>
        <v>6.09</v>
      </c>
      <c r="W158" s="124"/>
      <c r="X158" s="124"/>
      <c r="AG158" t="s">
        <v>126</v>
      </c>
    </row>
    <row r="159" spans="1:60" outlineLevel="1" x14ac:dyDescent="0.2">
      <c r="A159" s="131">
        <v>62</v>
      </c>
      <c r="B159" s="132" t="s">
        <v>307</v>
      </c>
      <c r="C159" s="145" t="s">
        <v>308</v>
      </c>
      <c r="D159" s="133" t="s">
        <v>141</v>
      </c>
      <c r="E159" s="134">
        <v>9.6999999999999993</v>
      </c>
      <c r="F159" s="135"/>
      <c r="G159" s="136">
        <f>ROUND(E159*F159,2)</f>
        <v>0</v>
      </c>
      <c r="H159" s="121">
        <v>21.81</v>
      </c>
      <c r="I159" s="121">
        <f>ROUND(E159*H159,2)</f>
        <v>211.56</v>
      </c>
      <c r="J159" s="121">
        <v>35.29</v>
      </c>
      <c r="K159" s="121">
        <f>ROUND(E159*J159,2)</f>
        <v>342.31</v>
      </c>
      <c r="L159" s="121">
        <v>15</v>
      </c>
      <c r="M159" s="121">
        <f>G159*(1+L159/100)</f>
        <v>0</v>
      </c>
      <c r="N159" s="121">
        <v>4.0000000000000003E-5</v>
      </c>
      <c r="O159" s="121">
        <f>ROUND(E159*N159,2)</f>
        <v>0</v>
      </c>
      <c r="P159" s="121">
        <v>0</v>
      </c>
      <c r="Q159" s="121">
        <f>ROUND(E159*P159,2)</f>
        <v>0</v>
      </c>
      <c r="R159" s="121"/>
      <c r="S159" s="121" t="s">
        <v>130</v>
      </c>
      <c r="T159" s="121" t="s">
        <v>130</v>
      </c>
      <c r="U159" s="121">
        <v>7.0000000000000007E-2</v>
      </c>
      <c r="V159" s="121">
        <f>ROUND(E159*U159,2)</f>
        <v>0.68</v>
      </c>
      <c r="W159" s="121"/>
      <c r="X159" s="121" t="s">
        <v>131</v>
      </c>
      <c r="Y159" s="116"/>
      <c r="Z159" s="116"/>
      <c r="AA159" s="116"/>
      <c r="AB159" s="116"/>
      <c r="AC159" s="116"/>
      <c r="AD159" s="116"/>
      <c r="AE159" s="116"/>
      <c r="AF159" s="116"/>
      <c r="AG159" s="116" t="s">
        <v>132</v>
      </c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</row>
    <row r="160" spans="1:60" outlineLevel="1" x14ac:dyDescent="0.2">
      <c r="A160" s="119"/>
      <c r="B160" s="120"/>
      <c r="C160" s="146" t="s">
        <v>309</v>
      </c>
      <c r="D160" s="122"/>
      <c r="E160" s="123">
        <v>2.2999999999999998</v>
      </c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16"/>
      <c r="Z160" s="116"/>
      <c r="AA160" s="116"/>
      <c r="AB160" s="116"/>
      <c r="AC160" s="116"/>
      <c r="AD160" s="116"/>
      <c r="AE160" s="116"/>
      <c r="AF160" s="116"/>
      <c r="AG160" s="116" t="s">
        <v>138</v>
      </c>
      <c r="AH160" s="116">
        <v>0</v>
      </c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</row>
    <row r="161" spans="1:60" outlineLevel="1" x14ac:dyDescent="0.2">
      <c r="A161" s="119"/>
      <c r="B161" s="120"/>
      <c r="C161" s="146" t="s">
        <v>310</v>
      </c>
      <c r="D161" s="122"/>
      <c r="E161" s="123">
        <v>7.4</v>
      </c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16"/>
      <c r="Z161" s="116"/>
      <c r="AA161" s="116"/>
      <c r="AB161" s="116"/>
      <c r="AC161" s="116"/>
      <c r="AD161" s="116"/>
      <c r="AE161" s="116"/>
      <c r="AF161" s="116"/>
      <c r="AG161" s="116" t="s">
        <v>138</v>
      </c>
      <c r="AH161" s="116">
        <v>0</v>
      </c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</row>
    <row r="162" spans="1:60" outlineLevel="1" x14ac:dyDescent="0.2">
      <c r="A162" s="131">
        <v>63</v>
      </c>
      <c r="B162" s="132" t="s">
        <v>311</v>
      </c>
      <c r="C162" s="145" t="s">
        <v>312</v>
      </c>
      <c r="D162" s="133" t="s">
        <v>135</v>
      </c>
      <c r="E162" s="134">
        <v>1.26</v>
      </c>
      <c r="F162" s="135"/>
      <c r="G162" s="136">
        <f>ROUND(E162*F162,2)</f>
        <v>0</v>
      </c>
      <c r="H162" s="121">
        <v>24.89</v>
      </c>
      <c r="I162" s="121">
        <f>ROUND(E162*H162,2)</f>
        <v>31.36</v>
      </c>
      <c r="J162" s="121">
        <v>25.21</v>
      </c>
      <c r="K162" s="121">
        <f>ROUND(E162*J162,2)</f>
        <v>31.76</v>
      </c>
      <c r="L162" s="121">
        <v>15</v>
      </c>
      <c r="M162" s="121">
        <f>G162*(1+L162/100)</f>
        <v>0</v>
      </c>
      <c r="N162" s="121">
        <v>2.1000000000000001E-4</v>
      </c>
      <c r="O162" s="121">
        <f>ROUND(E162*N162,2)</f>
        <v>0</v>
      </c>
      <c r="P162" s="121">
        <v>0</v>
      </c>
      <c r="Q162" s="121">
        <f>ROUND(E162*P162,2)</f>
        <v>0</v>
      </c>
      <c r="R162" s="121"/>
      <c r="S162" s="121" t="s">
        <v>130</v>
      </c>
      <c r="T162" s="121" t="s">
        <v>130</v>
      </c>
      <c r="U162" s="121">
        <v>0.05</v>
      </c>
      <c r="V162" s="121">
        <f>ROUND(E162*U162,2)</f>
        <v>0.06</v>
      </c>
      <c r="W162" s="121"/>
      <c r="X162" s="121" t="s">
        <v>131</v>
      </c>
      <c r="Y162" s="116"/>
      <c r="Z162" s="116"/>
      <c r="AA162" s="116"/>
      <c r="AB162" s="116"/>
      <c r="AC162" s="116"/>
      <c r="AD162" s="116"/>
      <c r="AE162" s="116"/>
      <c r="AF162" s="116"/>
      <c r="AG162" s="116" t="s">
        <v>132</v>
      </c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</row>
    <row r="163" spans="1:60" outlineLevel="1" x14ac:dyDescent="0.2">
      <c r="A163" s="119"/>
      <c r="B163" s="120"/>
      <c r="C163" s="146" t="s">
        <v>313</v>
      </c>
      <c r="D163" s="122"/>
      <c r="E163" s="123">
        <v>1.26</v>
      </c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16"/>
      <c r="Z163" s="116"/>
      <c r="AA163" s="116"/>
      <c r="AB163" s="116"/>
      <c r="AC163" s="116"/>
      <c r="AD163" s="116"/>
      <c r="AE163" s="116"/>
      <c r="AF163" s="116"/>
      <c r="AG163" s="116" t="s">
        <v>138</v>
      </c>
      <c r="AH163" s="116">
        <v>0</v>
      </c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</row>
    <row r="164" spans="1:60" outlineLevel="1" x14ac:dyDescent="0.2">
      <c r="A164" s="131">
        <v>64</v>
      </c>
      <c r="B164" s="132" t="s">
        <v>314</v>
      </c>
      <c r="C164" s="145" t="s">
        <v>315</v>
      </c>
      <c r="D164" s="133" t="s">
        <v>135</v>
      </c>
      <c r="E164" s="134">
        <v>1.26</v>
      </c>
      <c r="F164" s="135"/>
      <c r="G164" s="136">
        <f>ROUND(E164*F164,2)</f>
        <v>0</v>
      </c>
      <c r="H164" s="121">
        <v>0</v>
      </c>
      <c r="I164" s="121">
        <f>ROUND(E164*H164,2)</f>
        <v>0</v>
      </c>
      <c r="J164" s="121">
        <v>49.1</v>
      </c>
      <c r="K164" s="121">
        <f>ROUND(E164*J164,2)</f>
        <v>61.87</v>
      </c>
      <c r="L164" s="121">
        <v>15</v>
      </c>
      <c r="M164" s="121">
        <f>G164*(1+L164/100)</f>
        <v>0</v>
      </c>
      <c r="N164" s="121">
        <v>0</v>
      </c>
      <c r="O164" s="121">
        <f>ROUND(E164*N164,2)</f>
        <v>0</v>
      </c>
      <c r="P164" s="121">
        <v>0</v>
      </c>
      <c r="Q164" s="121">
        <f>ROUND(E164*P164,2)</f>
        <v>0</v>
      </c>
      <c r="R164" s="121"/>
      <c r="S164" s="121" t="s">
        <v>130</v>
      </c>
      <c r="T164" s="121" t="s">
        <v>136</v>
      </c>
      <c r="U164" s="121">
        <v>0.1</v>
      </c>
      <c r="V164" s="121">
        <f>ROUND(E164*U164,2)</f>
        <v>0.13</v>
      </c>
      <c r="W164" s="121"/>
      <c r="X164" s="121" t="s">
        <v>131</v>
      </c>
      <c r="Y164" s="116"/>
      <c r="Z164" s="116"/>
      <c r="AA164" s="116"/>
      <c r="AB164" s="116"/>
      <c r="AC164" s="116"/>
      <c r="AD164" s="116"/>
      <c r="AE164" s="116"/>
      <c r="AF164" s="116"/>
      <c r="AG164" s="116" t="s">
        <v>132</v>
      </c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</row>
    <row r="165" spans="1:60" outlineLevel="1" x14ac:dyDescent="0.2">
      <c r="A165" s="119"/>
      <c r="B165" s="120"/>
      <c r="C165" s="146" t="s">
        <v>313</v>
      </c>
      <c r="D165" s="122"/>
      <c r="E165" s="123">
        <v>1.26</v>
      </c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16"/>
      <c r="Z165" s="116"/>
      <c r="AA165" s="116"/>
      <c r="AB165" s="116"/>
      <c r="AC165" s="116"/>
      <c r="AD165" s="116"/>
      <c r="AE165" s="116"/>
      <c r="AF165" s="116"/>
      <c r="AG165" s="116" t="s">
        <v>138</v>
      </c>
      <c r="AH165" s="116">
        <v>0</v>
      </c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</row>
    <row r="166" spans="1:60" ht="22.5" outlineLevel="1" x14ac:dyDescent="0.2">
      <c r="A166" s="131">
        <v>65</v>
      </c>
      <c r="B166" s="132" t="s">
        <v>316</v>
      </c>
      <c r="C166" s="145" t="s">
        <v>317</v>
      </c>
      <c r="D166" s="133" t="s">
        <v>129</v>
      </c>
      <c r="E166" s="134">
        <v>15</v>
      </c>
      <c r="F166" s="135"/>
      <c r="G166" s="136">
        <f>ROUND(E166*F166,2)</f>
        <v>0</v>
      </c>
      <c r="H166" s="121">
        <v>28.29</v>
      </c>
      <c r="I166" s="121">
        <f>ROUND(E166*H166,2)</f>
        <v>424.35</v>
      </c>
      <c r="J166" s="121">
        <v>121.21</v>
      </c>
      <c r="K166" s="121">
        <f>ROUND(E166*J166,2)</f>
        <v>1818.15</v>
      </c>
      <c r="L166" s="121">
        <v>15</v>
      </c>
      <c r="M166" s="121">
        <f>G166*(1+L166/100)</f>
        <v>0</v>
      </c>
      <c r="N166" s="121">
        <v>5.3099999999999996E-3</v>
      </c>
      <c r="O166" s="121">
        <f>ROUND(E166*N166,2)</f>
        <v>0.08</v>
      </c>
      <c r="P166" s="121">
        <v>0</v>
      </c>
      <c r="Q166" s="121">
        <f>ROUND(E166*P166,2)</f>
        <v>0</v>
      </c>
      <c r="R166" s="121"/>
      <c r="S166" s="121" t="s">
        <v>130</v>
      </c>
      <c r="T166" s="121" t="s">
        <v>130</v>
      </c>
      <c r="U166" s="121">
        <v>0.24</v>
      </c>
      <c r="V166" s="121">
        <f>ROUND(E166*U166,2)</f>
        <v>3.6</v>
      </c>
      <c r="W166" s="121"/>
      <c r="X166" s="121" t="s">
        <v>131</v>
      </c>
      <c r="Y166" s="116"/>
      <c r="Z166" s="116"/>
      <c r="AA166" s="116"/>
      <c r="AB166" s="116"/>
      <c r="AC166" s="116"/>
      <c r="AD166" s="116"/>
      <c r="AE166" s="116"/>
      <c r="AF166" s="116"/>
      <c r="AG166" s="116" t="s">
        <v>132</v>
      </c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</row>
    <row r="167" spans="1:60" outlineLevel="1" x14ac:dyDescent="0.2">
      <c r="A167" s="119"/>
      <c r="B167" s="120"/>
      <c r="C167" s="146" t="s">
        <v>318</v>
      </c>
      <c r="D167" s="122"/>
      <c r="E167" s="123">
        <v>10</v>
      </c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16"/>
      <c r="Z167" s="116"/>
      <c r="AA167" s="116"/>
      <c r="AB167" s="116"/>
      <c r="AC167" s="116"/>
      <c r="AD167" s="116"/>
      <c r="AE167" s="116"/>
      <c r="AF167" s="116"/>
      <c r="AG167" s="116" t="s">
        <v>138</v>
      </c>
      <c r="AH167" s="116">
        <v>0</v>
      </c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</row>
    <row r="168" spans="1:60" outlineLevel="1" x14ac:dyDescent="0.2">
      <c r="A168" s="119"/>
      <c r="B168" s="120"/>
      <c r="C168" s="146" t="s">
        <v>319</v>
      </c>
      <c r="D168" s="122"/>
      <c r="E168" s="123">
        <v>5</v>
      </c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16"/>
      <c r="Z168" s="116"/>
      <c r="AA168" s="116"/>
      <c r="AB168" s="116"/>
      <c r="AC168" s="116"/>
      <c r="AD168" s="116"/>
      <c r="AE168" s="116"/>
      <c r="AF168" s="116"/>
      <c r="AG168" s="116" t="s">
        <v>138</v>
      </c>
      <c r="AH168" s="116">
        <v>0</v>
      </c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</row>
    <row r="169" spans="1:60" outlineLevel="1" x14ac:dyDescent="0.2">
      <c r="A169" s="131">
        <v>66</v>
      </c>
      <c r="B169" s="132" t="s">
        <v>320</v>
      </c>
      <c r="C169" s="145" t="s">
        <v>321</v>
      </c>
      <c r="D169" s="133" t="s">
        <v>135</v>
      </c>
      <c r="E169" s="134">
        <v>1.26</v>
      </c>
      <c r="F169" s="135"/>
      <c r="G169" s="136">
        <f>ROUND(E169*F169,2)</f>
        <v>0</v>
      </c>
      <c r="H169" s="121">
        <v>142.66</v>
      </c>
      <c r="I169" s="121">
        <f>ROUND(E169*H169,2)</f>
        <v>179.75</v>
      </c>
      <c r="J169" s="121">
        <v>653.34</v>
      </c>
      <c r="K169" s="121">
        <f>ROUND(E169*J169,2)</f>
        <v>823.21</v>
      </c>
      <c r="L169" s="121">
        <v>15</v>
      </c>
      <c r="M169" s="121">
        <f>G169*(1+L169/100)</f>
        <v>0</v>
      </c>
      <c r="N169" s="121">
        <v>5.3499999999999997E-3</v>
      </c>
      <c r="O169" s="121">
        <f>ROUND(E169*N169,2)</f>
        <v>0.01</v>
      </c>
      <c r="P169" s="121">
        <v>0</v>
      </c>
      <c r="Q169" s="121">
        <f>ROUND(E169*P169,2)</f>
        <v>0</v>
      </c>
      <c r="R169" s="121"/>
      <c r="S169" s="121" t="s">
        <v>130</v>
      </c>
      <c r="T169" s="121" t="s">
        <v>130</v>
      </c>
      <c r="U169" s="121">
        <v>1.288</v>
      </c>
      <c r="V169" s="121">
        <f>ROUND(E169*U169,2)</f>
        <v>1.62</v>
      </c>
      <c r="W169" s="121"/>
      <c r="X169" s="121" t="s">
        <v>131</v>
      </c>
      <c r="Y169" s="116"/>
      <c r="Z169" s="116"/>
      <c r="AA169" s="116"/>
      <c r="AB169" s="116"/>
      <c r="AC169" s="116"/>
      <c r="AD169" s="116"/>
      <c r="AE169" s="116"/>
      <c r="AF169" s="116"/>
      <c r="AG169" s="116" t="s">
        <v>132</v>
      </c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</row>
    <row r="170" spans="1:60" outlineLevel="1" x14ac:dyDescent="0.2">
      <c r="A170" s="119"/>
      <c r="B170" s="120"/>
      <c r="C170" s="146" t="s">
        <v>313</v>
      </c>
      <c r="D170" s="122"/>
      <c r="E170" s="123">
        <v>1.26</v>
      </c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16"/>
      <c r="Z170" s="116"/>
      <c r="AA170" s="116"/>
      <c r="AB170" s="116"/>
      <c r="AC170" s="116"/>
      <c r="AD170" s="116"/>
      <c r="AE170" s="116"/>
      <c r="AF170" s="116"/>
      <c r="AG170" s="116" t="s">
        <v>138</v>
      </c>
      <c r="AH170" s="116">
        <v>0</v>
      </c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</row>
    <row r="171" spans="1:60" outlineLevel="1" x14ac:dyDescent="0.2">
      <c r="A171" s="131">
        <v>67</v>
      </c>
      <c r="B171" s="132" t="s">
        <v>322</v>
      </c>
      <c r="C171" s="145" t="s">
        <v>323</v>
      </c>
      <c r="D171" s="133" t="s">
        <v>135</v>
      </c>
      <c r="E171" s="134">
        <v>1.26</v>
      </c>
      <c r="F171" s="135"/>
      <c r="G171" s="136">
        <f>ROUND(E171*F171,2)</f>
        <v>0</v>
      </c>
      <c r="H171" s="121">
        <v>9.1999999999999993</v>
      </c>
      <c r="I171" s="121">
        <f>ROUND(E171*H171,2)</f>
        <v>11.59</v>
      </c>
      <c r="J171" s="121">
        <v>0</v>
      </c>
      <c r="K171" s="121">
        <f>ROUND(E171*J171,2)</f>
        <v>0</v>
      </c>
      <c r="L171" s="121">
        <v>15</v>
      </c>
      <c r="M171" s="121">
        <f>G171*(1+L171/100)</f>
        <v>0</v>
      </c>
      <c r="N171" s="121">
        <v>8.9999999999999998E-4</v>
      </c>
      <c r="O171" s="121">
        <f>ROUND(E171*N171,2)</f>
        <v>0</v>
      </c>
      <c r="P171" s="121">
        <v>0</v>
      </c>
      <c r="Q171" s="121">
        <f>ROUND(E171*P171,2)</f>
        <v>0</v>
      </c>
      <c r="R171" s="121"/>
      <c r="S171" s="121" t="s">
        <v>130</v>
      </c>
      <c r="T171" s="121" t="s">
        <v>130</v>
      </c>
      <c r="U171" s="121">
        <v>0</v>
      </c>
      <c r="V171" s="121">
        <f>ROUND(E171*U171,2)</f>
        <v>0</v>
      </c>
      <c r="W171" s="121"/>
      <c r="X171" s="121" t="s">
        <v>131</v>
      </c>
      <c r="Y171" s="116"/>
      <c r="Z171" s="116"/>
      <c r="AA171" s="116"/>
      <c r="AB171" s="116"/>
      <c r="AC171" s="116"/>
      <c r="AD171" s="116"/>
      <c r="AE171" s="116"/>
      <c r="AF171" s="116"/>
      <c r="AG171" s="116" t="s">
        <v>132</v>
      </c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</row>
    <row r="172" spans="1:60" outlineLevel="1" x14ac:dyDescent="0.2">
      <c r="A172" s="119"/>
      <c r="B172" s="120"/>
      <c r="C172" s="146" t="s">
        <v>313</v>
      </c>
      <c r="D172" s="122"/>
      <c r="E172" s="123">
        <v>1.26</v>
      </c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16"/>
      <c r="Z172" s="116"/>
      <c r="AA172" s="116"/>
      <c r="AB172" s="116"/>
      <c r="AC172" s="116"/>
      <c r="AD172" s="116"/>
      <c r="AE172" s="116"/>
      <c r="AF172" s="116"/>
      <c r="AG172" s="116" t="s">
        <v>138</v>
      </c>
      <c r="AH172" s="116">
        <v>0</v>
      </c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</row>
    <row r="173" spans="1:60" ht="22.5" outlineLevel="1" x14ac:dyDescent="0.2">
      <c r="A173" s="131">
        <v>68</v>
      </c>
      <c r="B173" s="132" t="s">
        <v>324</v>
      </c>
      <c r="C173" s="145" t="s">
        <v>325</v>
      </c>
      <c r="D173" s="133" t="s">
        <v>135</v>
      </c>
      <c r="E173" s="134">
        <v>1.3859999999999999</v>
      </c>
      <c r="F173" s="135"/>
      <c r="G173" s="136">
        <f>ROUND(E173*F173,2)</f>
        <v>0</v>
      </c>
      <c r="H173" s="121">
        <v>400</v>
      </c>
      <c r="I173" s="121">
        <f>ROUND(E173*H173,2)</f>
        <v>554.4</v>
      </c>
      <c r="J173" s="121">
        <v>0</v>
      </c>
      <c r="K173" s="121">
        <f>ROUND(E173*J173,2)</f>
        <v>0</v>
      </c>
      <c r="L173" s="121">
        <v>15</v>
      </c>
      <c r="M173" s="121">
        <f>G173*(1+L173/100)</f>
        <v>0</v>
      </c>
      <c r="N173" s="121">
        <v>0</v>
      </c>
      <c r="O173" s="121">
        <f>ROUND(E173*N173,2)</f>
        <v>0</v>
      </c>
      <c r="P173" s="121">
        <v>0</v>
      </c>
      <c r="Q173" s="121">
        <f>ROUND(E173*P173,2)</f>
        <v>0</v>
      </c>
      <c r="R173" s="121"/>
      <c r="S173" s="121" t="s">
        <v>145</v>
      </c>
      <c r="T173" s="121" t="s">
        <v>146</v>
      </c>
      <c r="U173" s="121">
        <v>0</v>
      </c>
      <c r="V173" s="121">
        <f>ROUND(E173*U173,2)</f>
        <v>0</v>
      </c>
      <c r="W173" s="121"/>
      <c r="X173" s="121" t="s">
        <v>151</v>
      </c>
      <c r="Y173" s="116"/>
      <c r="Z173" s="116"/>
      <c r="AA173" s="116"/>
      <c r="AB173" s="116"/>
      <c r="AC173" s="116"/>
      <c r="AD173" s="116"/>
      <c r="AE173" s="116"/>
      <c r="AF173" s="116"/>
      <c r="AG173" s="116" t="s">
        <v>326</v>
      </c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</row>
    <row r="174" spans="1:60" outlineLevel="1" x14ac:dyDescent="0.2">
      <c r="A174" s="119"/>
      <c r="B174" s="120"/>
      <c r="C174" s="146" t="s">
        <v>327</v>
      </c>
      <c r="D174" s="122"/>
      <c r="E174" s="123">
        <v>1.3859999999999999</v>
      </c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16"/>
      <c r="Z174" s="116"/>
      <c r="AA174" s="116"/>
      <c r="AB174" s="116"/>
      <c r="AC174" s="116"/>
      <c r="AD174" s="116"/>
      <c r="AE174" s="116"/>
      <c r="AF174" s="116"/>
      <c r="AG174" s="116" t="s">
        <v>138</v>
      </c>
      <c r="AH174" s="116">
        <v>0</v>
      </c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</row>
    <row r="175" spans="1:60" outlineLevel="1" x14ac:dyDescent="0.2">
      <c r="A175" s="137">
        <v>69</v>
      </c>
      <c r="B175" s="138" t="s">
        <v>328</v>
      </c>
      <c r="C175" s="144" t="s">
        <v>329</v>
      </c>
      <c r="D175" s="139" t="s">
        <v>0</v>
      </c>
      <c r="E175" s="140">
        <v>44.903199999999998</v>
      </c>
      <c r="F175" s="141"/>
      <c r="G175" s="142">
        <f>ROUND(E175*F175,2)</f>
        <v>0</v>
      </c>
      <c r="H175" s="121">
        <v>0</v>
      </c>
      <c r="I175" s="121">
        <f>ROUND(E175*H175,2)</f>
        <v>0</v>
      </c>
      <c r="J175" s="121">
        <v>3.65</v>
      </c>
      <c r="K175" s="121">
        <f>ROUND(E175*J175,2)</f>
        <v>163.9</v>
      </c>
      <c r="L175" s="121">
        <v>15</v>
      </c>
      <c r="M175" s="121">
        <f>G175*(1+L175/100)</f>
        <v>0</v>
      </c>
      <c r="N175" s="121">
        <v>0</v>
      </c>
      <c r="O175" s="121">
        <f>ROUND(E175*N175,2)</f>
        <v>0</v>
      </c>
      <c r="P175" s="121">
        <v>0</v>
      </c>
      <c r="Q175" s="121">
        <f>ROUND(E175*P175,2)</f>
        <v>0</v>
      </c>
      <c r="R175" s="121"/>
      <c r="S175" s="121" t="s">
        <v>130</v>
      </c>
      <c r="T175" s="121" t="s">
        <v>136</v>
      </c>
      <c r="U175" s="121">
        <v>0</v>
      </c>
      <c r="V175" s="121">
        <f>ROUND(E175*U175,2)</f>
        <v>0</v>
      </c>
      <c r="W175" s="121"/>
      <c r="X175" s="121" t="s">
        <v>213</v>
      </c>
      <c r="Y175" s="116"/>
      <c r="Z175" s="116"/>
      <c r="AA175" s="116"/>
      <c r="AB175" s="116"/>
      <c r="AC175" s="116"/>
      <c r="AD175" s="116"/>
      <c r="AE175" s="116"/>
      <c r="AF175" s="116"/>
      <c r="AG175" s="116" t="s">
        <v>214</v>
      </c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</row>
    <row r="176" spans="1:60" x14ac:dyDescent="0.2">
      <c r="A176" s="125" t="s">
        <v>125</v>
      </c>
      <c r="B176" s="126" t="s">
        <v>87</v>
      </c>
      <c r="C176" s="143" t="s">
        <v>88</v>
      </c>
      <c r="D176" s="127"/>
      <c r="E176" s="128"/>
      <c r="F176" s="129"/>
      <c r="G176" s="130">
        <f>SUMIF(AG177:AG199,"&lt;&gt;NOR",G177:G199)</f>
        <v>0</v>
      </c>
      <c r="H176" s="124"/>
      <c r="I176" s="124">
        <f>SUM(I177:I199)</f>
        <v>1738.63</v>
      </c>
      <c r="J176" s="124"/>
      <c r="K176" s="124">
        <f>SUM(K177:K199)</f>
        <v>6453.41</v>
      </c>
      <c r="L176" s="124"/>
      <c r="M176" s="124">
        <f>SUM(M177:M199)</f>
        <v>0</v>
      </c>
      <c r="N176" s="124"/>
      <c r="O176" s="124">
        <f>SUM(O177:O199)</f>
        <v>0</v>
      </c>
      <c r="P176" s="124"/>
      <c r="Q176" s="124">
        <f>SUM(Q177:Q199)</f>
        <v>0</v>
      </c>
      <c r="R176" s="124"/>
      <c r="S176" s="124"/>
      <c r="T176" s="124"/>
      <c r="U176" s="124"/>
      <c r="V176" s="124">
        <f>SUM(V177:V199)</f>
        <v>13.57</v>
      </c>
      <c r="W176" s="124"/>
      <c r="X176" s="124"/>
      <c r="AG176" t="s">
        <v>126</v>
      </c>
    </row>
    <row r="177" spans="1:60" outlineLevel="1" x14ac:dyDescent="0.2">
      <c r="A177" s="131">
        <v>70</v>
      </c>
      <c r="B177" s="132" t="s">
        <v>330</v>
      </c>
      <c r="C177" s="145" t="s">
        <v>331</v>
      </c>
      <c r="D177" s="133" t="s">
        <v>135</v>
      </c>
      <c r="E177" s="134">
        <v>7.56</v>
      </c>
      <c r="F177" s="135"/>
      <c r="G177" s="136">
        <f>ROUND(E177*F177,2)</f>
        <v>0</v>
      </c>
      <c r="H177" s="121">
        <v>70.86</v>
      </c>
      <c r="I177" s="121">
        <f>ROUND(E177*H177,2)</f>
        <v>535.70000000000005</v>
      </c>
      <c r="J177" s="121">
        <v>67.64</v>
      </c>
      <c r="K177" s="121">
        <f>ROUND(E177*J177,2)</f>
        <v>511.36</v>
      </c>
      <c r="L177" s="121">
        <v>15</v>
      </c>
      <c r="M177" s="121">
        <f>G177*(1+L177/100)</f>
        <v>0</v>
      </c>
      <c r="N177" s="121">
        <v>3.6999999999999999E-4</v>
      </c>
      <c r="O177" s="121">
        <f>ROUND(E177*N177,2)</f>
        <v>0</v>
      </c>
      <c r="P177" s="121">
        <v>0</v>
      </c>
      <c r="Q177" s="121">
        <f>ROUND(E177*P177,2)</f>
        <v>0</v>
      </c>
      <c r="R177" s="121"/>
      <c r="S177" s="121" t="s">
        <v>130</v>
      </c>
      <c r="T177" s="121" t="s">
        <v>136</v>
      </c>
      <c r="U177" s="121">
        <v>0.13900000000000001</v>
      </c>
      <c r="V177" s="121">
        <f>ROUND(E177*U177,2)</f>
        <v>1.05</v>
      </c>
      <c r="W177" s="121"/>
      <c r="X177" s="121" t="s">
        <v>131</v>
      </c>
      <c r="Y177" s="116"/>
      <c r="Z177" s="116"/>
      <c r="AA177" s="116"/>
      <c r="AB177" s="116"/>
      <c r="AC177" s="116"/>
      <c r="AD177" s="116"/>
      <c r="AE177" s="116"/>
      <c r="AF177" s="116"/>
      <c r="AG177" s="116" t="s">
        <v>132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</row>
    <row r="178" spans="1:60" outlineLevel="1" x14ac:dyDescent="0.2">
      <c r="A178" s="119"/>
      <c r="B178" s="120"/>
      <c r="C178" s="146" t="s">
        <v>332</v>
      </c>
      <c r="D178" s="122"/>
      <c r="E178" s="123">
        <v>7.56</v>
      </c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16"/>
      <c r="Z178" s="116"/>
      <c r="AA178" s="116"/>
      <c r="AB178" s="116"/>
      <c r="AC178" s="116"/>
      <c r="AD178" s="116"/>
      <c r="AE178" s="116"/>
      <c r="AF178" s="116"/>
      <c r="AG178" s="116" t="s">
        <v>138</v>
      </c>
      <c r="AH178" s="116">
        <v>0</v>
      </c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</row>
    <row r="179" spans="1:60" outlineLevel="1" x14ac:dyDescent="0.2">
      <c r="A179" s="131">
        <v>71</v>
      </c>
      <c r="B179" s="132" t="s">
        <v>333</v>
      </c>
      <c r="C179" s="145" t="s">
        <v>334</v>
      </c>
      <c r="D179" s="133" t="s">
        <v>141</v>
      </c>
      <c r="E179" s="134">
        <v>14.8</v>
      </c>
      <c r="F179" s="135"/>
      <c r="G179" s="136">
        <f>ROUND(E179*F179,2)</f>
        <v>0</v>
      </c>
      <c r="H179" s="121">
        <v>16.11</v>
      </c>
      <c r="I179" s="121">
        <f>ROUND(E179*H179,2)</f>
        <v>238.43</v>
      </c>
      <c r="J179" s="121">
        <v>58.49</v>
      </c>
      <c r="K179" s="121">
        <f>ROUND(E179*J179,2)</f>
        <v>865.65</v>
      </c>
      <c r="L179" s="121">
        <v>15</v>
      </c>
      <c r="M179" s="121">
        <f>G179*(1+L179/100)</f>
        <v>0</v>
      </c>
      <c r="N179" s="121">
        <v>9.0000000000000006E-5</v>
      </c>
      <c r="O179" s="121">
        <f>ROUND(E179*N179,2)</f>
        <v>0</v>
      </c>
      <c r="P179" s="121">
        <v>0</v>
      </c>
      <c r="Q179" s="121">
        <f>ROUND(E179*P179,2)</f>
        <v>0</v>
      </c>
      <c r="R179" s="121"/>
      <c r="S179" s="121" t="s">
        <v>130</v>
      </c>
      <c r="T179" s="121" t="s">
        <v>130</v>
      </c>
      <c r="U179" s="121">
        <v>0.11600000000000001</v>
      </c>
      <c r="V179" s="121">
        <f>ROUND(E179*U179,2)</f>
        <v>1.72</v>
      </c>
      <c r="W179" s="121"/>
      <c r="X179" s="121" t="s">
        <v>131</v>
      </c>
      <c r="Y179" s="116"/>
      <c r="Z179" s="116"/>
      <c r="AA179" s="116"/>
      <c r="AB179" s="116"/>
      <c r="AC179" s="116"/>
      <c r="AD179" s="116"/>
      <c r="AE179" s="116"/>
      <c r="AF179" s="116"/>
      <c r="AG179" s="116" t="s">
        <v>132</v>
      </c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</row>
    <row r="180" spans="1:60" outlineLevel="1" x14ac:dyDescent="0.2">
      <c r="A180" s="119"/>
      <c r="B180" s="120"/>
      <c r="C180" s="146" t="s">
        <v>335</v>
      </c>
      <c r="D180" s="122"/>
      <c r="E180" s="123">
        <v>2</v>
      </c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16"/>
      <c r="Z180" s="116"/>
      <c r="AA180" s="116"/>
      <c r="AB180" s="116"/>
      <c r="AC180" s="116"/>
      <c r="AD180" s="116"/>
      <c r="AE180" s="116"/>
      <c r="AF180" s="116"/>
      <c r="AG180" s="116" t="s">
        <v>138</v>
      </c>
      <c r="AH180" s="116">
        <v>0</v>
      </c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</row>
    <row r="181" spans="1:60" outlineLevel="1" x14ac:dyDescent="0.2">
      <c r="A181" s="119"/>
      <c r="B181" s="120"/>
      <c r="C181" s="146" t="s">
        <v>336</v>
      </c>
      <c r="D181" s="122"/>
      <c r="E181" s="123">
        <v>2.4</v>
      </c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16"/>
      <c r="Z181" s="116"/>
      <c r="AA181" s="116"/>
      <c r="AB181" s="116"/>
      <c r="AC181" s="116"/>
      <c r="AD181" s="116"/>
      <c r="AE181" s="116"/>
      <c r="AF181" s="116"/>
      <c r="AG181" s="116" t="s">
        <v>138</v>
      </c>
      <c r="AH181" s="116">
        <v>0</v>
      </c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</row>
    <row r="182" spans="1:60" outlineLevel="1" x14ac:dyDescent="0.2">
      <c r="A182" s="119"/>
      <c r="B182" s="120"/>
      <c r="C182" s="146" t="s">
        <v>337</v>
      </c>
      <c r="D182" s="122"/>
      <c r="E182" s="123">
        <v>10.4</v>
      </c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16"/>
      <c r="Z182" s="116"/>
      <c r="AA182" s="116"/>
      <c r="AB182" s="116"/>
      <c r="AC182" s="116"/>
      <c r="AD182" s="116"/>
      <c r="AE182" s="116"/>
      <c r="AF182" s="116"/>
      <c r="AG182" s="116" t="s">
        <v>138</v>
      </c>
      <c r="AH182" s="116">
        <v>0</v>
      </c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</row>
    <row r="183" spans="1:60" outlineLevel="1" x14ac:dyDescent="0.2">
      <c r="A183" s="131">
        <v>72</v>
      </c>
      <c r="B183" s="132" t="s">
        <v>338</v>
      </c>
      <c r="C183" s="145" t="s">
        <v>339</v>
      </c>
      <c r="D183" s="133" t="s">
        <v>135</v>
      </c>
      <c r="E183" s="134">
        <v>15.554</v>
      </c>
      <c r="F183" s="135"/>
      <c r="G183" s="136">
        <f>ROUND(E183*F183,2)</f>
        <v>0</v>
      </c>
      <c r="H183" s="121">
        <v>36.119999999999997</v>
      </c>
      <c r="I183" s="121">
        <f>ROUND(E183*H183,2)</f>
        <v>561.80999999999995</v>
      </c>
      <c r="J183" s="121">
        <v>206.88</v>
      </c>
      <c r="K183" s="121">
        <f>ROUND(E183*J183,2)</f>
        <v>3217.81</v>
      </c>
      <c r="L183" s="121">
        <v>15</v>
      </c>
      <c r="M183" s="121">
        <f>G183*(1+L183/100)</f>
        <v>0</v>
      </c>
      <c r="N183" s="121">
        <v>2.9999999999999997E-4</v>
      </c>
      <c r="O183" s="121">
        <f>ROUND(E183*N183,2)</f>
        <v>0</v>
      </c>
      <c r="P183" s="121">
        <v>0</v>
      </c>
      <c r="Q183" s="121">
        <f>ROUND(E183*P183,2)</f>
        <v>0</v>
      </c>
      <c r="R183" s="121"/>
      <c r="S183" s="121" t="s">
        <v>130</v>
      </c>
      <c r="T183" s="121" t="s">
        <v>130</v>
      </c>
      <c r="U183" s="121">
        <v>0.432</v>
      </c>
      <c r="V183" s="121">
        <f>ROUND(E183*U183,2)</f>
        <v>6.72</v>
      </c>
      <c r="W183" s="121"/>
      <c r="X183" s="121" t="s">
        <v>131</v>
      </c>
      <c r="Y183" s="116"/>
      <c r="Z183" s="116"/>
      <c r="AA183" s="116"/>
      <c r="AB183" s="116"/>
      <c r="AC183" s="116"/>
      <c r="AD183" s="116"/>
      <c r="AE183" s="116"/>
      <c r="AF183" s="116"/>
      <c r="AG183" s="116" t="s">
        <v>132</v>
      </c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</row>
    <row r="184" spans="1:60" outlineLevel="1" x14ac:dyDescent="0.2">
      <c r="A184" s="119"/>
      <c r="B184" s="120"/>
      <c r="C184" s="146" t="s">
        <v>340</v>
      </c>
      <c r="D184" s="122"/>
      <c r="E184" s="123">
        <v>7.0919999999999996</v>
      </c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16"/>
      <c r="Z184" s="116"/>
      <c r="AA184" s="116"/>
      <c r="AB184" s="116"/>
      <c r="AC184" s="116"/>
      <c r="AD184" s="116"/>
      <c r="AE184" s="116"/>
      <c r="AF184" s="116"/>
      <c r="AG184" s="116" t="s">
        <v>138</v>
      </c>
      <c r="AH184" s="116">
        <v>0</v>
      </c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</row>
    <row r="185" spans="1:60" outlineLevel="1" x14ac:dyDescent="0.2">
      <c r="A185" s="119"/>
      <c r="B185" s="120"/>
      <c r="C185" s="146" t="s">
        <v>341</v>
      </c>
      <c r="D185" s="122"/>
      <c r="E185" s="123">
        <v>3.1520000000000001</v>
      </c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16"/>
      <c r="Z185" s="116"/>
      <c r="AA185" s="116"/>
      <c r="AB185" s="116"/>
      <c r="AC185" s="116"/>
      <c r="AD185" s="116"/>
      <c r="AE185" s="116"/>
      <c r="AF185" s="116"/>
      <c r="AG185" s="116" t="s">
        <v>138</v>
      </c>
      <c r="AH185" s="116">
        <v>0</v>
      </c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</row>
    <row r="186" spans="1:60" outlineLevel="1" x14ac:dyDescent="0.2">
      <c r="A186" s="119"/>
      <c r="B186" s="120"/>
      <c r="C186" s="146" t="s">
        <v>342</v>
      </c>
      <c r="D186" s="122"/>
      <c r="E186" s="123">
        <v>4.9249999999999998</v>
      </c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16"/>
      <c r="Z186" s="116"/>
      <c r="AA186" s="116"/>
      <c r="AB186" s="116"/>
      <c r="AC186" s="116"/>
      <c r="AD186" s="116"/>
      <c r="AE186" s="116"/>
      <c r="AF186" s="116"/>
      <c r="AG186" s="116" t="s">
        <v>138</v>
      </c>
      <c r="AH186" s="116">
        <v>0</v>
      </c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</row>
    <row r="187" spans="1:60" outlineLevel="1" x14ac:dyDescent="0.2">
      <c r="A187" s="119"/>
      <c r="B187" s="120"/>
      <c r="C187" s="146" t="s">
        <v>343</v>
      </c>
      <c r="D187" s="122"/>
      <c r="E187" s="123">
        <v>0.18</v>
      </c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16"/>
      <c r="Z187" s="116"/>
      <c r="AA187" s="116"/>
      <c r="AB187" s="116"/>
      <c r="AC187" s="116"/>
      <c r="AD187" s="116"/>
      <c r="AE187" s="116"/>
      <c r="AF187" s="116"/>
      <c r="AG187" s="116" t="s">
        <v>138</v>
      </c>
      <c r="AH187" s="116">
        <v>0</v>
      </c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</row>
    <row r="188" spans="1:60" outlineLevel="1" x14ac:dyDescent="0.2">
      <c r="A188" s="119"/>
      <c r="B188" s="120"/>
      <c r="C188" s="146" t="s">
        <v>344</v>
      </c>
      <c r="D188" s="122"/>
      <c r="E188" s="123">
        <v>0.08</v>
      </c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16"/>
      <c r="Z188" s="116"/>
      <c r="AA188" s="116"/>
      <c r="AB188" s="116"/>
      <c r="AC188" s="116"/>
      <c r="AD188" s="116"/>
      <c r="AE188" s="116"/>
      <c r="AF188" s="116"/>
      <c r="AG188" s="116" t="s">
        <v>138</v>
      </c>
      <c r="AH188" s="116">
        <v>0</v>
      </c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</row>
    <row r="189" spans="1:60" outlineLevel="1" x14ac:dyDescent="0.2">
      <c r="A189" s="119"/>
      <c r="B189" s="120"/>
      <c r="C189" s="146" t="s">
        <v>345</v>
      </c>
      <c r="D189" s="122"/>
      <c r="E189" s="123">
        <v>0.125</v>
      </c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16"/>
      <c r="Z189" s="116"/>
      <c r="AA189" s="116"/>
      <c r="AB189" s="116"/>
      <c r="AC189" s="116"/>
      <c r="AD189" s="116"/>
      <c r="AE189" s="116"/>
      <c r="AF189" s="116"/>
      <c r="AG189" s="116" t="s">
        <v>138</v>
      </c>
      <c r="AH189" s="116">
        <v>0</v>
      </c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</row>
    <row r="190" spans="1:60" outlineLevel="1" x14ac:dyDescent="0.2">
      <c r="A190" s="131">
        <v>73</v>
      </c>
      <c r="B190" s="132" t="s">
        <v>346</v>
      </c>
      <c r="C190" s="145" t="s">
        <v>347</v>
      </c>
      <c r="D190" s="133" t="s">
        <v>135</v>
      </c>
      <c r="E190" s="134">
        <v>15.92</v>
      </c>
      <c r="F190" s="135"/>
      <c r="G190" s="136">
        <f>ROUND(E190*F190,2)</f>
        <v>0</v>
      </c>
      <c r="H190" s="121">
        <v>2.94</v>
      </c>
      <c r="I190" s="121">
        <f>ROUND(E190*H190,2)</f>
        <v>46.8</v>
      </c>
      <c r="J190" s="121">
        <v>24.96</v>
      </c>
      <c r="K190" s="121">
        <f>ROUND(E190*J190,2)</f>
        <v>397.36</v>
      </c>
      <c r="L190" s="121">
        <v>15</v>
      </c>
      <c r="M190" s="121">
        <f>G190*(1+L190/100)</f>
        <v>0</v>
      </c>
      <c r="N190" s="121">
        <v>5.0000000000000002E-5</v>
      </c>
      <c r="O190" s="121">
        <f>ROUND(E190*N190,2)</f>
        <v>0</v>
      </c>
      <c r="P190" s="121">
        <v>0</v>
      </c>
      <c r="Q190" s="121">
        <f>ROUND(E190*P190,2)</f>
        <v>0</v>
      </c>
      <c r="R190" s="121"/>
      <c r="S190" s="121" t="s">
        <v>130</v>
      </c>
      <c r="T190" s="121" t="s">
        <v>130</v>
      </c>
      <c r="U190" s="121">
        <v>6.3E-2</v>
      </c>
      <c r="V190" s="121">
        <f>ROUND(E190*U190,2)</f>
        <v>1</v>
      </c>
      <c r="W190" s="121"/>
      <c r="X190" s="121" t="s">
        <v>131</v>
      </c>
      <c r="Y190" s="116"/>
      <c r="Z190" s="116"/>
      <c r="AA190" s="116"/>
      <c r="AB190" s="116"/>
      <c r="AC190" s="116"/>
      <c r="AD190" s="116"/>
      <c r="AE190" s="116"/>
      <c r="AF190" s="116"/>
      <c r="AG190" s="116" t="s">
        <v>132</v>
      </c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</row>
    <row r="191" spans="1:60" outlineLevel="1" x14ac:dyDescent="0.2">
      <c r="A191" s="119"/>
      <c r="B191" s="120"/>
      <c r="C191" s="146" t="s">
        <v>348</v>
      </c>
      <c r="D191" s="122"/>
      <c r="E191" s="123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16"/>
      <c r="Z191" s="116"/>
      <c r="AA191" s="116"/>
      <c r="AB191" s="116"/>
      <c r="AC191" s="116"/>
      <c r="AD191" s="116"/>
      <c r="AE191" s="116"/>
      <c r="AF191" s="116"/>
      <c r="AG191" s="116" t="s">
        <v>138</v>
      </c>
      <c r="AH191" s="116">
        <v>0</v>
      </c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</row>
    <row r="192" spans="1:60" outlineLevel="1" x14ac:dyDescent="0.2">
      <c r="A192" s="119"/>
      <c r="B192" s="120"/>
      <c r="C192" s="146" t="s">
        <v>163</v>
      </c>
      <c r="D192" s="122"/>
      <c r="E192" s="123">
        <v>5.85</v>
      </c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16"/>
      <c r="Z192" s="116"/>
      <c r="AA192" s="116"/>
      <c r="AB192" s="116"/>
      <c r="AC192" s="116"/>
      <c r="AD192" s="116"/>
      <c r="AE192" s="116"/>
      <c r="AF192" s="116"/>
      <c r="AG192" s="116" t="s">
        <v>138</v>
      </c>
      <c r="AH192" s="116">
        <v>0</v>
      </c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</row>
    <row r="193" spans="1:60" outlineLevel="1" x14ac:dyDescent="0.2">
      <c r="A193" s="119"/>
      <c r="B193" s="120"/>
      <c r="C193" s="146" t="s">
        <v>164</v>
      </c>
      <c r="D193" s="122"/>
      <c r="E193" s="123">
        <v>0.78</v>
      </c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16"/>
      <c r="Z193" s="116"/>
      <c r="AA193" s="116"/>
      <c r="AB193" s="116"/>
      <c r="AC193" s="116"/>
      <c r="AD193" s="116"/>
      <c r="AE193" s="116"/>
      <c r="AF193" s="116"/>
      <c r="AG193" s="116" t="s">
        <v>138</v>
      </c>
      <c r="AH193" s="116">
        <v>0</v>
      </c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</row>
    <row r="194" spans="1:60" outlineLevel="1" x14ac:dyDescent="0.2">
      <c r="A194" s="119"/>
      <c r="B194" s="120"/>
      <c r="C194" s="146" t="s">
        <v>166</v>
      </c>
      <c r="D194" s="122"/>
      <c r="E194" s="123">
        <v>1.17</v>
      </c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16"/>
      <c r="Z194" s="116"/>
      <c r="AA194" s="116"/>
      <c r="AB194" s="116"/>
      <c r="AC194" s="116"/>
      <c r="AD194" s="116"/>
      <c r="AE194" s="116"/>
      <c r="AF194" s="116"/>
      <c r="AG194" s="116" t="s">
        <v>138</v>
      </c>
      <c r="AH194" s="116">
        <v>0</v>
      </c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</row>
    <row r="195" spans="1:60" outlineLevel="1" x14ac:dyDescent="0.2">
      <c r="A195" s="119"/>
      <c r="B195" s="120"/>
      <c r="C195" s="146" t="s">
        <v>168</v>
      </c>
      <c r="D195" s="122"/>
      <c r="E195" s="123">
        <v>8.1199999999999992</v>
      </c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16"/>
      <c r="Z195" s="116"/>
      <c r="AA195" s="116"/>
      <c r="AB195" s="116"/>
      <c r="AC195" s="116"/>
      <c r="AD195" s="116"/>
      <c r="AE195" s="116"/>
      <c r="AF195" s="116"/>
      <c r="AG195" s="116" t="s">
        <v>138</v>
      </c>
      <c r="AH195" s="116">
        <v>0</v>
      </c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</row>
    <row r="196" spans="1:60" outlineLevel="1" x14ac:dyDescent="0.2">
      <c r="A196" s="131">
        <v>74</v>
      </c>
      <c r="B196" s="132" t="s">
        <v>349</v>
      </c>
      <c r="C196" s="145" t="s">
        <v>350</v>
      </c>
      <c r="D196" s="133" t="s">
        <v>135</v>
      </c>
      <c r="E196" s="134">
        <v>7.4625000000000004</v>
      </c>
      <c r="F196" s="135"/>
      <c r="G196" s="136">
        <f>ROUND(E196*F196,2)</f>
        <v>0</v>
      </c>
      <c r="H196" s="121">
        <v>47.69</v>
      </c>
      <c r="I196" s="121">
        <f>ROUND(E196*H196,2)</f>
        <v>355.89</v>
      </c>
      <c r="J196" s="121">
        <v>195.81</v>
      </c>
      <c r="K196" s="121">
        <f>ROUND(E196*J196,2)</f>
        <v>1461.23</v>
      </c>
      <c r="L196" s="121">
        <v>15</v>
      </c>
      <c r="M196" s="121">
        <f>G196*(1+L196/100)</f>
        <v>0</v>
      </c>
      <c r="N196" s="121">
        <v>3.6000000000000002E-4</v>
      </c>
      <c r="O196" s="121">
        <f>ROUND(E196*N196,2)</f>
        <v>0</v>
      </c>
      <c r="P196" s="121">
        <v>0</v>
      </c>
      <c r="Q196" s="121">
        <f>ROUND(E196*P196,2)</f>
        <v>0</v>
      </c>
      <c r="R196" s="121"/>
      <c r="S196" s="121" t="s">
        <v>145</v>
      </c>
      <c r="T196" s="121" t="s">
        <v>146</v>
      </c>
      <c r="U196" s="121">
        <v>0.41299999999999998</v>
      </c>
      <c r="V196" s="121">
        <f>ROUND(E196*U196,2)</f>
        <v>3.08</v>
      </c>
      <c r="W196" s="121"/>
      <c r="X196" s="121" t="s">
        <v>131</v>
      </c>
      <c r="Y196" s="116"/>
      <c r="Z196" s="116"/>
      <c r="AA196" s="116"/>
      <c r="AB196" s="116"/>
      <c r="AC196" s="116"/>
      <c r="AD196" s="116"/>
      <c r="AE196" s="116"/>
      <c r="AF196" s="116"/>
      <c r="AG196" s="116" t="s">
        <v>132</v>
      </c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</row>
    <row r="197" spans="1:60" outlineLevel="1" x14ac:dyDescent="0.2">
      <c r="A197" s="119"/>
      <c r="B197" s="120"/>
      <c r="C197" s="146" t="s">
        <v>351</v>
      </c>
      <c r="D197" s="122"/>
      <c r="E197" s="123">
        <v>2.5</v>
      </c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16"/>
      <c r="Z197" s="116"/>
      <c r="AA197" s="116"/>
      <c r="AB197" s="116"/>
      <c r="AC197" s="116"/>
      <c r="AD197" s="116"/>
      <c r="AE197" s="116"/>
      <c r="AF197" s="116"/>
      <c r="AG197" s="116" t="s">
        <v>138</v>
      </c>
      <c r="AH197" s="116">
        <v>0</v>
      </c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</row>
    <row r="198" spans="1:60" outlineLevel="1" x14ac:dyDescent="0.2">
      <c r="A198" s="119"/>
      <c r="B198" s="120"/>
      <c r="C198" s="146" t="s">
        <v>352</v>
      </c>
      <c r="D198" s="122"/>
      <c r="E198" s="123">
        <v>3.6</v>
      </c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16"/>
      <c r="Z198" s="116"/>
      <c r="AA198" s="116"/>
      <c r="AB198" s="116"/>
      <c r="AC198" s="116"/>
      <c r="AD198" s="116"/>
      <c r="AE198" s="116"/>
      <c r="AF198" s="116"/>
      <c r="AG198" s="116" t="s">
        <v>138</v>
      </c>
      <c r="AH198" s="116">
        <v>0</v>
      </c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</row>
    <row r="199" spans="1:60" outlineLevel="1" x14ac:dyDescent="0.2">
      <c r="A199" s="119"/>
      <c r="B199" s="120"/>
      <c r="C199" s="146" t="s">
        <v>353</v>
      </c>
      <c r="D199" s="122"/>
      <c r="E199" s="123">
        <v>1.3625</v>
      </c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16"/>
      <c r="Z199" s="116"/>
      <c r="AA199" s="116"/>
      <c r="AB199" s="116"/>
      <c r="AC199" s="116"/>
      <c r="AD199" s="116"/>
      <c r="AE199" s="116"/>
      <c r="AF199" s="116"/>
      <c r="AG199" s="116" t="s">
        <v>138</v>
      </c>
      <c r="AH199" s="116">
        <v>0</v>
      </c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</row>
    <row r="200" spans="1:60" x14ac:dyDescent="0.2">
      <c r="A200" s="125" t="s">
        <v>125</v>
      </c>
      <c r="B200" s="126" t="s">
        <v>89</v>
      </c>
      <c r="C200" s="143" t="s">
        <v>90</v>
      </c>
      <c r="D200" s="127"/>
      <c r="E200" s="128"/>
      <c r="F200" s="129"/>
      <c r="G200" s="130">
        <f>SUMIF(AG201:AG222,"&lt;&gt;NOR",G201:G222)</f>
        <v>0</v>
      </c>
      <c r="H200" s="124"/>
      <c r="I200" s="124">
        <f>SUM(I201:I222)</f>
        <v>964.14</v>
      </c>
      <c r="J200" s="124"/>
      <c r="K200" s="124">
        <f>SUM(K201:K222)</f>
        <v>8367.59</v>
      </c>
      <c r="L200" s="124"/>
      <c r="M200" s="124">
        <f>SUM(M201:M222)</f>
        <v>0</v>
      </c>
      <c r="N200" s="124"/>
      <c r="O200" s="124">
        <f>SUM(O201:O222)</f>
        <v>0.03</v>
      </c>
      <c r="P200" s="124"/>
      <c r="Q200" s="124">
        <f>SUM(Q201:Q222)</f>
        <v>0</v>
      </c>
      <c r="R200" s="124"/>
      <c r="S200" s="124"/>
      <c r="T200" s="124"/>
      <c r="U200" s="124"/>
      <c r="V200" s="124">
        <f>SUM(V201:V222)</f>
        <v>17.189999999999998</v>
      </c>
      <c r="W200" s="124"/>
      <c r="X200" s="124"/>
      <c r="AG200" t="s">
        <v>126</v>
      </c>
    </row>
    <row r="201" spans="1:60" outlineLevel="1" x14ac:dyDescent="0.2">
      <c r="A201" s="131">
        <v>75</v>
      </c>
      <c r="B201" s="132" t="s">
        <v>354</v>
      </c>
      <c r="C201" s="145" t="s">
        <v>355</v>
      </c>
      <c r="D201" s="133" t="s">
        <v>135</v>
      </c>
      <c r="E201" s="134">
        <v>164.03</v>
      </c>
      <c r="F201" s="135"/>
      <c r="G201" s="136">
        <f>ROUND(E201*F201,2)</f>
        <v>0</v>
      </c>
      <c r="H201" s="121">
        <v>3.79</v>
      </c>
      <c r="I201" s="121">
        <f>ROUND(E201*H201,2)</f>
        <v>621.66999999999996</v>
      </c>
      <c r="J201" s="121">
        <v>49.61</v>
      </c>
      <c r="K201" s="121">
        <f>ROUND(E201*J201,2)</f>
        <v>8137.53</v>
      </c>
      <c r="L201" s="121">
        <v>15</v>
      </c>
      <c r="M201" s="121">
        <f>G201*(1+L201/100)</f>
        <v>0</v>
      </c>
      <c r="N201" s="121">
        <v>1.3999999999999999E-4</v>
      </c>
      <c r="O201" s="121">
        <f>ROUND(E201*N201,2)</f>
        <v>0.02</v>
      </c>
      <c r="P201" s="121">
        <v>0</v>
      </c>
      <c r="Q201" s="121">
        <f>ROUND(E201*P201,2)</f>
        <v>0</v>
      </c>
      <c r="R201" s="121"/>
      <c r="S201" s="121" t="s">
        <v>130</v>
      </c>
      <c r="T201" s="121" t="s">
        <v>136</v>
      </c>
      <c r="U201" s="121">
        <v>0.10191</v>
      </c>
      <c r="V201" s="121">
        <f>ROUND(E201*U201,2)</f>
        <v>16.72</v>
      </c>
      <c r="W201" s="121"/>
      <c r="X201" s="121" t="s">
        <v>131</v>
      </c>
      <c r="Y201" s="116"/>
      <c r="Z201" s="116"/>
      <c r="AA201" s="116"/>
      <c r="AB201" s="116"/>
      <c r="AC201" s="116"/>
      <c r="AD201" s="116"/>
      <c r="AE201" s="116"/>
      <c r="AF201" s="116"/>
      <c r="AG201" s="116" t="s">
        <v>132</v>
      </c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</row>
    <row r="202" spans="1:60" outlineLevel="1" x14ac:dyDescent="0.2">
      <c r="A202" s="119"/>
      <c r="B202" s="120"/>
      <c r="C202" s="146" t="s">
        <v>356</v>
      </c>
      <c r="D202" s="122"/>
      <c r="E202" s="123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16"/>
      <c r="Z202" s="116"/>
      <c r="AA202" s="116"/>
      <c r="AB202" s="116"/>
      <c r="AC202" s="116"/>
      <c r="AD202" s="116"/>
      <c r="AE202" s="116"/>
      <c r="AF202" s="116"/>
      <c r="AG202" s="116" t="s">
        <v>138</v>
      </c>
      <c r="AH202" s="116">
        <v>0</v>
      </c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</row>
    <row r="203" spans="1:60" outlineLevel="1" x14ac:dyDescent="0.2">
      <c r="A203" s="119"/>
      <c r="B203" s="120"/>
      <c r="C203" s="146" t="s">
        <v>175</v>
      </c>
      <c r="D203" s="122"/>
      <c r="E203" s="123">
        <v>30.16</v>
      </c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16"/>
      <c r="Z203" s="116"/>
      <c r="AA203" s="116"/>
      <c r="AB203" s="116"/>
      <c r="AC203" s="116"/>
      <c r="AD203" s="116"/>
      <c r="AE203" s="116"/>
      <c r="AF203" s="116"/>
      <c r="AG203" s="116" t="s">
        <v>138</v>
      </c>
      <c r="AH203" s="116">
        <v>0</v>
      </c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</row>
    <row r="204" spans="1:60" outlineLevel="1" x14ac:dyDescent="0.2">
      <c r="A204" s="119"/>
      <c r="B204" s="120"/>
      <c r="C204" s="146" t="s">
        <v>179</v>
      </c>
      <c r="D204" s="122"/>
      <c r="E204" s="123">
        <v>9.8800000000000008</v>
      </c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16"/>
      <c r="Z204" s="116"/>
      <c r="AA204" s="116"/>
      <c r="AB204" s="116"/>
      <c r="AC204" s="116"/>
      <c r="AD204" s="116"/>
      <c r="AE204" s="116"/>
      <c r="AF204" s="116"/>
      <c r="AG204" s="116" t="s">
        <v>138</v>
      </c>
      <c r="AH204" s="116">
        <v>0</v>
      </c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</row>
    <row r="205" spans="1:60" outlineLevel="1" x14ac:dyDescent="0.2">
      <c r="A205" s="119"/>
      <c r="B205" s="120"/>
      <c r="C205" s="146" t="s">
        <v>181</v>
      </c>
      <c r="D205" s="122"/>
      <c r="E205" s="123">
        <v>6.4</v>
      </c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16"/>
      <c r="Z205" s="116"/>
      <c r="AA205" s="116"/>
      <c r="AB205" s="116"/>
      <c r="AC205" s="116"/>
      <c r="AD205" s="116"/>
      <c r="AE205" s="116"/>
      <c r="AF205" s="116"/>
      <c r="AG205" s="116" t="s">
        <v>138</v>
      </c>
      <c r="AH205" s="116">
        <v>0</v>
      </c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</row>
    <row r="206" spans="1:60" outlineLevel="1" x14ac:dyDescent="0.2">
      <c r="A206" s="119"/>
      <c r="B206" s="120"/>
      <c r="C206" s="146" t="s">
        <v>357</v>
      </c>
      <c r="D206" s="122"/>
      <c r="E206" s="123">
        <v>11.44</v>
      </c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16"/>
      <c r="Z206" s="116"/>
      <c r="AA206" s="116"/>
      <c r="AB206" s="116"/>
      <c r="AC206" s="116"/>
      <c r="AD206" s="116"/>
      <c r="AE206" s="116"/>
      <c r="AF206" s="116"/>
      <c r="AG206" s="116" t="s">
        <v>138</v>
      </c>
      <c r="AH206" s="116">
        <v>0</v>
      </c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</row>
    <row r="207" spans="1:60" outlineLevel="1" x14ac:dyDescent="0.2">
      <c r="A207" s="119"/>
      <c r="B207" s="120"/>
      <c r="C207" s="146" t="s">
        <v>183</v>
      </c>
      <c r="D207" s="122"/>
      <c r="E207" s="123">
        <v>41.6</v>
      </c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16"/>
      <c r="Z207" s="116"/>
      <c r="AA207" s="116"/>
      <c r="AB207" s="116"/>
      <c r="AC207" s="116"/>
      <c r="AD207" s="116"/>
      <c r="AE207" s="116"/>
      <c r="AF207" s="116"/>
      <c r="AG207" s="116" t="s">
        <v>138</v>
      </c>
      <c r="AH207" s="116">
        <v>0</v>
      </c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</row>
    <row r="208" spans="1:60" outlineLevel="1" x14ac:dyDescent="0.2">
      <c r="A208" s="119"/>
      <c r="B208" s="120"/>
      <c r="C208" s="146" t="s">
        <v>185</v>
      </c>
      <c r="D208" s="122"/>
      <c r="E208" s="123">
        <v>29.64</v>
      </c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16"/>
      <c r="Z208" s="116"/>
      <c r="AA208" s="116"/>
      <c r="AB208" s="116"/>
      <c r="AC208" s="116"/>
      <c r="AD208" s="116"/>
      <c r="AE208" s="116"/>
      <c r="AF208" s="116"/>
      <c r="AG208" s="116" t="s">
        <v>138</v>
      </c>
      <c r="AH208" s="116">
        <v>0</v>
      </c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</row>
    <row r="209" spans="1:60" outlineLevel="1" x14ac:dyDescent="0.2">
      <c r="A209" s="119"/>
      <c r="B209" s="120"/>
      <c r="C209" s="146" t="s">
        <v>358</v>
      </c>
      <c r="D209" s="122"/>
      <c r="E209" s="123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16"/>
      <c r="Z209" s="116"/>
      <c r="AA209" s="116"/>
      <c r="AB209" s="116"/>
      <c r="AC209" s="116"/>
      <c r="AD209" s="116"/>
      <c r="AE209" s="116"/>
      <c r="AF209" s="116"/>
      <c r="AG209" s="116" t="s">
        <v>138</v>
      </c>
      <c r="AH209" s="116">
        <v>0</v>
      </c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</row>
    <row r="210" spans="1:60" outlineLevel="1" x14ac:dyDescent="0.2">
      <c r="A210" s="119"/>
      <c r="B210" s="120"/>
      <c r="C210" s="146" t="s">
        <v>163</v>
      </c>
      <c r="D210" s="122"/>
      <c r="E210" s="123">
        <v>5.85</v>
      </c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16"/>
      <c r="Z210" s="116"/>
      <c r="AA210" s="116"/>
      <c r="AB210" s="116"/>
      <c r="AC210" s="116"/>
      <c r="AD210" s="116"/>
      <c r="AE210" s="116"/>
      <c r="AF210" s="116"/>
      <c r="AG210" s="116" t="s">
        <v>138</v>
      </c>
      <c r="AH210" s="116">
        <v>0</v>
      </c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</row>
    <row r="211" spans="1:60" outlineLevel="1" x14ac:dyDescent="0.2">
      <c r="A211" s="119"/>
      <c r="B211" s="120"/>
      <c r="C211" s="146" t="s">
        <v>164</v>
      </c>
      <c r="D211" s="122"/>
      <c r="E211" s="123">
        <v>0.78</v>
      </c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16"/>
      <c r="Z211" s="116"/>
      <c r="AA211" s="116"/>
      <c r="AB211" s="116"/>
      <c r="AC211" s="116"/>
      <c r="AD211" s="116"/>
      <c r="AE211" s="116"/>
      <c r="AF211" s="116"/>
      <c r="AG211" s="116" t="s">
        <v>138</v>
      </c>
      <c r="AH211" s="116">
        <v>0</v>
      </c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</row>
    <row r="212" spans="1:60" outlineLevel="1" x14ac:dyDescent="0.2">
      <c r="A212" s="119"/>
      <c r="B212" s="120"/>
      <c r="C212" s="146" t="s">
        <v>165</v>
      </c>
      <c r="D212" s="122"/>
      <c r="E212" s="123">
        <v>3.99</v>
      </c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16"/>
      <c r="Z212" s="116"/>
      <c r="AA212" s="116"/>
      <c r="AB212" s="116"/>
      <c r="AC212" s="116"/>
      <c r="AD212" s="116"/>
      <c r="AE212" s="116"/>
      <c r="AF212" s="116"/>
      <c r="AG212" s="116" t="s">
        <v>138</v>
      </c>
      <c r="AH212" s="116">
        <v>0</v>
      </c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</row>
    <row r="213" spans="1:60" outlineLevel="1" x14ac:dyDescent="0.2">
      <c r="A213" s="119"/>
      <c r="B213" s="120"/>
      <c r="C213" s="146" t="s">
        <v>166</v>
      </c>
      <c r="D213" s="122"/>
      <c r="E213" s="123">
        <v>1.17</v>
      </c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16"/>
      <c r="Z213" s="116"/>
      <c r="AA213" s="116"/>
      <c r="AB213" s="116"/>
      <c r="AC213" s="116"/>
      <c r="AD213" s="116"/>
      <c r="AE213" s="116"/>
      <c r="AF213" s="116"/>
      <c r="AG213" s="116" t="s">
        <v>138</v>
      </c>
      <c r="AH213" s="116">
        <v>0</v>
      </c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</row>
    <row r="214" spans="1:60" outlineLevel="1" x14ac:dyDescent="0.2">
      <c r="A214" s="119"/>
      <c r="B214" s="120"/>
      <c r="C214" s="146" t="s">
        <v>167</v>
      </c>
      <c r="D214" s="122"/>
      <c r="E214" s="123">
        <v>15</v>
      </c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16"/>
      <c r="Z214" s="116"/>
      <c r="AA214" s="116"/>
      <c r="AB214" s="116"/>
      <c r="AC214" s="116"/>
      <c r="AD214" s="116"/>
      <c r="AE214" s="116"/>
      <c r="AF214" s="116"/>
      <c r="AG214" s="116" t="s">
        <v>138</v>
      </c>
      <c r="AH214" s="116">
        <v>0</v>
      </c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</row>
    <row r="215" spans="1:60" outlineLevel="1" x14ac:dyDescent="0.2">
      <c r="A215" s="119"/>
      <c r="B215" s="120"/>
      <c r="C215" s="146" t="s">
        <v>168</v>
      </c>
      <c r="D215" s="122"/>
      <c r="E215" s="123">
        <v>8.1199999999999992</v>
      </c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16"/>
      <c r="Z215" s="116"/>
      <c r="AA215" s="116"/>
      <c r="AB215" s="116"/>
      <c r="AC215" s="116"/>
      <c r="AD215" s="116"/>
      <c r="AE215" s="116"/>
      <c r="AF215" s="116"/>
      <c r="AG215" s="116" t="s">
        <v>138</v>
      </c>
      <c r="AH215" s="116">
        <v>0</v>
      </c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</row>
    <row r="216" spans="1:60" outlineLevel="1" x14ac:dyDescent="0.2">
      <c r="A216" s="131">
        <v>76</v>
      </c>
      <c r="B216" s="132" t="s">
        <v>359</v>
      </c>
      <c r="C216" s="145" t="s">
        <v>360</v>
      </c>
      <c r="D216" s="133" t="s">
        <v>135</v>
      </c>
      <c r="E216" s="134">
        <v>34.909999999999997</v>
      </c>
      <c r="F216" s="135"/>
      <c r="G216" s="136">
        <f>ROUND(E216*F216,2)</f>
        <v>0</v>
      </c>
      <c r="H216" s="121">
        <v>9.81</v>
      </c>
      <c r="I216" s="121">
        <f>ROUND(E216*H216,2)</f>
        <v>342.47</v>
      </c>
      <c r="J216" s="121">
        <v>6.59</v>
      </c>
      <c r="K216" s="121">
        <f>ROUND(E216*J216,2)</f>
        <v>230.06</v>
      </c>
      <c r="L216" s="121">
        <v>15</v>
      </c>
      <c r="M216" s="121">
        <f>G216*(1+L216/100)</f>
        <v>0</v>
      </c>
      <c r="N216" s="121">
        <v>3.5E-4</v>
      </c>
      <c r="O216" s="121">
        <f>ROUND(E216*N216,2)</f>
        <v>0.01</v>
      </c>
      <c r="P216" s="121">
        <v>0</v>
      </c>
      <c r="Q216" s="121">
        <f>ROUND(E216*P216,2)</f>
        <v>0</v>
      </c>
      <c r="R216" s="121"/>
      <c r="S216" s="121" t="s">
        <v>130</v>
      </c>
      <c r="T216" s="121" t="s">
        <v>130</v>
      </c>
      <c r="U216" s="121">
        <v>1.35E-2</v>
      </c>
      <c r="V216" s="121">
        <f>ROUND(E216*U216,2)</f>
        <v>0.47</v>
      </c>
      <c r="W216" s="121"/>
      <c r="X216" s="121" t="s">
        <v>131</v>
      </c>
      <c r="Y216" s="116"/>
      <c r="Z216" s="116"/>
      <c r="AA216" s="116"/>
      <c r="AB216" s="116"/>
      <c r="AC216" s="116"/>
      <c r="AD216" s="116"/>
      <c r="AE216" s="116"/>
      <c r="AF216" s="116"/>
      <c r="AG216" s="116" t="s">
        <v>132</v>
      </c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</row>
    <row r="217" spans="1:60" outlineLevel="1" x14ac:dyDescent="0.2">
      <c r="A217" s="119"/>
      <c r="B217" s="120"/>
      <c r="C217" s="146" t="s">
        <v>163</v>
      </c>
      <c r="D217" s="122"/>
      <c r="E217" s="123">
        <v>5.85</v>
      </c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16"/>
      <c r="Z217" s="116"/>
      <c r="AA217" s="116"/>
      <c r="AB217" s="116"/>
      <c r="AC217" s="116"/>
      <c r="AD217" s="116"/>
      <c r="AE217" s="116"/>
      <c r="AF217" s="116"/>
      <c r="AG217" s="116" t="s">
        <v>138</v>
      </c>
      <c r="AH217" s="116">
        <v>0</v>
      </c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</row>
    <row r="218" spans="1:60" outlineLevel="1" x14ac:dyDescent="0.2">
      <c r="A218" s="119"/>
      <c r="B218" s="120"/>
      <c r="C218" s="146" t="s">
        <v>164</v>
      </c>
      <c r="D218" s="122"/>
      <c r="E218" s="123">
        <v>0.78</v>
      </c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16"/>
      <c r="Z218" s="116"/>
      <c r="AA218" s="116"/>
      <c r="AB218" s="116"/>
      <c r="AC218" s="116"/>
      <c r="AD218" s="116"/>
      <c r="AE218" s="116"/>
      <c r="AF218" s="116"/>
      <c r="AG218" s="116" t="s">
        <v>138</v>
      </c>
      <c r="AH218" s="116">
        <v>0</v>
      </c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</row>
    <row r="219" spans="1:60" outlineLevel="1" x14ac:dyDescent="0.2">
      <c r="A219" s="119"/>
      <c r="B219" s="120"/>
      <c r="C219" s="146" t="s">
        <v>165</v>
      </c>
      <c r="D219" s="122"/>
      <c r="E219" s="123">
        <v>3.99</v>
      </c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16"/>
      <c r="Z219" s="116"/>
      <c r="AA219" s="116"/>
      <c r="AB219" s="116"/>
      <c r="AC219" s="116"/>
      <c r="AD219" s="116"/>
      <c r="AE219" s="116"/>
      <c r="AF219" s="116"/>
      <c r="AG219" s="116" t="s">
        <v>138</v>
      </c>
      <c r="AH219" s="116">
        <v>0</v>
      </c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</row>
    <row r="220" spans="1:60" outlineLevel="1" x14ac:dyDescent="0.2">
      <c r="A220" s="119"/>
      <c r="B220" s="120"/>
      <c r="C220" s="146" t="s">
        <v>166</v>
      </c>
      <c r="D220" s="122"/>
      <c r="E220" s="123">
        <v>1.17</v>
      </c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16"/>
      <c r="Z220" s="116"/>
      <c r="AA220" s="116"/>
      <c r="AB220" s="116"/>
      <c r="AC220" s="116"/>
      <c r="AD220" s="116"/>
      <c r="AE220" s="116"/>
      <c r="AF220" s="116"/>
      <c r="AG220" s="116" t="s">
        <v>138</v>
      </c>
      <c r="AH220" s="116">
        <v>0</v>
      </c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</row>
    <row r="221" spans="1:60" outlineLevel="1" x14ac:dyDescent="0.2">
      <c r="A221" s="119"/>
      <c r="B221" s="120"/>
      <c r="C221" s="146" t="s">
        <v>167</v>
      </c>
      <c r="D221" s="122"/>
      <c r="E221" s="123">
        <v>15</v>
      </c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16"/>
      <c r="Z221" s="116"/>
      <c r="AA221" s="116"/>
      <c r="AB221" s="116"/>
      <c r="AC221" s="116"/>
      <c r="AD221" s="116"/>
      <c r="AE221" s="116"/>
      <c r="AF221" s="116"/>
      <c r="AG221" s="116" t="s">
        <v>138</v>
      </c>
      <c r="AH221" s="116">
        <v>0</v>
      </c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</row>
    <row r="222" spans="1:60" outlineLevel="1" x14ac:dyDescent="0.2">
      <c r="A222" s="119"/>
      <c r="B222" s="120"/>
      <c r="C222" s="146" t="s">
        <v>195</v>
      </c>
      <c r="D222" s="122"/>
      <c r="E222" s="123">
        <v>8.1199999999999992</v>
      </c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16"/>
      <c r="Z222" s="116"/>
      <c r="AA222" s="116"/>
      <c r="AB222" s="116"/>
      <c r="AC222" s="116"/>
      <c r="AD222" s="116"/>
      <c r="AE222" s="116"/>
      <c r="AF222" s="116"/>
      <c r="AG222" s="116" t="s">
        <v>138</v>
      </c>
      <c r="AH222" s="116">
        <v>0</v>
      </c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</row>
    <row r="223" spans="1:60" x14ac:dyDescent="0.2">
      <c r="A223" s="125" t="s">
        <v>125</v>
      </c>
      <c r="B223" s="126" t="s">
        <v>93</v>
      </c>
      <c r="C223" s="143" t="s">
        <v>94</v>
      </c>
      <c r="D223" s="127"/>
      <c r="E223" s="128"/>
      <c r="F223" s="129"/>
      <c r="G223" s="130">
        <f>SUMIF(AG224:AG224,"&lt;&gt;NOR",G224:G224)</f>
        <v>0</v>
      </c>
      <c r="H223" s="124"/>
      <c r="I223" s="124">
        <f>SUM(I224:I224)</f>
        <v>0</v>
      </c>
      <c r="J223" s="124"/>
      <c r="K223" s="124">
        <f>SUM(K224:K224)</f>
        <v>5000</v>
      </c>
      <c r="L223" s="124"/>
      <c r="M223" s="124">
        <f>SUM(M224:M224)</f>
        <v>0</v>
      </c>
      <c r="N223" s="124"/>
      <c r="O223" s="124">
        <f>SUM(O224:O224)</f>
        <v>0</v>
      </c>
      <c r="P223" s="124"/>
      <c r="Q223" s="124">
        <f>SUM(Q224:Q224)</f>
        <v>0</v>
      </c>
      <c r="R223" s="124"/>
      <c r="S223" s="124"/>
      <c r="T223" s="124"/>
      <c r="U223" s="124"/>
      <c r="V223" s="124">
        <f>SUM(V224:V224)</f>
        <v>0</v>
      </c>
      <c r="W223" s="124"/>
      <c r="X223" s="124"/>
      <c r="AG223" t="s">
        <v>126</v>
      </c>
    </row>
    <row r="224" spans="1:60" ht="22.5" outlineLevel="1" x14ac:dyDescent="0.2">
      <c r="A224" s="137">
        <v>77</v>
      </c>
      <c r="B224" s="138" t="s">
        <v>361</v>
      </c>
      <c r="C224" s="144" t="s">
        <v>362</v>
      </c>
      <c r="D224" s="139" t="s">
        <v>217</v>
      </c>
      <c r="E224" s="140">
        <v>1</v>
      </c>
      <c r="F224" s="141"/>
      <c r="G224" s="142">
        <f>ROUND(E224*F224,2)</f>
        <v>0</v>
      </c>
      <c r="H224" s="121">
        <v>0</v>
      </c>
      <c r="I224" s="121">
        <f>ROUND(E224*H224,2)</f>
        <v>0</v>
      </c>
      <c r="J224" s="121">
        <v>5000</v>
      </c>
      <c r="K224" s="121">
        <f>ROUND(E224*J224,2)</f>
        <v>5000</v>
      </c>
      <c r="L224" s="121">
        <v>15</v>
      </c>
      <c r="M224" s="121">
        <f>G224*(1+L224/100)</f>
        <v>0</v>
      </c>
      <c r="N224" s="121">
        <v>0</v>
      </c>
      <c r="O224" s="121">
        <f>ROUND(E224*N224,2)</f>
        <v>0</v>
      </c>
      <c r="P224" s="121">
        <v>0</v>
      </c>
      <c r="Q224" s="121">
        <f>ROUND(E224*P224,2)</f>
        <v>0</v>
      </c>
      <c r="R224" s="121"/>
      <c r="S224" s="121" t="s">
        <v>145</v>
      </c>
      <c r="T224" s="121" t="s">
        <v>146</v>
      </c>
      <c r="U224" s="121">
        <v>0</v>
      </c>
      <c r="V224" s="121">
        <f>ROUND(E224*U224,2)</f>
        <v>0</v>
      </c>
      <c r="W224" s="121"/>
      <c r="X224" s="121" t="s">
        <v>131</v>
      </c>
      <c r="Y224" s="116"/>
      <c r="Z224" s="116"/>
      <c r="AA224" s="116"/>
      <c r="AB224" s="116"/>
      <c r="AC224" s="116"/>
      <c r="AD224" s="116"/>
      <c r="AE224" s="116"/>
      <c r="AF224" s="116"/>
      <c r="AG224" s="116" t="s">
        <v>132</v>
      </c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</row>
    <row r="225" spans="1:60" x14ac:dyDescent="0.2">
      <c r="A225" s="125" t="s">
        <v>125</v>
      </c>
      <c r="B225" s="126" t="s">
        <v>97</v>
      </c>
      <c r="C225" s="143" t="s">
        <v>98</v>
      </c>
      <c r="D225" s="127"/>
      <c r="E225" s="128"/>
      <c r="F225" s="129"/>
      <c r="G225" s="130">
        <f>SUMIF(AG226:AG233,"&lt;&gt;NOR",G226:G233)</f>
        <v>0</v>
      </c>
      <c r="H225" s="124"/>
      <c r="I225" s="124">
        <f>SUM(I226:I233)</f>
        <v>0</v>
      </c>
      <c r="J225" s="124"/>
      <c r="K225" s="124">
        <f>SUM(K226:K233)</f>
        <v>7413.5199999999995</v>
      </c>
      <c r="L225" s="124"/>
      <c r="M225" s="124">
        <f>SUM(M226:M233)</f>
        <v>0</v>
      </c>
      <c r="N225" s="124"/>
      <c r="O225" s="124">
        <f>SUM(O226:O233)</f>
        <v>0</v>
      </c>
      <c r="P225" s="124"/>
      <c r="Q225" s="124">
        <f>SUM(Q226:Q233)</f>
        <v>0</v>
      </c>
      <c r="R225" s="124"/>
      <c r="S225" s="124"/>
      <c r="T225" s="124"/>
      <c r="U225" s="124"/>
      <c r="V225" s="124">
        <f>SUM(V226:V233)</f>
        <v>15.02</v>
      </c>
      <c r="W225" s="124"/>
      <c r="X225" s="124"/>
      <c r="AG225" t="s">
        <v>126</v>
      </c>
    </row>
    <row r="226" spans="1:60" outlineLevel="1" x14ac:dyDescent="0.2">
      <c r="A226" s="137">
        <v>78</v>
      </c>
      <c r="B226" s="138" t="s">
        <v>363</v>
      </c>
      <c r="C226" s="144" t="s">
        <v>364</v>
      </c>
      <c r="D226" s="139" t="s">
        <v>212</v>
      </c>
      <c r="E226" s="140">
        <v>1.7020299999999999</v>
      </c>
      <c r="F226" s="141"/>
      <c r="G226" s="142">
        <f t="shared" ref="G226:G233" si="21">ROUND(E226*F226,2)</f>
        <v>0</v>
      </c>
      <c r="H226" s="121">
        <v>0</v>
      </c>
      <c r="I226" s="121">
        <f t="shared" ref="I226:I233" si="22">ROUND(E226*H226,2)</f>
        <v>0</v>
      </c>
      <c r="J226" s="121">
        <v>168.5</v>
      </c>
      <c r="K226" s="121">
        <f t="shared" ref="K226:K233" si="23">ROUND(E226*J226,2)</f>
        <v>286.79000000000002</v>
      </c>
      <c r="L226" s="121">
        <v>15</v>
      </c>
      <c r="M226" s="121">
        <f t="shared" ref="M226:M233" si="24">G226*(1+L226/100)</f>
        <v>0</v>
      </c>
      <c r="N226" s="121">
        <v>0</v>
      </c>
      <c r="O226" s="121">
        <f t="shared" ref="O226:O233" si="25">ROUND(E226*N226,2)</f>
        <v>0</v>
      </c>
      <c r="P226" s="121">
        <v>0</v>
      </c>
      <c r="Q226" s="121">
        <f t="shared" ref="Q226:Q233" si="26">ROUND(E226*P226,2)</f>
        <v>0</v>
      </c>
      <c r="R226" s="121"/>
      <c r="S226" s="121" t="s">
        <v>130</v>
      </c>
      <c r="T226" s="121" t="s">
        <v>130</v>
      </c>
      <c r="U226" s="121">
        <v>0.27700000000000002</v>
      </c>
      <c r="V226" s="121">
        <f t="shared" ref="V226:V233" si="27">ROUND(E226*U226,2)</f>
        <v>0.47</v>
      </c>
      <c r="W226" s="121"/>
      <c r="X226" s="121" t="s">
        <v>365</v>
      </c>
      <c r="Y226" s="116"/>
      <c r="Z226" s="116"/>
      <c r="AA226" s="116"/>
      <c r="AB226" s="116"/>
      <c r="AC226" s="116"/>
      <c r="AD226" s="116"/>
      <c r="AE226" s="116"/>
      <c r="AF226" s="116"/>
      <c r="AG226" s="116" t="s">
        <v>366</v>
      </c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</row>
    <row r="227" spans="1:60" outlineLevel="1" x14ac:dyDescent="0.2">
      <c r="A227" s="137">
        <v>79</v>
      </c>
      <c r="B227" s="138" t="s">
        <v>367</v>
      </c>
      <c r="C227" s="144" t="s">
        <v>368</v>
      </c>
      <c r="D227" s="139" t="s">
        <v>212</v>
      </c>
      <c r="E227" s="140">
        <v>1.7020299999999999</v>
      </c>
      <c r="F227" s="141"/>
      <c r="G227" s="142">
        <f t="shared" si="21"/>
        <v>0</v>
      </c>
      <c r="H227" s="121">
        <v>0</v>
      </c>
      <c r="I227" s="121">
        <f t="shared" si="22"/>
        <v>0</v>
      </c>
      <c r="J227" s="121">
        <v>706</v>
      </c>
      <c r="K227" s="121">
        <f t="shared" si="23"/>
        <v>1201.6300000000001</v>
      </c>
      <c r="L227" s="121">
        <v>15</v>
      </c>
      <c r="M227" s="121">
        <f t="shared" si="24"/>
        <v>0</v>
      </c>
      <c r="N227" s="121">
        <v>0</v>
      </c>
      <c r="O227" s="121">
        <f t="shared" si="25"/>
        <v>0</v>
      </c>
      <c r="P227" s="121">
        <v>0</v>
      </c>
      <c r="Q227" s="121">
        <f t="shared" si="26"/>
        <v>0</v>
      </c>
      <c r="R227" s="121"/>
      <c r="S227" s="121" t="s">
        <v>130</v>
      </c>
      <c r="T227" s="121" t="s">
        <v>130</v>
      </c>
      <c r="U227" s="121">
        <v>2.0089999999999999</v>
      </c>
      <c r="V227" s="121">
        <f t="shared" si="27"/>
        <v>3.42</v>
      </c>
      <c r="W227" s="121"/>
      <c r="X227" s="121" t="s">
        <v>365</v>
      </c>
      <c r="Y227" s="116"/>
      <c r="Z227" s="116"/>
      <c r="AA227" s="116"/>
      <c r="AB227" s="116"/>
      <c r="AC227" s="116"/>
      <c r="AD227" s="116"/>
      <c r="AE227" s="116"/>
      <c r="AF227" s="116"/>
      <c r="AG227" s="116" t="s">
        <v>366</v>
      </c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</row>
    <row r="228" spans="1:60" outlineLevel="1" x14ac:dyDescent="0.2">
      <c r="A228" s="137">
        <v>80</v>
      </c>
      <c r="B228" s="138" t="s">
        <v>369</v>
      </c>
      <c r="C228" s="144" t="s">
        <v>370</v>
      </c>
      <c r="D228" s="139" t="s">
        <v>212</v>
      </c>
      <c r="E228" s="140">
        <v>8.5101399999999998</v>
      </c>
      <c r="F228" s="141"/>
      <c r="G228" s="142">
        <f t="shared" si="21"/>
        <v>0</v>
      </c>
      <c r="H228" s="121">
        <v>0</v>
      </c>
      <c r="I228" s="121">
        <f t="shared" si="22"/>
        <v>0</v>
      </c>
      <c r="J228" s="121">
        <v>337</v>
      </c>
      <c r="K228" s="121">
        <f t="shared" si="23"/>
        <v>2867.92</v>
      </c>
      <c r="L228" s="121">
        <v>15</v>
      </c>
      <c r="M228" s="121">
        <f t="shared" si="24"/>
        <v>0</v>
      </c>
      <c r="N228" s="121">
        <v>0</v>
      </c>
      <c r="O228" s="121">
        <f t="shared" si="25"/>
        <v>0</v>
      </c>
      <c r="P228" s="121">
        <v>0</v>
      </c>
      <c r="Q228" s="121">
        <f t="shared" si="26"/>
        <v>0</v>
      </c>
      <c r="R228" s="121"/>
      <c r="S228" s="121" t="s">
        <v>130</v>
      </c>
      <c r="T228" s="121" t="s">
        <v>130</v>
      </c>
      <c r="U228" s="121">
        <v>0.95899999999999996</v>
      </c>
      <c r="V228" s="121">
        <f t="shared" si="27"/>
        <v>8.16</v>
      </c>
      <c r="W228" s="121"/>
      <c r="X228" s="121" t="s">
        <v>365</v>
      </c>
      <c r="Y228" s="116"/>
      <c r="Z228" s="116"/>
      <c r="AA228" s="116"/>
      <c r="AB228" s="116"/>
      <c r="AC228" s="116"/>
      <c r="AD228" s="116"/>
      <c r="AE228" s="116"/>
      <c r="AF228" s="116"/>
      <c r="AG228" s="116" t="s">
        <v>366</v>
      </c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</row>
    <row r="229" spans="1:60" outlineLevel="1" x14ac:dyDescent="0.2">
      <c r="A229" s="137">
        <v>81</v>
      </c>
      <c r="B229" s="138" t="s">
        <v>371</v>
      </c>
      <c r="C229" s="144" t="s">
        <v>372</v>
      </c>
      <c r="D229" s="139" t="s">
        <v>212</v>
      </c>
      <c r="E229" s="140">
        <v>1.7020299999999999</v>
      </c>
      <c r="F229" s="141"/>
      <c r="G229" s="142">
        <f t="shared" si="21"/>
        <v>0</v>
      </c>
      <c r="H229" s="121">
        <v>0</v>
      </c>
      <c r="I229" s="121">
        <f t="shared" si="22"/>
        <v>0</v>
      </c>
      <c r="J229" s="121">
        <v>234.5</v>
      </c>
      <c r="K229" s="121">
        <f t="shared" si="23"/>
        <v>399.13</v>
      </c>
      <c r="L229" s="121">
        <v>15</v>
      </c>
      <c r="M229" s="121">
        <f t="shared" si="24"/>
        <v>0</v>
      </c>
      <c r="N229" s="121">
        <v>0</v>
      </c>
      <c r="O229" s="121">
        <f t="shared" si="25"/>
        <v>0</v>
      </c>
      <c r="P229" s="121">
        <v>0</v>
      </c>
      <c r="Q229" s="121">
        <f t="shared" si="26"/>
        <v>0</v>
      </c>
      <c r="R229" s="121"/>
      <c r="S229" s="121" t="s">
        <v>130</v>
      </c>
      <c r="T229" s="121" t="s">
        <v>130</v>
      </c>
      <c r="U229" s="121">
        <v>0.49</v>
      </c>
      <c r="V229" s="121">
        <f t="shared" si="27"/>
        <v>0.83</v>
      </c>
      <c r="W229" s="121"/>
      <c r="X229" s="121" t="s">
        <v>365</v>
      </c>
      <c r="Y229" s="116"/>
      <c r="Z229" s="116"/>
      <c r="AA229" s="116"/>
      <c r="AB229" s="116"/>
      <c r="AC229" s="116"/>
      <c r="AD229" s="116"/>
      <c r="AE229" s="116"/>
      <c r="AF229" s="116"/>
      <c r="AG229" s="116" t="s">
        <v>366</v>
      </c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</row>
    <row r="230" spans="1:60" outlineLevel="1" x14ac:dyDescent="0.2">
      <c r="A230" s="137">
        <v>82</v>
      </c>
      <c r="B230" s="138" t="s">
        <v>373</v>
      </c>
      <c r="C230" s="144" t="s">
        <v>374</v>
      </c>
      <c r="D230" s="139" t="s">
        <v>212</v>
      </c>
      <c r="E230" s="140">
        <v>34.040559999999999</v>
      </c>
      <c r="F230" s="141"/>
      <c r="G230" s="142">
        <f t="shared" si="21"/>
        <v>0</v>
      </c>
      <c r="H230" s="121">
        <v>0</v>
      </c>
      <c r="I230" s="121">
        <f t="shared" si="22"/>
        <v>0</v>
      </c>
      <c r="J230" s="121">
        <v>16</v>
      </c>
      <c r="K230" s="121">
        <f t="shared" si="23"/>
        <v>544.65</v>
      </c>
      <c r="L230" s="121">
        <v>15</v>
      </c>
      <c r="M230" s="121">
        <f t="shared" si="24"/>
        <v>0</v>
      </c>
      <c r="N230" s="121">
        <v>0</v>
      </c>
      <c r="O230" s="121">
        <f t="shared" si="25"/>
        <v>0</v>
      </c>
      <c r="P230" s="121">
        <v>0</v>
      </c>
      <c r="Q230" s="121">
        <f t="shared" si="26"/>
        <v>0</v>
      </c>
      <c r="R230" s="121"/>
      <c r="S230" s="121" t="s">
        <v>130</v>
      </c>
      <c r="T230" s="121" t="s">
        <v>130</v>
      </c>
      <c r="U230" s="121">
        <v>0</v>
      </c>
      <c r="V230" s="121">
        <f t="shared" si="27"/>
        <v>0</v>
      </c>
      <c r="W230" s="121"/>
      <c r="X230" s="121" t="s">
        <v>365</v>
      </c>
      <c r="Y230" s="116"/>
      <c r="Z230" s="116"/>
      <c r="AA230" s="116"/>
      <c r="AB230" s="116"/>
      <c r="AC230" s="116"/>
      <c r="AD230" s="116"/>
      <c r="AE230" s="116"/>
      <c r="AF230" s="116"/>
      <c r="AG230" s="116" t="s">
        <v>366</v>
      </c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</row>
    <row r="231" spans="1:60" outlineLevel="1" x14ac:dyDescent="0.2">
      <c r="A231" s="137">
        <v>83</v>
      </c>
      <c r="B231" s="138" t="s">
        <v>375</v>
      </c>
      <c r="C231" s="144" t="s">
        <v>376</v>
      </c>
      <c r="D231" s="139" t="s">
        <v>212</v>
      </c>
      <c r="E231" s="140">
        <v>1.7020299999999999</v>
      </c>
      <c r="F231" s="141"/>
      <c r="G231" s="142">
        <f t="shared" si="21"/>
        <v>0</v>
      </c>
      <c r="H231" s="121">
        <v>0</v>
      </c>
      <c r="I231" s="121">
        <f t="shared" si="22"/>
        <v>0</v>
      </c>
      <c r="J231" s="121">
        <v>331</v>
      </c>
      <c r="K231" s="121">
        <f t="shared" si="23"/>
        <v>563.37</v>
      </c>
      <c r="L231" s="121">
        <v>15</v>
      </c>
      <c r="M231" s="121">
        <f t="shared" si="24"/>
        <v>0</v>
      </c>
      <c r="N231" s="121">
        <v>0</v>
      </c>
      <c r="O231" s="121">
        <f t="shared" si="25"/>
        <v>0</v>
      </c>
      <c r="P231" s="121">
        <v>0</v>
      </c>
      <c r="Q231" s="121">
        <f t="shared" si="26"/>
        <v>0</v>
      </c>
      <c r="R231" s="121"/>
      <c r="S231" s="121" t="s">
        <v>130</v>
      </c>
      <c r="T231" s="121" t="s">
        <v>130</v>
      </c>
      <c r="U231" s="121">
        <v>0.94199999999999995</v>
      </c>
      <c r="V231" s="121">
        <f t="shared" si="27"/>
        <v>1.6</v>
      </c>
      <c r="W231" s="121"/>
      <c r="X231" s="121" t="s">
        <v>365</v>
      </c>
      <c r="Y231" s="116"/>
      <c r="Z231" s="116"/>
      <c r="AA231" s="116"/>
      <c r="AB231" s="116"/>
      <c r="AC231" s="116"/>
      <c r="AD231" s="116"/>
      <c r="AE231" s="116"/>
      <c r="AF231" s="116"/>
      <c r="AG231" s="116" t="s">
        <v>366</v>
      </c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</row>
    <row r="232" spans="1:60" outlineLevel="1" x14ac:dyDescent="0.2">
      <c r="A232" s="137">
        <v>84</v>
      </c>
      <c r="B232" s="138" t="s">
        <v>377</v>
      </c>
      <c r="C232" s="144" t="s">
        <v>378</v>
      </c>
      <c r="D232" s="139" t="s">
        <v>212</v>
      </c>
      <c r="E232" s="140">
        <v>5.1060800000000004</v>
      </c>
      <c r="F232" s="141"/>
      <c r="G232" s="142">
        <f t="shared" si="21"/>
        <v>0</v>
      </c>
      <c r="H232" s="121">
        <v>0</v>
      </c>
      <c r="I232" s="121">
        <f t="shared" si="22"/>
        <v>0</v>
      </c>
      <c r="J232" s="121">
        <v>36.9</v>
      </c>
      <c r="K232" s="121">
        <f t="shared" si="23"/>
        <v>188.41</v>
      </c>
      <c r="L232" s="121">
        <v>15</v>
      </c>
      <c r="M232" s="121">
        <f t="shared" si="24"/>
        <v>0</v>
      </c>
      <c r="N232" s="121">
        <v>0</v>
      </c>
      <c r="O232" s="121">
        <f t="shared" si="25"/>
        <v>0</v>
      </c>
      <c r="P232" s="121">
        <v>0</v>
      </c>
      <c r="Q232" s="121">
        <f t="shared" si="26"/>
        <v>0</v>
      </c>
      <c r="R232" s="121"/>
      <c r="S232" s="121" t="s">
        <v>130</v>
      </c>
      <c r="T232" s="121" t="s">
        <v>130</v>
      </c>
      <c r="U232" s="121">
        <v>0.105</v>
      </c>
      <c r="V232" s="121">
        <f t="shared" si="27"/>
        <v>0.54</v>
      </c>
      <c r="W232" s="121"/>
      <c r="X232" s="121" t="s">
        <v>365</v>
      </c>
      <c r="Y232" s="116"/>
      <c r="Z232" s="116"/>
      <c r="AA232" s="116"/>
      <c r="AB232" s="116"/>
      <c r="AC232" s="116"/>
      <c r="AD232" s="116"/>
      <c r="AE232" s="116"/>
      <c r="AF232" s="116"/>
      <c r="AG232" s="116" t="s">
        <v>366</v>
      </c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</row>
    <row r="233" spans="1:60" outlineLevel="1" x14ac:dyDescent="0.2">
      <c r="A233" s="131">
        <v>85</v>
      </c>
      <c r="B233" s="132" t="s">
        <v>379</v>
      </c>
      <c r="C233" s="145" t="s">
        <v>380</v>
      </c>
      <c r="D233" s="133" t="s">
        <v>212</v>
      </c>
      <c r="E233" s="134">
        <v>1.7020299999999999</v>
      </c>
      <c r="F233" s="135"/>
      <c r="G233" s="136">
        <f t="shared" si="21"/>
        <v>0</v>
      </c>
      <c r="H233" s="121">
        <v>0</v>
      </c>
      <c r="I233" s="121">
        <f t="shared" si="22"/>
        <v>0</v>
      </c>
      <c r="J233" s="121">
        <v>800</v>
      </c>
      <c r="K233" s="121">
        <f t="shared" si="23"/>
        <v>1361.62</v>
      </c>
      <c r="L233" s="121">
        <v>15</v>
      </c>
      <c r="M233" s="121">
        <f t="shared" si="24"/>
        <v>0</v>
      </c>
      <c r="N233" s="121">
        <v>0</v>
      </c>
      <c r="O233" s="121">
        <f t="shared" si="25"/>
        <v>0</v>
      </c>
      <c r="P233" s="121">
        <v>0</v>
      </c>
      <c r="Q233" s="121">
        <f t="shared" si="26"/>
        <v>0</v>
      </c>
      <c r="R233" s="121"/>
      <c r="S233" s="121" t="s">
        <v>381</v>
      </c>
      <c r="T233" s="121" t="s">
        <v>146</v>
      </c>
      <c r="U233" s="121">
        <v>0</v>
      </c>
      <c r="V233" s="121">
        <f t="shared" si="27"/>
        <v>0</v>
      </c>
      <c r="W233" s="121"/>
      <c r="X233" s="121" t="s">
        <v>365</v>
      </c>
      <c r="Y233" s="116"/>
      <c r="Z233" s="116"/>
      <c r="AA233" s="116"/>
      <c r="AB233" s="116"/>
      <c r="AC233" s="116"/>
      <c r="AD233" s="116"/>
      <c r="AE233" s="116"/>
      <c r="AF233" s="116"/>
      <c r="AG233" s="116" t="s">
        <v>366</v>
      </c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</row>
    <row r="234" spans="1:60" x14ac:dyDescent="0.2">
      <c r="A234" s="3"/>
      <c r="B234" s="4"/>
      <c r="C234" s="147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AE234">
        <v>15</v>
      </c>
      <c r="AF234">
        <v>21</v>
      </c>
      <c r="AG234" t="s">
        <v>112</v>
      </c>
    </row>
    <row r="235" spans="1:60" x14ac:dyDescent="0.2">
      <c r="C235" s="148"/>
      <c r="D235" s="10"/>
      <c r="AG235" t="s">
        <v>382</v>
      </c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233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18" activePane="bottomLeft" state="frozen"/>
      <selection pane="bottomLeft" activeCell="G236" sqref="G236"/>
    </sheetView>
  </sheetViews>
  <sheetFormatPr defaultRowHeight="12.75" outlineLevelRow="1" x14ac:dyDescent="0.2"/>
  <cols>
    <col min="1" max="1" width="3.42578125" customWidth="1"/>
    <col min="2" max="2" width="12.5703125" style="107" customWidth="1"/>
    <col min="3" max="3" width="38.28515625" style="10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100</v>
      </c>
    </row>
    <row r="2" spans="1:60" ht="24.95" customHeight="1" x14ac:dyDescent="0.2">
      <c r="A2" s="108" t="s">
        <v>8</v>
      </c>
      <c r="B2" s="44"/>
      <c r="C2" s="197" t="s">
        <v>819</v>
      </c>
      <c r="D2" s="198"/>
      <c r="E2" s="198"/>
      <c r="F2" s="198"/>
      <c r="G2" s="199"/>
      <c r="AG2" t="s">
        <v>101</v>
      </c>
    </row>
    <row r="3" spans="1:60" ht="24.95" customHeight="1" x14ac:dyDescent="0.2">
      <c r="A3" s="108" t="s">
        <v>9</v>
      </c>
      <c r="B3" s="44"/>
      <c r="C3" s="197" t="s">
        <v>39</v>
      </c>
      <c r="D3" s="198"/>
      <c r="E3" s="198"/>
      <c r="F3" s="198"/>
      <c r="G3" s="199"/>
      <c r="AC3" s="107" t="s">
        <v>101</v>
      </c>
      <c r="AG3" t="s">
        <v>102</v>
      </c>
    </row>
    <row r="4" spans="1:60" ht="24.95" customHeight="1" x14ac:dyDescent="0.2">
      <c r="A4" s="109" t="s">
        <v>10</v>
      </c>
      <c r="B4" s="110"/>
      <c r="C4" s="200" t="s">
        <v>43</v>
      </c>
      <c r="D4" s="201"/>
      <c r="E4" s="201"/>
      <c r="F4" s="201"/>
      <c r="G4" s="202"/>
      <c r="AG4" t="s">
        <v>103</v>
      </c>
    </row>
    <row r="5" spans="1:60" x14ac:dyDescent="0.2">
      <c r="D5" s="10"/>
    </row>
    <row r="6" spans="1:60" ht="38.25" x14ac:dyDescent="0.2">
      <c r="A6" s="112" t="s">
        <v>104</v>
      </c>
      <c r="B6" s="114" t="s">
        <v>105</v>
      </c>
      <c r="C6" s="114" t="s">
        <v>106</v>
      </c>
      <c r="D6" s="113" t="s">
        <v>107</v>
      </c>
      <c r="E6" s="112" t="s">
        <v>108</v>
      </c>
      <c r="F6" s="111" t="s">
        <v>109</v>
      </c>
      <c r="G6" s="112" t="s">
        <v>26</v>
      </c>
      <c r="H6" s="115" t="s">
        <v>27</v>
      </c>
      <c r="I6" s="115" t="s">
        <v>110</v>
      </c>
      <c r="J6" s="115" t="s">
        <v>28</v>
      </c>
      <c r="K6" s="115" t="s">
        <v>111</v>
      </c>
      <c r="L6" s="115" t="s">
        <v>112</v>
      </c>
      <c r="M6" s="115" t="s">
        <v>113</v>
      </c>
      <c r="N6" s="115" t="s">
        <v>114</v>
      </c>
      <c r="O6" s="115" t="s">
        <v>115</v>
      </c>
      <c r="P6" s="115" t="s">
        <v>116</v>
      </c>
      <c r="Q6" s="115" t="s">
        <v>117</v>
      </c>
      <c r="R6" s="115" t="s">
        <v>118</v>
      </c>
      <c r="S6" s="115" t="s">
        <v>119</v>
      </c>
      <c r="T6" s="115" t="s">
        <v>120</v>
      </c>
      <c r="U6" s="115" t="s">
        <v>121</v>
      </c>
      <c r="V6" s="115" t="s">
        <v>122</v>
      </c>
      <c r="W6" s="115" t="s">
        <v>123</v>
      </c>
      <c r="X6" s="115" t="s">
        <v>124</v>
      </c>
    </row>
    <row r="7" spans="1:60" hidden="1" x14ac:dyDescent="0.2">
      <c r="A7" s="3"/>
      <c r="B7" s="4"/>
      <c r="C7" s="4"/>
      <c r="D7" s="6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60" x14ac:dyDescent="0.2">
      <c r="A8" s="125" t="s">
        <v>125</v>
      </c>
      <c r="B8" s="126" t="s">
        <v>47</v>
      </c>
      <c r="C8" s="143" t="s">
        <v>48</v>
      </c>
      <c r="D8" s="127"/>
      <c r="E8" s="128"/>
      <c r="F8" s="129"/>
      <c r="G8" s="130">
        <f>SUMIF(AG9:AG24,"&lt;&gt;NOR",G9:G24)</f>
        <v>0</v>
      </c>
      <c r="H8" s="124"/>
      <c r="I8" s="124">
        <f>SUM(I9:I24)</f>
        <v>3321.56</v>
      </c>
      <c r="J8" s="124"/>
      <c r="K8" s="124">
        <f>SUM(K9:K24)</f>
        <v>8168.7300000000005</v>
      </c>
      <c r="L8" s="124"/>
      <c r="M8" s="124">
        <f>SUM(M9:M24)</f>
        <v>0</v>
      </c>
      <c r="N8" s="124"/>
      <c r="O8" s="124">
        <f>SUM(O9:O24)</f>
        <v>0.30000000000000004</v>
      </c>
      <c r="P8" s="124"/>
      <c r="Q8" s="124">
        <f>SUM(Q9:Q24)</f>
        <v>0</v>
      </c>
      <c r="R8" s="124"/>
      <c r="S8" s="124"/>
      <c r="T8" s="124"/>
      <c r="U8" s="124"/>
      <c r="V8" s="124">
        <f>SUM(V9:V24)</f>
        <v>13.209999999999999</v>
      </c>
      <c r="W8" s="124"/>
      <c r="X8" s="124"/>
      <c r="AG8" t="s">
        <v>126</v>
      </c>
    </row>
    <row r="9" spans="1:60" outlineLevel="1" x14ac:dyDescent="0.2">
      <c r="A9" s="137">
        <v>1</v>
      </c>
      <c r="B9" s="138" t="s">
        <v>383</v>
      </c>
      <c r="C9" s="144" t="s">
        <v>384</v>
      </c>
      <c r="D9" s="139" t="s">
        <v>129</v>
      </c>
      <c r="E9" s="140">
        <v>1</v>
      </c>
      <c r="F9" s="141"/>
      <c r="G9" s="142">
        <f>ROUND(E9*F9,2)</f>
        <v>0</v>
      </c>
      <c r="H9" s="121">
        <v>7.79</v>
      </c>
      <c r="I9" s="121">
        <f>ROUND(E9*H9,2)</f>
        <v>7.79</v>
      </c>
      <c r="J9" s="121">
        <v>473.71</v>
      </c>
      <c r="K9" s="121">
        <f>ROUND(E9*J9,2)</f>
        <v>473.71</v>
      </c>
      <c r="L9" s="121">
        <v>15</v>
      </c>
      <c r="M9" s="121">
        <f>G9*(1+L9/100)</f>
        <v>0</v>
      </c>
      <c r="N9" s="121">
        <v>1.6000000000000001E-4</v>
      </c>
      <c r="O9" s="121">
        <f>ROUND(E9*N9,2)</f>
        <v>0</v>
      </c>
      <c r="P9" s="121">
        <v>0</v>
      </c>
      <c r="Q9" s="121">
        <f>ROUND(E9*P9,2)</f>
        <v>0</v>
      </c>
      <c r="R9" s="121"/>
      <c r="S9" s="121" t="s">
        <v>130</v>
      </c>
      <c r="T9" s="121" t="s">
        <v>130</v>
      </c>
      <c r="U9" s="121">
        <v>0.94</v>
      </c>
      <c r="V9" s="121">
        <f>ROUND(E9*U9,2)</f>
        <v>0.94</v>
      </c>
      <c r="W9" s="121"/>
      <c r="X9" s="121" t="s">
        <v>131</v>
      </c>
      <c r="Y9" s="116"/>
      <c r="Z9" s="116"/>
      <c r="AA9" s="116"/>
      <c r="AB9" s="116"/>
      <c r="AC9" s="116"/>
      <c r="AD9" s="116"/>
      <c r="AE9" s="116"/>
      <c r="AF9" s="116"/>
      <c r="AG9" s="116" t="s">
        <v>132</v>
      </c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 outlineLevel="1" x14ac:dyDescent="0.2">
      <c r="A10" s="137">
        <v>2</v>
      </c>
      <c r="B10" s="138" t="s">
        <v>127</v>
      </c>
      <c r="C10" s="144" t="s">
        <v>128</v>
      </c>
      <c r="D10" s="139" t="s">
        <v>129</v>
      </c>
      <c r="E10" s="140">
        <v>1</v>
      </c>
      <c r="F10" s="141"/>
      <c r="G10" s="142">
        <f>ROUND(E10*F10,2)</f>
        <v>0</v>
      </c>
      <c r="H10" s="121">
        <v>11.69</v>
      </c>
      <c r="I10" s="121">
        <f>ROUND(E10*H10,2)</f>
        <v>11.69</v>
      </c>
      <c r="J10" s="121">
        <v>524.30999999999995</v>
      </c>
      <c r="K10" s="121">
        <f>ROUND(E10*J10,2)</f>
        <v>524.30999999999995</v>
      </c>
      <c r="L10" s="121">
        <v>15</v>
      </c>
      <c r="M10" s="121">
        <f>G10*(1+L10/100)</f>
        <v>0</v>
      </c>
      <c r="N10" s="121">
        <v>2.4000000000000001E-4</v>
      </c>
      <c r="O10" s="121">
        <f>ROUND(E10*N10,2)</f>
        <v>0</v>
      </c>
      <c r="P10" s="121">
        <v>0</v>
      </c>
      <c r="Q10" s="121">
        <f>ROUND(E10*P10,2)</f>
        <v>0</v>
      </c>
      <c r="R10" s="121"/>
      <c r="S10" s="121" t="s">
        <v>130</v>
      </c>
      <c r="T10" s="121" t="s">
        <v>130</v>
      </c>
      <c r="U10" s="121">
        <v>1.04</v>
      </c>
      <c r="V10" s="121">
        <f>ROUND(E10*U10,2)</f>
        <v>1.04</v>
      </c>
      <c r="W10" s="121"/>
      <c r="X10" s="121" t="s">
        <v>131</v>
      </c>
      <c r="Y10" s="116"/>
      <c r="Z10" s="116"/>
      <c r="AA10" s="116"/>
      <c r="AB10" s="116"/>
      <c r="AC10" s="116"/>
      <c r="AD10" s="116"/>
      <c r="AE10" s="116"/>
      <c r="AF10" s="116"/>
      <c r="AG10" s="116" t="s">
        <v>132</v>
      </c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</row>
    <row r="11" spans="1:60" ht="22.5" outlineLevel="1" x14ac:dyDescent="0.2">
      <c r="A11" s="131">
        <v>3</v>
      </c>
      <c r="B11" s="132" t="s">
        <v>133</v>
      </c>
      <c r="C11" s="145" t="s">
        <v>134</v>
      </c>
      <c r="D11" s="133" t="s">
        <v>135</v>
      </c>
      <c r="E11" s="134">
        <v>1.47</v>
      </c>
      <c r="F11" s="135"/>
      <c r="G11" s="136">
        <f>ROUND(E11*F11,2)</f>
        <v>0</v>
      </c>
      <c r="H11" s="121">
        <v>490.43</v>
      </c>
      <c r="I11" s="121">
        <f>ROUND(E11*H11,2)</f>
        <v>720.93</v>
      </c>
      <c r="J11" s="121">
        <v>243.57</v>
      </c>
      <c r="K11" s="121">
        <f>ROUND(E11*J11,2)</f>
        <v>358.05</v>
      </c>
      <c r="L11" s="121">
        <v>15</v>
      </c>
      <c r="M11" s="121">
        <f>G11*(1+L11/100)</f>
        <v>0</v>
      </c>
      <c r="N11" s="121">
        <v>7.4709999999999999E-2</v>
      </c>
      <c r="O11" s="121">
        <f>ROUND(E11*N11,2)</f>
        <v>0.11</v>
      </c>
      <c r="P11" s="121">
        <v>0</v>
      </c>
      <c r="Q11" s="121">
        <f>ROUND(E11*P11,2)</f>
        <v>0</v>
      </c>
      <c r="R11" s="121"/>
      <c r="S11" s="121" t="s">
        <v>130</v>
      </c>
      <c r="T11" s="121" t="s">
        <v>136</v>
      </c>
      <c r="U11" s="121">
        <v>0.52915000000000001</v>
      </c>
      <c r="V11" s="121">
        <f>ROUND(E11*U11,2)</f>
        <v>0.78</v>
      </c>
      <c r="W11" s="121"/>
      <c r="X11" s="121" t="s">
        <v>131</v>
      </c>
      <c r="Y11" s="116"/>
      <c r="Z11" s="116"/>
      <c r="AA11" s="116"/>
      <c r="AB11" s="116"/>
      <c r="AC11" s="116"/>
      <c r="AD11" s="116"/>
      <c r="AE11" s="116"/>
      <c r="AF11" s="116"/>
      <c r="AG11" s="116" t="s">
        <v>132</v>
      </c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 outlineLevel="1" x14ac:dyDescent="0.2">
      <c r="A12" s="119"/>
      <c r="B12" s="120"/>
      <c r="C12" s="146" t="s">
        <v>385</v>
      </c>
      <c r="D12" s="122"/>
      <c r="E12" s="123">
        <v>1.47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16"/>
      <c r="Z12" s="116"/>
      <c r="AA12" s="116"/>
      <c r="AB12" s="116"/>
      <c r="AC12" s="116"/>
      <c r="AD12" s="116"/>
      <c r="AE12" s="116"/>
      <c r="AF12" s="116"/>
      <c r="AG12" s="116" t="s">
        <v>138</v>
      </c>
      <c r="AH12" s="116">
        <v>0</v>
      </c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</row>
    <row r="13" spans="1:60" outlineLevel="1" x14ac:dyDescent="0.2">
      <c r="A13" s="131">
        <v>4</v>
      </c>
      <c r="B13" s="132" t="s">
        <v>139</v>
      </c>
      <c r="C13" s="145" t="s">
        <v>140</v>
      </c>
      <c r="D13" s="133" t="s">
        <v>141</v>
      </c>
      <c r="E13" s="134">
        <v>4</v>
      </c>
      <c r="F13" s="135"/>
      <c r="G13" s="136">
        <f>ROUND(E13*F13,2)</f>
        <v>0</v>
      </c>
      <c r="H13" s="121">
        <v>22.62</v>
      </c>
      <c r="I13" s="121">
        <f>ROUND(E13*H13,2)</f>
        <v>90.48</v>
      </c>
      <c r="J13" s="121">
        <v>104.38</v>
      </c>
      <c r="K13" s="121">
        <f>ROUND(E13*J13,2)</f>
        <v>417.52</v>
      </c>
      <c r="L13" s="121">
        <v>15</v>
      </c>
      <c r="M13" s="121">
        <f>G13*(1+L13/100)</f>
        <v>0</v>
      </c>
      <c r="N13" s="121">
        <v>1.0200000000000001E-3</v>
      </c>
      <c r="O13" s="121">
        <f>ROUND(E13*N13,2)</f>
        <v>0</v>
      </c>
      <c r="P13" s="121">
        <v>0</v>
      </c>
      <c r="Q13" s="121">
        <f>ROUND(E13*P13,2)</f>
        <v>0</v>
      </c>
      <c r="R13" s="121"/>
      <c r="S13" s="121" t="s">
        <v>130</v>
      </c>
      <c r="T13" s="121" t="s">
        <v>136</v>
      </c>
      <c r="U13" s="121">
        <v>0.223</v>
      </c>
      <c r="V13" s="121">
        <f>ROUND(E13*U13,2)</f>
        <v>0.89</v>
      </c>
      <c r="W13" s="121"/>
      <c r="X13" s="121" t="s">
        <v>131</v>
      </c>
      <c r="Y13" s="116"/>
      <c r="Z13" s="116"/>
      <c r="AA13" s="116"/>
      <c r="AB13" s="116"/>
      <c r="AC13" s="116"/>
      <c r="AD13" s="116"/>
      <c r="AE13" s="116"/>
      <c r="AF13" s="116"/>
      <c r="AG13" s="116" t="s">
        <v>132</v>
      </c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</row>
    <row r="14" spans="1:60" outlineLevel="1" x14ac:dyDescent="0.2">
      <c r="A14" s="119"/>
      <c r="B14" s="120"/>
      <c r="C14" s="146" t="s">
        <v>142</v>
      </c>
      <c r="D14" s="122"/>
      <c r="E14" s="123">
        <v>4</v>
      </c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16"/>
      <c r="Z14" s="116"/>
      <c r="AA14" s="116"/>
      <c r="AB14" s="116"/>
      <c r="AC14" s="116"/>
      <c r="AD14" s="116"/>
      <c r="AE14" s="116"/>
      <c r="AF14" s="116"/>
      <c r="AG14" s="116" t="s">
        <v>138</v>
      </c>
      <c r="AH14" s="116">
        <v>0</v>
      </c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</row>
    <row r="15" spans="1:60" ht="22.5" outlineLevel="1" x14ac:dyDescent="0.2">
      <c r="A15" s="131">
        <v>5</v>
      </c>
      <c r="B15" s="132" t="s">
        <v>386</v>
      </c>
      <c r="C15" s="145" t="s">
        <v>387</v>
      </c>
      <c r="D15" s="133" t="s">
        <v>135</v>
      </c>
      <c r="E15" s="134">
        <v>2.2000000000000002</v>
      </c>
      <c r="F15" s="135"/>
      <c r="G15" s="136">
        <f>ROUND(E15*F15,2)</f>
        <v>0</v>
      </c>
      <c r="H15" s="121">
        <v>473.03</v>
      </c>
      <c r="I15" s="121">
        <f>ROUND(E15*H15,2)</f>
        <v>1040.67</v>
      </c>
      <c r="J15" s="121">
        <v>371.97</v>
      </c>
      <c r="K15" s="121">
        <f>ROUND(E15*J15,2)</f>
        <v>818.33</v>
      </c>
      <c r="L15" s="121">
        <v>15</v>
      </c>
      <c r="M15" s="121">
        <f>G15*(1+L15/100)</f>
        <v>0</v>
      </c>
      <c r="N15" s="121">
        <v>7.392E-2</v>
      </c>
      <c r="O15" s="121">
        <f>ROUND(E15*N15,2)</f>
        <v>0.16</v>
      </c>
      <c r="P15" s="121">
        <v>0</v>
      </c>
      <c r="Q15" s="121">
        <f>ROUND(E15*P15,2)</f>
        <v>0</v>
      </c>
      <c r="R15" s="121"/>
      <c r="S15" s="121" t="s">
        <v>130</v>
      </c>
      <c r="T15" s="121" t="s">
        <v>130</v>
      </c>
      <c r="U15" s="121">
        <v>0.77700000000000002</v>
      </c>
      <c r="V15" s="121">
        <f>ROUND(E15*U15,2)</f>
        <v>1.71</v>
      </c>
      <c r="W15" s="121"/>
      <c r="X15" s="121" t="s">
        <v>131</v>
      </c>
      <c r="Y15" s="116"/>
      <c r="Z15" s="116"/>
      <c r="AA15" s="116"/>
      <c r="AB15" s="116"/>
      <c r="AC15" s="116"/>
      <c r="AD15" s="116"/>
      <c r="AE15" s="116"/>
      <c r="AF15" s="116"/>
      <c r="AG15" s="116" t="s">
        <v>132</v>
      </c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</row>
    <row r="16" spans="1:60" outlineLevel="1" x14ac:dyDescent="0.2">
      <c r="A16" s="119"/>
      <c r="B16" s="120"/>
      <c r="C16" s="146" t="s">
        <v>388</v>
      </c>
      <c r="D16" s="122"/>
      <c r="E16" s="123">
        <v>2.2000000000000002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16"/>
      <c r="Z16" s="116"/>
      <c r="AA16" s="116"/>
      <c r="AB16" s="116"/>
      <c r="AC16" s="116"/>
      <c r="AD16" s="116"/>
      <c r="AE16" s="116"/>
      <c r="AF16" s="116"/>
      <c r="AG16" s="116" t="s">
        <v>138</v>
      </c>
      <c r="AH16" s="116">
        <v>0</v>
      </c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</row>
    <row r="17" spans="1:60" outlineLevel="1" x14ac:dyDescent="0.2">
      <c r="A17" s="131">
        <v>6</v>
      </c>
      <c r="B17" s="132" t="s">
        <v>389</v>
      </c>
      <c r="C17" s="145" t="s">
        <v>390</v>
      </c>
      <c r="D17" s="133" t="s">
        <v>135</v>
      </c>
      <c r="E17" s="134">
        <v>13.53</v>
      </c>
      <c r="F17" s="135"/>
      <c r="G17" s="136">
        <f>ROUND(E17*F17,2)</f>
        <v>0</v>
      </c>
      <c r="H17" s="121">
        <v>0</v>
      </c>
      <c r="I17" s="121">
        <f>ROUND(E17*H17,2)</f>
        <v>0</v>
      </c>
      <c r="J17" s="121">
        <v>292.5</v>
      </c>
      <c r="K17" s="121">
        <f>ROUND(E17*J17,2)</f>
        <v>3957.53</v>
      </c>
      <c r="L17" s="121">
        <v>15</v>
      </c>
      <c r="M17" s="121">
        <f>G17*(1+L17/100)</f>
        <v>0</v>
      </c>
      <c r="N17" s="121">
        <v>0</v>
      </c>
      <c r="O17" s="121">
        <f>ROUND(E17*N17,2)</f>
        <v>0</v>
      </c>
      <c r="P17" s="121">
        <v>0</v>
      </c>
      <c r="Q17" s="121">
        <f>ROUND(E17*P17,2)</f>
        <v>0</v>
      </c>
      <c r="R17" s="121"/>
      <c r="S17" s="121" t="s">
        <v>130</v>
      </c>
      <c r="T17" s="121" t="s">
        <v>130</v>
      </c>
      <c r="U17" s="121">
        <v>0.57999999999999996</v>
      </c>
      <c r="V17" s="121">
        <f>ROUND(E17*U17,2)</f>
        <v>7.85</v>
      </c>
      <c r="W17" s="121"/>
      <c r="X17" s="121" t="s">
        <v>131</v>
      </c>
      <c r="Y17" s="116"/>
      <c r="Z17" s="116"/>
      <c r="AA17" s="116"/>
      <c r="AB17" s="116"/>
      <c r="AC17" s="116"/>
      <c r="AD17" s="116"/>
      <c r="AE17" s="116"/>
      <c r="AF17" s="116"/>
      <c r="AG17" s="116" t="s">
        <v>132</v>
      </c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</row>
    <row r="18" spans="1:60" outlineLevel="1" x14ac:dyDescent="0.2">
      <c r="A18" s="119"/>
      <c r="B18" s="120"/>
      <c r="C18" s="146" t="s">
        <v>391</v>
      </c>
      <c r="D18" s="122"/>
      <c r="E18" s="123">
        <v>8.25</v>
      </c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16"/>
      <c r="Z18" s="116"/>
      <c r="AA18" s="116"/>
      <c r="AB18" s="116"/>
      <c r="AC18" s="116"/>
      <c r="AD18" s="116"/>
      <c r="AE18" s="116"/>
      <c r="AF18" s="116"/>
      <c r="AG18" s="116" t="s">
        <v>138</v>
      </c>
      <c r="AH18" s="116">
        <v>0</v>
      </c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</row>
    <row r="19" spans="1:60" outlineLevel="1" x14ac:dyDescent="0.2">
      <c r="A19" s="119"/>
      <c r="B19" s="120"/>
      <c r="C19" s="146" t="s">
        <v>392</v>
      </c>
      <c r="D19" s="122"/>
      <c r="E19" s="123">
        <v>1.08</v>
      </c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16"/>
      <c r="Z19" s="116"/>
      <c r="AA19" s="116"/>
      <c r="AB19" s="116"/>
      <c r="AC19" s="116"/>
      <c r="AD19" s="116"/>
      <c r="AE19" s="116"/>
      <c r="AF19" s="116"/>
      <c r="AG19" s="116" t="s">
        <v>138</v>
      </c>
      <c r="AH19" s="116">
        <v>0</v>
      </c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</row>
    <row r="20" spans="1:60" outlineLevel="1" x14ac:dyDescent="0.2">
      <c r="A20" s="119"/>
      <c r="B20" s="120"/>
      <c r="C20" s="146" t="s">
        <v>393</v>
      </c>
      <c r="D20" s="122"/>
      <c r="E20" s="123">
        <v>4.2</v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16"/>
      <c r="Z20" s="116"/>
      <c r="AA20" s="116"/>
      <c r="AB20" s="116"/>
      <c r="AC20" s="116"/>
      <c r="AD20" s="116"/>
      <c r="AE20" s="116"/>
      <c r="AF20" s="116"/>
      <c r="AG20" s="116" t="s">
        <v>138</v>
      </c>
      <c r="AH20" s="116">
        <v>0</v>
      </c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</row>
    <row r="21" spans="1:60" outlineLevel="1" x14ac:dyDescent="0.2">
      <c r="A21" s="137">
        <v>7</v>
      </c>
      <c r="B21" s="138" t="s">
        <v>40</v>
      </c>
      <c r="C21" s="144" t="s">
        <v>143</v>
      </c>
      <c r="D21" s="139" t="s">
        <v>144</v>
      </c>
      <c r="E21" s="140">
        <v>1</v>
      </c>
      <c r="F21" s="141"/>
      <c r="G21" s="142">
        <f>ROUND(E21*F21,2)</f>
        <v>0</v>
      </c>
      <c r="H21" s="121">
        <v>1346</v>
      </c>
      <c r="I21" s="121">
        <f>ROUND(E21*H21,2)</f>
        <v>1346</v>
      </c>
      <c r="J21" s="121">
        <v>0</v>
      </c>
      <c r="K21" s="121">
        <f>ROUND(E21*J21,2)</f>
        <v>0</v>
      </c>
      <c r="L21" s="121">
        <v>15</v>
      </c>
      <c r="M21" s="121">
        <f>G21*(1+L21/100)</f>
        <v>0</v>
      </c>
      <c r="N21" s="121">
        <v>0</v>
      </c>
      <c r="O21" s="121">
        <f>ROUND(E21*N21,2)</f>
        <v>0</v>
      </c>
      <c r="P21" s="121">
        <v>0</v>
      </c>
      <c r="Q21" s="121">
        <f>ROUND(E21*P21,2)</f>
        <v>0</v>
      </c>
      <c r="R21" s="121"/>
      <c r="S21" s="121" t="s">
        <v>145</v>
      </c>
      <c r="T21" s="121" t="s">
        <v>146</v>
      </c>
      <c r="U21" s="121">
        <v>0</v>
      </c>
      <c r="V21" s="121">
        <f>ROUND(E21*U21,2)</f>
        <v>0</v>
      </c>
      <c r="W21" s="121"/>
      <c r="X21" s="121" t="s">
        <v>147</v>
      </c>
      <c r="Y21" s="116"/>
      <c r="Z21" s="116"/>
      <c r="AA21" s="116"/>
      <c r="AB21" s="116"/>
      <c r="AC21" s="116"/>
      <c r="AD21" s="116"/>
      <c r="AE21" s="116"/>
      <c r="AF21" s="116"/>
      <c r="AG21" s="116" t="s">
        <v>148</v>
      </c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</row>
    <row r="22" spans="1:60" outlineLevel="1" x14ac:dyDescent="0.2">
      <c r="A22" s="137">
        <v>8</v>
      </c>
      <c r="B22" s="138" t="s">
        <v>394</v>
      </c>
      <c r="C22" s="144" t="s">
        <v>395</v>
      </c>
      <c r="D22" s="139" t="s">
        <v>129</v>
      </c>
      <c r="E22" s="140">
        <v>1</v>
      </c>
      <c r="F22" s="141"/>
      <c r="G22" s="142">
        <f>ROUND(E22*F22,2)</f>
        <v>0</v>
      </c>
      <c r="H22" s="121">
        <v>104</v>
      </c>
      <c r="I22" s="121">
        <f>ROUND(E22*H22,2)</f>
        <v>104</v>
      </c>
      <c r="J22" s="121">
        <v>0</v>
      </c>
      <c r="K22" s="121">
        <f>ROUND(E22*J22,2)</f>
        <v>0</v>
      </c>
      <c r="L22" s="121">
        <v>15</v>
      </c>
      <c r="M22" s="121">
        <f>G22*(1+L22/100)</f>
        <v>0</v>
      </c>
      <c r="N22" s="121">
        <v>5.9999999999999995E-4</v>
      </c>
      <c r="O22" s="121">
        <f>ROUND(E22*N22,2)</f>
        <v>0</v>
      </c>
      <c r="P22" s="121">
        <v>0</v>
      </c>
      <c r="Q22" s="121">
        <f>ROUND(E22*P22,2)</f>
        <v>0</v>
      </c>
      <c r="R22" s="121" t="s">
        <v>248</v>
      </c>
      <c r="S22" s="121" t="s">
        <v>130</v>
      </c>
      <c r="T22" s="121" t="s">
        <v>130</v>
      </c>
      <c r="U22" s="121">
        <v>0</v>
      </c>
      <c r="V22" s="121">
        <f>ROUND(E22*U22,2)</f>
        <v>0</v>
      </c>
      <c r="W22" s="121"/>
      <c r="X22" s="121" t="s">
        <v>147</v>
      </c>
      <c r="Y22" s="116"/>
      <c r="Z22" s="116"/>
      <c r="AA22" s="116"/>
      <c r="AB22" s="116"/>
      <c r="AC22" s="116"/>
      <c r="AD22" s="116"/>
      <c r="AE22" s="116"/>
      <c r="AF22" s="116"/>
      <c r="AG22" s="116" t="s">
        <v>148</v>
      </c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</row>
    <row r="23" spans="1:60" ht="22.5" outlineLevel="1" x14ac:dyDescent="0.2">
      <c r="A23" s="131">
        <v>9</v>
      </c>
      <c r="B23" s="132" t="s">
        <v>149</v>
      </c>
      <c r="C23" s="145" t="s">
        <v>150</v>
      </c>
      <c r="D23" s="133" t="s">
        <v>135</v>
      </c>
      <c r="E23" s="134">
        <v>2.34</v>
      </c>
      <c r="F23" s="135"/>
      <c r="G23" s="136">
        <f>ROUND(E23*F23,2)</f>
        <v>0</v>
      </c>
      <c r="H23" s="121">
        <v>0</v>
      </c>
      <c r="I23" s="121">
        <f>ROUND(E23*H23,2)</f>
        <v>0</v>
      </c>
      <c r="J23" s="121">
        <v>692</v>
      </c>
      <c r="K23" s="121">
        <f>ROUND(E23*J23,2)</f>
        <v>1619.28</v>
      </c>
      <c r="L23" s="121">
        <v>15</v>
      </c>
      <c r="M23" s="121">
        <f>G23*(1+L23/100)</f>
        <v>0</v>
      </c>
      <c r="N23" s="121">
        <v>1.1469999999999999E-2</v>
      </c>
      <c r="O23" s="121">
        <f>ROUND(E23*N23,2)</f>
        <v>0.03</v>
      </c>
      <c r="P23" s="121">
        <v>0</v>
      </c>
      <c r="Q23" s="121">
        <f>ROUND(E23*P23,2)</f>
        <v>0</v>
      </c>
      <c r="R23" s="121"/>
      <c r="S23" s="121" t="s">
        <v>130</v>
      </c>
      <c r="T23" s="121" t="s">
        <v>130</v>
      </c>
      <c r="U23" s="121">
        <v>0</v>
      </c>
      <c r="V23" s="121">
        <f>ROUND(E23*U23,2)</f>
        <v>0</v>
      </c>
      <c r="W23" s="121"/>
      <c r="X23" s="121" t="s">
        <v>151</v>
      </c>
      <c r="Y23" s="116"/>
      <c r="Z23" s="116"/>
      <c r="AA23" s="116"/>
      <c r="AB23" s="116"/>
      <c r="AC23" s="116"/>
      <c r="AD23" s="116"/>
      <c r="AE23" s="116"/>
      <c r="AF23" s="116"/>
      <c r="AG23" s="116" t="s">
        <v>152</v>
      </c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</row>
    <row r="24" spans="1:60" outlineLevel="1" x14ac:dyDescent="0.2">
      <c r="A24" s="119"/>
      <c r="B24" s="120"/>
      <c r="C24" s="146" t="s">
        <v>282</v>
      </c>
      <c r="D24" s="122"/>
      <c r="E24" s="123">
        <v>2.34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6"/>
      <c r="Z24" s="116"/>
      <c r="AA24" s="116"/>
      <c r="AB24" s="116"/>
      <c r="AC24" s="116"/>
      <c r="AD24" s="116"/>
      <c r="AE24" s="116"/>
      <c r="AF24" s="116"/>
      <c r="AG24" s="116" t="s">
        <v>138</v>
      </c>
      <c r="AH24" s="116">
        <v>0</v>
      </c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</row>
    <row r="25" spans="1:60" x14ac:dyDescent="0.2">
      <c r="A25" s="125" t="s">
        <v>125</v>
      </c>
      <c r="B25" s="126" t="s">
        <v>49</v>
      </c>
      <c r="C25" s="143" t="s">
        <v>50</v>
      </c>
      <c r="D25" s="127"/>
      <c r="E25" s="128"/>
      <c r="F25" s="129"/>
      <c r="G25" s="130">
        <f>SUMIF(AG26:AG30,"&lt;&gt;NOR",G26:G30)</f>
        <v>0</v>
      </c>
      <c r="H25" s="124"/>
      <c r="I25" s="124">
        <f>SUM(I26:I30)</f>
        <v>4136.9699999999993</v>
      </c>
      <c r="J25" s="124"/>
      <c r="K25" s="124">
        <f>SUM(K26:K30)</f>
        <v>7023.9699999999993</v>
      </c>
      <c r="L25" s="124"/>
      <c r="M25" s="124">
        <f>SUM(M26:M30)</f>
        <v>0</v>
      </c>
      <c r="N25" s="124"/>
      <c r="O25" s="124">
        <f>SUM(O26:O30)</f>
        <v>0.16</v>
      </c>
      <c r="P25" s="124"/>
      <c r="Q25" s="124">
        <f>SUM(Q26:Q30)</f>
        <v>0</v>
      </c>
      <c r="R25" s="124"/>
      <c r="S25" s="124"/>
      <c r="T25" s="124"/>
      <c r="U25" s="124"/>
      <c r="V25" s="124">
        <f>SUM(V26:V30)</f>
        <v>12.86</v>
      </c>
      <c r="W25" s="124"/>
      <c r="X25" s="124"/>
      <c r="AG25" t="s">
        <v>126</v>
      </c>
    </row>
    <row r="26" spans="1:60" ht="22.5" outlineLevel="1" x14ac:dyDescent="0.2">
      <c r="A26" s="131">
        <v>10</v>
      </c>
      <c r="B26" s="132" t="s">
        <v>396</v>
      </c>
      <c r="C26" s="145" t="s">
        <v>397</v>
      </c>
      <c r="D26" s="133" t="s">
        <v>135</v>
      </c>
      <c r="E26" s="134">
        <v>8.25</v>
      </c>
      <c r="F26" s="135"/>
      <c r="G26" s="136">
        <f>ROUND(E26*F26,2)</f>
        <v>0</v>
      </c>
      <c r="H26" s="121">
        <v>285.86</v>
      </c>
      <c r="I26" s="121">
        <f>ROUND(E26*H26,2)</f>
        <v>2358.35</v>
      </c>
      <c r="J26" s="121">
        <v>519.14</v>
      </c>
      <c r="K26" s="121">
        <f>ROUND(E26*J26,2)</f>
        <v>4282.91</v>
      </c>
      <c r="L26" s="121">
        <v>15</v>
      </c>
      <c r="M26" s="121">
        <f>G26*(1+L26/100)</f>
        <v>0</v>
      </c>
      <c r="N26" s="121">
        <v>1.1900000000000001E-2</v>
      </c>
      <c r="O26" s="121">
        <f>ROUND(E26*N26,2)</f>
        <v>0.1</v>
      </c>
      <c r="P26" s="121">
        <v>0</v>
      </c>
      <c r="Q26" s="121">
        <f>ROUND(E26*P26,2)</f>
        <v>0</v>
      </c>
      <c r="R26" s="121"/>
      <c r="S26" s="121" t="s">
        <v>130</v>
      </c>
      <c r="T26" s="121" t="s">
        <v>130</v>
      </c>
      <c r="U26" s="121">
        <v>0.95</v>
      </c>
      <c r="V26" s="121">
        <f>ROUND(E26*U26,2)</f>
        <v>7.84</v>
      </c>
      <c r="W26" s="121"/>
      <c r="X26" s="121" t="s">
        <v>131</v>
      </c>
      <c r="Y26" s="116"/>
      <c r="Z26" s="116"/>
      <c r="AA26" s="116"/>
      <c r="AB26" s="116"/>
      <c r="AC26" s="116"/>
      <c r="AD26" s="116"/>
      <c r="AE26" s="116"/>
      <c r="AF26" s="116"/>
      <c r="AG26" s="116" t="s">
        <v>132</v>
      </c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</row>
    <row r="27" spans="1:60" outlineLevel="1" x14ac:dyDescent="0.2">
      <c r="A27" s="119"/>
      <c r="B27" s="120"/>
      <c r="C27" s="146" t="s">
        <v>391</v>
      </c>
      <c r="D27" s="122"/>
      <c r="E27" s="123">
        <v>8.25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16"/>
      <c r="Z27" s="116"/>
      <c r="AA27" s="116"/>
      <c r="AB27" s="116"/>
      <c r="AC27" s="116"/>
      <c r="AD27" s="116"/>
      <c r="AE27" s="116"/>
      <c r="AF27" s="116"/>
      <c r="AG27" s="116" t="s">
        <v>138</v>
      </c>
      <c r="AH27" s="116">
        <v>0</v>
      </c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</row>
    <row r="28" spans="1:60" ht="22.5" outlineLevel="1" x14ac:dyDescent="0.2">
      <c r="A28" s="131">
        <v>11</v>
      </c>
      <c r="B28" s="132" t="s">
        <v>398</v>
      </c>
      <c r="C28" s="145" t="s">
        <v>399</v>
      </c>
      <c r="D28" s="133" t="s">
        <v>135</v>
      </c>
      <c r="E28" s="134">
        <v>5.28</v>
      </c>
      <c r="F28" s="135"/>
      <c r="G28" s="136">
        <f>ROUND(E28*F28,2)</f>
        <v>0</v>
      </c>
      <c r="H28" s="121">
        <v>336.86</v>
      </c>
      <c r="I28" s="121">
        <f>ROUND(E28*H28,2)</f>
        <v>1778.62</v>
      </c>
      <c r="J28" s="121">
        <v>519.14</v>
      </c>
      <c r="K28" s="121">
        <f>ROUND(E28*J28,2)</f>
        <v>2741.06</v>
      </c>
      <c r="L28" s="121">
        <v>15</v>
      </c>
      <c r="M28" s="121">
        <f>G28*(1+L28/100)</f>
        <v>0</v>
      </c>
      <c r="N28" s="121">
        <v>1.201E-2</v>
      </c>
      <c r="O28" s="121">
        <f>ROUND(E28*N28,2)</f>
        <v>0.06</v>
      </c>
      <c r="P28" s="121">
        <v>0</v>
      </c>
      <c r="Q28" s="121">
        <f>ROUND(E28*P28,2)</f>
        <v>0</v>
      </c>
      <c r="R28" s="121"/>
      <c r="S28" s="121" t="s">
        <v>130</v>
      </c>
      <c r="T28" s="121" t="s">
        <v>130</v>
      </c>
      <c r="U28" s="121">
        <v>0.95</v>
      </c>
      <c r="V28" s="121">
        <f>ROUND(E28*U28,2)</f>
        <v>5.0199999999999996</v>
      </c>
      <c r="W28" s="121"/>
      <c r="X28" s="121" t="s">
        <v>131</v>
      </c>
      <c r="Y28" s="116"/>
      <c r="Z28" s="116"/>
      <c r="AA28" s="116"/>
      <c r="AB28" s="116"/>
      <c r="AC28" s="116"/>
      <c r="AD28" s="116"/>
      <c r="AE28" s="116"/>
      <c r="AF28" s="116"/>
      <c r="AG28" s="116" t="s">
        <v>132</v>
      </c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</row>
    <row r="29" spans="1:60" outlineLevel="1" x14ac:dyDescent="0.2">
      <c r="A29" s="119"/>
      <c r="B29" s="120"/>
      <c r="C29" s="146" t="s">
        <v>392</v>
      </c>
      <c r="D29" s="122"/>
      <c r="E29" s="123">
        <v>1.08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6"/>
      <c r="Z29" s="116"/>
      <c r="AA29" s="116"/>
      <c r="AB29" s="116"/>
      <c r="AC29" s="116"/>
      <c r="AD29" s="116"/>
      <c r="AE29" s="116"/>
      <c r="AF29" s="116"/>
      <c r="AG29" s="116" t="s">
        <v>138</v>
      </c>
      <c r="AH29" s="116">
        <v>0</v>
      </c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</row>
    <row r="30" spans="1:60" outlineLevel="1" x14ac:dyDescent="0.2">
      <c r="A30" s="119"/>
      <c r="B30" s="120"/>
      <c r="C30" s="146" t="s">
        <v>393</v>
      </c>
      <c r="D30" s="122"/>
      <c r="E30" s="123">
        <v>4.2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6"/>
      <c r="Z30" s="116"/>
      <c r="AA30" s="116"/>
      <c r="AB30" s="116"/>
      <c r="AC30" s="116"/>
      <c r="AD30" s="116"/>
      <c r="AE30" s="116"/>
      <c r="AF30" s="116"/>
      <c r="AG30" s="116" t="s">
        <v>138</v>
      </c>
      <c r="AH30" s="116">
        <v>0</v>
      </c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</row>
    <row r="31" spans="1:60" x14ac:dyDescent="0.2">
      <c r="A31" s="125" t="s">
        <v>125</v>
      </c>
      <c r="B31" s="126" t="s">
        <v>51</v>
      </c>
      <c r="C31" s="143" t="s">
        <v>52</v>
      </c>
      <c r="D31" s="127"/>
      <c r="E31" s="128"/>
      <c r="F31" s="129"/>
      <c r="G31" s="130">
        <f>SUMIF(AG32:AG80,"&lt;&gt;NOR",G32:G80)</f>
        <v>0</v>
      </c>
      <c r="H31" s="124"/>
      <c r="I31" s="124">
        <f>SUM(I32:I80)</f>
        <v>10148.700000000001</v>
      </c>
      <c r="J31" s="124"/>
      <c r="K31" s="124">
        <f>SUM(K32:K80)</f>
        <v>41541.660000000003</v>
      </c>
      <c r="L31" s="124"/>
      <c r="M31" s="124">
        <f>SUM(M32:M80)</f>
        <v>0</v>
      </c>
      <c r="N31" s="124"/>
      <c r="O31" s="124">
        <f>SUM(O32:O80)</f>
        <v>3.4199999999999995</v>
      </c>
      <c r="P31" s="124"/>
      <c r="Q31" s="124">
        <f>SUM(Q32:Q80)</f>
        <v>0</v>
      </c>
      <c r="R31" s="124"/>
      <c r="S31" s="124"/>
      <c r="T31" s="124"/>
      <c r="U31" s="124"/>
      <c r="V31" s="124">
        <f>SUM(V32:V80)</f>
        <v>84.63000000000001</v>
      </c>
      <c r="W31" s="124"/>
      <c r="X31" s="124"/>
      <c r="AG31" t="s">
        <v>126</v>
      </c>
    </row>
    <row r="32" spans="1:60" outlineLevel="1" x14ac:dyDescent="0.2">
      <c r="A32" s="131">
        <v>12</v>
      </c>
      <c r="B32" s="132" t="s">
        <v>154</v>
      </c>
      <c r="C32" s="145" t="s">
        <v>155</v>
      </c>
      <c r="D32" s="133" t="s">
        <v>135</v>
      </c>
      <c r="E32" s="134">
        <v>45.246000000000002</v>
      </c>
      <c r="F32" s="135"/>
      <c r="G32" s="136">
        <f>ROUND(E32*F32,2)</f>
        <v>0</v>
      </c>
      <c r="H32" s="121">
        <v>24.78</v>
      </c>
      <c r="I32" s="121">
        <f>ROUND(E32*H32,2)</f>
        <v>1121.2</v>
      </c>
      <c r="J32" s="121">
        <v>115.22</v>
      </c>
      <c r="K32" s="121">
        <f>ROUND(E32*J32,2)</f>
        <v>5213.24</v>
      </c>
      <c r="L32" s="121">
        <v>15</v>
      </c>
      <c r="M32" s="121">
        <f>G32*(1+L32/100)</f>
        <v>0</v>
      </c>
      <c r="N32" s="121">
        <v>4.8999999999999998E-3</v>
      </c>
      <c r="O32" s="121">
        <f>ROUND(E32*N32,2)</f>
        <v>0.22</v>
      </c>
      <c r="P32" s="121">
        <v>0</v>
      </c>
      <c r="Q32" s="121">
        <f>ROUND(E32*P32,2)</f>
        <v>0</v>
      </c>
      <c r="R32" s="121"/>
      <c r="S32" s="121" t="s">
        <v>130</v>
      </c>
      <c r="T32" s="121" t="s">
        <v>136</v>
      </c>
      <c r="U32" s="121">
        <v>0.25</v>
      </c>
      <c r="V32" s="121">
        <f>ROUND(E32*U32,2)</f>
        <v>11.31</v>
      </c>
      <c r="W32" s="121"/>
      <c r="X32" s="121" t="s">
        <v>131</v>
      </c>
      <c r="Y32" s="116"/>
      <c r="Z32" s="116"/>
      <c r="AA32" s="116"/>
      <c r="AB32" s="116"/>
      <c r="AC32" s="116"/>
      <c r="AD32" s="116"/>
      <c r="AE32" s="116"/>
      <c r="AF32" s="116"/>
      <c r="AG32" s="116" t="s">
        <v>132</v>
      </c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</row>
    <row r="33" spans="1:60" outlineLevel="1" x14ac:dyDescent="0.2">
      <c r="A33" s="119"/>
      <c r="B33" s="120"/>
      <c r="C33" s="146" t="s">
        <v>400</v>
      </c>
      <c r="D33" s="122"/>
      <c r="E33" s="123">
        <v>38.479999999999997</v>
      </c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16"/>
      <c r="Z33" s="116"/>
      <c r="AA33" s="116"/>
      <c r="AB33" s="116"/>
      <c r="AC33" s="116"/>
      <c r="AD33" s="116"/>
      <c r="AE33" s="116"/>
      <c r="AF33" s="116"/>
      <c r="AG33" s="116" t="s">
        <v>138</v>
      </c>
      <c r="AH33" s="116">
        <v>0</v>
      </c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</row>
    <row r="34" spans="1:60" outlineLevel="1" x14ac:dyDescent="0.2">
      <c r="A34" s="119"/>
      <c r="B34" s="120"/>
      <c r="C34" s="146" t="s">
        <v>176</v>
      </c>
      <c r="D34" s="122"/>
      <c r="E34" s="123">
        <v>-3.5459999999999998</v>
      </c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16"/>
      <c r="Z34" s="116"/>
      <c r="AA34" s="116"/>
      <c r="AB34" s="116"/>
      <c r="AC34" s="116"/>
      <c r="AD34" s="116"/>
      <c r="AE34" s="116"/>
      <c r="AF34" s="116"/>
      <c r="AG34" s="116" t="s">
        <v>138</v>
      </c>
      <c r="AH34" s="116">
        <v>0</v>
      </c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</row>
    <row r="35" spans="1:60" outlineLevel="1" x14ac:dyDescent="0.2">
      <c r="A35" s="119"/>
      <c r="B35" s="120"/>
      <c r="C35" s="146" t="s">
        <v>401</v>
      </c>
      <c r="D35" s="122"/>
      <c r="E35" s="123">
        <v>-4.7279999999999998</v>
      </c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16"/>
      <c r="Z35" s="116"/>
      <c r="AA35" s="116"/>
      <c r="AB35" s="116"/>
      <c r="AC35" s="116"/>
      <c r="AD35" s="116"/>
      <c r="AE35" s="116"/>
      <c r="AF35" s="116"/>
      <c r="AG35" s="116" t="s">
        <v>138</v>
      </c>
      <c r="AH35" s="116">
        <v>0</v>
      </c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</row>
    <row r="36" spans="1:60" outlineLevel="1" x14ac:dyDescent="0.2">
      <c r="A36" s="119"/>
      <c r="B36" s="120"/>
      <c r="C36" s="146" t="s">
        <v>402</v>
      </c>
      <c r="D36" s="122"/>
      <c r="E36" s="123">
        <v>14.56</v>
      </c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16"/>
      <c r="Z36" s="116"/>
      <c r="AA36" s="116"/>
      <c r="AB36" s="116"/>
      <c r="AC36" s="116"/>
      <c r="AD36" s="116"/>
      <c r="AE36" s="116"/>
      <c r="AF36" s="116"/>
      <c r="AG36" s="116" t="s">
        <v>138</v>
      </c>
      <c r="AH36" s="116">
        <v>0</v>
      </c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</row>
    <row r="37" spans="1:60" outlineLevel="1" x14ac:dyDescent="0.2">
      <c r="A37" s="119"/>
      <c r="B37" s="120"/>
      <c r="C37" s="146" t="s">
        <v>403</v>
      </c>
      <c r="D37" s="122"/>
      <c r="E37" s="123">
        <v>0.48</v>
      </c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16"/>
      <c r="Z37" s="116"/>
      <c r="AA37" s="116"/>
      <c r="AB37" s="116"/>
      <c r="AC37" s="116"/>
      <c r="AD37" s="116"/>
      <c r="AE37" s="116"/>
      <c r="AF37" s="116"/>
      <c r="AG37" s="116" t="s">
        <v>138</v>
      </c>
      <c r="AH37" s="116">
        <v>0</v>
      </c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</row>
    <row r="38" spans="1:60" outlineLevel="1" x14ac:dyDescent="0.2">
      <c r="A38" s="131">
        <v>13</v>
      </c>
      <c r="B38" s="132" t="s">
        <v>157</v>
      </c>
      <c r="C38" s="145" t="s">
        <v>158</v>
      </c>
      <c r="D38" s="133" t="s">
        <v>135</v>
      </c>
      <c r="E38" s="134">
        <v>8.5</v>
      </c>
      <c r="F38" s="135"/>
      <c r="G38" s="136">
        <f>ROUND(E38*F38,2)</f>
        <v>0</v>
      </c>
      <c r="H38" s="121">
        <v>13.56</v>
      </c>
      <c r="I38" s="121">
        <f>ROUND(E38*H38,2)</f>
        <v>115.26</v>
      </c>
      <c r="J38" s="121">
        <v>33.04</v>
      </c>
      <c r="K38" s="121">
        <f>ROUND(E38*J38,2)</f>
        <v>280.83999999999997</v>
      </c>
      <c r="L38" s="121">
        <v>15</v>
      </c>
      <c r="M38" s="121">
        <f>G38*(1+L38/100)</f>
        <v>0</v>
      </c>
      <c r="N38" s="121">
        <v>4.0000000000000003E-5</v>
      </c>
      <c r="O38" s="121">
        <f>ROUND(E38*N38,2)</f>
        <v>0</v>
      </c>
      <c r="P38" s="121">
        <v>0</v>
      </c>
      <c r="Q38" s="121">
        <f>ROUND(E38*P38,2)</f>
        <v>0</v>
      </c>
      <c r="R38" s="121"/>
      <c r="S38" s="121" t="s">
        <v>130</v>
      </c>
      <c r="T38" s="121" t="s">
        <v>136</v>
      </c>
      <c r="U38" s="121">
        <v>7.8E-2</v>
      </c>
      <c r="V38" s="121">
        <f>ROUND(E38*U38,2)</f>
        <v>0.66</v>
      </c>
      <c r="W38" s="121"/>
      <c r="X38" s="121" t="s">
        <v>131</v>
      </c>
      <c r="Y38" s="116"/>
      <c r="Z38" s="116"/>
      <c r="AA38" s="116"/>
      <c r="AB38" s="116"/>
      <c r="AC38" s="116"/>
      <c r="AD38" s="116"/>
      <c r="AE38" s="116"/>
      <c r="AF38" s="116"/>
      <c r="AG38" s="116" t="s">
        <v>132</v>
      </c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</row>
    <row r="39" spans="1:60" outlineLevel="1" x14ac:dyDescent="0.2">
      <c r="A39" s="119"/>
      <c r="B39" s="120"/>
      <c r="C39" s="146" t="s">
        <v>404</v>
      </c>
      <c r="D39" s="122"/>
      <c r="E39" s="123">
        <v>2.38</v>
      </c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16"/>
      <c r="Z39" s="116"/>
      <c r="AA39" s="116"/>
      <c r="AB39" s="116"/>
      <c r="AC39" s="116"/>
      <c r="AD39" s="116"/>
      <c r="AE39" s="116"/>
      <c r="AF39" s="116"/>
      <c r="AG39" s="116" t="s">
        <v>138</v>
      </c>
      <c r="AH39" s="116">
        <v>0</v>
      </c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</row>
    <row r="40" spans="1:60" outlineLevel="1" x14ac:dyDescent="0.2">
      <c r="A40" s="119"/>
      <c r="B40" s="120"/>
      <c r="C40" s="146" t="s">
        <v>405</v>
      </c>
      <c r="D40" s="122"/>
      <c r="E40" s="123">
        <v>0.72</v>
      </c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16"/>
      <c r="Z40" s="116"/>
      <c r="AA40" s="116"/>
      <c r="AB40" s="116"/>
      <c r="AC40" s="116"/>
      <c r="AD40" s="116"/>
      <c r="AE40" s="116"/>
      <c r="AF40" s="116"/>
      <c r="AG40" s="116" t="s">
        <v>138</v>
      </c>
      <c r="AH40" s="116">
        <v>0</v>
      </c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</row>
    <row r="41" spans="1:60" outlineLevel="1" x14ac:dyDescent="0.2">
      <c r="A41" s="119"/>
      <c r="B41" s="120"/>
      <c r="C41" s="146" t="s">
        <v>406</v>
      </c>
      <c r="D41" s="122"/>
      <c r="E41" s="123">
        <v>2.8</v>
      </c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16"/>
      <c r="Z41" s="116"/>
      <c r="AA41" s="116"/>
      <c r="AB41" s="116"/>
      <c r="AC41" s="116"/>
      <c r="AD41" s="116"/>
      <c r="AE41" s="116"/>
      <c r="AF41" s="116"/>
      <c r="AG41" s="116" t="s">
        <v>138</v>
      </c>
      <c r="AH41" s="116">
        <v>0</v>
      </c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</row>
    <row r="42" spans="1:60" outlineLevel="1" x14ac:dyDescent="0.2">
      <c r="A42" s="119"/>
      <c r="B42" s="120"/>
      <c r="C42" s="146" t="s">
        <v>407</v>
      </c>
      <c r="D42" s="122"/>
      <c r="E42" s="123">
        <v>2.6</v>
      </c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16"/>
      <c r="Z42" s="116"/>
      <c r="AA42" s="116"/>
      <c r="AB42" s="116"/>
      <c r="AC42" s="116"/>
      <c r="AD42" s="116"/>
      <c r="AE42" s="116"/>
      <c r="AF42" s="116"/>
      <c r="AG42" s="116" t="s">
        <v>138</v>
      </c>
      <c r="AH42" s="116">
        <v>0</v>
      </c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</row>
    <row r="43" spans="1:60" ht="22.5" outlineLevel="1" x14ac:dyDescent="0.2">
      <c r="A43" s="131">
        <v>14</v>
      </c>
      <c r="B43" s="132" t="s">
        <v>161</v>
      </c>
      <c r="C43" s="145" t="s">
        <v>408</v>
      </c>
      <c r="D43" s="133" t="s">
        <v>135</v>
      </c>
      <c r="E43" s="134">
        <v>43.82</v>
      </c>
      <c r="F43" s="135"/>
      <c r="G43" s="136">
        <f>ROUND(E43*F43,2)</f>
        <v>0</v>
      </c>
      <c r="H43" s="121">
        <v>16.05</v>
      </c>
      <c r="I43" s="121">
        <f>ROUND(E43*H43,2)</f>
        <v>703.31</v>
      </c>
      <c r="J43" s="121">
        <v>96.45</v>
      </c>
      <c r="K43" s="121">
        <f>ROUND(E43*J43,2)</f>
        <v>4226.4399999999996</v>
      </c>
      <c r="L43" s="121">
        <v>15</v>
      </c>
      <c r="M43" s="121">
        <f>G43*(1+L43/100)</f>
        <v>0</v>
      </c>
      <c r="N43" s="121">
        <v>6.0899999999999999E-3</v>
      </c>
      <c r="O43" s="121">
        <f>ROUND(E43*N43,2)</f>
        <v>0.27</v>
      </c>
      <c r="P43" s="121">
        <v>0</v>
      </c>
      <c r="Q43" s="121">
        <f>ROUND(E43*P43,2)</f>
        <v>0</v>
      </c>
      <c r="R43" s="121"/>
      <c r="S43" s="121" t="s">
        <v>130</v>
      </c>
      <c r="T43" s="121" t="s">
        <v>130</v>
      </c>
      <c r="U43" s="121">
        <v>0.19273999999999999</v>
      </c>
      <c r="V43" s="121">
        <f>ROUND(E43*U43,2)</f>
        <v>8.4499999999999993</v>
      </c>
      <c r="W43" s="121"/>
      <c r="X43" s="121" t="s">
        <v>131</v>
      </c>
      <c r="Y43" s="116"/>
      <c r="Z43" s="116"/>
      <c r="AA43" s="116"/>
      <c r="AB43" s="116"/>
      <c r="AC43" s="116"/>
      <c r="AD43" s="116"/>
      <c r="AE43" s="116"/>
      <c r="AF43" s="116"/>
      <c r="AG43" s="116" t="s">
        <v>132</v>
      </c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</row>
    <row r="44" spans="1:60" outlineLevel="1" x14ac:dyDescent="0.2">
      <c r="A44" s="119"/>
      <c r="B44" s="120"/>
      <c r="C44" s="146" t="s">
        <v>409</v>
      </c>
      <c r="D44" s="122"/>
      <c r="E44" s="123">
        <v>15.3</v>
      </c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16"/>
      <c r="Z44" s="116"/>
      <c r="AA44" s="116"/>
      <c r="AB44" s="116"/>
      <c r="AC44" s="116"/>
      <c r="AD44" s="116"/>
      <c r="AE44" s="116"/>
      <c r="AF44" s="116"/>
      <c r="AG44" s="116" t="s">
        <v>138</v>
      </c>
      <c r="AH44" s="116">
        <v>0</v>
      </c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</row>
    <row r="45" spans="1:60" outlineLevel="1" x14ac:dyDescent="0.2">
      <c r="A45" s="119"/>
      <c r="B45" s="120"/>
      <c r="C45" s="146" t="s">
        <v>410</v>
      </c>
      <c r="D45" s="122"/>
      <c r="E45" s="123">
        <v>22.44</v>
      </c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16"/>
      <c r="Z45" s="116"/>
      <c r="AA45" s="116"/>
      <c r="AB45" s="116"/>
      <c r="AC45" s="116"/>
      <c r="AD45" s="116"/>
      <c r="AE45" s="116"/>
      <c r="AF45" s="116"/>
      <c r="AG45" s="116" t="s">
        <v>138</v>
      </c>
      <c r="AH45" s="116">
        <v>0</v>
      </c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</row>
    <row r="46" spans="1:60" outlineLevel="1" x14ac:dyDescent="0.2">
      <c r="A46" s="119"/>
      <c r="B46" s="120"/>
      <c r="C46" s="146" t="s">
        <v>411</v>
      </c>
      <c r="D46" s="122"/>
      <c r="E46" s="123">
        <v>1.04</v>
      </c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16"/>
      <c r="Z46" s="116"/>
      <c r="AA46" s="116"/>
      <c r="AB46" s="116"/>
      <c r="AC46" s="116"/>
      <c r="AD46" s="116"/>
      <c r="AE46" s="116"/>
      <c r="AF46" s="116"/>
      <c r="AG46" s="116" t="s">
        <v>138</v>
      </c>
      <c r="AH46" s="116">
        <v>0</v>
      </c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</row>
    <row r="47" spans="1:60" outlineLevel="1" x14ac:dyDescent="0.2">
      <c r="A47" s="119"/>
      <c r="B47" s="120"/>
      <c r="C47" s="146" t="s">
        <v>412</v>
      </c>
      <c r="D47" s="122"/>
      <c r="E47" s="123">
        <v>5.04</v>
      </c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16"/>
      <c r="Z47" s="116"/>
      <c r="AA47" s="116"/>
      <c r="AB47" s="116"/>
      <c r="AC47" s="116"/>
      <c r="AD47" s="116"/>
      <c r="AE47" s="116"/>
      <c r="AF47" s="116"/>
      <c r="AG47" s="116" t="s">
        <v>138</v>
      </c>
      <c r="AH47" s="116">
        <v>0</v>
      </c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</row>
    <row r="48" spans="1:60" ht="22.5" outlineLevel="1" x14ac:dyDescent="0.2">
      <c r="A48" s="131">
        <v>15</v>
      </c>
      <c r="B48" s="132" t="s">
        <v>413</v>
      </c>
      <c r="C48" s="145" t="s">
        <v>414</v>
      </c>
      <c r="D48" s="133" t="s">
        <v>135</v>
      </c>
      <c r="E48" s="134">
        <v>123.212</v>
      </c>
      <c r="F48" s="135"/>
      <c r="G48" s="136">
        <f>ROUND(E48*F48,2)</f>
        <v>0</v>
      </c>
      <c r="H48" s="121">
        <v>30.64</v>
      </c>
      <c r="I48" s="121">
        <f>ROUND(E48*H48,2)</f>
        <v>3775.22</v>
      </c>
      <c r="J48" s="121">
        <v>168.86</v>
      </c>
      <c r="K48" s="121">
        <f>ROUND(E48*J48,2)</f>
        <v>20805.580000000002</v>
      </c>
      <c r="L48" s="121">
        <v>15</v>
      </c>
      <c r="M48" s="121">
        <f>G48*(1+L48/100)</f>
        <v>0</v>
      </c>
      <c r="N48" s="121">
        <v>1.5740000000000001E-2</v>
      </c>
      <c r="O48" s="121">
        <f>ROUND(E48*N48,2)</f>
        <v>1.94</v>
      </c>
      <c r="P48" s="121">
        <v>0</v>
      </c>
      <c r="Q48" s="121">
        <f>ROUND(E48*P48,2)</f>
        <v>0</v>
      </c>
      <c r="R48" s="121"/>
      <c r="S48" s="121" t="s">
        <v>130</v>
      </c>
      <c r="T48" s="121" t="s">
        <v>130</v>
      </c>
      <c r="U48" s="121">
        <v>0.33481</v>
      </c>
      <c r="V48" s="121">
        <f>ROUND(E48*U48,2)</f>
        <v>41.25</v>
      </c>
      <c r="W48" s="121"/>
      <c r="X48" s="121" t="s">
        <v>131</v>
      </c>
      <c r="Y48" s="116"/>
      <c r="Z48" s="116"/>
      <c r="AA48" s="116"/>
      <c r="AB48" s="116"/>
      <c r="AC48" s="116"/>
      <c r="AD48" s="116"/>
      <c r="AE48" s="116"/>
      <c r="AF48" s="116"/>
      <c r="AG48" s="116" t="s">
        <v>132</v>
      </c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</row>
    <row r="49" spans="1:60" outlineLevel="1" x14ac:dyDescent="0.2">
      <c r="A49" s="119"/>
      <c r="B49" s="120"/>
      <c r="C49" s="146" t="s">
        <v>415</v>
      </c>
      <c r="D49" s="122"/>
      <c r="E49" s="123">
        <v>8.58</v>
      </c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16"/>
      <c r="Z49" s="116"/>
      <c r="AA49" s="116"/>
      <c r="AB49" s="116"/>
      <c r="AC49" s="116"/>
      <c r="AD49" s="116"/>
      <c r="AE49" s="116"/>
      <c r="AF49" s="116"/>
      <c r="AG49" s="116" t="s">
        <v>138</v>
      </c>
      <c r="AH49" s="116">
        <v>0</v>
      </c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</row>
    <row r="50" spans="1:60" outlineLevel="1" x14ac:dyDescent="0.2">
      <c r="A50" s="119"/>
      <c r="B50" s="120"/>
      <c r="C50" s="146" t="s">
        <v>180</v>
      </c>
      <c r="D50" s="122"/>
      <c r="E50" s="123">
        <v>-1.1819999999999999</v>
      </c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16"/>
      <c r="Z50" s="116"/>
      <c r="AA50" s="116"/>
      <c r="AB50" s="116"/>
      <c r="AC50" s="116"/>
      <c r="AD50" s="116"/>
      <c r="AE50" s="116"/>
      <c r="AF50" s="116"/>
      <c r="AG50" s="116" t="s">
        <v>138</v>
      </c>
      <c r="AH50" s="116">
        <v>0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</row>
    <row r="51" spans="1:60" outlineLevel="1" x14ac:dyDescent="0.2">
      <c r="A51" s="119"/>
      <c r="B51" s="120"/>
      <c r="C51" s="146" t="s">
        <v>416</v>
      </c>
      <c r="D51" s="122"/>
      <c r="E51" s="123">
        <v>4.92</v>
      </c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16"/>
      <c r="Z51" s="116"/>
      <c r="AA51" s="116"/>
      <c r="AB51" s="116"/>
      <c r="AC51" s="116"/>
      <c r="AD51" s="116"/>
      <c r="AE51" s="116"/>
      <c r="AF51" s="116"/>
      <c r="AG51" s="116" t="s">
        <v>138</v>
      </c>
      <c r="AH51" s="116">
        <v>0</v>
      </c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</row>
    <row r="52" spans="1:60" outlineLevel="1" x14ac:dyDescent="0.2">
      <c r="A52" s="119"/>
      <c r="B52" s="120"/>
      <c r="C52" s="146" t="s">
        <v>417</v>
      </c>
      <c r="D52" s="122"/>
      <c r="E52" s="123">
        <v>10.92</v>
      </c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16"/>
      <c r="Z52" s="116"/>
      <c r="AA52" s="116"/>
      <c r="AB52" s="116"/>
      <c r="AC52" s="116"/>
      <c r="AD52" s="116"/>
      <c r="AE52" s="116"/>
      <c r="AF52" s="116"/>
      <c r="AG52" s="116" t="s">
        <v>138</v>
      </c>
      <c r="AH52" s="116">
        <v>0</v>
      </c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</row>
    <row r="53" spans="1:60" outlineLevel="1" x14ac:dyDescent="0.2">
      <c r="A53" s="119"/>
      <c r="B53" s="120"/>
      <c r="C53" s="146" t="s">
        <v>180</v>
      </c>
      <c r="D53" s="122"/>
      <c r="E53" s="123">
        <v>-1.1819999999999999</v>
      </c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16"/>
      <c r="Z53" s="116"/>
      <c r="AA53" s="116"/>
      <c r="AB53" s="116"/>
      <c r="AC53" s="116"/>
      <c r="AD53" s="116"/>
      <c r="AE53" s="116"/>
      <c r="AF53" s="116"/>
      <c r="AG53" s="116" t="s">
        <v>138</v>
      </c>
      <c r="AH53" s="116">
        <v>0</v>
      </c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</row>
    <row r="54" spans="1:60" outlineLevel="1" x14ac:dyDescent="0.2">
      <c r="A54" s="119"/>
      <c r="B54" s="120"/>
      <c r="C54" s="146" t="s">
        <v>418</v>
      </c>
      <c r="D54" s="122"/>
      <c r="E54" s="123">
        <v>42.12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16"/>
      <c r="Z54" s="116"/>
      <c r="AA54" s="116"/>
      <c r="AB54" s="116"/>
      <c r="AC54" s="116"/>
      <c r="AD54" s="116"/>
      <c r="AE54" s="116"/>
      <c r="AF54" s="116"/>
      <c r="AG54" s="116" t="s">
        <v>138</v>
      </c>
      <c r="AH54" s="116">
        <v>0</v>
      </c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</row>
    <row r="55" spans="1:60" outlineLevel="1" x14ac:dyDescent="0.2">
      <c r="A55" s="119"/>
      <c r="B55" s="120"/>
      <c r="C55" s="146" t="s">
        <v>419</v>
      </c>
      <c r="D55" s="122"/>
      <c r="E55" s="123">
        <v>-2.6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16"/>
      <c r="Z55" s="116"/>
      <c r="AA55" s="116"/>
      <c r="AB55" s="116"/>
      <c r="AC55" s="116"/>
      <c r="AD55" s="116"/>
      <c r="AE55" s="116"/>
      <c r="AF55" s="116"/>
      <c r="AG55" s="116" t="s">
        <v>138</v>
      </c>
      <c r="AH55" s="116">
        <v>0</v>
      </c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</row>
    <row r="56" spans="1:60" outlineLevel="1" x14ac:dyDescent="0.2">
      <c r="A56" s="119"/>
      <c r="B56" s="120"/>
      <c r="C56" s="146" t="s">
        <v>177</v>
      </c>
      <c r="D56" s="122"/>
      <c r="E56" s="123">
        <v>-1.5760000000000001</v>
      </c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16"/>
      <c r="Z56" s="116"/>
      <c r="AA56" s="116"/>
      <c r="AB56" s="116"/>
      <c r="AC56" s="116"/>
      <c r="AD56" s="116"/>
      <c r="AE56" s="116"/>
      <c r="AF56" s="116"/>
      <c r="AG56" s="116" t="s">
        <v>138</v>
      </c>
      <c r="AH56" s="116">
        <v>0</v>
      </c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</row>
    <row r="57" spans="1:60" outlineLevel="1" x14ac:dyDescent="0.2">
      <c r="A57" s="119"/>
      <c r="B57" s="120"/>
      <c r="C57" s="146" t="s">
        <v>420</v>
      </c>
      <c r="D57" s="122"/>
      <c r="E57" s="123">
        <v>52</v>
      </c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16"/>
      <c r="Z57" s="116"/>
      <c r="AA57" s="116"/>
      <c r="AB57" s="116"/>
      <c r="AC57" s="116"/>
      <c r="AD57" s="116"/>
      <c r="AE57" s="116"/>
      <c r="AF57" s="116"/>
      <c r="AG57" s="116" t="s">
        <v>138</v>
      </c>
      <c r="AH57" s="116">
        <v>0</v>
      </c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</row>
    <row r="58" spans="1:60" outlineLevel="1" x14ac:dyDescent="0.2">
      <c r="A58" s="119"/>
      <c r="B58" s="120"/>
      <c r="C58" s="146" t="s">
        <v>421</v>
      </c>
      <c r="D58" s="122"/>
      <c r="E58" s="123">
        <v>-2.8</v>
      </c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16"/>
      <c r="Z58" s="116"/>
      <c r="AA58" s="116"/>
      <c r="AB58" s="116"/>
      <c r="AC58" s="116"/>
      <c r="AD58" s="116"/>
      <c r="AE58" s="116"/>
      <c r="AF58" s="116"/>
      <c r="AG58" s="116" t="s">
        <v>138</v>
      </c>
      <c r="AH58" s="116">
        <v>0</v>
      </c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</row>
    <row r="59" spans="1:60" outlineLevel="1" x14ac:dyDescent="0.2">
      <c r="A59" s="119"/>
      <c r="B59" s="120"/>
      <c r="C59" s="146" t="s">
        <v>422</v>
      </c>
      <c r="D59" s="122"/>
      <c r="E59" s="123">
        <v>-0.72</v>
      </c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16"/>
      <c r="Z59" s="116"/>
      <c r="AA59" s="116"/>
      <c r="AB59" s="116"/>
      <c r="AC59" s="116"/>
      <c r="AD59" s="116"/>
      <c r="AE59" s="116"/>
      <c r="AF59" s="116"/>
      <c r="AG59" s="116" t="s">
        <v>138</v>
      </c>
      <c r="AH59" s="116">
        <v>0</v>
      </c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</row>
    <row r="60" spans="1:60" outlineLevel="1" x14ac:dyDescent="0.2">
      <c r="A60" s="119"/>
      <c r="B60" s="120"/>
      <c r="C60" s="146" t="s">
        <v>423</v>
      </c>
      <c r="D60" s="122"/>
      <c r="E60" s="123">
        <v>-3.1520000000000001</v>
      </c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16"/>
      <c r="Z60" s="116"/>
      <c r="AA60" s="116"/>
      <c r="AB60" s="116"/>
      <c r="AC60" s="116"/>
      <c r="AD60" s="116"/>
      <c r="AE60" s="116"/>
      <c r="AF60" s="116"/>
      <c r="AG60" s="116" t="s">
        <v>138</v>
      </c>
      <c r="AH60" s="116">
        <v>0</v>
      </c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</row>
    <row r="61" spans="1:60" outlineLevel="1" x14ac:dyDescent="0.2">
      <c r="A61" s="119"/>
      <c r="B61" s="120"/>
      <c r="C61" s="146" t="s">
        <v>424</v>
      </c>
      <c r="D61" s="122"/>
      <c r="E61" s="123">
        <v>21.84</v>
      </c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16"/>
      <c r="Z61" s="116"/>
      <c r="AA61" s="116"/>
      <c r="AB61" s="116"/>
      <c r="AC61" s="116"/>
      <c r="AD61" s="116"/>
      <c r="AE61" s="116"/>
      <c r="AF61" s="116"/>
      <c r="AG61" s="116" t="s">
        <v>138</v>
      </c>
      <c r="AH61" s="116">
        <v>0</v>
      </c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</row>
    <row r="62" spans="1:60" outlineLevel="1" x14ac:dyDescent="0.2">
      <c r="A62" s="119"/>
      <c r="B62" s="120"/>
      <c r="C62" s="146" t="s">
        <v>425</v>
      </c>
      <c r="D62" s="122"/>
      <c r="E62" s="123">
        <v>-2.38</v>
      </c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16"/>
      <c r="Z62" s="116"/>
      <c r="AA62" s="116"/>
      <c r="AB62" s="116"/>
      <c r="AC62" s="116"/>
      <c r="AD62" s="116"/>
      <c r="AE62" s="116"/>
      <c r="AF62" s="116"/>
      <c r="AG62" s="116" t="s">
        <v>138</v>
      </c>
      <c r="AH62" s="116">
        <v>0</v>
      </c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</row>
    <row r="63" spans="1:60" outlineLevel="1" x14ac:dyDescent="0.2">
      <c r="A63" s="119"/>
      <c r="B63" s="120"/>
      <c r="C63" s="146" t="s">
        <v>177</v>
      </c>
      <c r="D63" s="122"/>
      <c r="E63" s="123">
        <v>-1.5760000000000001</v>
      </c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16"/>
      <c r="Z63" s="116"/>
      <c r="AA63" s="116"/>
      <c r="AB63" s="116"/>
      <c r="AC63" s="116"/>
      <c r="AD63" s="116"/>
      <c r="AE63" s="116"/>
      <c r="AF63" s="116"/>
      <c r="AG63" s="116" t="s">
        <v>138</v>
      </c>
      <c r="AH63" s="116">
        <v>0</v>
      </c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</row>
    <row r="64" spans="1:60" outlineLevel="1" x14ac:dyDescent="0.2">
      <c r="A64" s="131">
        <v>16</v>
      </c>
      <c r="B64" s="132" t="s">
        <v>426</v>
      </c>
      <c r="C64" s="145" t="s">
        <v>427</v>
      </c>
      <c r="D64" s="133" t="s">
        <v>135</v>
      </c>
      <c r="E64" s="134">
        <v>2.13</v>
      </c>
      <c r="F64" s="135"/>
      <c r="G64" s="136">
        <f>ROUND(E64*F64,2)</f>
        <v>0</v>
      </c>
      <c r="H64" s="121">
        <v>147.57</v>
      </c>
      <c r="I64" s="121">
        <f>ROUND(E64*H64,2)</f>
        <v>314.32</v>
      </c>
      <c r="J64" s="121">
        <v>898.43</v>
      </c>
      <c r="K64" s="121">
        <f>ROUND(E64*J64,2)</f>
        <v>1913.66</v>
      </c>
      <c r="L64" s="121">
        <v>15</v>
      </c>
      <c r="M64" s="121">
        <f>G64*(1+L64/100)</f>
        <v>0</v>
      </c>
      <c r="N64" s="121">
        <v>5.8500000000000003E-2</v>
      </c>
      <c r="O64" s="121">
        <f>ROUND(E64*N64,2)</f>
        <v>0.12</v>
      </c>
      <c r="P64" s="121">
        <v>0</v>
      </c>
      <c r="Q64" s="121">
        <f>ROUND(E64*P64,2)</f>
        <v>0</v>
      </c>
      <c r="R64" s="121"/>
      <c r="S64" s="121" t="s">
        <v>130</v>
      </c>
      <c r="T64" s="121" t="s">
        <v>136</v>
      </c>
      <c r="U64" s="121">
        <v>1.86904</v>
      </c>
      <c r="V64" s="121">
        <f>ROUND(E64*U64,2)</f>
        <v>3.98</v>
      </c>
      <c r="W64" s="121"/>
      <c r="X64" s="121" t="s">
        <v>131</v>
      </c>
      <c r="Y64" s="116"/>
      <c r="Z64" s="116"/>
      <c r="AA64" s="116"/>
      <c r="AB64" s="116"/>
      <c r="AC64" s="116"/>
      <c r="AD64" s="116"/>
      <c r="AE64" s="116"/>
      <c r="AF64" s="116"/>
      <c r="AG64" s="116" t="s">
        <v>132</v>
      </c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60" outlineLevel="1" x14ac:dyDescent="0.2">
      <c r="A65" s="119"/>
      <c r="B65" s="120"/>
      <c r="C65" s="146" t="s">
        <v>428</v>
      </c>
      <c r="D65" s="122"/>
      <c r="E65" s="123">
        <v>0.28000000000000003</v>
      </c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16"/>
      <c r="Z65" s="116"/>
      <c r="AA65" s="116"/>
      <c r="AB65" s="116"/>
      <c r="AC65" s="116"/>
      <c r="AD65" s="116"/>
      <c r="AE65" s="116"/>
      <c r="AF65" s="116"/>
      <c r="AG65" s="116" t="s">
        <v>138</v>
      </c>
      <c r="AH65" s="116">
        <v>0</v>
      </c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</row>
    <row r="66" spans="1:60" outlineLevel="1" x14ac:dyDescent="0.2">
      <c r="A66" s="119"/>
      <c r="B66" s="120"/>
      <c r="C66" s="146" t="s">
        <v>429</v>
      </c>
      <c r="D66" s="122"/>
      <c r="E66" s="123">
        <v>0.2</v>
      </c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16"/>
      <c r="Z66" s="116"/>
      <c r="AA66" s="116"/>
      <c r="AB66" s="116"/>
      <c r="AC66" s="116"/>
      <c r="AD66" s="116"/>
      <c r="AE66" s="116"/>
      <c r="AF66" s="116"/>
      <c r="AG66" s="116" t="s">
        <v>138</v>
      </c>
      <c r="AH66" s="116">
        <v>0</v>
      </c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</row>
    <row r="67" spans="1:60" outlineLevel="1" x14ac:dyDescent="0.2">
      <c r="A67" s="119"/>
      <c r="B67" s="120"/>
      <c r="C67" s="146" t="s">
        <v>430</v>
      </c>
      <c r="D67" s="122"/>
      <c r="E67" s="123">
        <v>1.65</v>
      </c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16"/>
      <c r="Z67" s="116"/>
      <c r="AA67" s="116"/>
      <c r="AB67" s="116"/>
      <c r="AC67" s="116"/>
      <c r="AD67" s="116"/>
      <c r="AE67" s="116"/>
      <c r="AF67" s="116"/>
      <c r="AG67" s="116" t="s">
        <v>138</v>
      </c>
      <c r="AH67" s="116">
        <v>0</v>
      </c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</row>
    <row r="68" spans="1:60" outlineLevel="1" x14ac:dyDescent="0.2">
      <c r="A68" s="131">
        <v>17</v>
      </c>
      <c r="B68" s="132" t="s">
        <v>431</v>
      </c>
      <c r="C68" s="145" t="s">
        <v>432</v>
      </c>
      <c r="D68" s="133" t="s">
        <v>135</v>
      </c>
      <c r="E68" s="134">
        <v>18</v>
      </c>
      <c r="F68" s="135"/>
      <c r="G68" s="136">
        <f>ROUND(E68*F68,2)</f>
        <v>0</v>
      </c>
      <c r="H68" s="121">
        <v>51.96</v>
      </c>
      <c r="I68" s="121">
        <f>ROUND(E68*H68,2)</f>
        <v>935.28</v>
      </c>
      <c r="J68" s="121">
        <v>292.54000000000002</v>
      </c>
      <c r="K68" s="121">
        <f>ROUND(E68*J68,2)</f>
        <v>5265.72</v>
      </c>
      <c r="L68" s="121">
        <v>15</v>
      </c>
      <c r="M68" s="121">
        <f>G68*(1+L68/100)</f>
        <v>0</v>
      </c>
      <c r="N68" s="121">
        <v>4.5580000000000002E-2</v>
      </c>
      <c r="O68" s="121">
        <f>ROUND(E68*N68,2)</f>
        <v>0.82</v>
      </c>
      <c r="P68" s="121">
        <v>0</v>
      </c>
      <c r="Q68" s="121">
        <f>ROUND(E68*P68,2)</f>
        <v>0</v>
      </c>
      <c r="R68" s="121"/>
      <c r="S68" s="121" t="s">
        <v>130</v>
      </c>
      <c r="T68" s="121" t="s">
        <v>130</v>
      </c>
      <c r="U68" s="121">
        <v>0.60799999999999998</v>
      </c>
      <c r="V68" s="121">
        <f>ROUND(E68*U68,2)</f>
        <v>10.94</v>
      </c>
      <c r="W68" s="121"/>
      <c r="X68" s="121" t="s">
        <v>131</v>
      </c>
      <c r="Y68" s="116"/>
      <c r="Z68" s="116"/>
      <c r="AA68" s="116"/>
      <c r="AB68" s="116"/>
      <c r="AC68" s="116"/>
      <c r="AD68" s="116"/>
      <c r="AE68" s="116"/>
      <c r="AF68" s="116"/>
      <c r="AG68" s="116" t="s">
        <v>132</v>
      </c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</row>
    <row r="69" spans="1:60" outlineLevel="1" x14ac:dyDescent="0.2">
      <c r="A69" s="119"/>
      <c r="B69" s="120"/>
      <c r="C69" s="146" t="s">
        <v>433</v>
      </c>
      <c r="D69" s="122"/>
      <c r="E69" s="123">
        <v>16.399999999999999</v>
      </c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16"/>
      <c r="Z69" s="116"/>
      <c r="AA69" s="116"/>
      <c r="AB69" s="116"/>
      <c r="AC69" s="116"/>
      <c r="AD69" s="116"/>
      <c r="AE69" s="116"/>
      <c r="AF69" s="116"/>
      <c r="AG69" s="116" t="s">
        <v>138</v>
      </c>
      <c r="AH69" s="116">
        <v>0</v>
      </c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</row>
    <row r="70" spans="1:60" outlineLevel="1" x14ac:dyDescent="0.2">
      <c r="A70" s="119"/>
      <c r="B70" s="120"/>
      <c r="C70" s="146" t="s">
        <v>434</v>
      </c>
      <c r="D70" s="122"/>
      <c r="E70" s="123">
        <v>-1.2</v>
      </c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16"/>
      <c r="Z70" s="116"/>
      <c r="AA70" s="116"/>
      <c r="AB70" s="116"/>
      <c r="AC70" s="116"/>
      <c r="AD70" s="116"/>
      <c r="AE70" s="116"/>
      <c r="AF70" s="116"/>
      <c r="AG70" s="116" t="s">
        <v>138</v>
      </c>
      <c r="AH70" s="116">
        <v>0</v>
      </c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</row>
    <row r="71" spans="1:60" outlineLevel="1" x14ac:dyDescent="0.2">
      <c r="A71" s="119"/>
      <c r="B71" s="120"/>
      <c r="C71" s="146" t="s">
        <v>435</v>
      </c>
      <c r="D71" s="122"/>
      <c r="E71" s="123">
        <v>2.8</v>
      </c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16"/>
      <c r="Z71" s="116"/>
      <c r="AA71" s="116"/>
      <c r="AB71" s="116"/>
      <c r="AC71" s="116"/>
      <c r="AD71" s="116"/>
      <c r="AE71" s="116"/>
      <c r="AF71" s="116"/>
      <c r="AG71" s="116" t="s">
        <v>138</v>
      </c>
      <c r="AH71" s="116">
        <v>0</v>
      </c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</row>
    <row r="72" spans="1:60" ht="22.5" outlineLevel="1" x14ac:dyDescent="0.2">
      <c r="A72" s="131">
        <v>18</v>
      </c>
      <c r="B72" s="132" t="s">
        <v>187</v>
      </c>
      <c r="C72" s="145" t="s">
        <v>436</v>
      </c>
      <c r="D72" s="133" t="s">
        <v>135</v>
      </c>
      <c r="E72" s="134">
        <v>7.28</v>
      </c>
      <c r="F72" s="135"/>
      <c r="G72" s="136">
        <f>ROUND(E72*F72,2)</f>
        <v>0</v>
      </c>
      <c r="H72" s="121">
        <v>92.82</v>
      </c>
      <c r="I72" s="121">
        <f>ROUND(E72*H72,2)</f>
        <v>675.73</v>
      </c>
      <c r="J72" s="121">
        <v>186.18</v>
      </c>
      <c r="K72" s="121">
        <f>ROUND(E72*J72,2)</f>
        <v>1355.39</v>
      </c>
      <c r="L72" s="121">
        <v>15</v>
      </c>
      <c r="M72" s="121">
        <f>G72*(1+L72/100)</f>
        <v>0</v>
      </c>
      <c r="N72" s="121">
        <v>3.6099999999999999E-3</v>
      </c>
      <c r="O72" s="121">
        <f>ROUND(E72*N72,2)</f>
        <v>0.03</v>
      </c>
      <c r="P72" s="121">
        <v>0</v>
      </c>
      <c r="Q72" s="121">
        <f>ROUND(E72*P72,2)</f>
        <v>0</v>
      </c>
      <c r="R72" s="121"/>
      <c r="S72" s="121" t="s">
        <v>130</v>
      </c>
      <c r="T72" s="121" t="s">
        <v>130</v>
      </c>
      <c r="U72" s="121">
        <v>0.36199999999999999</v>
      </c>
      <c r="V72" s="121">
        <f>ROUND(E72*U72,2)</f>
        <v>2.64</v>
      </c>
      <c r="W72" s="121"/>
      <c r="X72" s="121" t="s">
        <v>131</v>
      </c>
      <c r="Y72" s="116"/>
      <c r="Z72" s="116"/>
      <c r="AA72" s="116"/>
      <c r="AB72" s="116"/>
      <c r="AC72" s="116"/>
      <c r="AD72" s="116"/>
      <c r="AE72" s="116"/>
      <c r="AF72" s="116"/>
      <c r="AG72" s="116" t="s">
        <v>132</v>
      </c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</row>
    <row r="73" spans="1:60" outlineLevel="1" x14ac:dyDescent="0.2">
      <c r="A73" s="119"/>
      <c r="B73" s="120"/>
      <c r="C73" s="146" t="s">
        <v>437</v>
      </c>
      <c r="D73" s="122"/>
      <c r="E73" s="123">
        <v>7.28</v>
      </c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16"/>
      <c r="Z73" s="116"/>
      <c r="AA73" s="116"/>
      <c r="AB73" s="116"/>
      <c r="AC73" s="116"/>
      <c r="AD73" s="116"/>
      <c r="AE73" s="116"/>
      <c r="AF73" s="116"/>
      <c r="AG73" s="116" t="s">
        <v>138</v>
      </c>
      <c r="AH73" s="116">
        <v>0</v>
      </c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</row>
    <row r="74" spans="1:60" outlineLevel="1" x14ac:dyDescent="0.2">
      <c r="A74" s="131">
        <v>19</v>
      </c>
      <c r="B74" s="132" t="s">
        <v>190</v>
      </c>
      <c r="C74" s="145" t="s">
        <v>191</v>
      </c>
      <c r="D74" s="133" t="s">
        <v>135</v>
      </c>
      <c r="E74" s="134">
        <v>59.966000000000001</v>
      </c>
      <c r="F74" s="135"/>
      <c r="G74" s="136">
        <f>ROUND(E74*F74,2)</f>
        <v>0</v>
      </c>
      <c r="H74" s="121">
        <v>41.83</v>
      </c>
      <c r="I74" s="121">
        <f>ROUND(E74*H74,2)</f>
        <v>2508.38</v>
      </c>
      <c r="J74" s="121">
        <v>41.37</v>
      </c>
      <c r="K74" s="121">
        <f>ROUND(E74*J74,2)</f>
        <v>2480.79</v>
      </c>
      <c r="L74" s="121">
        <v>15</v>
      </c>
      <c r="M74" s="121">
        <f>G74*(1+L74/100)</f>
        <v>0</v>
      </c>
      <c r="N74" s="121">
        <v>2.5999999999999998E-4</v>
      </c>
      <c r="O74" s="121">
        <f>ROUND(E74*N74,2)</f>
        <v>0.02</v>
      </c>
      <c r="P74" s="121">
        <v>0</v>
      </c>
      <c r="Q74" s="121">
        <f>ROUND(E74*P74,2)</f>
        <v>0</v>
      </c>
      <c r="R74" s="121"/>
      <c r="S74" s="121" t="s">
        <v>130</v>
      </c>
      <c r="T74" s="121" t="s">
        <v>130</v>
      </c>
      <c r="U74" s="121">
        <v>0.09</v>
      </c>
      <c r="V74" s="121">
        <f>ROUND(E74*U74,2)</f>
        <v>5.4</v>
      </c>
      <c r="W74" s="121"/>
      <c r="X74" s="121" t="s">
        <v>131</v>
      </c>
      <c r="Y74" s="116"/>
      <c r="Z74" s="116"/>
      <c r="AA74" s="116"/>
      <c r="AB74" s="116"/>
      <c r="AC74" s="116"/>
      <c r="AD74" s="116"/>
      <c r="AE74" s="116"/>
      <c r="AF74" s="116"/>
      <c r="AG74" s="116" t="s">
        <v>132</v>
      </c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</row>
    <row r="75" spans="1:60" outlineLevel="1" x14ac:dyDescent="0.2">
      <c r="A75" s="119"/>
      <c r="B75" s="120"/>
      <c r="C75" s="146" t="s">
        <v>400</v>
      </c>
      <c r="D75" s="122"/>
      <c r="E75" s="123">
        <v>38.479999999999997</v>
      </c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16"/>
      <c r="Z75" s="116"/>
      <c r="AA75" s="116"/>
      <c r="AB75" s="116"/>
      <c r="AC75" s="116"/>
      <c r="AD75" s="116"/>
      <c r="AE75" s="116"/>
      <c r="AF75" s="116"/>
      <c r="AG75" s="116" t="s">
        <v>138</v>
      </c>
      <c r="AH75" s="116">
        <v>0</v>
      </c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</row>
    <row r="76" spans="1:60" outlineLevel="1" x14ac:dyDescent="0.2">
      <c r="A76" s="119"/>
      <c r="B76" s="120"/>
      <c r="C76" s="146" t="s">
        <v>176</v>
      </c>
      <c r="D76" s="122"/>
      <c r="E76" s="123">
        <v>-3.5459999999999998</v>
      </c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16"/>
      <c r="Z76" s="116"/>
      <c r="AA76" s="116"/>
      <c r="AB76" s="116"/>
      <c r="AC76" s="116"/>
      <c r="AD76" s="116"/>
      <c r="AE76" s="116"/>
      <c r="AF76" s="116"/>
      <c r="AG76" s="116" t="s">
        <v>138</v>
      </c>
      <c r="AH76" s="116">
        <v>0</v>
      </c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</row>
    <row r="77" spans="1:60" outlineLevel="1" x14ac:dyDescent="0.2">
      <c r="A77" s="119"/>
      <c r="B77" s="120"/>
      <c r="C77" s="146" t="s">
        <v>401</v>
      </c>
      <c r="D77" s="122"/>
      <c r="E77" s="123">
        <v>-4.7279999999999998</v>
      </c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16"/>
      <c r="Z77" s="116"/>
      <c r="AA77" s="116"/>
      <c r="AB77" s="116"/>
      <c r="AC77" s="116"/>
      <c r="AD77" s="116"/>
      <c r="AE77" s="116"/>
      <c r="AF77" s="116"/>
      <c r="AG77" s="116" t="s">
        <v>138</v>
      </c>
      <c r="AH77" s="116">
        <v>0</v>
      </c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</row>
    <row r="78" spans="1:60" outlineLevel="1" x14ac:dyDescent="0.2">
      <c r="A78" s="119"/>
      <c r="B78" s="120"/>
      <c r="C78" s="146" t="s">
        <v>402</v>
      </c>
      <c r="D78" s="122"/>
      <c r="E78" s="123">
        <v>14.56</v>
      </c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16"/>
      <c r="Z78" s="116"/>
      <c r="AA78" s="116"/>
      <c r="AB78" s="116"/>
      <c r="AC78" s="116"/>
      <c r="AD78" s="116"/>
      <c r="AE78" s="116"/>
      <c r="AF78" s="116"/>
      <c r="AG78" s="116" t="s">
        <v>138</v>
      </c>
      <c r="AH78" s="116">
        <v>0</v>
      </c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</row>
    <row r="79" spans="1:60" outlineLevel="1" x14ac:dyDescent="0.2">
      <c r="A79" s="119"/>
      <c r="B79" s="120"/>
      <c r="C79" s="146" t="s">
        <v>433</v>
      </c>
      <c r="D79" s="122"/>
      <c r="E79" s="123">
        <v>16.399999999999999</v>
      </c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16"/>
      <c r="Z79" s="116"/>
      <c r="AA79" s="116"/>
      <c r="AB79" s="116"/>
      <c r="AC79" s="116"/>
      <c r="AD79" s="116"/>
      <c r="AE79" s="116"/>
      <c r="AF79" s="116"/>
      <c r="AG79" s="116" t="s">
        <v>138</v>
      </c>
      <c r="AH79" s="116">
        <v>0</v>
      </c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</row>
    <row r="80" spans="1:60" outlineLevel="1" x14ac:dyDescent="0.2">
      <c r="A80" s="119"/>
      <c r="B80" s="120"/>
      <c r="C80" s="146" t="s">
        <v>434</v>
      </c>
      <c r="D80" s="122"/>
      <c r="E80" s="123">
        <v>-1.2</v>
      </c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16"/>
      <c r="Z80" s="116"/>
      <c r="AA80" s="116"/>
      <c r="AB80" s="116"/>
      <c r="AC80" s="116"/>
      <c r="AD80" s="116"/>
      <c r="AE80" s="116"/>
      <c r="AF80" s="116"/>
      <c r="AG80" s="116" t="s">
        <v>138</v>
      </c>
      <c r="AH80" s="116">
        <v>0</v>
      </c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</row>
    <row r="81" spans="1:60" x14ac:dyDescent="0.2">
      <c r="A81" s="125" t="s">
        <v>125</v>
      </c>
      <c r="B81" s="126" t="s">
        <v>53</v>
      </c>
      <c r="C81" s="143" t="s">
        <v>54</v>
      </c>
      <c r="D81" s="127"/>
      <c r="E81" s="128"/>
      <c r="F81" s="129"/>
      <c r="G81" s="130">
        <f>SUMIF(AG82:AG93,"&lt;&gt;NOR",G82:G93)</f>
        <v>0</v>
      </c>
      <c r="H81" s="124"/>
      <c r="I81" s="124">
        <f>SUM(I82:I93)</f>
        <v>7920.8099999999995</v>
      </c>
      <c r="J81" s="124"/>
      <c r="K81" s="124">
        <f>SUM(K82:K93)</f>
        <v>4890.9800000000005</v>
      </c>
      <c r="L81" s="124"/>
      <c r="M81" s="124">
        <f>SUM(M82:M93)</f>
        <v>0</v>
      </c>
      <c r="N81" s="124"/>
      <c r="O81" s="124">
        <f>SUM(O82:O93)</f>
        <v>0.41000000000000003</v>
      </c>
      <c r="P81" s="124"/>
      <c r="Q81" s="124">
        <f>SUM(Q82:Q93)</f>
        <v>0</v>
      </c>
      <c r="R81" s="124"/>
      <c r="S81" s="124"/>
      <c r="T81" s="124"/>
      <c r="U81" s="124"/>
      <c r="V81" s="124">
        <f>SUM(V82:V93)</f>
        <v>10.36</v>
      </c>
      <c r="W81" s="124"/>
      <c r="X81" s="124"/>
      <c r="AG81" t="s">
        <v>126</v>
      </c>
    </row>
    <row r="82" spans="1:60" outlineLevel="1" x14ac:dyDescent="0.2">
      <c r="A82" s="131">
        <v>20</v>
      </c>
      <c r="B82" s="132" t="s">
        <v>190</v>
      </c>
      <c r="C82" s="145" t="s">
        <v>191</v>
      </c>
      <c r="D82" s="133" t="s">
        <v>135</v>
      </c>
      <c r="E82" s="134">
        <v>22.41</v>
      </c>
      <c r="F82" s="135"/>
      <c r="G82" s="136">
        <f>ROUND(E82*F82,2)</f>
        <v>0</v>
      </c>
      <c r="H82" s="121">
        <v>41.83</v>
      </c>
      <c r="I82" s="121">
        <f>ROUND(E82*H82,2)</f>
        <v>937.41</v>
      </c>
      <c r="J82" s="121">
        <v>41.37</v>
      </c>
      <c r="K82" s="121">
        <f>ROUND(E82*J82,2)</f>
        <v>927.1</v>
      </c>
      <c r="L82" s="121">
        <v>15</v>
      </c>
      <c r="M82" s="121">
        <f>G82*(1+L82/100)</f>
        <v>0</v>
      </c>
      <c r="N82" s="121">
        <v>2.5999999999999998E-4</v>
      </c>
      <c r="O82" s="121">
        <f>ROUND(E82*N82,2)</f>
        <v>0.01</v>
      </c>
      <c r="P82" s="121">
        <v>0</v>
      </c>
      <c r="Q82" s="121">
        <f>ROUND(E82*P82,2)</f>
        <v>0</v>
      </c>
      <c r="R82" s="121"/>
      <c r="S82" s="121" t="s">
        <v>130</v>
      </c>
      <c r="T82" s="121" t="s">
        <v>130</v>
      </c>
      <c r="U82" s="121">
        <v>0.09</v>
      </c>
      <c r="V82" s="121">
        <f>ROUND(E82*U82,2)</f>
        <v>2.02</v>
      </c>
      <c r="W82" s="121"/>
      <c r="X82" s="121" t="s">
        <v>131</v>
      </c>
      <c r="Y82" s="116"/>
      <c r="Z82" s="116"/>
      <c r="AA82" s="116"/>
      <c r="AB82" s="116"/>
      <c r="AC82" s="116"/>
      <c r="AD82" s="116"/>
      <c r="AE82" s="116"/>
      <c r="AF82" s="116"/>
      <c r="AG82" s="116" t="s">
        <v>132</v>
      </c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</row>
    <row r="83" spans="1:60" outlineLevel="1" x14ac:dyDescent="0.2">
      <c r="A83" s="119"/>
      <c r="B83" s="120"/>
      <c r="C83" s="146" t="s">
        <v>391</v>
      </c>
      <c r="D83" s="122"/>
      <c r="E83" s="123">
        <v>8.25</v>
      </c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16"/>
      <c r="Z83" s="116"/>
      <c r="AA83" s="116"/>
      <c r="AB83" s="116"/>
      <c r="AC83" s="116"/>
      <c r="AD83" s="116"/>
      <c r="AE83" s="116"/>
      <c r="AF83" s="116"/>
      <c r="AG83" s="116" t="s">
        <v>138</v>
      </c>
      <c r="AH83" s="116">
        <v>0</v>
      </c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</row>
    <row r="84" spans="1:60" outlineLevel="1" x14ac:dyDescent="0.2">
      <c r="A84" s="119"/>
      <c r="B84" s="120"/>
      <c r="C84" s="146" t="s">
        <v>392</v>
      </c>
      <c r="D84" s="122"/>
      <c r="E84" s="123">
        <v>1.08</v>
      </c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16"/>
      <c r="Z84" s="116"/>
      <c r="AA84" s="116"/>
      <c r="AB84" s="116"/>
      <c r="AC84" s="116"/>
      <c r="AD84" s="116"/>
      <c r="AE84" s="116"/>
      <c r="AF84" s="116"/>
      <c r="AG84" s="116" t="s">
        <v>138</v>
      </c>
      <c r="AH84" s="116">
        <v>0</v>
      </c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</row>
    <row r="85" spans="1:60" outlineLevel="1" x14ac:dyDescent="0.2">
      <c r="A85" s="119"/>
      <c r="B85" s="120"/>
      <c r="C85" s="146" t="s">
        <v>438</v>
      </c>
      <c r="D85" s="122"/>
      <c r="E85" s="123">
        <v>4.2</v>
      </c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16"/>
      <c r="Z85" s="116"/>
      <c r="AA85" s="116"/>
      <c r="AB85" s="116"/>
      <c r="AC85" s="116"/>
      <c r="AD85" s="116"/>
      <c r="AE85" s="116"/>
      <c r="AF85" s="116"/>
      <c r="AG85" s="116" t="s">
        <v>138</v>
      </c>
      <c r="AH85" s="116">
        <v>0</v>
      </c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</row>
    <row r="86" spans="1:60" outlineLevel="1" x14ac:dyDescent="0.2">
      <c r="A86" s="119"/>
      <c r="B86" s="120"/>
      <c r="C86" s="146" t="s">
        <v>411</v>
      </c>
      <c r="D86" s="122"/>
      <c r="E86" s="123">
        <v>1.04</v>
      </c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16"/>
      <c r="Z86" s="116"/>
      <c r="AA86" s="116"/>
      <c r="AB86" s="116"/>
      <c r="AC86" s="116"/>
      <c r="AD86" s="116"/>
      <c r="AE86" s="116"/>
      <c r="AF86" s="116"/>
      <c r="AG86" s="116" t="s">
        <v>138</v>
      </c>
      <c r="AH86" s="116">
        <v>0</v>
      </c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</row>
    <row r="87" spans="1:60" outlineLevel="1" x14ac:dyDescent="0.2">
      <c r="A87" s="119"/>
      <c r="B87" s="120"/>
      <c r="C87" s="146" t="s">
        <v>439</v>
      </c>
      <c r="D87" s="122"/>
      <c r="E87" s="123">
        <v>7.84</v>
      </c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16"/>
      <c r="Z87" s="116"/>
      <c r="AA87" s="116"/>
      <c r="AB87" s="116"/>
      <c r="AC87" s="116"/>
      <c r="AD87" s="116"/>
      <c r="AE87" s="116"/>
      <c r="AF87" s="116"/>
      <c r="AG87" s="116" t="s">
        <v>138</v>
      </c>
      <c r="AH87" s="116">
        <v>0</v>
      </c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</row>
    <row r="88" spans="1:60" outlineLevel="1" x14ac:dyDescent="0.2">
      <c r="A88" s="131">
        <v>21</v>
      </c>
      <c r="B88" s="132" t="s">
        <v>440</v>
      </c>
      <c r="C88" s="145" t="s">
        <v>441</v>
      </c>
      <c r="D88" s="133" t="s">
        <v>135</v>
      </c>
      <c r="E88" s="134">
        <v>22.41</v>
      </c>
      <c r="F88" s="135"/>
      <c r="G88" s="136">
        <f>ROUND(E88*F88,2)</f>
        <v>0</v>
      </c>
      <c r="H88" s="121">
        <v>311.62</v>
      </c>
      <c r="I88" s="121">
        <f>ROUND(E88*H88,2)</f>
        <v>6983.4</v>
      </c>
      <c r="J88" s="121">
        <v>176.88</v>
      </c>
      <c r="K88" s="121">
        <f>ROUND(E88*J88,2)</f>
        <v>3963.88</v>
      </c>
      <c r="L88" s="121">
        <v>15</v>
      </c>
      <c r="M88" s="121">
        <f>G88*(1+L88/100)</f>
        <v>0</v>
      </c>
      <c r="N88" s="121">
        <v>1.806E-2</v>
      </c>
      <c r="O88" s="121">
        <f>ROUND(E88*N88,2)</f>
        <v>0.4</v>
      </c>
      <c r="P88" s="121">
        <v>0</v>
      </c>
      <c r="Q88" s="121">
        <f>ROUND(E88*P88,2)</f>
        <v>0</v>
      </c>
      <c r="R88" s="121"/>
      <c r="S88" s="121" t="s">
        <v>130</v>
      </c>
      <c r="T88" s="121" t="s">
        <v>130</v>
      </c>
      <c r="U88" s="121">
        <v>0.372</v>
      </c>
      <c r="V88" s="121">
        <f>ROUND(E88*U88,2)</f>
        <v>8.34</v>
      </c>
      <c r="W88" s="121"/>
      <c r="X88" s="121" t="s">
        <v>131</v>
      </c>
      <c r="Y88" s="116"/>
      <c r="Z88" s="116"/>
      <c r="AA88" s="116"/>
      <c r="AB88" s="116"/>
      <c r="AC88" s="116"/>
      <c r="AD88" s="116"/>
      <c r="AE88" s="116"/>
      <c r="AF88" s="116"/>
      <c r="AG88" s="116" t="s">
        <v>132</v>
      </c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</row>
    <row r="89" spans="1:60" outlineLevel="1" x14ac:dyDescent="0.2">
      <c r="A89" s="119"/>
      <c r="B89" s="120"/>
      <c r="C89" s="146" t="s">
        <v>391</v>
      </c>
      <c r="D89" s="122"/>
      <c r="E89" s="123">
        <v>8.25</v>
      </c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16"/>
      <c r="Z89" s="116"/>
      <c r="AA89" s="116"/>
      <c r="AB89" s="116"/>
      <c r="AC89" s="116"/>
      <c r="AD89" s="116"/>
      <c r="AE89" s="116"/>
      <c r="AF89" s="116"/>
      <c r="AG89" s="116" t="s">
        <v>138</v>
      </c>
      <c r="AH89" s="116">
        <v>0</v>
      </c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</row>
    <row r="90" spans="1:60" outlineLevel="1" x14ac:dyDescent="0.2">
      <c r="A90" s="119"/>
      <c r="B90" s="120"/>
      <c r="C90" s="146" t="s">
        <v>392</v>
      </c>
      <c r="D90" s="122"/>
      <c r="E90" s="123">
        <v>1.08</v>
      </c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16"/>
      <c r="Z90" s="116"/>
      <c r="AA90" s="116"/>
      <c r="AB90" s="116"/>
      <c r="AC90" s="116"/>
      <c r="AD90" s="116"/>
      <c r="AE90" s="116"/>
      <c r="AF90" s="116"/>
      <c r="AG90" s="116" t="s">
        <v>138</v>
      </c>
      <c r="AH90" s="116">
        <v>0</v>
      </c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</row>
    <row r="91" spans="1:60" outlineLevel="1" x14ac:dyDescent="0.2">
      <c r="A91" s="119"/>
      <c r="B91" s="120"/>
      <c r="C91" s="146" t="s">
        <v>438</v>
      </c>
      <c r="D91" s="122"/>
      <c r="E91" s="123">
        <v>4.2</v>
      </c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16"/>
      <c r="Z91" s="116"/>
      <c r="AA91" s="116"/>
      <c r="AB91" s="116"/>
      <c r="AC91" s="116"/>
      <c r="AD91" s="116"/>
      <c r="AE91" s="116"/>
      <c r="AF91" s="116"/>
      <c r="AG91" s="116" t="s">
        <v>138</v>
      </c>
      <c r="AH91" s="116">
        <v>0</v>
      </c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</row>
    <row r="92" spans="1:60" outlineLevel="1" x14ac:dyDescent="0.2">
      <c r="A92" s="119"/>
      <c r="B92" s="120"/>
      <c r="C92" s="146" t="s">
        <v>411</v>
      </c>
      <c r="D92" s="122"/>
      <c r="E92" s="123">
        <v>1.04</v>
      </c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16"/>
      <c r="Z92" s="116"/>
      <c r="AA92" s="116"/>
      <c r="AB92" s="116"/>
      <c r="AC92" s="116"/>
      <c r="AD92" s="116"/>
      <c r="AE92" s="116"/>
      <c r="AF92" s="116"/>
      <c r="AG92" s="116" t="s">
        <v>138</v>
      </c>
      <c r="AH92" s="116">
        <v>0</v>
      </c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</row>
    <row r="93" spans="1:60" outlineLevel="1" x14ac:dyDescent="0.2">
      <c r="A93" s="119"/>
      <c r="B93" s="120"/>
      <c r="C93" s="146" t="s">
        <v>439</v>
      </c>
      <c r="D93" s="122"/>
      <c r="E93" s="123">
        <v>7.84</v>
      </c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16"/>
      <c r="Z93" s="116"/>
      <c r="AA93" s="116"/>
      <c r="AB93" s="116"/>
      <c r="AC93" s="116"/>
      <c r="AD93" s="116"/>
      <c r="AE93" s="116"/>
      <c r="AF93" s="116"/>
      <c r="AG93" s="116" t="s">
        <v>138</v>
      </c>
      <c r="AH93" s="116">
        <v>0</v>
      </c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</row>
    <row r="94" spans="1:60" ht="25.5" x14ac:dyDescent="0.2">
      <c r="A94" s="125" t="s">
        <v>125</v>
      </c>
      <c r="B94" s="126" t="s">
        <v>55</v>
      </c>
      <c r="C94" s="143" t="s">
        <v>56</v>
      </c>
      <c r="D94" s="127"/>
      <c r="E94" s="128"/>
      <c r="F94" s="129"/>
      <c r="G94" s="130">
        <f>SUMIF(AG95:AG107,"&lt;&gt;NOR",G95:G107)</f>
        <v>0</v>
      </c>
      <c r="H94" s="124"/>
      <c r="I94" s="124">
        <f>SUM(I95:I107)</f>
        <v>101.3</v>
      </c>
      <c r="J94" s="124"/>
      <c r="K94" s="124">
        <f>SUM(K95:K107)</f>
        <v>7773.47</v>
      </c>
      <c r="L94" s="124"/>
      <c r="M94" s="124">
        <f>SUM(M95:M107)</f>
        <v>0</v>
      </c>
      <c r="N94" s="124"/>
      <c r="O94" s="124">
        <f>SUM(O95:O107)</f>
        <v>0</v>
      </c>
      <c r="P94" s="124"/>
      <c r="Q94" s="124">
        <f>SUM(Q95:Q107)</f>
        <v>0</v>
      </c>
      <c r="R94" s="124"/>
      <c r="S94" s="124"/>
      <c r="T94" s="124"/>
      <c r="U94" s="124"/>
      <c r="V94" s="124">
        <f>SUM(V95:V107)</f>
        <v>19.64</v>
      </c>
      <c r="W94" s="124"/>
      <c r="X94" s="124"/>
      <c r="AG94" t="s">
        <v>126</v>
      </c>
    </row>
    <row r="95" spans="1:60" outlineLevel="1" x14ac:dyDescent="0.2">
      <c r="A95" s="131">
        <v>22</v>
      </c>
      <c r="B95" s="132" t="s">
        <v>193</v>
      </c>
      <c r="C95" s="145" t="s">
        <v>194</v>
      </c>
      <c r="D95" s="133" t="s">
        <v>135</v>
      </c>
      <c r="E95" s="134">
        <v>60.15</v>
      </c>
      <c r="F95" s="135"/>
      <c r="G95" s="136">
        <f>ROUND(E95*F95,2)</f>
        <v>0</v>
      </c>
      <c r="H95" s="121">
        <v>1.54</v>
      </c>
      <c r="I95" s="121">
        <f>ROUND(E95*H95,2)</f>
        <v>92.63</v>
      </c>
      <c r="J95" s="121">
        <v>121.96</v>
      </c>
      <c r="K95" s="121">
        <f>ROUND(E95*J95,2)</f>
        <v>7335.89</v>
      </c>
      <c r="L95" s="121">
        <v>15</v>
      </c>
      <c r="M95" s="121">
        <f>G95*(1+L95/100)</f>
        <v>0</v>
      </c>
      <c r="N95" s="121">
        <v>4.0000000000000003E-5</v>
      </c>
      <c r="O95" s="121">
        <f>ROUND(E95*N95,2)</f>
        <v>0</v>
      </c>
      <c r="P95" s="121">
        <v>0</v>
      </c>
      <c r="Q95" s="121">
        <f>ROUND(E95*P95,2)</f>
        <v>0</v>
      </c>
      <c r="R95" s="121"/>
      <c r="S95" s="121" t="s">
        <v>130</v>
      </c>
      <c r="T95" s="121" t="s">
        <v>130</v>
      </c>
      <c r="U95" s="121">
        <v>0.308</v>
      </c>
      <c r="V95" s="121">
        <f>ROUND(E95*U95,2)</f>
        <v>18.53</v>
      </c>
      <c r="W95" s="121"/>
      <c r="X95" s="121" t="s">
        <v>131</v>
      </c>
      <c r="Y95" s="116"/>
      <c r="Z95" s="116"/>
      <c r="AA95" s="116"/>
      <c r="AB95" s="116"/>
      <c r="AC95" s="116"/>
      <c r="AD95" s="116"/>
      <c r="AE95" s="116"/>
      <c r="AF95" s="116"/>
      <c r="AG95" s="116" t="s">
        <v>132</v>
      </c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</row>
    <row r="96" spans="1:60" outlineLevel="1" x14ac:dyDescent="0.2">
      <c r="A96" s="119"/>
      <c r="B96" s="120"/>
      <c r="C96" s="146" t="s">
        <v>391</v>
      </c>
      <c r="D96" s="122"/>
      <c r="E96" s="123">
        <v>8.25</v>
      </c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16"/>
      <c r="Z96" s="116"/>
      <c r="AA96" s="116"/>
      <c r="AB96" s="116"/>
      <c r="AC96" s="116"/>
      <c r="AD96" s="116"/>
      <c r="AE96" s="116"/>
      <c r="AF96" s="116"/>
      <c r="AG96" s="116" t="s">
        <v>138</v>
      </c>
      <c r="AH96" s="116">
        <v>0</v>
      </c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</row>
    <row r="97" spans="1:60" outlineLevel="1" x14ac:dyDescent="0.2">
      <c r="A97" s="119"/>
      <c r="B97" s="120"/>
      <c r="C97" s="146" t="s">
        <v>392</v>
      </c>
      <c r="D97" s="122"/>
      <c r="E97" s="123">
        <v>1.08</v>
      </c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16"/>
      <c r="Z97" s="116"/>
      <c r="AA97" s="116"/>
      <c r="AB97" s="116"/>
      <c r="AC97" s="116"/>
      <c r="AD97" s="116"/>
      <c r="AE97" s="116"/>
      <c r="AF97" s="116"/>
      <c r="AG97" s="116" t="s">
        <v>138</v>
      </c>
      <c r="AH97" s="116">
        <v>0</v>
      </c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</row>
    <row r="98" spans="1:60" outlineLevel="1" x14ac:dyDescent="0.2">
      <c r="A98" s="119"/>
      <c r="B98" s="120"/>
      <c r="C98" s="146" t="s">
        <v>438</v>
      </c>
      <c r="D98" s="122"/>
      <c r="E98" s="123">
        <v>4.2</v>
      </c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16"/>
      <c r="Z98" s="116"/>
      <c r="AA98" s="116"/>
      <c r="AB98" s="116"/>
      <c r="AC98" s="116"/>
      <c r="AD98" s="116"/>
      <c r="AE98" s="116"/>
      <c r="AF98" s="116"/>
      <c r="AG98" s="116" t="s">
        <v>138</v>
      </c>
      <c r="AH98" s="116">
        <v>0</v>
      </c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</row>
    <row r="99" spans="1:60" outlineLevel="1" x14ac:dyDescent="0.2">
      <c r="A99" s="119"/>
      <c r="B99" s="120"/>
      <c r="C99" s="146" t="s">
        <v>411</v>
      </c>
      <c r="D99" s="122"/>
      <c r="E99" s="123">
        <v>1.04</v>
      </c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16"/>
      <c r="Z99" s="116"/>
      <c r="AA99" s="116"/>
      <c r="AB99" s="116"/>
      <c r="AC99" s="116"/>
      <c r="AD99" s="116"/>
      <c r="AE99" s="116"/>
      <c r="AF99" s="116"/>
      <c r="AG99" s="116" t="s">
        <v>138</v>
      </c>
      <c r="AH99" s="116">
        <v>0</v>
      </c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</row>
    <row r="100" spans="1:60" outlineLevel="1" x14ac:dyDescent="0.2">
      <c r="A100" s="119"/>
      <c r="B100" s="120"/>
      <c r="C100" s="146" t="s">
        <v>409</v>
      </c>
      <c r="D100" s="122"/>
      <c r="E100" s="123">
        <v>15.3</v>
      </c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16"/>
      <c r="Z100" s="116"/>
      <c r="AA100" s="116"/>
      <c r="AB100" s="116"/>
      <c r="AC100" s="116"/>
      <c r="AD100" s="116"/>
      <c r="AE100" s="116"/>
      <c r="AF100" s="116"/>
      <c r="AG100" s="116" t="s">
        <v>138</v>
      </c>
      <c r="AH100" s="116">
        <v>0</v>
      </c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</row>
    <row r="101" spans="1:60" outlineLevel="1" x14ac:dyDescent="0.2">
      <c r="A101" s="119"/>
      <c r="B101" s="120"/>
      <c r="C101" s="146" t="s">
        <v>442</v>
      </c>
      <c r="D101" s="122"/>
      <c r="E101" s="123">
        <v>22.44</v>
      </c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16"/>
      <c r="Z101" s="116"/>
      <c r="AA101" s="116"/>
      <c r="AB101" s="116"/>
      <c r="AC101" s="116"/>
      <c r="AD101" s="116"/>
      <c r="AE101" s="116"/>
      <c r="AF101" s="116"/>
      <c r="AG101" s="116" t="s">
        <v>138</v>
      </c>
      <c r="AH101" s="116">
        <v>0</v>
      </c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</row>
    <row r="102" spans="1:60" outlineLevel="1" x14ac:dyDescent="0.2">
      <c r="A102" s="119"/>
      <c r="B102" s="120"/>
      <c r="C102" s="146" t="s">
        <v>439</v>
      </c>
      <c r="D102" s="122"/>
      <c r="E102" s="123">
        <v>7.84</v>
      </c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16"/>
      <c r="Z102" s="116"/>
      <c r="AA102" s="116"/>
      <c r="AB102" s="116"/>
      <c r="AC102" s="116"/>
      <c r="AD102" s="116"/>
      <c r="AE102" s="116"/>
      <c r="AF102" s="116"/>
      <c r="AG102" s="116" t="s">
        <v>138</v>
      </c>
      <c r="AH102" s="116">
        <v>0</v>
      </c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</row>
    <row r="103" spans="1:60" outlineLevel="1" x14ac:dyDescent="0.2">
      <c r="A103" s="131">
        <v>23</v>
      </c>
      <c r="B103" s="132" t="s">
        <v>196</v>
      </c>
      <c r="C103" s="145" t="s">
        <v>443</v>
      </c>
      <c r="D103" s="133" t="s">
        <v>135</v>
      </c>
      <c r="E103" s="134">
        <v>8.5</v>
      </c>
      <c r="F103" s="135"/>
      <c r="G103" s="136">
        <f>ROUND(E103*F103,2)</f>
        <v>0</v>
      </c>
      <c r="H103" s="121">
        <v>1.02</v>
      </c>
      <c r="I103" s="121">
        <f>ROUND(E103*H103,2)</f>
        <v>8.67</v>
      </c>
      <c r="J103" s="121">
        <v>51.48</v>
      </c>
      <c r="K103" s="121">
        <f>ROUND(E103*J103,2)</f>
        <v>437.58</v>
      </c>
      <c r="L103" s="121">
        <v>15</v>
      </c>
      <c r="M103" s="121">
        <f>G103*(1+L103/100)</f>
        <v>0</v>
      </c>
      <c r="N103" s="121">
        <v>1.0000000000000001E-5</v>
      </c>
      <c r="O103" s="121">
        <f>ROUND(E103*N103,2)</f>
        <v>0</v>
      </c>
      <c r="P103" s="121">
        <v>0</v>
      </c>
      <c r="Q103" s="121">
        <f>ROUND(E103*P103,2)</f>
        <v>0</v>
      </c>
      <c r="R103" s="121"/>
      <c r="S103" s="121" t="s">
        <v>130</v>
      </c>
      <c r="T103" s="121" t="s">
        <v>130</v>
      </c>
      <c r="U103" s="121">
        <v>0.13</v>
      </c>
      <c r="V103" s="121">
        <f>ROUND(E103*U103,2)</f>
        <v>1.1100000000000001</v>
      </c>
      <c r="W103" s="121"/>
      <c r="X103" s="121" t="s">
        <v>131</v>
      </c>
      <c r="Y103" s="116"/>
      <c r="Z103" s="116"/>
      <c r="AA103" s="116"/>
      <c r="AB103" s="116"/>
      <c r="AC103" s="116"/>
      <c r="AD103" s="116"/>
      <c r="AE103" s="116"/>
      <c r="AF103" s="116"/>
      <c r="AG103" s="116" t="s">
        <v>132</v>
      </c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</row>
    <row r="104" spans="1:60" outlineLevel="1" x14ac:dyDescent="0.2">
      <c r="A104" s="119"/>
      <c r="B104" s="120"/>
      <c r="C104" s="146" t="s">
        <v>404</v>
      </c>
      <c r="D104" s="122"/>
      <c r="E104" s="123">
        <v>2.38</v>
      </c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16"/>
      <c r="Z104" s="116"/>
      <c r="AA104" s="116"/>
      <c r="AB104" s="116"/>
      <c r="AC104" s="116"/>
      <c r="AD104" s="116"/>
      <c r="AE104" s="116"/>
      <c r="AF104" s="116"/>
      <c r="AG104" s="116" t="s">
        <v>138</v>
      </c>
      <c r="AH104" s="116">
        <v>0</v>
      </c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</row>
    <row r="105" spans="1:60" outlineLevel="1" x14ac:dyDescent="0.2">
      <c r="A105" s="119"/>
      <c r="B105" s="120"/>
      <c r="C105" s="146" t="s">
        <v>405</v>
      </c>
      <c r="D105" s="122"/>
      <c r="E105" s="123">
        <v>0.72</v>
      </c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16"/>
      <c r="Z105" s="116"/>
      <c r="AA105" s="116"/>
      <c r="AB105" s="116"/>
      <c r="AC105" s="116"/>
      <c r="AD105" s="116"/>
      <c r="AE105" s="116"/>
      <c r="AF105" s="116"/>
      <c r="AG105" s="116" t="s">
        <v>138</v>
      </c>
      <c r="AH105" s="116">
        <v>0</v>
      </c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</row>
    <row r="106" spans="1:60" outlineLevel="1" x14ac:dyDescent="0.2">
      <c r="A106" s="119"/>
      <c r="B106" s="120"/>
      <c r="C106" s="146" t="s">
        <v>406</v>
      </c>
      <c r="D106" s="122"/>
      <c r="E106" s="123">
        <v>2.8</v>
      </c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16"/>
      <c r="Z106" s="116"/>
      <c r="AA106" s="116"/>
      <c r="AB106" s="116"/>
      <c r="AC106" s="116"/>
      <c r="AD106" s="116"/>
      <c r="AE106" s="116"/>
      <c r="AF106" s="116"/>
      <c r="AG106" s="116" t="s">
        <v>138</v>
      </c>
      <c r="AH106" s="116">
        <v>0</v>
      </c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</row>
    <row r="107" spans="1:60" outlineLevel="1" x14ac:dyDescent="0.2">
      <c r="A107" s="119"/>
      <c r="B107" s="120"/>
      <c r="C107" s="146" t="s">
        <v>407</v>
      </c>
      <c r="D107" s="122"/>
      <c r="E107" s="123">
        <v>2.6</v>
      </c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16"/>
      <c r="Z107" s="116"/>
      <c r="AA107" s="116"/>
      <c r="AB107" s="116"/>
      <c r="AC107" s="116"/>
      <c r="AD107" s="116"/>
      <c r="AE107" s="116"/>
      <c r="AF107" s="116"/>
      <c r="AG107" s="116" t="s">
        <v>138</v>
      </c>
      <c r="AH107" s="116">
        <v>0</v>
      </c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</row>
    <row r="108" spans="1:60" x14ac:dyDescent="0.2">
      <c r="A108" s="125" t="s">
        <v>125</v>
      </c>
      <c r="B108" s="126" t="s">
        <v>57</v>
      </c>
      <c r="C108" s="143" t="s">
        <v>58</v>
      </c>
      <c r="D108" s="127"/>
      <c r="E108" s="128"/>
      <c r="F108" s="129"/>
      <c r="G108" s="130">
        <f>SUMIF(AG109:AG150,"&lt;&gt;NOR",G109:G150)</f>
        <v>0</v>
      </c>
      <c r="H108" s="124"/>
      <c r="I108" s="124">
        <f>SUM(I109:I150)</f>
        <v>1567.8500000000001</v>
      </c>
      <c r="J108" s="124"/>
      <c r="K108" s="124">
        <f>SUM(K109:K150)</f>
        <v>16903.53</v>
      </c>
      <c r="L108" s="124"/>
      <c r="M108" s="124">
        <f>SUM(M109:M150)</f>
        <v>0</v>
      </c>
      <c r="N108" s="124"/>
      <c r="O108" s="124">
        <f>SUM(O109:O150)</f>
        <v>0.05</v>
      </c>
      <c r="P108" s="124"/>
      <c r="Q108" s="124">
        <f>SUM(Q109:Q150)</f>
        <v>2.2599999999999998</v>
      </c>
      <c r="R108" s="124"/>
      <c r="S108" s="124"/>
      <c r="T108" s="124"/>
      <c r="U108" s="124"/>
      <c r="V108" s="124">
        <f>SUM(V109:V150)</f>
        <v>33.65</v>
      </c>
      <c r="W108" s="124"/>
      <c r="X108" s="124"/>
      <c r="AG108" t="s">
        <v>126</v>
      </c>
    </row>
    <row r="109" spans="1:60" outlineLevel="1" x14ac:dyDescent="0.2">
      <c r="A109" s="131">
        <v>24</v>
      </c>
      <c r="B109" s="132" t="s">
        <v>444</v>
      </c>
      <c r="C109" s="145" t="s">
        <v>445</v>
      </c>
      <c r="D109" s="133" t="s">
        <v>135</v>
      </c>
      <c r="E109" s="134">
        <v>5.28</v>
      </c>
      <c r="F109" s="135"/>
      <c r="G109" s="136">
        <f>ROUND(E109*F109,2)</f>
        <v>0</v>
      </c>
      <c r="H109" s="121">
        <v>0</v>
      </c>
      <c r="I109" s="121">
        <f>ROUND(E109*H109,2)</f>
        <v>0</v>
      </c>
      <c r="J109" s="121">
        <v>59.5</v>
      </c>
      <c r="K109" s="121">
        <f>ROUND(E109*J109,2)</f>
        <v>314.16000000000003</v>
      </c>
      <c r="L109" s="121">
        <v>15</v>
      </c>
      <c r="M109" s="121">
        <f>G109*(1+L109/100)</f>
        <v>0</v>
      </c>
      <c r="N109" s="121">
        <v>0</v>
      </c>
      <c r="O109" s="121">
        <f>ROUND(E109*N109,2)</f>
        <v>0</v>
      </c>
      <c r="P109" s="121">
        <v>1.75E-3</v>
      </c>
      <c r="Q109" s="121">
        <f>ROUND(E109*P109,2)</f>
        <v>0.01</v>
      </c>
      <c r="R109" s="121"/>
      <c r="S109" s="121" t="s">
        <v>130</v>
      </c>
      <c r="T109" s="121" t="s">
        <v>130</v>
      </c>
      <c r="U109" s="121">
        <v>0.16500000000000001</v>
      </c>
      <c r="V109" s="121">
        <f>ROUND(E109*U109,2)</f>
        <v>0.87</v>
      </c>
      <c r="W109" s="121"/>
      <c r="X109" s="121" t="s">
        <v>131</v>
      </c>
      <c r="Y109" s="116"/>
      <c r="Z109" s="116"/>
      <c r="AA109" s="116"/>
      <c r="AB109" s="116"/>
      <c r="AC109" s="116"/>
      <c r="AD109" s="116"/>
      <c r="AE109" s="116"/>
      <c r="AF109" s="116"/>
      <c r="AG109" s="116" t="s">
        <v>132</v>
      </c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</row>
    <row r="110" spans="1:60" outlineLevel="1" x14ac:dyDescent="0.2">
      <c r="A110" s="119"/>
      <c r="B110" s="120"/>
      <c r="C110" s="146" t="s">
        <v>392</v>
      </c>
      <c r="D110" s="122"/>
      <c r="E110" s="123">
        <v>1.08</v>
      </c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16"/>
      <c r="Z110" s="116"/>
      <c r="AA110" s="116"/>
      <c r="AB110" s="116"/>
      <c r="AC110" s="116"/>
      <c r="AD110" s="116"/>
      <c r="AE110" s="116"/>
      <c r="AF110" s="116"/>
      <c r="AG110" s="116" t="s">
        <v>138</v>
      </c>
      <c r="AH110" s="116">
        <v>0</v>
      </c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</row>
    <row r="111" spans="1:60" outlineLevel="1" x14ac:dyDescent="0.2">
      <c r="A111" s="119"/>
      <c r="B111" s="120"/>
      <c r="C111" s="146" t="s">
        <v>438</v>
      </c>
      <c r="D111" s="122"/>
      <c r="E111" s="123">
        <v>4.2</v>
      </c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16"/>
      <c r="Z111" s="116"/>
      <c r="AA111" s="116"/>
      <c r="AB111" s="116"/>
      <c r="AC111" s="116"/>
      <c r="AD111" s="116"/>
      <c r="AE111" s="116"/>
      <c r="AF111" s="116"/>
      <c r="AG111" s="116" t="s">
        <v>138</v>
      </c>
      <c r="AH111" s="116">
        <v>0</v>
      </c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</row>
    <row r="112" spans="1:60" outlineLevel="1" x14ac:dyDescent="0.2">
      <c r="A112" s="131">
        <v>25</v>
      </c>
      <c r="B112" s="132" t="s">
        <v>446</v>
      </c>
      <c r="C112" s="145" t="s">
        <v>447</v>
      </c>
      <c r="D112" s="133" t="s">
        <v>135</v>
      </c>
      <c r="E112" s="134">
        <v>5.28</v>
      </c>
      <c r="F112" s="135"/>
      <c r="G112" s="136">
        <f>ROUND(E112*F112,2)</f>
        <v>0</v>
      </c>
      <c r="H112" s="121">
        <v>0</v>
      </c>
      <c r="I112" s="121">
        <f>ROUND(E112*H112,2)</f>
        <v>0</v>
      </c>
      <c r="J112" s="121">
        <v>64.7</v>
      </c>
      <c r="K112" s="121">
        <f>ROUND(E112*J112,2)</f>
        <v>341.62</v>
      </c>
      <c r="L112" s="121">
        <v>15</v>
      </c>
      <c r="M112" s="121">
        <f>G112*(1+L112/100)</f>
        <v>0</v>
      </c>
      <c r="N112" s="121">
        <v>0</v>
      </c>
      <c r="O112" s="121">
        <f>ROUND(E112*N112,2)</f>
        <v>0</v>
      </c>
      <c r="P112" s="121">
        <v>0.02</v>
      </c>
      <c r="Q112" s="121">
        <f>ROUND(E112*P112,2)</f>
        <v>0.11</v>
      </c>
      <c r="R112" s="121"/>
      <c r="S112" s="121" t="s">
        <v>130</v>
      </c>
      <c r="T112" s="121" t="s">
        <v>136</v>
      </c>
      <c r="U112" s="121">
        <v>0.14699999999999999</v>
      </c>
      <c r="V112" s="121">
        <f>ROUND(E112*U112,2)</f>
        <v>0.78</v>
      </c>
      <c r="W112" s="121"/>
      <c r="X112" s="121" t="s">
        <v>131</v>
      </c>
      <c r="Y112" s="116"/>
      <c r="Z112" s="116"/>
      <c r="AA112" s="116"/>
      <c r="AB112" s="116"/>
      <c r="AC112" s="116"/>
      <c r="AD112" s="116"/>
      <c r="AE112" s="116"/>
      <c r="AF112" s="116"/>
      <c r="AG112" s="116" t="s">
        <v>132</v>
      </c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</row>
    <row r="113" spans="1:60" outlineLevel="1" x14ac:dyDescent="0.2">
      <c r="A113" s="119"/>
      <c r="B113" s="120"/>
      <c r="C113" s="146" t="s">
        <v>392</v>
      </c>
      <c r="D113" s="122"/>
      <c r="E113" s="123">
        <v>1.08</v>
      </c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16"/>
      <c r="Z113" s="116"/>
      <c r="AA113" s="116"/>
      <c r="AB113" s="116"/>
      <c r="AC113" s="116"/>
      <c r="AD113" s="116"/>
      <c r="AE113" s="116"/>
      <c r="AF113" s="116"/>
      <c r="AG113" s="116" t="s">
        <v>138</v>
      </c>
      <c r="AH113" s="116">
        <v>0</v>
      </c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</row>
    <row r="114" spans="1:60" outlineLevel="1" x14ac:dyDescent="0.2">
      <c r="A114" s="119"/>
      <c r="B114" s="120"/>
      <c r="C114" s="146" t="s">
        <v>438</v>
      </c>
      <c r="D114" s="122"/>
      <c r="E114" s="123">
        <v>4.2</v>
      </c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16"/>
      <c r="Z114" s="116"/>
      <c r="AA114" s="116"/>
      <c r="AB114" s="116"/>
      <c r="AC114" s="116"/>
      <c r="AD114" s="116"/>
      <c r="AE114" s="116"/>
      <c r="AF114" s="116"/>
      <c r="AG114" s="116" t="s">
        <v>138</v>
      </c>
      <c r="AH114" s="116">
        <v>0</v>
      </c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</row>
    <row r="115" spans="1:60" outlineLevel="1" x14ac:dyDescent="0.2">
      <c r="A115" s="131">
        <v>26</v>
      </c>
      <c r="B115" s="132" t="s">
        <v>448</v>
      </c>
      <c r="C115" s="145" t="s">
        <v>449</v>
      </c>
      <c r="D115" s="133" t="s">
        <v>141</v>
      </c>
      <c r="E115" s="134">
        <v>3.6</v>
      </c>
      <c r="F115" s="135"/>
      <c r="G115" s="136">
        <f>ROUND(E115*F115,2)</f>
        <v>0</v>
      </c>
      <c r="H115" s="121">
        <v>0</v>
      </c>
      <c r="I115" s="121">
        <f>ROUND(E115*H115,2)</f>
        <v>0</v>
      </c>
      <c r="J115" s="121">
        <v>27</v>
      </c>
      <c r="K115" s="121">
        <f>ROUND(E115*J115,2)</f>
        <v>97.2</v>
      </c>
      <c r="L115" s="121">
        <v>15</v>
      </c>
      <c r="M115" s="121">
        <f>G115*(1+L115/100)</f>
        <v>0</v>
      </c>
      <c r="N115" s="121">
        <v>0</v>
      </c>
      <c r="O115" s="121">
        <f>ROUND(E115*N115,2)</f>
        <v>0</v>
      </c>
      <c r="P115" s="121">
        <v>4.0000000000000002E-4</v>
      </c>
      <c r="Q115" s="121">
        <f>ROUND(E115*P115,2)</f>
        <v>0</v>
      </c>
      <c r="R115" s="121"/>
      <c r="S115" s="121" t="s">
        <v>130</v>
      </c>
      <c r="T115" s="121" t="s">
        <v>130</v>
      </c>
      <c r="U115" s="121">
        <v>7.0000000000000007E-2</v>
      </c>
      <c r="V115" s="121">
        <f>ROUND(E115*U115,2)</f>
        <v>0.25</v>
      </c>
      <c r="W115" s="121"/>
      <c r="X115" s="121" t="s">
        <v>131</v>
      </c>
      <c r="Y115" s="116"/>
      <c r="Z115" s="116"/>
      <c r="AA115" s="116"/>
      <c r="AB115" s="116"/>
      <c r="AC115" s="116"/>
      <c r="AD115" s="116"/>
      <c r="AE115" s="116"/>
      <c r="AF115" s="116"/>
      <c r="AG115" s="116" t="s">
        <v>132</v>
      </c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</row>
    <row r="116" spans="1:60" outlineLevel="1" x14ac:dyDescent="0.2">
      <c r="A116" s="119"/>
      <c r="B116" s="120"/>
      <c r="C116" s="146" t="s">
        <v>450</v>
      </c>
      <c r="D116" s="122"/>
      <c r="E116" s="123">
        <v>3.6</v>
      </c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16"/>
      <c r="Z116" s="116"/>
      <c r="AA116" s="116"/>
      <c r="AB116" s="116"/>
      <c r="AC116" s="116"/>
      <c r="AD116" s="116"/>
      <c r="AE116" s="116"/>
      <c r="AF116" s="116"/>
      <c r="AG116" s="116" t="s">
        <v>138</v>
      </c>
      <c r="AH116" s="116">
        <v>0</v>
      </c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</row>
    <row r="117" spans="1:60" outlineLevel="1" x14ac:dyDescent="0.2">
      <c r="A117" s="137">
        <v>27</v>
      </c>
      <c r="B117" s="138" t="s">
        <v>198</v>
      </c>
      <c r="C117" s="144" t="s">
        <v>451</v>
      </c>
      <c r="D117" s="139" t="s">
        <v>129</v>
      </c>
      <c r="E117" s="140">
        <v>8</v>
      </c>
      <c r="F117" s="141"/>
      <c r="G117" s="142">
        <f>ROUND(E117*F117,2)</f>
        <v>0</v>
      </c>
      <c r="H117" s="121">
        <v>0</v>
      </c>
      <c r="I117" s="121">
        <f>ROUND(E117*H117,2)</f>
        <v>0</v>
      </c>
      <c r="J117" s="121">
        <v>17.600000000000001</v>
      </c>
      <c r="K117" s="121">
        <f>ROUND(E117*J117,2)</f>
        <v>140.80000000000001</v>
      </c>
      <c r="L117" s="121">
        <v>15</v>
      </c>
      <c r="M117" s="121">
        <f>G117*(1+L117/100)</f>
        <v>0</v>
      </c>
      <c r="N117" s="121">
        <v>0</v>
      </c>
      <c r="O117" s="121">
        <f>ROUND(E117*N117,2)</f>
        <v>0</v>
      </c>
      <c r="P117" s="121">
        <v>0</v>
      </c>
      <c r="Q117" s="121">
        <f>ROUND(E117*P117,2)</f>
        <v>0</v>
      </c>
      <c r="R117" s="121"/>
      <c r="S117" s="121" t="s">
        <v>130</v>
      </c>
      <c r="T117" s="121" t="s">
        <v>130</v>
      </c>
      <c r="U117" s="121">
        <v>0.05</v>
      </c>
      <c r="V117" s="121">
        <f>ROUND(E117*U117,2)</f>
        <v>0.4</v>
      </c>
      <c r="W117" s="121"/>
      <c r="X117" s="121" t="s">
        <v>131</v>
      </c>
      <c r="Y117" s="116"/>
      <c r="Z117" s="116"/>
      <c r="AA117" s="116"/>
      <c r="AB117" s="116"/>
      <c r="AC117" s="116"/>
      <c r="AD117" s="116"/>
      <c r="AE117" s="116"/>
      <c r="AF117" s="116"/>
      <c r="AG117" s="116" t="s">
        <v>132</v>
      </c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</row>
    <row r="118" spans="1:60" outlineLevel="1" x14ac:dyDescent="0.2">
      <c r="A118" s="131">
        <v>28</v>
      </c>
      <c r="B118" s="132" t="s">
        <v>200</v>
      </c>
      <c r="C118" s="145" t="s">
        <v>201</v>
      </c>
      <c r="D118" s="133" t="s">
        <v>135</v>
      </c>
      <c r="E118" s="134">
        <v>1.1819999999999999</v>
      </c>
      <c r="F118" s="135"/>
      <c r="G118" s="136">
        <f>ROUND(E118*F118,2)</f>
        <v>0</v>
      </c>
      <c r="H118" s="121">
        <v>31.09</v>
      </c>
      <c r="I118" s="121">
        <f>ROUND(E118*H118,2)</f>
        <v>36.75</v>
      </c>
      <c r="J118" s="121">
        <v>367.41</v>
      </c>
      <c r="K118" s="121">
        <f>ROUND(E118*J118,2)</f>
        <v>434.28</v>
      </c>
      <c r="L118" s="121">
        <v>15</v>
      </c>
      <c r="M118" s="121">
        <f>G118*(1+L118/100)</f>
        <v>0</v>
      </c>
      <c r="N118" s="121">
        <v>1.17E-3</v>
      </c>
      <c r="O118" s="121">
        <f>ROUND(E118*N118,2)</f>
        <v>0</v>
      </c>
      <c r="P118" s="121">
        <v>7.5999999999999998E-2</v>
      </c>
      <c r="Q118" s="121">
        <f>ROUND(E118*P118,2)</f>
        <v>0.09</v>
      </c>
      <c r="R118" s="121"/>
      <c r="S118" s="121" t="s">
        <v>130</v>
      </c>
      <c r="T118" s="121" t="s">
        <v>130</v>
      </c>
      <c r="U118" s="121">
        <v>0.93899999999999995</v>
      </c>
      <c r="V118" s="121">
        <f>ROUND(E118*U118,2)</f>
        <v>1.1100000000000001</v>
      </c>
      <c r="W118" s="121"/>
      <c r="X118" s="121" t="s">
        <v>131</v>
      </c>
      <c r="Y118" s="116"/>
      <c r="Z118" s="116"/>
      <c r="AA118" s="116"/>
      <c r="AB118" s="116"/>
      <c r="AC118" s="116"/>
      <c r="AD118" s="116"/>
      <c r="AE118" s="116"/>
      <c r="AF118" s="116"/>
      <c r="AG118" s="116" t="s">
        <v>132</v>
      </c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</row>
    <row r="119" spans="1:60" outlineLevel="1" x14ac:dyDescent="0.2">
      <c r="A119" s="119"/>
      <c r="B119" s="120"/>
      <c r="C119" s="146" t="s">
        <v>202</v>
      </c>
      <c r="D119" s="122"/>
      <c r="E119" s="123">
        <v>1.1819999999999999</v>
      </c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16"/>
      <c r="Z119" s="116"/>
      <c r="AA119" s="116"/>
      <c r="AB119" s="116"/>
      <c r="AC119" s="116"/>
      <c r="AD119" s="116"/>
      <c r="AE119" s="116"/>
      <c r="AF119" s="116"/>
      <c r="AG119" s="116" t="s">
        <v>138</v>
      </c>
      <c r="AH119" s="116">
        <v>0</v>
      </c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</row>
    <row r="120" spans="1:60" outlineLevel="1" x14ac:dyDescent="0.2">
      <c r="A120" s="131">
        <v>29</v>
      </c>
      <c r="B120" s="132" t="s">
        <v>452</v>
      </c>
      <c r="C120" s="145" t="s">
        <v>453</v>
      </c>
      <c r="D120" s="133" t="s">
        <v>141</v>
      </c>
      <c r="E120" s="134">
        <v>4</v>
      </c>
      <c r="F120" s="135"/>
      <c r="G120" s="136">
        <f>ROUND(E120*F120,2)</f>
        <v>0</v>
      </c>
      <c r="H120" s="121">
        <v>11.3</v>
      </c>
      <c r="I120" s="121">
        <f>ROUND(E120*H120,2)</f>
        <v>45.2</v>
      </c>
      <c r="J120" s="121">
        <v>95.2</v>
      </c>
      <c r="K120" s="121">
        <f>ROUND(E120*J120,2)</f>
        <v>380.8</v>
      </c>
      <c r="L120" s="121">
        <v>15</v>
      </c>
      <c r="M120" s="121">
        <f>G120*(1+L120/100)</f>
        <v>0</v>
      </c>
      <c r="N120" s="121">
        <v>4.8999999999999998E-4</v>
      </c>
      <c r="O120" s="121">
        <f>ROUND(E120*N120,2)</f>
        <v>0</v>
      </c>
      <c r="P120" s="121">
        <v>6.0000000000000001E-3</v>
      </c>
      <c r="Q120" s="121">
        <f>ROUND(E120*P120,2)</f>
        <v>0.02</v>
      </c>
      <c r="R120" s="121"/>
      <c r="S120" s="121" t="s">
        <v>130</v>
      </c>
      <c r="T120" s="121" t="s">
        <v>136</v>
      </c>
      <c r="U120" s="121">
        <v>0.27400000000000002</v>
      </c>
      <c r="V120" s="121">
        <f>ROUND(E120*U120,2)</f>
        <v>1.1000000000000001</v>
      </c>
      <c r="W120" s="121"/>
      <c r="X120" s="121" t="s">
        <v>131</v>
      </c>
      <c r="Y120" s="116"/>
      <c r="Z120" s="116"/>
      <c r="AA120" s="116"/>
      <c r="AB120" s="116"/>
      <c r="AC120" s="116"/>
      <c r="AD120" s="116"/>
      <c r="AE120" s="116"/>
      <c r="AF120" s="116"/>
      <c r="AG120" s="116" t="s">
        <v>132</v>
      </c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</row>
    <row r="121" spans="1:60" outlineLevel="1" x14ac:dyDescent="0.2">
      <c r="A121" s="119"/>
      <c r="B121" s="120"/>
      <c r="C121" s="146" t="s">
        <v>49</v>
      </c>
      <c r="D121" s="122"/>
      <c r="E121" s="123">
        <v>4</v>
      </c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16"/>
      <c r="Z121" s="116"/>
      <c r="AA121" s="116"/>
      <c r="AB121" s="116"/>
      <c r="AC121" s="116"/>
      <c r="AD121" s="116"/>
      <c r="AE121" s="116"/>
      <c r="AF121" s="116"/>
      <c r="AG121" s="116" t="s">
        <v>138</v>
      </c>
      <c r="AH121" s="116">
        <v>0</v>
      </c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</row>
    <row r="122" spans="1:60" outlineLevel="1" x14ac:dyDescent="0.2">
      <c r="A122" s="137">
        <v>30</v>
      </c>
      <c r="B122" s="138" t="s">
        <v>454</v>
      </c>
      <c r="C122" s="144" t="s">
        <v>455</v>
      </c>
      <c r="D122" s="139" t="s">
        <v>141</v>
      </c>
      <c r="E122" s="140">
        <v>2</v>
      </c>
      <c r="F122" s="141"/>
      <c r="G122" s="142">
        <f>ROUND(E122*F122,2)</f>
        <v>0</v>
      </c>
      <c r="H122" s="121">
        <v>13.06</v>
      </c>
      <c r="I122" s="121">
        <f>ROUND(E122*H122,2)</f>
        <v>26.12</v>
      </c>
      <c r="J122" s="121">
        <v>151.94</v>
      </c>
      <c r="K122" s="121">
        <f>ROUND(E122*J122,2)</f>
        <v>303.88</v>
      </c>
      <c r="L122" s="121">
        <v>15</v>
      </c>
      <c r="M122" s="121">
        <f>G122*(1+L122/100)</f>
        <v>0</v>
      </c>
      <c r="N122" s="121">
        <v>4.8999999999999998E-4</v>
      </c>
      <c r="O122" s="121">
        <f>ROUND(E122*N122,2)</f>
        <v>0</v>
      </c>
      <c r="P122" s="121">
        <v>2.7E-2</v>
      </c>
      <c r="Q122" s="121">
        <f>ROUND(E122*P122,2)</f>
        <v>0.05</v>
      </c>
      <c r="R122" s="121"/>
      <c r="S122" s="121" t="s">
        <v>130</v>
      </c>
      <c r="T122" s="121" t="s">
        <v>130</v>
      </c>
      <c r="U122" s="121">
        <v>0.42199999999999999</v>
      </c>
      <c r="V122" s="121">
        <f>ROUND(E122*U122,2)</f>
        <v>0.84</v>
      </c>
      <c r="W122" s="121"/>
      <c r="X122" s="121" t="s">
        <v>131</v>
      </c>
      <c r="Y122" s="116"/>
      <c r="Z122" s="116"/>
      <c r="AA122" s="116"/>
      <c r="AB122" s="116"/>
      <c r="AC122" s="116"/>
      <c r="AD122" s="116"/>
      <c r="AE122" s="116"/>
      <c r="AF122" s="116"/>
      <c r="AG122" s="116" t="s">
        <v>132</v>
      </c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</row>
    <row r="123" spans="1:60" outlineLevel="1" x14ac:dyDescent="0.2">
      <c r="A123" s="137">
        <v>31</v>
      </c>
      <c r="B123" s="138" t="s">
        <v>456</v>
      </c>
      <c r="C123" s="144" t="s">
        <v>457</v>
      </c>
      <c r="D123" s="139" t="s">
        <v>141</v>
      </c>
      <c r="E123" s="140">
        <v>55</v>
      </c>
      <c r="F123" s="141"/>
      <c r="G123" s="142">
        <f>ROUND(E123*F123,2)</f>
        <v>0</v>
      </c>
      <c r="H123" s="121">
        <v>13.02</v>
      </c>
      <c r="I123" s="121">
        <f>ROUND(E123*H123,2)</f>
        <v>716.1</v>
      </c>
      <c r="J123" s="121">
        <v>97.48</v>
      </c>
      <c r="K123" s="121">
        <f>ROUND(E123*J123,2)</f>
        <v>5361.4</v>
      </c>
      <c r="L123" s="121">
        <v>15</v>
      </c>
      <c r="M123" s="121">
        <f>G123*(1+L123/100)</f>
        <v>0</v>
      </c>
      <c r="N123" s="121">
        <v>0</v>
      </c>
      <c r="O123" s="121">
        <f>ROUND(E123*N123,2)</f>
        <v>0</v>
      </c>
      <c r="P123" s="121">
        <v>2.16E-3</v>
      </c>
      <c r="Q123" s="121">
        <f>ROUND(E123*P123,2)</f>
        <v>0.12</v>
      </c>
      <c r="R123" s="121"/>
      <c r="S123" s="121" t="s">
        <v>130</v>
      </c>
      <c r="T123" s="121" t="s">
        <v>136</v>
      </c>
      <c r="U123" s="121">
        <v>0.26500000000000001</v>
      </c>
      <c r="V123" s="121">
        <f>ROUND(E123*U123,2)</f>
        <v>14.58</v>
      </c>
      <c r="W123" s="121"/>
      <c r="X123" s="121" t="s">
        <v>131</v>
      </c>
      <c r="Y123" s="116"/>
      <c r="Z123" s="116"/>
      <c r="AA123" s="116"/>
      <c r="AB123" s="116"/>
      <c r="AC123" s="116"/>
      <c r="AD123" s="116"/>
      <c r="AE123" s="116"/>
      <c r="AF123" s="116"/>
      <c r="AG123" s="116" t="s">
        <v>132</v>
      </c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</row>
    <row r="124" spans="1:60" outlineLevel="1" x14ac:dyDescent="0.2">
      <c r="A124" s="137">
        <v>32</v>
      </c>
      <c r="B124" s="138" t="s">
        <v>458</v>
      </c>
      <c r="C124" s="144" t="s">
        <v>459</v>
      </c>
      <c r="D124" s="139" t="s">
        <v>141</v>
      </c>
      <c r="E124" s="140">
        <v>55</v>
      </c>
      <c r="F124" s="141"/>
      <c r="G124" s="142">
        <f>ROUND(E124*F124,2)</f>
        <v>0</v>
      </c>
      <c r="H124" s="121">
        <v>13.06</v>
      </c>
      <c r="I124" s="121">
        <f>ROUND(E124*H124,2)</f>
        <v>718.3</v>
      </c>
      <c r="J124" s="121">
        <v>42.54</v>
      </c>
      <c r="K124" s="121">
        <f>ROUND(E124*J124,2)</f>
        <v>2339.6999999999998</v>
      </c>
      <c r="L124" s="121">
        <v>15</v>
      </c>
      <c r="M124" s="121">
        <f>G124*(1+L124/100)</f>
        <v>0</v>
      </c>
      <c r="N124" s="121">
        <v>4.8999999999999998E-4</v>
      </c>
      <c r="O124" s="121">
        <f>ROUND(E124*N124,2)</f>
        <v>0.03</v>
      </c>
      <c r="P124" s="121">
        <v>1E-3</v>
      </c>
      <c r="Q124" s="121">
        <f>ROUND(E124*P124,2)</f>
        <v>0.06</v>
      </c>
      <c r="R124" s="121"/>
      <c r="S124" s="121" t="s">
        <v>130</v>
      </c>
      <c r="T124" s="121" t="s">
        <v>130</v>
      </c>
      <c r="U124" s="121">
        <v>0.111</v>
      </c>
      <c r="V124" s="121">
        <f>ROUND(E124*U124,2)</f>
        <v>6.11</v>
      </c>
      <c r="W124" s="121"/>
      <c r="X124" s="121" t="s">
        <v>131</v>
      </c>
      <c r="Y124" s="116"/>
      <c r="Z124" s="116"/>
      <c r="AA124" s="116"/>
      <c r="AB124" s="116"/>
      <c r="AC124" s="116"/>
      <c r="AD124" s="116"/>
      <c r="AE124" s="116"/>
      <c r="AF124" s="116"/>
      <c r="AG124" s="116" t="s">
        <v>132</v>
      </c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</row>
    <row r="125" spans="1:60" outlineLevel="1" x14ac:dyDescent="0.2">
      <c r="A125" s="131">
        <v>33</v>
      </c>
      <c r="B125" s="132" t="s">
        <v>206</v>
      </c>
      <c r="C125" s="145" t="s">
        <v>207</v>
      </c>
      <c r="D125" s="133" t="s">
        <v>135</v>
      </c>
      <c r="E125" s="134">
        <v>43.82</v>
      </c>
      <c r="F125" s="135"/>
      <c r="G125" s="136">
        <f>ROUND(E125*F125,2)</f>
        <v>0</v>
      </c>
      <c r="H125" s="121">
        <v>0</v>
      </c>
      <c r="I125" s="121">
        <f>ROUND(E125*H125,2)</f>
        <v>0</v>
      </c>
      <c r="J125" s="121">
        <v>10</v>
      </c>
      <c r="K125" s="121">
        <f>ROUND(E125*J125,2)</f>
        <v>438.2</v>
      </c>
      <c r="L125" s="121">
        <v>15</v>
      </c>
      <c r="M125" s="121">
        <f>G125*(1+L125/100)</f>
        <v>0</v>
      </c>
      <c r="N125" s="121">
        <v>0</v>
      </c>
      <c r="O125" s="121">
        <f>ROUND(E125*N125,2)</f>
        <v>0</v>
      </c>
      <c r="P125" s="121">
        <v>4.0000000000000001E-3</v>
      </c>
      <c r="Q125" s="121">
        <f>ROUND(E125*P125,2)</f>
        <v>0.18</v>
      </c>
      <c r="R125" s="121"/>
      <c r="S125" s="121" t="s">
        <v>130</v>
      </c>
      <c r="T125" s="121" t="s">
        <v>136</v>
      </c>
      <c r="U125" s="121">
        <v>0.03</v>
      </c>
      <c r="V125" s="121">
        <f>ROUND(E125*U125,2)</f>
        <v>1.31</v>
      </c>
      <c r="W125" s="121"/>
      <c r="X125" s="121" t="s">
        <v>131</v>
      </c>
      <c r="Y125" s="116"/>
      <c r="Z125" s="116"/>
      <c r="AA125" s="116"/>
      <c r="AB125" s="116"/>
      <c r="AC125" s="116"/>
      <c r="AD125" s="116"/>
      <c r="AE125" s="116"/>
      <c r="AF125" s="116"/>
      <c r="AG125" s="116" t="s">
        <v>132</v>
      </c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</row>
    <row r="126" spans="1:60" outlineLevel="1" x14ac:dyDescent="0.2">
      <c r="A126" s="119"/>
      <c r="B126" s="120"/>
      <c r="C126" s="146" t="s">
        <v>409</v>
      </c>
      <c r="D126" s="122"/>
      <c r="E126" s="123">
        <v>15.3</v>
      </c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16"/>
      <c r="Z126" s="116"/>
      <c r="AA126" s="116"/>
      <c r="AB126" s="116"/>
      <c r="AC126" s="116"/>
      <c r="AD126" s="116"/>
      <c r="AE126" s="116"/>
      <c r="AF126" s="116"/>
      <c r="AG126" s="116" t="s">
        <v>138</v>
      </c>
      <c r="AH126" s="116">
        <v>0</v>
      </c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</row>
    <row r="127" spans="1:60" outlineLevel="1" x14ac:dyDescent="0.2">
      <c r="A127" s="119"/>
      <c r="B127" s="120"/>
      <c r="C127" s="146" t="s">
        <v>410</v>
      </c>
      <c r="D127" s="122"/>
      <c r="E127" s="123">
        <v>22.44</v>
      </c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16"/>
      <c r="Z127" s="116"/>
      <c r="AA127" s="116"/>
      <c r="AB127" s="116"/>
      <c r="AC127" s="116"/>
      <c r="AD127" s="116"/>
      <c r="AE127" s="116"/>
      <c r="AF127" s="116"/>
      <c r="AG127" s="116" t="s">
        <v>138</v>
      </c>
      <c r="AH127" s="116">
        <v>0</v>
      </c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</row>
    <row r="128" spans="1:60" outlineLevel="1" x14ac:dyDescent="0.2">
      <c r="A128" s="119"/>
      <c r="B128" s="120"/>
      <c r="C128" s="146" t="s">
        <v>411</v>
      </c>
      <c r="D128" s="122"/>
      <c r="E128" s="123">
        <v>1.04</v>
      </c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16"/>
      <c r="Z128" s="116"/>
      <c r="AA128" s="116"/>
      <c r="AB128" s="116"/>
      <c r="AC128" s="116"/>
      <c r="AD128" s="116"/>
      <c r="AE128" s="116"/>
      <c r="AF128" s="116"/>
      <c r="AG128" s="116" t="s">
        <v>138</v>
      </c>
      <c r="AH128" s="116">
        <v>0</v>
      </c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</row>
    <row r="129" spans="1:60" outlineLevel="1" x14ac:dyDescent="0.2">
      <c r="A129" s="119"/>
      <c r="B129" s="120"/>
      <c r="C129" s="146" t="s">
        <v>412</v>
      </c>
      <c r="D129" s="122"/>
      <c r="E129" s="123">
        <v>5.04</v>
      </c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16"/>
      <c r="Z129" s="116"/>
      <c r="AA129" s="116"/>
      <c r="AB129" s="116"/>
      <c r="AC129" s="116"/>
      <c r="AD129" s="116"/>
      <c r="AE129" s="116"/>
      <c r="AF129" s="116"/>
      <c r="AG129" s="116" t="s">
        <v>138</v>
      </c>
      <c r="AH129" s="116">
        <v>0</v>
      </c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</row>
    <row r="130" spans="1:60" outlineLevel="1" x14ac:dyDescent="0.2">
      <c r="A130" s="131">
        <v>34</v>
      </c>
      <c r="B130" s="132" t="s">
        <v>208</v>
      </c>
      <c r="C130" s="145" t="s">
        <v>209</v>
      </c>
      <c r="D130" s="133" t="s">
        <v>135</v>
      </c>
      <c r="E130" s="134">
        <v>123.212</v>
      </c>
      <c r="F130" s="135"/>
      <c r="G130" s="136">
        <f>ROUND(E130*F130,2)</f>
        <v>0</v>
      </c>
      <c r="H130" s="121">
        <v>0</v>
      </c>
      <c r="I130" s="121">
        <f>ROUND(E130*H130,2)</f>
        <v>0</v>
      </c>
      <c r="J130" s="121">
        <v>10</v>
      </c>
      <c r="K130" s="121">
        <f>ROUND(E130*J130,2)</f>
        <v>1232.1199999999999</v>
      </c>
      <c r="L130" s="121">
        <v>15</v>
      </c>
      <c r="M130" s="121">
        <f>G130*(1+L130/100)</f>
        <v>0</v>
      </c>
      <c r="N130" s="121">
        <v>0</v>
      </c>
      <c r="O130" s="121">
        <f>ROUND(E130*N130,2)</f>
        <v>0</v>
      </c>
      <c r="P130" s="121">
        <v>4.0000000000000001E-3</v>
      </c>
      <c r="Q130" s="121">
        <f>ROUND(E130*P130,2)</f>
        <v>0.49</v>
      </c>
      <c r="R130" s="121"/>
      <c r="S130" s="121" t="s">
        <v>130</v>
      </c>
      <c r="T130" s="121" t="s">
        <v>136</v>
      </c>
      <c r="U130" s="121">
        <v>0.03</v>
      </c>
      <c r="V130" s="121">
        <f>ROUND(E130*U130,2)</f>
        <v>3.7</v>
      </c>
      <c r="W130" s="121"/>
      <c r="X130" s="121" t="s">
        <v>131</v>
      </c>
      <c r="Y130" s="116"/>
      <c r="Z130" s="116"/>
      <c r="AA130" s="116"/>
      <c r="AB130" s="116"/>
      <c r="AC130" s="116"/>
      <c r="AD130" s="116"/>
      <c r="AE130" s="116"/>
      <c r="AF130" s="116"/>
      <c r="AG130" s="116" t="s">
        <v>132</v>
      </c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</row>
    <row r="131" spans="1:60" outlineLevel="1" x14ac:dyDescent="0.2">
      <c r="A131" s="119"/>
      <c r="B131" s="120"/>
      <c r="C131" s="146" t="s">
        <v>415</v>
      </c>
      <c r="D131" s="122"/>
      <c r="E131" s="123">
        <v>8.58</v>
      </c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16"/>
      <c r="Z131" s="116"/>
      <c r="AA131" s="116"/>
      <c r="AB131" s="116"/>
      <c r="AC131" s="116"/>
      <c r="AD131" s="116"/>
      <c r="AE131" s="116"/>
      <c r="AF131" s="116"/>
      <c r="AG131" s="116" t="s">
        <v>138</v>
      </c>
      <c r="AH131" s="116">
        <v>0</v>
      </c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</row>
    <row r="132" spans="1:60" outlineLevel="1" x14ac:dyDescent="0.2">
      <c r="A132" s="119"/>
      <c r="B132" s="120"/>
      <c r="C132" s="146" t="s">
        <v>180</v>
      </c>
      <c r="D132" s="122"/>
      <c r="E132" s="123">
        <v>-1.1819999999999999</v>
      </c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16"/>
      <c r="Z132" s="116"/>
      <c r="AA132" s="116"/>
      <c r="AB132" s="116"/>
      <c r="AC132" s="116"/>
      <c r="AD132" s="116"/>
      <c r="AE132" s="116"/>
      <c r="AF132" s="116"/>
      <c r="AG132" s="116" t="s">
        <v>138</v>
      </c>
      <c r="AH132" s="116">
        <v>0</v>
      </c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</row>
    <row r="133" spans="1:60" outlineLevel="1" x14ac:dyDescent="0.2">
      <c r="A133" s="119"/>
      <c r="B133" s="120"/>
      <c r="C133" s="146" t="s">
        <v>416</v>
      </c>
      <c r="D133" s="122"/>
      <c r="E133" s="123">
        <v>4.92</v>
      </c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16"/>
      <c r="Z133" s="116"/>
      <c r="AA133" s="116"/>
      <c r="AB133" s="116"/>
      <c r="AC133" s="116"/>
      <c r="AD133" s="116"/>
      <c r="AE133" s="116"/>
      <c r="AF133" s="116"/>
      <c r="AG133" s="116" t="s">
        <v>138</v>
      </c>
      <c r="AH133" s="116">
        <v>0</v>
      </c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</row>
    <row r="134" spans="1:60" outlineLevel="1" x14ac:dyDescent="0.2">
      <c r="A134" s="119"/>
      <c r="B134" s="120"/>
      <c r="C134" s="146" t="s">
        <v>417</v>
      </c>
      <c r="D134" s="122"/>
      <c r="E134" s="123">
        <v>10.92</v>
      </c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16"/>
      <c r="Z134" s="116"/>
      <c r="AA134" s="116"/>
      <c r="AB134" s="116"/>
      <c r="AC134" s="116"/>
      <c r="AD134" s="116"/>
      <c r="AE134" s="116"/>
      <c r="AF134" s="116"/>
      <c r="AG134" s="116" t="s">
        <v>138</v>
      </c>
      <c r="AH134" s="116">
        <v>0</v>
      </c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</row>
    <row r="135" spans="1:60" outlineLevel="1" x14ac:dyDescent="0.2">
      <c r="A135" s="119"/>
      <c r="B135" s="120"/>
      <c r="C135" s="146" t="s">
        <v>180</v>
      </c>
      <c r="D135" s="122"/>
      <c r="E135" s="123">
        <v>-1.1819999999999999</v>
      </c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16"/>
      <c r="Z135" s="116"/>
      <c r="AA135" s="116"/>
      <c r="AB135" s="116"/>
      <c r="AC135" s="116"/>
      <c r="AD135" s="116"/>
      <c r="AE135" s="116"/>
      <c r="AF135" s="116"/>
      <c r="AG135" s="116" t="s">
        <v>138</v>
      </c>
      <c r="AH135" s="116">
        <v>0</v>
      </c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</row>
    <row r="136" spans="1:60" outlineLevel="1" x14ac:dyDescent="0.2">
      <c r="A136" s="119"/>
      <c r="B136" s="120"/>
      <c r="C136" s="146" t="s">
        <v>418</v>
      </c>
      <c r="D136" s="122"/>
      <c r="E136" s="123">
        <v>42.12</v>
      </c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16"/>
      <c r="Z136" s="116"/>
      <c r="AA136" s="116"/>
      <c r="AB136" s="116"/>
      <c r="AC136" s="116"/>
      <c r="AD136" s="116"/>
      <c r="AE136" s="116"/>
      <c r="AF136" s="116"/>
      <c r="AG136" s="116" t="s">
        <v>138</v>
      </c>
      <c r="AH136" s="116">
        <v>0</v>
      </c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</row>
    <row r="137" spans="1:60" outlineLevel="1" x14ac:dyDescent="0.2">
      <c r="A137" s="119"/>
      <c r="B137" s="120"/>
      <c r="C137" s="146" t="s">
        <v>419</v>
      </c>
      <c r="D137" s="122"/>
      <c r="E137" s="123">
        <v>-2.6</v>
      </c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16"/>
      <c r="Z137" s="116"/>
      <c r="AA137" s="116"/>
      <c r="AB137" s="116"/>
      <c r="AC137" s="116"/>
      <c r="AD137" s="116"/>
      <c r="AE137" s="116"/>
      <c r="AF137" s="116"/>
      <c r="AG137" s="116" t="s">
        <v>138</v>
      </c>
      <c r="AH137" s="116">
        <v>0</v>
      </c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</row>
    <row r="138" spans="1:60" outlineLevel="1" x14ac:dyDescent="0.2">
      <c r="A138" s="119"/>
      <c r="B138" s="120"/>
      <c r="C138" s="146" t="s">
        <v>177</v>
      </c>
      <c r="D138" s="122"/>
      <c r="E138" s="123">
        <v>-1.5760000000000001</v>
      </c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16"/>
      <c r="Z138" s="116"/>
      <c r="AA138" s="116"/>
      <c r="AB138" s="116"/>
      <c r="AC138" s="116"/>
      <c r="AD138" s="116"/>
      <c r="AE138" s="116"/>
      <c r="AF138" s="116"/>
      <c r="AG138" s="116" t="s">
        <v>138</v>
      </c>
      <c r="AH138" s="116">
        <v>0</v>
      </c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</row>
    <row r="139" spans="1:60" outlineLevel="1" x14ac:dyDescent="0.2">
      <c r="A139" s="119"/>
      <c r="B139" s="120"/>
      <c r="C139" s="146" t="s">
        <v>420</v>
      </c>
      <c r="D139" s="122"/>
      <c r="E139" s="123">
        <v>52</v>
      </c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16"/>
      <c r="Z139" s="116"/>
      <c r="AA139" s="116"/>
      <c r="AB139" s="116"/>
      <c r="AC139" s="116"/>
      <c r="AD139" s="116"/>
      <c r="AE139" s="116"/>
      <c r="AF139" s="116"/>
      <c r="AG139" s="116" t="s">
        <v>138</v>
      </c>
      <c r="AH139" s="116">
        <v>0</v>
      </c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</row>
    <row r="140" spans="1:60" outlineLevel="1" x14ac:dyDescent="0.2">
      <c r="A140" s="119"/>
      <c r="B140" s="120"/>
      <c r="C140" s="146" t="s">
        <v>421</v>
      </c>
      <c r="D140" s="122"/>
      <c r="E140" s="123">
        <v>-2.8</v>
      </c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16"/>
      <c r="Z140" s="116"/>
      <c r="AA140" s="116"/>
      <c r="AB140" s="116"/>
      <c r="AC140" s="116"/>
      <c r="AD140" s="116"/>
      <c r="AE140" s="116"/>
      <c r="AF140" s="116"/>
      <c r="AG140" s="116" t="s">
        <v>138</v>
      </c>
      <c r="AH140" s="116">
        <v>0</v>
      </c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</row>
    <row r="141" spans="1:60" outlineLevel="1" x14ac:dyDescent="0.2">
      <c r="A141" s="119"/>
      <c r="B141" s="120"/>
      <c r="C141" s="146" t="s">
        <v>422</v>
      </c>
      <c r="D141" s="122"/>
      <c r="E141" s="123">
        <v>-0.72</v>
      </c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16"/>
      <c r="Z141" s="116"/>
      <c r="AA141" s="116"/>
      <c r="AB141" s="116"/>
      <c r="AC141" s="116"/>
      <c r="AD141" s="116"/>
      <c r="AE141" s="116"/>
      <c r="AF141" s="116"/>
      <c r="AG141" s="116" t="s">
        <v>138</v>
      </c>
      <c r="AH141" s="116">
        <v>0</v>
      </c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</row>
    <row r="142" spans="1:60" outlineLevel="1" x14ac:dyDescent="0.2">
      <c r="A142" s="119"/>
      <c r="B142" s="120"/>
      <c r="C142" s="146" t="s">
        <v>423</v>
      </c>
      <c r="D142" s="122"/>
      <c r="E142" s="123">
        <v>-3.1520000000000001</v>
      </c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16"/>
      <c r="Z142" s="116"/>
      <c r="AA142" s="116"/>
      <c r="AB142" s="116"/>
      <c r="AC142" s="116"/>
      <c r="AD142" s="116"/>
      <c r="AE142" s="116"/>
      <c r="AF142" s="116"/>
      <c r="AG142" s="116" t="s">
        <v>138</v>
      </c>
      <c r="AH142" s="116">
        <v>0</v>
      </c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</row>
    <row r="143" spans="1:60" outlineLevel="1" x14ac:dyDescent="0.2">
      <c r="A143" s="119"/>
      <c r="B143" s="120"/>
      <c r="C143" s="146" t="s">
        <v>424</v>
      </c>
      <c r="D143" s="122"/>
      <c r="E143" s="123">
        <v>21.84</v>
      </c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16"/>
      <c r="Z143" s="116"/>
      <c r="AA143" s="116"/>
      <c r="AB143" s="116"/>
      <c r="AC143" s="116"/>
      <c r="AD143" s="116"/>
      <c r="AE143" s="116"/>
      <c r="AF143" s="116"/>
      <c r="AG143" s="116" t="s">
        <v>138</v>
      </c>
      <c r="AH143" s="116">
        <v>0</v>
      </c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</row>
    <row r="144" spans="1:60" outlineLevel="1" x14ac:dyDescent="0.2">
      <c r="A144" s="119"/>
      <c r="B144" s="120"/>
      <c r="C144" s="146" t="s">
        <v>425</v>
      </c>
      <c r="D144" s="122"/>
      <c r="E144" s="123">
        <v>-2.38</v>
      </c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16"/>
      <c r="Z144" s="116"/>
      <c r="AA144" s="116"/>
      <c r="AB144" s="116"/>
      <c r="AC144" s="116"/>
      <c r="AD144" s="116"/>
      <c r="AE144" s="116"/>
      <c r="AF144" s="116"/>
      <c r="AG144" s="116" t="s">
        <v>138</v>
      </c>
      <c r="AH144" s="116">
        <v>0</v>
      </c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</row>
    <row r="145" spans="1:60" outlineLevel="1" x14ac:dyDescent="0.2">
      <c r="A145" s="119"/>
      <c r="B145" s="120"/>
      <c r="C145" s="146" t="s">
        <v>177</v>
      </c>
      <c r="D145" s="122"/>
      <c r="E145" s="123">
        <v>-1.5760000000000001</v>
      </c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16"/>
      <c r="Z145" s="116"/>
      <c r="AA145" s="116"/>
      <c r="AB145" s="116"/>
      <c r="AC145" s="116"/>
      <c r="AD145" s="116"/>
      <c r="AE145" s="116"/>
      <c r="AF145" s="116"/>
      <c r="AG145" s="116" t="s">
        <v>138</v>
      </c>
      <c r="AH145" s="116">
        <v>0</v>
      </c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</row>
    <row r="146" spans="1:60" ht="22.5" outlineLevel="1" x14ac:dyDescent="0.2">
      <c r="A146" s="137">
        <v>35</v>
      </c>
      <c r="B146" s="138" t="s">
        <v>460</v>
      </c>
      <c r="C146" s="144" t="s">
        <v>461</v>
      </c>
      <c r="D146" s="139" t="s">
        <v>129</v>
      </c>
      <c r="E146" s="140">
        <v>6</v>
      </c>
      <c r="F146" s="141"/>
      <c r="G146" s="142">
        <f>ROUND(E146*F146,2)</f>
        <v>0</v>
      </c>
      <c r="H146" s="121">
        <v>4.2300000000000004</v>
      </c>
      <c r="I146" s="121">
        <f>ROUND(E146*H146,2)</f>
        <v>25.38</v>
      </c>
      <c r="J146" s="121">
        <v>193.77</v>
      </c>
      <c r="K146" s="121">
        <f>ROUND(E146*J146,2)</f>
        <v>1162.6199999999999</v>
      </c>
      <c r="L146" s="121">
        <v>15</v>
      </c>
      <c r="M146" s="121">
        <f>G146*(1+L146/100)</f>
        <v>0</v>
      </c>
      <c r="N146" s="121">
        <v>3.6700000000000001E-3</v>
      </c>
      <c r="O146" s="121">
        <f>ROUND(E146*N146,2)</f>
        <v>0.02</v>
      </c>
      <c r="P146" s="121">
        <v>0</v>
      </c>
      <c r="Q146" s="121">
        <f>ROUND(E146*P146,2)</f>
        <v>0</v>
      </c>
      <c r="R146" s="121"/>
      <c r="S146" s="121" t="s">
        <v>130</v>
      </c>
      <c r="T146" s="121" t="s">
        <v>130</v>
      </c>
      <c r="U146" s="121">
        <v>0.433</v>
      </c>
      <c r="V146" s="121">
        <f>ROUND(E146*U146,2)</f>
        <v>2.6</v>
      </c>
      <c r="W146" s="121"/>
      <c r="X146" s="121" t="s">
        <v>131</v>
      </c>
      <c r="Y146" s="116"/>
      <c r="Z146" s="116"/>
      <c r="AA146" s="116"/>
      <c r="AB146" s="116"/>
      <c r="AC146" s="116"/>
      <c r="AD146" s="116"/>
      <c r="AE146" s="116"/>
      <c r="AF146" s="116"/>
      <c r="AG146" s="116" t="s">
        <v>132</v>
      </c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</row>
    <row r="147" spans="1:60" ht="22.5" outlineLevel="1" x14ac:dyDescent="0.2">
      <c r="A147" s="131">
        <v>36</v>
      </c>
      <c r="B147" s="132" t="s">
        <v>462</v>
      </c>
      <c r="C147" s="145" t="s">
        <v>463</v>
      </c>
      <c r="D147" s="133" t="s">
        <v>135</v>
      </c>
      <c r="E147" s="134">
        <v>18.5</v>
      </c>
      <c r="F147" s="135"/>
      <c r="G147" s="136">
        <f>ROUND(E147*F147,2)</f>
        <v>0</v>
      </c>
      <c r="H147" s="121">
        <v>0</v>
      </c>
      <c r="I147" s="121">
        <f>ROUND(E147*H147,2)</f>
        <v>0</v>
      </c>
      <c r="J147" s="121">
        <v>235.5</v>
      </c>
      <c r="K147" s="121">
        <f>ROUND(E147*J147,2)</f>
        <v>4356.75</v>
      </c>
      <c r="L147" s="121">
        <v>15</v>
      </c>
      <c r="M147" s="121">
        <f>G147*(1+L147/100)</f>
        <v>0</v>
      </c>
      <c r="N147" s="121">
        <v>0</v>
      </c>
      <c r="O147" s="121">
        <f>ROUND(E147*N147,2)</f>
        <v>0</v>
      </c>
      <c r="P147" s="121">
        <v>6.0999999999999999E-2</v>
      </c>
      <c r="Q147" s="121">
        <f>ROUND(E147*P147,2)</f>
        <v>1.1299999999999999</v>
      </c>
      <c r="R147" s="121"/>
      <c r="S147" s="121" t="s">
        <v>130</v>
      </c>
      <c r="T147" s="121" t="s">
        <v>130</v>
      </c>
      <c r="U147" s="121">
        <v>0</v>
      </c>
      <c r="V147" s="121">
        <f>ROUND(E147*U147,2)</f>
        <v>0</v>
      </c>
      <c r="W147" s="121"/>
      <c r="X147" s="121" t="s">
        <v>151</v>
      </c>
      <c r="Y147" s="116"/>
      <c r="Z147" s="116"/>
      <c r="AA147" s="116"/>
      <c r="AB147" s="116"/>
      <c r="AC147" s="116"/>
      <c r="AD147" s="116"/>
      <c r="AE147" s="116"/>
      <c r="AF147" s="116"/>
      <c r="AG147" s="116" t="s">
        <v>152</v>
      </c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</row>
    <row r="148" spans="1:60" outlineLevel="1" x14ac:dyDescent="0.2">
      <c r="A148" s="119"/>
      <c r="B148" s="120"/>
      <c r="C148" s="146" t="s">
        <v>433</v>
      </c>
      <c r="D148" s="122"/>
      <c r="E148" s="123">
        <v>16.399999999999999</v>
      </c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16"/>
      <c r="Z148" s="116"/>
      <c r="AA148" s="116"/>
      <c r="AB148" s="116"/>
      <c r="AC148" s="116"/>
      <c r="AD148" s="116"/>
      <c r="AE148" s="116"/>
      <c r="AF148" s="116"/>
      <c r="AG148" s="116" t="s">
        <v>138</v>
      </c>
      <c r="AH148" s="116">
        <v>0</v>
      </c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</row>
    <row r="149" spans="1:60" outlineLevel="1" x14ac:dyDescent="0.2">
      <c r="A149" s="119"/>
      <c r="B149" s="120"/>
      <c r="C149" s="146" t="s">
        <v>464</v>
      </c>
      <c r="D149" s="122"/>
      <c r="E149" s="123">
        <v>-2.4</v>
      </c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16"/>
      <c r="Z149" s="116"/>
      <c r="AA149" s="116"/>
      <c r="AB149" s="116"/>
      <c r="AC149" s="116"/>
      <c r="AD149" s="116"/>
      <c r="AE149" s="116"/>
      <c r="AF149" s="116"/>
      <c r="AG149" s="116" t="s">
        <v>138</v>
      </c>
      <c r="AH149" s="116">
        <v>0</v>
      </c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</row>
    <row r="150" spans="1:60" outlineLevel="1" x14ac:dyDescent="0.2">
      <c r="A150" s="119"/>
      <c r="B150" s="120"/>
      <c r="C150" s="146" t="s">
        <v>465</v>
      </c>
      <c r="D150" s="122"/>
      <c r="E150" s="123">
        <v>4.5</v>
      </c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16"/>
      <c r="Z150" s="116"/>
      <c r="AA150" s="116"/>
      <c r="AB150" s="116"/>
      <c r="AC150" s="116"/>
      <c r="AD150" s="116"/>
      <c r="AE150" s="116"/>
      <c r="AF150" s="116"/>
      <c r="AG150" s="116" t="s">
        <v>138</v>
      </c>
      <c r="AH150" s="116">
        <v>0</v>
      </c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</row>
    <row r="151" spans="1:60" x14ac:dyDescent="0.2">
      <c r="A151" s="125" t="s">
        <v>125</v>
      </c>
      <c r="B151" s="126" t="s">
        <v>59</v>
      </c>
      <c r="C151" s="143" t="s">
        <v>60</v>
      </c>
      <c r="D151" s="127"/>
      <c r="E151" s="128"/>
      <c r="F151" s="129"/>
      <c r="G151" s="130">
        <f>SUMIF(AG152:AG152,"&lt;&gt;NOR",G152:G152)</f>
        <v>0</v>
      </c>
      <c r="H151" s="124"/>
      <c r="I151" s="124">
        <f>SUM(I152:I152)</f>
        <v>0</v>
      </c>
      <c r="J151" s="124"/>
      <c r="K151" s="124">
        <f>SUM(K152:K152)</f>
        <v>4912.6400000000003</v>
      </c>
      <c r="L151" s="124"/>
      <c r="M151" s="124">
        <f>SUM(M152:M152)</f>
        <v>0</v>
      </c>
      <c r="N151" s="124"/>
      <c r="O151" s="124">
        <f>SUM(O152:O152)</f>
        <v>0</v>
      </c>
      <c r="P151" s="124"/>
      <c r="Q151" s="124">
        <f>SUM(Q152:Q152)</f>
        <v>0</v>
      </c>
      <c r="R151" s="124"/>
      <c r="S151" s="124"/>
      <c r="T151" s="124"/>
      <c r="U151" s="124"/>
      <c r="V151" s="124">
        <f>SUM(V152:V152)</f>
        <v>11.2</v>
      </c>
      <c r="W151" s="124"/>
      <c r="X151" s="124"/>
      <c r="AG151" t="s">
        <v>126</v>
      </c>
    </row>
    <row r="152" spans="1:60" outlineLevel="1" x14ac:dyDescent="0.2">
      <c r="A152" s="137">
        <v>37</v>
      </c>
      <c r="B152" s="138" t="s">
        <v>210</v>
      </c>
      <c r="C152" s="144" t="s">
        <v>211</v>
      </c>
      <c r="D152" s="139" t="s">
        <v>212</v>
      </c>
      <c r="E152" s="140">
        <v>4.3474700000000004</v>
      </c>
      <c r="F152" s="141"/>
      <c r="G152" s="142">
        <f>ROUND(E152*F152,2)</f>
        <v>0</v>
      </c>
      <c r="H152" s="121">
        <v>0</v>
      </c>
      <c r="I152" s="121">
        <f>ROUND(E152*H152,2)</f>
        <v>0</v>
      </c>
      <c r="J152" s="121">
        <v>1130</v>
      </c>
      <c r="K152" s="121">
        <f>ROUND(E152*J152,2)</f>
        <v>4912.6400000000003</v>
      </c>
      <c r="L152" s="121">
        <v>15</v>
      </c>
      <c r="M152" s="121">
        <f>G152*(1+L152/100)</f>
        <v>0</v>
      </c>
      <c r="N152" s="121">
        <v>0</v>
      </c>
      <c r="O152" s="121">
        <f>ROUND(E152*N152,2)</f>
        <v>0</v>
      </c>
      <c r="P152" s="121">
        <v>0</v>
      </c>
      <c r="Q152" s="121">
        <f>ROUND(E152*P152,2)</f>
        <v>0</v>
      </c>
      <c r="R152" s="121"/>
      <c r="S152" s="121" t="s">
        <v>130</v>
      </c>
      <c r="T152" s="121" t="s">
        <v>136</v>
      </c>
      <c r="U152" s="121">
        <v>2.577</v>
      </c>
      <c r="V152" s="121">
        <f>ROUND(E152*U152,2)</f>
        <v>11.2</v>
      </c>
      <c r="W152" s="121"/>
      <c r="X152" s="121" t="s">
        <v>213</v>
      </c>
      <c r="Y152" s="116"/>
      <c r="Z152" s="116"/>
      <c r="AA152" s="116"/>
      <c r="AB152" s="116"/>
      <c r="AC152" s="116"/>
      <c r="AD152" s="116"/>
      <c r="AE152" s="116"/>
      <c r="AF152" s="116"/>
      <c r="AG152" s="116" t="s">
        <v>214</v>
      </c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</row>
    <row r="153" spans="1:60" x14ac:dyDescent="0.2">
      <c r="A153" s="125" t="s">
        <v>125</v>
      </c>
      <c r="B153" s="126" t="s">
        <v>61</v>
      </c>
      <c r="C153" s="143" t="s">
        <v>62</v>
      </c>
      <c r="D153" s="127"/>
      <c r="E153" s="128"/>
      <c r="F153" s="129"/>
      <c r="G153" s="130">
        <f>SUMIF(AG154:AG163,"&lt;&gt;NOR",G154:G163)</f>
        <v>0</v>
      </c>
      <c r="H153" s="124"/>
      <c r="I153" s="124">
        <f>SUM(I154:I163)</f>
        <v>4576.8999999999996</v>
      </c>
      <c r="J153" s="124"/>
      <c r="K153" s="124">
        <f>SUM(K154:K163)</f>
        <v>3099.22</v>
      </c>
      <c r="L153" s="124"/>
      <c r="M153" s="124">
        <f>SUM(M154:M163)</f>
        <v>0</v>
      </c>
      <c r="N153" s="124"/>
      <c r="O153" s="124">
        <f>SUM(O154:O163)</f>
        <v>0.04</v>
      </c>
      <c r="P153" s="124"/>
      <c r="Q153" s="124">
        <f>SUM(Q154:Q163)</f>
        <v>0</v>
      </c>
      <c r="R153" s="124"/>
      <c r="S153" s="124"/>
      <c r="T153" s="124"/>
      <c r="U153" s="124"/>
      <c r="V153" s="124">
        <f>SUM(V154:V163)</f>
        <v>5.54</v>
      </c>
      <c r="W153" s="124"/>
      <c r="X153" s="124"/>
      <c r="AG153" t="s">
        <v>126</v>
      </c>
    </row>
    <row r="154" spans="1:60" outlineLevel="1" x14ac:dyDescent="0.2">
      <c r="A154" s="131">
        <v>38</v>
      </c>
      <c r="B154" s="132" t="s">
        <v>466</v>
      </c>
      <c r="C154" s="145" t="s">
        <v>467</v>
      </c>
      <c r="D154" s="133" t="s">
        <v>135</v>
      </c>
      <c r="E154" s="134">
        <v>10.85</v>
      </c>
      <c r="F154" s="135"/>
      <c r="G154" s="136">
        <f>ROUND(E154*F154,2)</f>
        <v>0</v>
      </c>
      <c r="H154" s="121">
        <v>318.92</v>
      </c>
      <c r="I154" s="121">
        <f>ROUND(E154*H154,2)</f>
        <v>3460.28</v>
      </c>
      <c r="J154" s="121">
        <v>194.08</v>
      </c>
      <c r="K154" s="121">
        <f>ROUND(E154*J154,2)</f>
        <v>2105.77</v>
      </c>
      <c r="L154" s="121">
        <v>15</v>
      </c>
      <c r="M154" s="121">
        <f>G154*(1+L154/100)</f>
        <v>0</v>
      </c>
      <c r="N154" s="121">
        <v>3.6800000000000001E-3</v>
      </c>
      <c r="O154" s="121">
        <f>ROUND(E154*N154,2)</f>
        <v>0.04</v>
      </c>
      <c r="P154" s="121">
        <v>0</v>
      </c>
      <c r="Q154" s="121">
        <f>ROUND(E154*P154,2)</f>
        <v>0</v>
      </c>
      <c r="R154" s="121"/>
      <c r="S154" s="121" t="s">
        <v>130</v>
      </c>
      <c r="T154" s="121" t="s">
        <v>130</v>
      </c>
      <c r="U154" s="121">
        <v>0.38500000000000001</v>
      </c>
      <c r="V154" s="121">
        <f>ROUND(E154*U154,2)</f>
        <v>4.18</v>
      </c>
      <c r="W154" s="121"/>
      <c r="X154" s="121" t="s">
        <v>131</v>
      </c>
      <c r="Y154" s="116"/>
      <c r="Z154" s="116"/>
      <c r="AA154" s="116"/>
      <c r="AB154" s="116"/>
      <c r="AC154" s="116"/>
      <c r="AD154" s="116"/>
      <c r="AE154" s="116"/>
      <c r="AF154" s="116"/>
      <c r="AG154" s="116" t="s">
        <v>132</v>
      </c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</row>
    <row r="155" spans="1:60" outlineLevel="1" x14ac:dyDescent="0.2">
      <c r="A155" s="119"/>
      <c r="B155" s="120"/>
      <c r="C155" s="146" t="s">
        <v>393</v>
      </c>
      <c r="D155" s="122"/>
      <c r="E155" s="123">
        <v>4.2</v>
      </c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16"/>
      <c r="Z155" s="116"/>
      <c r="AA155" s="116"/>
      <c r="AB155" s="116"/>
      <c r="AC155" s="116"/>
      <c r="AD155" s="116"/>
      <c r="AE155" s="116"/>
      <c r="AF155" s="116"/>
      <c r="AG155" s="116" t="s">
        <v>138</v>
      </c>
      <c r="AH155" s="116">
        <v>0</v>
      </c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</row>
    <row r="156" spans="1:60" outlineLevel="1" x14ac:dyDescent="0.2">
      <c r="A156" s="119"/>
      <c r="B156" s="120"/>
      <c r="C156" s="146" t="s">
        <v>468</v>
      </c>
      <c r="D156" s="122"/>
      <c r="E156" s="123">
        <v>0.76</v>
      </c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16"/>
      <c r="Z156" s="116"/>
      <c r="AA156" s="116"/>
      <c r="AB156" s="116"/>
      <c r="AC156" s="116"/>
      <c r="AD156" s="116"/>
      <c r="AE156" s="116"/>
      <c r="AF156" s="116"/>
      <c r="AG156" s="116" t="s">
        <v>138</v>
      </c>
      <c r="AH156" s="116">
        <v>0</v>
      </c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</row>
    <row r="157" spans="1:60" outlineLevel="1" x14ac:dyDescent="0.2">
      <c r="A157" s="119"/>
      <c r="B157" s="120"/>
      <c r="C157" s="146" t="s">
        <v>469</v>
      </c>
      <c r="D157" s="122"/>
      <c r="E157" s="123">
        <v>5.89</v>
      </c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16"/>
      <c r="Z157" s="116"/>
      <c r="AA157" s="116"/>
      <c r="AB157" s="116"/>
      <c r="AC157" s="116"/>
      <c r="AD157" s="116"/>
      <c r="AE157" s="116"/>
      <c r="AF157" s="116"/>
      <c r="AG157" s="116" t="s">
        <v>138</v>
      </c>
      <c r="AH157" s="116">
        <v>0</v>
      </c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</row>
    <row r="158" spans="1:60" outlineLevel="1" x14ac:dyDescent="0.2">
      <c r="A158" s="131">
        <v>39</v>
      </c>
      <c r="B158" s="132" t="s">
        <v>470</v>
      </c>
      <c r="C158" s="145" t="s">
        <v>471</v>
      </c>
      <c r="D158" s="133" t="s">
        <v>141</v>
      </c>
      <c r="E158" s="134">
        <v>12.4</v>
      </c>
      <c r="F158" s="135"/>
      <c r="G158" s="136">
        <f>ROUND(E158*F158,2)</f>
        <v>0</v>
      </c>
      <c r="H158" s="121">
        <v>90.05</v>
      </c>
      <c r="I158" s="121">
        <f>ROUND(E158*H158,2)</f>
        <v>1116.6199999999999</v>
      </c>
      <c r="J158" s="121">
        <v>55.45</v>
      </c>
      <c r="K158" s="121">
        <f>ROUND(E158*J158,2)</f>
        <v>687.58</v>
      </c>
      <c r="L158" s="121">
        <v>15</v>
      </c>
      <c r="M158" s="121">
        <f>G158*(1+L158/100)</f>
        <v>0</v>
      </c>
      <c r="N158" s="121">
        <v>3.2000000000000003E-4</v>
      </c>
      <c r="O158" s="121">
        <f>ROUND(E158*N158,2)</f>
        <v>0</v>
      </c>
      <c r="P158" s="121">
        <v>0</v>
      </c>
      <c r="Q158" s="121">
        <f>ROUND(E158*P158,2)</f>
        <v>0</v>
      </c>
      <c r="R158" s="121"/>
      <c r="S158" s="121" t="s">
        <v>130</v>
      </c>
      <c r="T158" s="121" t="s">
        <v>130</v>
      </c>
      <c r="U158" s="121">
        <v>0.11</v>
      </c>
      <c r="V158" s="121">
        <f>ROUND(E158*U158,2)</f>
        <v>1.36</v>
      </c>
      <c r="W158" s="121"/>
      <c r="X158" s="121" t="s">
        <v>131</v>
      </c>
      <c r="Y158" s="116"/>
      <c r="Z158" s="116"/>
      <c r="AA158" s="116"/>
      <c r="AB158" s="116"/>
      <c r="AC158" s="116"/>
      <c r="AD158" s="116"/>
      <c r="AE158" s="116"/>
      <c r="AF158" s="116"/>
      <c r="AG158" s="116" t="s">
        <v>132</v>
      </c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</row>
    <row r="159" spans="1:60" outlineLevel="1" x14ac:dyDescent="0.2">
      <c r="A159" s="119"/>
      <c r="B159" s="120"/>
      <c r="C159" s="146" t="s">
        <v>472</v>
      </c>
      <c r="D159" s="122"/>
      <c r="E159" s="123">
        <v>7.6</v>
      </c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16"/>
      <c r="Z159" s="116"/>
      <c r="AA159" s="116"/>
      <c r="AB159" s="116"/>
      <c r="AC159" s="116"/>
      <c r="AD159" s="116"/>
      <c r="AE159" s="116"/>
      <c r="AF159" s="116"/>
      <c r="AG159" s="116" t="s">
        <v>138</v>
      </c>
      <c r="AH159" s="116">
        <v>0</v>
      </c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</row>
    <row r="160" spans="1:60" outlineLevel="1" x14ac:dyDescent="0.2">
      <c r="A160" s="119"/>
      <c r="B160" s="120"/>
      <c r="C160" s="146" t="s">
        <v>473</v>
      </c>
      <c r="D160" s="122"/>
      <c r="E160" s="123">
        <v>1</v>
      </c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16"/>
      <c r="Z160" s="116"/>
      <c r="AA160" s="116"/>
      <c r="AB160" s="116"/>
      <c r="AC160" s="116"/>
      <c r="AD160" s="116"/>
      <c r="AE160" s="116"/>
      <c r="AF160" s="116"/>
      <c r="AG160" s="116" t="s">
        <v>138</v>
      </c>
      <c r="AH160" s="116">
        <v>0</v>
      </c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</row>
    <row r="161" spans="1:60" outlineLevel="1" x14ac:dyDescent="0.2">
      <c r="A161" s="119"/>
      <c r="B161" s="120"/>
      <c r="C161" s="146" t="s">
        <v>474</v>
      </c>
      <c r="D161" s="122"/>
      <c r="E161" s="123">
        <v>2.2999999999999998</v>
      </c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16"/>
      <c r="Z161" s="116"/>
      <c r="AA161" s="116"/>
      <c r="AB161" s="116"/>
      <c r="AC161" s="116"/>
      <c r="AD161" s="116"/>
      <c r="AE161" s="116"/>
      <c r="AF161" s="116"/>
      <c r="AG161" s="116" t="s">
        <v>138</v>
      </c>
      <c r="AH161" s="116">
        <v>0</v>
      </c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</row>
    <row r="162" spans="1:60" outlineLevel="1" x14ac:dyDescent="0.2">
      <c r="A162" s="119"/>
      <c r="B162" s="120"/>
      <c r="C162" s="146" t="s">
        <v>475</v>
      </c>
      <c r="D162" s="122"/>
      <c r="E162" s="123">
        <v>1.5</v>
      </c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16"/>
      <c r="Z162" s="116"/>
      <c r="AA162" s="116"/>
      <c r="AB162" s="116"/>
      <c r="AC162" s="116"/>
      <c r="AD162" s="116"/>
      <c r="AE162" s="116"/>
      <c r="AF162" s="116"/>
      <c r="AG162" s="116" t="s">
        <v>138</v>
      </c>
      <c r="AH162" s="116">
        <v>0</v>
      </c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</row>
    <row r="163" spans="1:60" outlineLevel="1" x14ac:dyDescent="0.2">
      <c r="A163" s="137">
        <v>40</v>
      </c>
      <c r="B163" s="138" t="s">
        <v>476</v>
      </c>
      <c r="C163" s="144" t="s">
        <v>477</v>
      </c>
      <c r="D163" s="139" t="s">
        <v>0</v>
      </c>
      <c r="E163" s="140">
        <v>73.702500000000001</v>
      </c>
      <c r="F163" s="141"/>
      <c r="G163" s="142">
        <f>ROUND(E163*F163,2)</f>
        <v>0</v>
      </c>
      <c r="H163" s="121">
        <v>0</v>
      </c>
      <c r="I163" s="121">
        <f>ROUND(E163*H163,2)</f>
        <v>0</v>
      </c>
      <c r="J163" s="121">
        <v>4.1500000000000004</v>
      </c>
      <c r="K163" s="121">
        <f>ROUND(E163*J163,2)</f>
        <v>305.87</v>
      </c>
      <c r="L163" s="121">
        <v>15</v>
      </c>
      <c r="M163" s="121">
        <f>G163*(1+L163/100)</f>
        <v>0</v>
      </c>
      <c r="N163" s="121">
        <v>0</v>
      </c>
      <c r="O163" s="121">
        <f>ROUND(E163*N163,2)</f>
        <v>0</v>
      </c>
      <c r="P163" s="121">
        <v>0</v>
      </c>
      <c r="Q163" s="121">
        <f>ROUND(E163*P163,2)</f>
        <v>0</v>
      </c>
      <c r="R163" s="121"/>
      <c r="S163" s="121" t="s">
        <v>130</v>
      </c>
      <c r="T163" s="121" t="s">
        <v>130</v>
      </c>
      <c r="U163" s="121">
        <v>0</v>
      </c>
      <c r="V163" s="121">
        <f>ROUND(E163*U163,2)</f>
        <v>0</v>
      </c>
      <c r="W163" s="121"/>
      <c r="X163" s="121" t="s">
        <v>213</v>
      </c>
      <c r="Y163" s="116"/>
      <c r="Z163" s="116"/>
      <c r="AA163" s="116"/>
      <c r="AB163" s="116"/>
      <c r="AC163" s="116"/>
      <c r="AD163" s="116"/>
      <c r="AE163" s="116"/>
      <c r="AF163" s="116"/>
      <c r="AG163" s="116" t="s">
        <v>214</v>
      </c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</row>
    <row r="164" spans="1:60" x14ac:dyDescent="0.2">
      <c r="A164" s="125" t="s">
        <v>125</v>
      </c>
      <c r="B164" s="126" t="s">
        <v>63</v>
      </c>
      <c r="C164" s="143" t="s">
        <v>64</v>
      </c>
      <c r="D164" s="127"/>
      <c r="E164" s="128"/>
      <c r="F164" s="129"/>
      <c r="G164" s="130">
        <f>SUMIF(AG165:AG165,"&lt;&gt;NOR",G165:G165)</f>
        <v>0</v>
      </c>
      <c r="H164" s="124"/>
      <c r="I164" s="124">
        <f>SUM(I165:I165)</f>
        <v>0</v>
      </c>
      <c r="J164" s="124"/>
      <c r="K164" s="124">
        <f>SUM(K165:K165)</f>
        <v>3000</v>
      </c>
      <c r="L164" s="124"/>
      <c r="M164" s="124">
        <f>SUM(M165:M165)</f>
        <v>0</v>
      </c>
      <c r="N164" s="124"/>
      <c r="O164" s="124">
        <f>SUM(O165:O165)</f>
        <v>0</v>
      </c>
      <c r="P164" s="124"/>
      <c r="Q164" s="124">
        <f>SUM(Q165:Q165)</f>
        <v>0</v>
      </c>
      <c r="R164" s="124"/>
      <c r="S164" s="124"/>
      <c r="T164" s="124"/>
      <c r="U164" s="124"/>
      <c r="V164" s="124">
        <f>SUM(V165:V165)</f>
        <v>0.16</v>
      </c>
      <c r="W164" s="124"/>
      <c r="X164" s="124"/>
      <c r="AG164" t="s">
        <v>126</v>
      </c>
    </row>
    <row r="165" spans="1:60" ht="22.5" outlineLevel="1" x14ac:dyDescent="0.2">
      <c r="A165" s="137">
        <v>41</v>
      </c>
      <c r="B165" s="138" t="s">
        <v>215</v>
      </c>
      <c r="C165" s="144" t="s">
        <v>478</v>
      </c>
      <c r="D165" s="139" t="s">
        <v>217</v>
      </c>
      <c r="E165" s="140">
        <v>1</v>
      </c>
      <c r="F165" s="141"/>
      <c r="G165" s="142">
        <f>ROUND(E165*F165,2)</f>
        <v>0</v>
      </c>
      <c r="H165" s="121">
        <v>0</v>
      </c>
      <c r="I165" s="121">
        <f>ROUND(E165*H165,2)</f>
        <v>0</v>
      </c>
      <c r="J165" s="121">
        <v>3000</v>
      </c>
      <c r="K165" s="121">
        <f>ROUND(E165*J165,2)</f>
        <v>3000</v>
      </c>
      <c r="L165" s="121">
        <v>15</v>
      </c>
      <c r="M165" s="121">
        <f>G165*(1+L165/100)</f>
        <v>0</v>
      </c>
      <c r="N165" s="121">
        <v>0</v>
      </c>
      <c r="O165" s="121">
        <f>ROUND(E165*N165,2)</f>
        <v>0</v>
      </c>
      <c r="P165" s="121">
        <v>0</v>
      </c>
      <c r="Q165" s="121">
        <f>ROUND(E165*P165,2)</f>
        <v>0</v>
      </c>
      <c r="R165" s="121"/>
      <c r="S165" s="121" t="s">
        <v>145</v>
      </c>
      <c r="T165" s="121" t="s">
        <v>146</v>
      </c>
      <c r="U165" s="121">
        <v>0.157</v>
      </c>
      <c r="V165" s="121">
        <f>ROUND(E165*U165,2)</f>
        <v>0.16</v>
      </c>
      <c r="W165" s="121"/>
      <c r="X165" s="121" t="s">
        <v>131</v>
      </c>
      <c r="Y165" s="116"/>
      <c r="Z165" s="116"/>
      <c r="AA165" s="116"/>
      <c r="AB165" s="116"/>
      <c r="AC165" s="116"/>
      <c r="AD165" s="116"/>
      <c r="AE165" s="116"/>
      <c r="AF165" s="116"/>
      <c r="AG165" s="116" t="s">
        <v>132</v>
      </c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</row>
    <row r="166" spans="1:60" x14ac:dyDescent="0.2">
      <c r="A166" s="125" t="s">
        <v>125</v>
      </c>
      <c r="B166" s="126" t="s">
        <v>65</v>
      </c>
      <c r="C166" s="143" t="s">
        <v>66</v>
      </c>
      <c r="D166" s="127"/>
      <c r="E166" s="128"/>
      <c r="F166" s="129"/>
      <c r="G166" s="130">
        <f>SUMIF(AG167:AG173,"&lt;&gt;NOR",G167:G173)</f>
        <v>0</v>
      </c>
      <c r="H166" s="124"/>
      <c r="I166" s="124">
        <f>SUM(I167:I173)</f>
        <v>1294.3699999999999</v>
      </c>
      <c r="J166" s="124"/>
      <c r="K166" s="124">
        <f>SUM(K167:K173)</f>
        <v>4470.1400000000003</v>
      </c>
      <c r="L166" s="124"/>
      <c r="M166" s="124">
        <f>SUM(M167:M173)</f>
        <v>0</v>
      </c>
      <c r="N166" s="124"/>
      <c r="O166" s="124">
        <f>SUM(O167:O173)</f>
        <v>0</v>
      </c>
      <c r="P166" s="124"/>
      <c r="Q166" s="124">
        <f>SUM(Q167:Q173)</f>
        <v>0</v>
      </c>
      <c r="R166" s="124"/>
      <c r="S166" s="124"/>
      <c r="T166" s="124"/>
      <c r="U166" s="124"/>
      <c r="V166" s="124">
        <f>SUM(V167:V173)</f>
        <v>5.0699999999999994</v>
      </c>
      <c r="W166" s="124"/>
      <c r="X166" s="124"/>
      <c r="AG166" t="s">
        <v>126</v>
      </c>
    </row>
    <row r="167" spans="1:60" outlineLevel="1" x14ac:dyDescent="0.2">
      <c r="A167" s="137">
        <v>42</v>
      </c>
      <c r="B167" s="138" t="s">
        <v>479</v>
      </c>
      <c r="C167" s="144" t="s">
        <v>480</v>
      </c>
      <c r="D167" s="139" t="s">
        <v>141</v>
      </c>
      <c r="E167" s="140">
        <v>7</v>
      </c>
      <c r="F167" s="141"/>
      <c r="G167" s="142">
        <f t="shared" ref="G167:G173" si="0">ROUND(E167*F167,2)</f>
        <v>0</v>
      </c>
      <c r="H167" s="121">
        <v>184.91</v>
      </c>
      <c r="I167" s="121">
        <f t="shared" ref="I167:I173" si="1">ROUND(E167*H167,2)</f>
        <v>1294.3699999999999</v>
      </c>
      <c r="J167" s="121">
        <v>266.08999999999997</v>
      </c>
      <c r="K167" s="121">
        <f t="shared" ref="K167:K173" si="2">ROUND(E167*J167,2)</f>
        <v>1862.63</v>
      </c>
      <c r="L167" s="121">
        <v>15</v>
      </c>
      <c r="M167" s="121">
        <f t="shared" ref="M167:M173" si="3">G167*(1+L167/100)</f>
        <v>0</v>
      </c>
      <c r="N167" s="121">
        <v>5.1999999999999995E-4</v>
      </c>
      <c r="O167" s="121">
        <f t="shared" ref="O167:O173" si="4">ROUND(E167*N167,2)</f>
        <v>0</v>
      </c>
      <c r="P167" s="121">
        <v>0</v>
      </c>
      <c r="Q167" s="121">
        <f t="shared" ref="Q167:Q173" si="5">ROUND(E167*P167,2)</f>
        <v>0</v>
      </c>
      <c r="R167" s="121"/>
      <c r="S167" s="121" t="s">
        <v>130</v>
      </c>
      <c r="T167" s="121" t="s">
        <v>130</v>
      </c>
      <c r="U167" s="121">
        <v>0.52900000000000003</v>
      </c>
      <c r="V167" s="121">
        <f t="shared" ref="V167:V173" si="6">ROUND(E167*U167,2)</f>
        <v>3.7</v>
      </c>
      <c r="W167" s="121"/>
      <c r="X167" s="121" t="s">
        <v>131</v>
      </c>
      <c r="Y167" s="116"/>
      <c r="Z167" s="116"/>
      <c r="AA167" s="116"/>
      <c r="AB167" s="116"/>
      <c r="AC167" s="116"/>
      <c r="AD167" s="116"/>
      <c r="AE167" s="116"/>
      <c r="AF167" s="116"/>
      <c r="AG167" s="116" t="s">
        <v>132</v>
      </c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</row>
    <row r="168" spans="1:60" outlineLevel="1" x14ac:dyDescent="0.2">
      <c r="A168" s="137">
        <v>43</v>
      </c>
      <c r="B168" s="138" t="s">
        <v>481</v>
      </c>
      <c r="C168" s="144" t="s">
        <v>482</v>
      </c>
      <c r="D168" s="139" t="s">
        <v>129</v>
      </c>
      <c r="E168" s="140">
        <v>2</v>
      </c>
      <c r="F168" s="141"/>
      <c r="G168" s="142">
        <f t="shared" si="0"/>
        <v>0</v>
      </c>
      <c r="H168" s="121">
        <v>0</v>
      </c>
      <c r="I168" s="121">
        <f t="shared" si="1"/>
        <v>0</v>
      </c>
      <c r="J168" s="121">
        <v>79.2</v>
      </c>
      <c r="K168" s="121">
        <f t="shared" si="2"/>
        <v>158.4</v>
      </c>
      <c r="L168" s="121">
        <v>15</v>
      </c>
      <c r="M168" s="121">
        <f t="shared" si="3"/>
        <v>0</v>
      </c>
      <c r="N168" s="121">
        <v>0</v>
      </c>
      <c r="O168" s="121">
        <f t="shared" si="4"/>
        <v>0</v>
      </c>
      <c r="P168" s="121">
        <v>0</v>
      </c>
      <c r="Q168" s="121">
        <f t="shared" si="5"/>
        <v>0</v>
      </c>
      <c r="R168" s="121"/>
      <c r="S168" s="121" t="s">
        <v>130</v>
      </c>
      <c r="T168" s="121" t="s">
        <v>130</v>
      </c>
      <c r="U168" s="121">
        <v>0.157</v>
      </c>
      <c r="V168" s="121">
        <f t="shared" si="6"/>
        <v>0.31</v>
      </c>
      <c r="W168" s="121"/>
      <c r="X168" s="121" t="s">
        <v>131</v>
      </c>
      <c r="Y168" s="116"/>
      <c r="Z168" s="116"/>
      <c r="AA168" s="116"/>
      <c r="AB168" s="116"/>
      <c r="AC168" s="116"/>
      <c r="AD168" s="116"/>
      <c r="AE168" s="116"/>
      <c r="AF168" s="116"/>
      <c r="AG168" s="116" t="s">
        <v>132</v>
      </c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</row>
    <row r="169" spans="1:60" outlineLevel="1" x14ac:dyDescent="0.2">
      <c r="A169" s="137">
        <v>44</v>
      </c>
      <c r="B169" s="138" t="s">
        <v>483</v>
      </c>
      <c r="C169" s="144" t="s">
        <v>484</v>
      </c>
      <c r="D169" s="139" t="s">
        <v>129</v>
      </c>
      <c r="E169" s="140">
        <v>2</v>
      </c>
      <c r="F169" s="141"/>
      <c r="G169" s="142">
        <f t="shared" si="0"/>
        <v>0</v>
      </c>
      <c r="H169" s="121">
        <v>0</v>
      </c>
      <c r="I169" s="121">
        <f t="shared" si="1"/>
        <v>0</v>
      </c>
      <c r="J169" s="121">
        <v>87.7</v>
      </c>
      <c r="K169" s="121">
        <f t="shared" si="2"/>
        <v>175.4</v>
      </c>
      <c r="L169" s="121">
        <v>15</v>
      </c>
      <c r="M169" s="121">
        <f t="shared" si="3"/>
        <v>0</v>
      </c>
      <c r="N169" s="121">
        <v>0</v>
      </c>
      <c r="O169" s="121">
        <f t="shared" si="4"/>
        <v>0</v>
      </c>
      <c r="P169" s="121">
        <v>0</v>
      </c>
      <c r="Q169" s="121">
        <f t="shared" si="5"/>
        <v>0</v>
      </c>
      <c r="R169" s="121"/>
      <c r="S169" s="121" t="s">
        <v>130</v>
      </c>
      <c r="T169" s="121" t="s">
        <v>130</v>
      </c>
      <c r="U169" s="121">
        <v>0.17399999999999999</v>
      </c>
      <c r="V169" s="121">
        <f t="shared" si="6"/>
        <v>0.35</v>
      </c>
      <c r="W169" s="121"/>
      <c r="X169" s="121" t="s">
        <v>131</v>
      </c>
      <c r="Y169" s="116"/>
      <c r="Z169" s="116"/>
      <c r="AA169" s="116"/>
      <c r="AB169" s="116"/>
      <c r="AC169" s="116"/>
      <c r="AD169" s="116"/>
      <c r="AE169" s="116"/>
      <c r="AF169" s="116"/>
      <c r="AG169" s="116" t="s">
        <v>132</v>
      </c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</row>
    <row r="170" spans="1:60" outlineLevel="1" x14ac:dyDescent="0.2">
      <c r="A170" s="137">
        <v>45</v>
      </c>
      <c r="B170" s="138" t="s">
        <v>485</v>
      </c>
      <c r="C170" s="144" t="s">
        <v>486</v>
      </c>
      <c r="D170" s="139" t="s">
        <v>129</v>
      </c>
      <c r="E170" s="140">
        <v>1</v>
      </c>
      <c r="F170" s="141"/>
      <c r="G170" s="142">
        <f t="shared" si="0"/>
        <v>0</v>
      </c>
      <c r="H170" s="121">
        <v>0</v>
      </c>
      <c r="I170" s="121">
        <f t="shared" si="1"/>
        <v>0</v>
      </c>
      <c r="J170" s="121">
        <v>130.5</v>
      </c>
      <c r="K170" s="121">
        <f t="shared" si="2"/>
        <v>130.5</v>
      </c>
      <c r="L170" s="121">
        <v>15</v>
      </c>
      <c r="M170" s="121">
        <f t="shared" si="3"/>
        <v>0</v>
      </c>
      <c r="N170" s="121">
        <v>0</v>
      </c>
      <c r="O170" s="121">
        <f t="shared" si="4"/>
        <v>0</v>
      </c>
      <c r="P170" s="121">
        <v>0</v>
      </c>
      <c r="Q170" s="121">
        <f t="shared" si="5"/>
        <v>0</v>
      </c>
      <c r="R170" s="121"/>
      <c r="S170" s="121" t="s">
        <v>130</v>
      </c>
      <c r="T170" s="121" t="s">
        <v>130</v>
      </c>
      <c r="U170" s="121">
        <v>0.25900000000000001</v>
      </c>
      <c r="V170" s="121">
        <f t="shared" si="6"/>
        <v>0.26</v>
      </c>
      <c r="W170" s="121"/>
      <c r="X170" s="121" t="s">
        <v>131</v>
      </c>
      <c r="Y170" s="116"/>
      <c r="Z170" s="116"/>
      <c r="AA170" s="116"/>
      <c r="AB170" s="116"/>
      <c r="AC170" s="116"/>
      <c r="AD170" s="116"/>
      <c r="AE170" s="116"/>
      <c r="AF170" s="116"/>
      <c r="AG170" s="116" t="s">
        <v>132</v>
      </c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</row>
    <row r="171" spans="1:60" outlineLevel="1" x14ac:dyDescent="0.2">
      <c r="A171" s="137">
        <v>46</v>
      </c>
      <c r="B171" s="138" t="s">
        <v>487</v>
      </c>
      <c r="C171" s="144" t="s">
        <v>488</v>
      </c>
      <c r="D171" s="139" t="s">
        <v>129</v>
      </c>
      <c r="E171" s="140">
        <v>1</v>
      </c>
      <c r="F171" s="141"/>
      <c r="G171" s="142">
        <f t="shared" si="0"/>
        <v>0</v>
      </c>
      <c r="H171" s="121">
        <v>0</v>
      </c>
      <c r="I171" s="121">
        <f t="shared" si="1"/>
        <v>0</v>
      </c>
      <c r="J171" s="121">
        <v>238.5</v>
      </c>
      <c r="K171" s="121">
        <f t="shared" si="2"/>
        <v>238.5</v>
      </c>
      <c r="L171" s="121">
        <v>15</v>
      </c>
      <c r="M171" s="121">
        <f t="shared" si="3"/>
        <v>0</v>
      </c>
      <c r="N171" s="121">
        <v>0</v>
      </c>
      <c r="O171" s="121">
        <f t="shared" si="4"/>
        <v>0</v>
      </c>
      <c r="P171" s="121">
        <v>0</v>
      </c>
      <c r="Q171" s="121">
        <f t="shared" si="5"/>
        <v>0</v>
      </c>
      <c r="R171" s="121"/>
      <c r="S171" s="121" t="s">
        <v>130</v>
      </c>
      <c r="T171" s="121" t="s">
        <v>136</v>
      </c>
      <c r="U171" s="121">
        <v>0.45</v>
      </c>
      <c r="V171" s="121">
        <f t="shared" si="6"/>
        <v>0.45</v>
      </c>
      <c r="W171" s="121"/>
      <c r="X171" s="121" t="s">
        <v>131</v>
      </c>
      <c r="Y171" s="116"/>
      <c r="Z171" s="116"/>
      <c r="AA171" s="116"/>
      <c r="AB171" s="116"/>
      <c r="AC171" s="116"/>
      <c r="AD171" s="116"/>
      <c r="AE171" s="116"/>
      <c r="AF171" s="116"/>
      <c r="AG171" s="116" t="s">
        <v>132</v>
      </c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</row>
    <row r="172" spans="1:60" ht="22.5" outlineLevel="1" x14ac:dyDescent="0.2">
      <c r="A172" s="137">
        <v>47</v>
      </c>
      <c r="B172" s="138" t="s">
        <v>489</v>
      </c>
      <c r="C172" s="144" t="s">
        <v>490</v>
      </c>
      <c r="D172" s="139" t="s">
        <v>273</v>
      </c>
      <c r="E172" s="140">
        <v>4</v>
      </c>
      <c r="F172" s="141"/>
      <c r="G172" s="142">
        <f t="shared" si="0"/>
        <v>0</v>
      </c>
      <c r="H172" s="121">
        <v>0</v>
      </c>
      <c r="I172" s="121">
        <f t="shared" si="1"/>
        <v>0</v>
      </c>
      <c r="J172" s="121">
        <v>450</v>
      </c>
      <c r="K172" s="121">
        <f t="shared" si="2"/>
        <v>1800</v>
      </c>
      <c r="L172" s="121">
        <v>15</v>
      </c>
      <c r="M172" s="121">
        <f t="shared" si="3"/>
        <v>0</v>
      </c>
      <c r="N172" s="121">
        <v>0</v>
      </c>
      <c r="O172" s="121">
        <f t="shared" si="4"/>
        <v>0</v>
      </c>
      <c r="P172" s="121">
        <v>0</v>
      </c>
      <c r="Q172" s="121">
        <f t="shared" si="5"/>
        <v>0</v>
      </c>
      <c r="R172" s="121"/>
      <c r="S172" s="121" t="s">
        <v>145</v>
      </c>
      <c r="T172" s="121" t="s">
        <v>146</v>
      </c>
      <c r="U172" s="121">
        <v>0</v>
      </c>
      <c r="V172" s="121">
        <f t="shared" si="6"/>
        <v>0</v>
      </c>
      <c r="W172" s="121"/>
      <c r="X172" s="121" t="s">
        <v>131</v>
      </c>
      <c r="Y172" s="116"/>
      <c r="Z172" s="116"/>
      <c r="AA172" s="116"/>
      <c r="AB172" s="116"/>
      <c r="AC172" s="116"/>
      <c r="AD172" s="116"/>
      <c r="AE172" s="116"/>
      <c r="AF172" s="116"/>
      <c r="AG172" s="116" t="s">
        <v>132</v>
      </c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</row>
    <row r="173" spans="1:60" outlineLevel="1" x14ac:dyDescent="0.2">
      <c r="A173" s="137">
        <v>48</v>
      </c>
      <c r="B173" s="138" t="s">
        <v>491</v>
      </c>
      <c r="C173" s="144" t="s">
        <v>492</v>
      </c>
      <c r="D173" s="139" t="s">
        <v>0</v>
      </c>
      <c r="E173" s="140">
        <v>56.597999999999999</v>
      </c>
      <c r="F173" s="141"/>
      <c r="G173" s="142">
        <f t="shared" si="0"/>
        <v>0</v>
      </c>
      <c r="H173" s="121">
        <v>0</v>
      </c>
      <c r="I173" s="121">
        <f t="shared" si="1"/>
        <v>0</v>
      </c>
      <c r="J173" s="121">
        <v>1.85</v>
      </c>
      <c r="K173" s="121">
        <f t="shared" si="2"/>
        <v>104.71</v>
      </c>
      <c r="L173" s="121">
        <v>15</v>
      </c>
      <c r="M173" s="121">
        <f t="shared" si="3"/>
        <v>0</v>
      </c>
      <c r="N173" s="121">
        <v>0</v>
      </c>
      <c r="O173" s="121">
        <f t="shared" si="4"/>
        <v>0</v>
      </c>
      <c r="P173" s="121">
        <v>0</v>
      </c>
      <c r="Q173" s="121">
        <f t="shared" si="5"/>
        <v>0</v>
      </c>
      <c r="R173" s="121"/>
      <c r="S173" s="121" t="s">
        <v>130</v>
      </c>
      <c r="T173" s="121" t="s">
        <v>136</v>
      </c>
      <c r="U173" s="121">
        <v>0</v>
      </c>
      <c r="V173" s="121">
        <f t="shared" si="6"/>
        <v>0</v>
      </c>
      <c r="W173" s="121"/>
      <c r="X173" s="121" t="s">
        <v>213</v>
      </c>
      <c r="Y173" s="116"/>
      <c r="Z173" s="116"/>
      <c r="AA173" s="116"/>
      <c r="AB173" s="116"/>
      <c r="AC173" s="116"/>
      <c r="AD173" s="116"/>
      <c r="AE173" s="116"/>
      <c r="AF173" s="116"/>
      <c r="AG173" s="116" t="s">
        <v>214</v>
      </c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</row>
    <row r="174" spans="1:60" x14ac:dyDescent="0.2">
      <c r="A174" s="125" t="s">
        <v>125</v>
      </c>
      <c r="B174" s="126" t="s">
        <v>67</v>
      </c>
      <c r="C174" s="143" t="s">
        <v>68</v>
      </c>
      <c r="D174" s="127"/>
      <c r="E174" s="128"/>
      <c r="F174" s="129"/>
      <c r="G174" s="130">
        <f>SUMIF(AG175:AG180,"&lt;&gt;NOR",G175:G180)</f>
        <v>0</v>
      </c>
      <c r="H174" s="124"/>
      <c r="I174" s="124">
        <f>SUM(I175:I180)</f>
        <v>2509.27</v>
      </c>
      <c r="J174" s="124"/>
      <c r="K174" s="124">
        <f>SUM(K175:K180)</f>
        <v>5748.55</v>
      </c>
      <c r="L174" s="124"/>
      <c r="M174" s="124">
        <f>SUM(M175:M180)</f>
        <v>0</v>
      </c>
      <c r="N174" s="124"/>
      <c r="O174" s="124">
        <f>SUM(O175:O180)</f>
        <v>0.06</v>
      </c>
      <c r="P174" s="124"/>
      <c r="Q174" s="124">
        <f>SUM(Q175:Q180)</f>
        <v>0</v>
      </c>
      <c r="R174" s="124"/>
      <c r="S174" s="124"/>
      <c r="T174" s="124"/>
      <c r="U174" s="124"/>
      <c r="V174" s="124">
        <f>SUM(V175:V180)</f>
        <v>12.14</v>
      </c>
      <c r="W174" s="124"/>
      <c r="X174" s="124"/>
      <c r="AG174" t="s">
        <v>126</v>
      </c>
    </row>
    <row r="175" spans="1:60" outlineLevel="1" x14ac:dyDescent="0.2">
      <c r="A175" s="137">
        <v>49</v>
      </c>
      <c r="B175" s="138" t="s">
        <v>493</v>
      </c>
      <c r="C175" s="144" t="s">
        <v>494</v>
      </c>
      <c r="D175" s="139" t="s">
        <v>141</v>
      </c>
      <c r="E175" s="140">
        <v>14</v>
      </c>
      <c r="F175" s="141"/>
      <c r="G175" s="142">
        <f t="shared" ref="G175:G180" si="7">ROUND(E175*F175,2)</f>
        <v>0</v>
      </c>
      <c r="H175" s="121">
        <v>78.180000000000007</v>
      </c>
      <c r="I175" s="121">
        <f t="shared" ref="I175:I180" si="8">ROUND(E175*H175,2)</f>
        <v>1094.52</v>
      </c>
      <c r="J175" s="121">
        <v>257.82</v>
      </c>
      <c r="K175" s="121">
        <f t="shared" ref="K175:K180" si="9">ROUND(E175*J175,2)</f>
        <v>3609.48</v>
      </c>
      <c r="L175" s="121">
        <v>15</v>
      </c>
      <c r="M175" s="121">
        <f t="shared" ref="M175:M180" si="10">G175*(1+L175/100)</f>
        <v>0</v>
      </c>
      <c r="N175" s="121">
        <v>3.9899999999999996E-3</v>
      </c>
      <c r="O175" s="121">
        <f t="shared" ref="O175:O180" si="11">ROUND(E175*N175,2)</f>
        <v>0.06</v>
      </c>
      <c r="P175" s="121">
        <v>0</v>
      </c>
      <c r="Q175" s="121">
        <f t="shared" ref="Q175:Q180" si="12">ROUND(E175*P175,2)</f>
        <v>0</v>
      </c>
      <c r="R175" s="121"/>
      <c r="S175" s="121" t="s">
        <v>130</v>
      </c>
      <c r="T175" s="121" t="s">
        <v>130</v>
      </c>
      <c r="U175" s="121">
        <v>0.54290000000000005</v>
      </c>
      <c r="V175" s="121">
        <f t="shared" ref="V175:V180" si="13">ROUND(E175*U175,2)</f>
        <v>7.6</v>
      </c>
      <c r="W175" s="121"/>
      <c r="X175" s="121" t="s">
        <v>131</v>
      </c>
      <c r="Y175" s="116"/>
      <c r="Z175" s="116"/>
      <c r="AA175" s="116"/>
      <c r="AB175" s="116"/>
      <c r="AC175" s="116"/>
      <c r="AD175" s="116"/>
      <c r="AE175" s="116"/>
      <c r="AF175" s="116"/>
      <c r="AG175" s="116" t="s">
        <v>132</v>
      </c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</row>
    <row r="176" spans="1:60" ht="22.5" outlineLevel="1" x14ac:dyDescent="0.2">
      <c r="A176" s="137">
        <v>50</v>
      </c>
      <c r="B176" s="138" t="s">
        <v>495</v>
      </c>
      <c r="C176" s="144" t="s">
        <v>496</v>
      </c>
      <c r="D176" s="139" t="s">
        <v>141</v>
      </c>
      <c r="E176" s="140">
        <v>14</v>
      </c>
      <c r="F176" s="141"/>
      <c r="G176" s="142">
        <f t="shared" si="7"/>
        <v>0</v>
      </c>
      <c r="H176" s="121">
        <v>27.39</v>
      </c>
      <c r="I176" s="121">
        <f t="shared" si="8"/>
        <v>383.46</v>
      </c>
      <c r="J176" s="121">
        <v>59.31</v>
      </c>
      <c r="K176" s="121">
        <f t="shared" si="9"/>
        <v>830.34</v>
      </c>
      <c r="L176" s="121">
        <v>15</v>
      </c>
      <c r="M176" s="121">
        <f t="shared" si="10"/>
        <v>0</v>
      </c>
      <c r="N176" s="121">
        <v>4.0000000000000003E-5</v>
      </c>
      <c r="O176" s="121">
        <f t="shared" si="11"/>
        <v>0</v>
      </c>
      <c r="P176" s="121">
        <v>0</v>
      </c>
      <c r="Q176" s="121">
        <f t="shared" si="12"/>
        <v>0</v>
      </c>
      <c r="R176" s="121"/>
      <c r="S176" s="121" t="s">
        <v>130</v>
      </c>
      <c r="T176" s="121" t="s">
        <v>130</v>
      </c>
      <c r="U176" s="121">
        <v>0.129</v>
      </c>
      <c r="V176" s="121">
        <f t="shared" si="13"/>
        <v>1.81</v>
      </c>
      <c r="W176" s="121"/>
      <c r="X176" s="121" t="s">
        <v>131</v>
      </c>
      <c r="Y176" s="116"/>
      <c r="Z176" s="116"/>
      <c r="AA176" s="116"/>
      <c r="AB176" s="116"/>
      <c r="AC176" s="116"/>
      <c r="AD176" s="116"/>
      <c r="AE176" s="116"/>
      <c r="AF176" s="116"/>
      <c r="AG176" s="116" t="s">
        <v>132</v>
      </c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</row>
    <row r="177" spans="1:60" outlineLevel="1" x14ac:dyDescent="0.2">
      <c r="A177" s="137">
        <v>51</v>
      </c>
      <c r="B177" s="138" t="s">
        <v>497</v>
      </c>
      <c r="C177" s="144" t="s">
        <v>498</v>
      </c>
      <c r="D177" s="139" t="s">
        <v>129</v>
      </c>
      <c r="E177" s="140">
        <v>3</v>
      </c>
      <c r="F177" s="141"/>
      <c r="G177" s="142">
        <f t="shared" si="7"/>
        <v>0</v>
      </c>
      <c r="H177" s="121">
        <v>112.43</v>
      </c>
      <c r="I177" s="121">
        <f t="shared" si="8"/>
        <v>337.29</v>
      </c>
      <c r="J177" s="121">
        <v>118.57</v>
      </c>
      <c r="K177" s="121">
        <f t="shared" si="9"/>
        <v>355.71</v>
      </c>
      <c r="L177" s="121">
        <v>15</v>
      </c>
      <c r="M177" s="121">
        <f t="shared" si="10"/>
        <v>0</v>
      </c>
      <c r="N177" s="121">
        <v>6.3000000000000003E-4</v>
      </c>
      <c r="O177" s="121">
        <f t="shared" si="11"/>
        <v>0</v>
      </c>
      <c r="P177" s="121">
        <v>0</v>
      </c>
      <c r="Q177" s="121">
        <f t="shared" si="12"/>
        <v>0</v>
      </c>
      <c r="R177" s="121"/>
      <c r="S177" s="121" t="s">
        <v>130</v>
      </c>
      <c r="T177" s="121" t="s">
        <v>130</v>
      </c>
      <c r="U177" s="121">
        <v>0.27200000000000002</v>
      </c>
      <c r="V177" s="121">
        <f t="shared" si="13"/>
        <v>0.82</v>
      </c>
      <c r="W177" s="121"/>
      <c r="X177" s="121" t="s">
        <v>131</v>
      </c>
      <c r="Y177" s="116"/>
      <c r="Z177" s="116"/>
      <c r="AA177" s="116"/>
      <c r="AB177" s="116"/>
      <c r="AC177" s="116"/>
      <c r="AD177" s="116"/>
      <c r="AE177" s="116"/>
      <c r="AF177" s="116"/>
      <c r="AG177" s="116" t="s">
        <v>132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</row>
    <row r="178" spans="1:60" outlineLevel="1" x14ac:dyDescent="0.2">
      <c r="A178" s="137">
        <v>52</v>
      </c>
      <c r="B178" s="138" t="s">
        <v>499</v>
      </c>
      <c r="C178" s="144" t="s">
        <v>500</v>
      </c>
      <c r="D178" s="139" t="s">
        <v>501</v>
      </c>
      <c r="E178" s="140">
        <v>3</v>
      </c>
      <c r="F178" s="141"/>
      <c r="G178" s="142">
        <f t="shared" si="7"/>
        <v>0</v>
      </c>
      <c r="H178" s="121">
        <v>230.12</v>
      </c>
      <c r="I178" s="121">
        <f t="shared" si="8"/>
        <v>690.36</v>
      </c>
      <c r="J178" s="121">
        <v>235.38</v>
      </c>
      <c r="K178" s="121">
        <f t="shared" si="9"/>
        <v>706.14</v>
      </c>
      <c r="L178" s="121">
        <v>15</v>
      </c>
      <c r="M178" s="121">
        <f t="shared" si="10"/>
        <v>0</v>
      </c>
      <c r="N178" s="121">
        <v>1.48E-3</v>
      </c>
      <c r="O178" s="121">
        <f t="shared" si="11"/>
        <v>0</v>
      </c>
      <c r="P178" s="121">
        <v>0</v>
      </c>
      <c r="Q178" s="121">
        <f t="shared" si="12"/>
        <v>0</v>
      </c>
      <c r="R178" s="121"/>
      <c r="S178" s="121" t="s">
        <v>130</v>
      </c>
      <c r="T178" s="121" t="s">
        <v>130</v>
      </c>
      <c r="U178" s="121">
        <v>0.54</v>
      </c>
      <c r="V178" s="121">
        <f t="shared" si="13"/>
        <v>1.62</v>
      </c>
      <c r="W178" s="121"/>
      <c r="X178" s="121" t="s">
        <v>131</v>
      </c>
      <c r="Y178" s="116"/>
      <c r="Z178" s="116"/>
      <c r="AA178" s="116"/>
      <c r="AB178" s="116"/>
      <c r="AC178" s="116"/>
      <c r="AD178" s="116"/>
      <c r="AE178" s="116"/>
      <c r="AF178" s="116"/>
      <c r="AG178" s="116" t="s">
        <v>132</v>
      </c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</row>
    <row r="179" spans="1:60" outlineLevel="1" x14ac:dyDescent="0.2">
      <c r="A179" s="137">
        <v>53</v>
      </c>
      <c r="B179" s="138" t="s">
        <v>502</v>
      </c>
      <c r="C179" s="144" t="s">
        <v>503</v>
      </c>
      <c r="D179" s="139" t="s">
        <v>141</v>
      </c>
      <c r="E179" s="140">
        <v>14</v>
      </c>
      <c r="F179" s="141"/>
      <c r="G179" s="142">
        <f t="shared" si="7"/>
        <v>0</v>
      </c>
      <c r="H179" s="121">
        <v>0.26</v>
      </c>
      <c r="I179" s="121">
        <f t="shared" si="8"/>
        <v>3.64</v>
      </c>
      <c r="J179" s="121">
        <v>10.64</v>
      </c>
      <c r="K179" s="121">
        <f t="shared" si="9"/>
        <v>148.96</v>
      </c>
      <c r="L179" s="121">
        <v>15</v>
      </c>
      <c r="M179" s="121">
        <f t="shared" si="10"/>
        <v>0</v>
      </c>
      <c r="N179" s="121">
        <v>0</v>
      </c>
      <c r="O179" s="121">
        <f t="shared" si="11"/>
        <v>0</v>
      </c>
      <c r="P179" s="121">
        <v>0</v>
      </c>
      <c r="Q179" s="121">
        <f t="shared" si="12"/>
        <v>0</v>
      </c>
      <c r="R179" s="121"/>
      <c r="S179" s="121" t="s">
        <v>130</v>
      </c>
      <c r="T179" s="121" t="s">
        <v>130</v>
      </c>
      <c r="U179" s="121">
        <v>2.1000000000000001E-2</v>
      </c>
      <c r="V179" s="121">
        <f t="shared" si="13"/>
        <v>0.28999999999999998</v>
      </c>
      <c r="W179" s="121"/>
      <c r="X179" s="121" t="s">
        <v>131</v>
      </c>
      <c r="Y179" s="116"/>
      <c r="Z179" s="116"/>
      <c r="AA179" s="116"/>
      <c r="AB179" s="116"/>
      <c r="AC179" s="116"/>
      <c r="AD179" s="116"/>
      <c r="AE179" s="116"/>
      <c r="AF179" s="116"/>
      <c r="AG179" s="116" t="s">
        <v>132</v>
      </c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</row>
    <row r="180" spans="1:60" outlineLevel="1" x14ac:dyDescent="0.2">
      <c r="A180" s="137">
        <v>54</v>
      </c>
      <c r="B180" s="138" t="s">
        <v>504</v>
      </c>
      <c r="C180" s="144" t="s">
        <v>505</v>
      </c>
      <c r="D180" s="139" t="s">
        <v>0</v>
      </c>
      <c r="E180" s="140">
        <v>81.599000000000004</v>
      </c>
      <c r="F180" s="141"/>
      <c r="G180" s="142">
        <f t="shared" si="7"/>
        <v>0</v>
      </c>
      <c r="H180" s="121">
        <v>0</v>
      </c>
      <c r="I180" s="121">
        <f t="shared" si="8"/>
        <v>0</v>
      </c>
      <c r="J180" s="121">
        <v>1.2</v>
      </c>
      <c r="K180" s="121">
        <f t="shared" si="9"/>
        <v>97.92</v>
      </c>
      <c r="L180" s="121">
        <v>15</v>
      </c>
      <c r="M180" s="121">
        <f t="shared" si="10"/>
        <v>0</v>
      </c>
      <c r="N180" s="121">
        <v>0</v>
      </c>
      <c r="O180" s="121">
        <f t="shared" si="11"/>
        <v>0</v>
      </c>
      <c r="P180" s="121">
        <v>0</v>
      </c>
      <c r="Q180" s="121">
        <f t="shared" si="12"/>
        <v>0</v>
      </c>
      <c r="R180" s="121"/>
      <c r="S180" s="121" t="s">
        <v>130</v>
      </c>
      <c r="T180" s="121" t="s">
        <v>136</v>
      </c>
      <c r="U180" s="121">
        <v>0</v>
      </c>
      <c r="V180" s="121">
        <f t="shared" si="13"/>
        <v>0</v>
      </c>
      <c r="W180" s="121"/>
      <c r="X180" s="121" t="s">
        <v>213</v>
      </c>
      <c r="Y180" s="116"/>
      <c r="Z180" s="116"/>
      <c r="AA180" s="116"/>
      <c r="AB180" s="116"/>
      <c r="AC180" s="116"/>
      <c r="AD180" s="116"/>
      <c r="AE180" s="116"/>
      <c r="AF180" s="116"/>
      <c r="AG180" s="116" t="s">
        <v>214</v>
      </c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</row>
    <row r="181" spans="1:60" x14ac:dyDescent="0.2">
      <c r="A181" s="125" t="s">
        <v>125</v>
      </c>
      <c r="B181" s="126" t="s">
        <v>69</v>
      </c>
      <c r="C181" s="143" t="s">
        <v>70</v>
      </c>
      <c r="D181" s="127"/>
      <c r="E181" s="128"/>
      <c r="F181" s="129"/>
      <c r="G181" s="130">
        <f>SUMIF(AG182:AG184,"&lt;&gt;NOR",G182:G184)</f>
        <v>0</v>
      </c>
      <c r="H181" s="124"/>
      <c r="I181" s="124">
        <f>SUM(I182:I184)</f>
        <v>740.83</v>
      </c>
      <c r="J181" s="124"/>
      <c r="K181" s="124">
        <f>SUM(K182:K184)</f>
        <v>3136.14</v>
      </c>
      <c r="L181" s="124"/>
      <c r="M181" s="124">
        <f>SUM(M182:M184)</f>
        <v>0</v>
      </c>
      <c r="N181" s="124"/>
      <c r="O181" s="124">
        <f>SUM(O182:O184)</f>
        <v>0</v>
      </c>
      <c r="P181" s="124"/>
      <c r="Q181" s="124">
        <f>SUM(Q182:Q184)</f>
        <v>0</v>
      </c>
      <c r="R181" s="124"/>
      <c r="S181" s="124"/>
      <c r="T181" s="124"/>
      <c r="U181" s="124"/>
      <c r="V181" s="124">
        <f>SUM(V182:V184)</f>
        <v>0.17</v>
      </c>
      <c r="W181" s="124"/>
      <c r="X181" s="124"/>
      <c r="AG181" t="s">
        <v>126</v>
      </c>
    </row>
    <row r="182" spans="1:60" outlineLevel="1" x14ac:dyDescent="0.2">
      <c r="A182" s="137">
        <v>55</v>
      </c>
      <c r="B182" s="138" t="s">
        <v>506</v>
      </c>
      <c r="C182" s="144" t="s">
        <v>507</v>
      </c>
      <c r="D182" s="139" t="s">
        <v>224</v>
      </c>
      <c r="E182" s="140">
        <v>1</v>
      </c>
      <c r="F182" s="141"/>
      <c r="G182" s="142">
        <f>ROUND(E182*F182,2)</f>
        <v>0</v>
      </c>
      <c r="H182" s="121">
        <v>740.83</v>
      </c>
      <c r="I182" s="121">
        <f>ROUND(E182*H182,2)</f>
        <v>740.83</v>
      </c>
      <c r="J182" s="121">
        <v>90.17</v>
      </c>
      <c r="K182" s="121">
        <f>ROUND(E182*J182,2)</f>
        <v>90.17</v>
      </c>
      <c r="L182" s="121">
        <v>15</v>
      </c>
      <c r="M182" s="121">
        <f>G182*(1+L182/100)</f>
        <v>0</v>
      </c>
      <c r="N182" s="121">
        <v>5.0000000000000001E-4</v>
      </c>
      <c r="O182" s="121">
        <f>ROUND(E182*N182,2)</f>
        <v>0</v>
      </c>
      <c r="P182" s="121">
        <v>0</v>
      </c>
      <c r="Q182" s="121">
        <f>ROUND(E182*P182,2)</f>
        <v>0</v>
      </c>
      <c r="R182" s="121"/>
      <c r="S182" s="121" t="s">
        <v>130</v>
      </c>
      <c r="T182" s="121" t="s">
        <v>130</v>
      </c>
      <c r="U182" s="121">
        <v>0.16500000000000001</v>
      </c>
      <c r="V182" s="121">
        <f>ROUND(E182*U182,2)</f>
        <v>0.17</v>
      </c>
      <c r="W182" s="121"/>
      <c r="X182" s="121" t="s">
        <v>131</v>
      </c>
      <c r="Y182" s="116"/>
      <c r="Z182" s="116"/>
      <c r="AA182" s="116"/>
      <c r="AB182" s="116"/>
      <c r="AC182" s="116"/>
      <c r="AD182" s="116"/>
      <c r="AE182" s="116"/>
      <c r="AF182" s="116"/>
      <c r="AG182" s="116" t="s">
        <v>132</v>
      </c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</row>
    <row r="183" spans="1:60" outlineLevel="1" x14ac:dyDescent="0.2">
      <c r="A183" s="137">
        <v>56</v>
      </c>
      <c r="B183" s="138" t="s">
        <v>218</v>
      </c>
      <c r="C183" s="144" t="s">
        <v>219</v>
      </c>
      <c r="D183" s="139" t="s">
        <v>217</v>
      </c>
      <c r="E183" s="140">
        <v>1</v>
      </c>
      <c r="F183" s="141"/>
      <c r="G183" s="142">
        <f>ROUND(E183*F183,2)</f>
        <v>0</v>
      </c>
      <c r="H183" s="121">
        <v>0</v>
      </c>
      <c r="I183" s="121">
        <f>ROUND(E183*H183,2)</f>
        <v>0</v>
      </c>
      <c r="J183" s="121">
        <v>3000</v>
      </c>
      <c r="K183" s="121">
        <f>ROUND(E183*J183,2)</f>
        <v>3000</v>
      </c>
      <c r="L183" s="121">
        <v>15</v>
      </c>
      <c r="M183" s="121">
        <f>G183*(1+L183/100)</f>
        <v>0</v>
      </c>
      <c r="N183" s="121">
        <v>0</v>
      </c>
      <c r="O183" s="121">
        <f>ROUND(E183*N183,2)</f>
        <v>0</v>
      </c>
      <c r="P183" s="121">
        <v>0</v>
      </c>
      <c r="Q183" s="121">
        <f>ROUND(E183*P183,2)</f>
        <v>0</v>
      </c>
      <c r="R183" s="121"/>
      <c r="S183" s="121" t="s">
        <v>145</v>
      </c>
      <c r="T183" s="121" t="s">
        <v>146</v>
      </c>
      <c r="U183" s="121">
        <v>0</v>
      </c>
      <c r="V183" s="121">
        <f>ROUND(E183*U183,2)</f>
        <v>0</v>
      </c>
      <c r="W183" s="121"/>
      <c r="X183" s="121" t="s">
        <v>131</v>
      </c>
      <c r="Y183" s="116"/>
      <c r="Z183" s="116"/>
      <c r="AA183" s="116"/>
      <c r="AB183" s="116"/>
      <c r="AC183" s="116"/>
      <c r="AD183" s="116"/>
      <c r="AE183" s="116"/>
      <c r="AF183" s="116"/>
      <c r="AG183" s="116" t="s">
        <v>132</v>
      </c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</row>
    <row r="184" spans="1:60" outlineLevel="1" x14ac:dyDescent="0.2">
      <c r="A184" s="137">
        <v>57</v>
      </c>
      <c r="B184" s="138" t="s">
        <v>220</v>
      </c>
      <c r="C184" s="144" t="s">
        <v>221</v>
      </c>
      <c r="D184" s="139" t="s">
        <v>0</v>
      </c>
      <c r="E184" s="140">
        <v>38.31</v>
      </c>
      <c r="F184" s="141"/>
      <c r="G184" s="142">
        <f>ROUND(E184*F184,2)</f>
        <v>0</v>
      </c>
      <c r="H184" s="121">
        <v>0</v>
      </c>
      <c r="I184" s="121">
        <f>ROUND(E184*H184,2)</f>
        <v>0</v>
      </c>
      <c r="J184" s="121">
        <v>1.2</v>
      </c>
      <c r="K184" s="121">
        <f>ROUND(E184*J184,2)</f>
        <v>45.97</v>
      </c>
      <c r="L184" s="121">
        <v>15</v>
      </c>
      <c r="M184" s="121">
        <f>G184*(1+L184/100)</f>
        <v>0</v>
      </c>
      <c r="N184" s="121">
        <v>0</v>
      </c>
      <c r="O184" s="121">
        <f>ROUND(E184*N184,2)</f>
        <v>0</v>
      </c>
      <c r="P184" s="121">
        <v>0</v>
      </c>
      <c r="Q184" s="121">
        <f>ROUND(E184*P184,2)</f>
        <v>0</v>
      </c>
      <c r="R184" s="121"/>
      <c r="S184" s="121" t="s">
        <v>130</v>
      </c>
      <c r="T184" s="121" t="s">
        <v>130</v>
      </c>
      <c r="U184" s="121">
        <v>0</v>
      </c>
      <c r="V184" s="121">
        <f>ROUND(E184*U184,2)</f>
        <v>0</v>
      </c>
      <c r="W184" s="121"/>
      <c r="X184" s="121" t="s">
        <v>213</v>
      </c>
      <c r="Y184" s="116"/>
      <c r="Z184" s="116"/>
      <c r="AA184" s="116"/>
      <c r="AB184" s="116"/>
      <c r="AC184" s="116"/>
      <c r="AD184" s="116"/>
      <c r="AE184" s="116"/>
      <c r="AF184" s="116"/>
      <c r="AG184" s="116" t="s">
        <v>214</v>
      </c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</row>
    <row r="185" spans="1:60" x14ac:dyDescent="0.2">
      <c r="A185" s="125" t="s">
        <v>125</v>
      </c>
      <c r="B185" s="126" t="s">
        <v>71</v>
      </c>
      <c r="C185" s="143" t="s">
        <v>72</v>
      </c>
      <c r="D185" s="127"/>
      <c r="E185" s="128"/>
      <c r="F185" s="129"/>
      <c r="G185" s="130">
        <f>SUMIF(AG186:AG214,"&lt;&gt;NOR",G186:G214)</f>
        <v>0</v>
      </c>
      <c r="H185" s="124"/>
      <c r="I185" s="124">
        <f>SUM(I186:I214)</f>
        <v>19527.620000000003</v>
      </c>
      <c r="J185" s="124"/>
      <c r="K185" s="124">
        <f>SUM(K186:K214)</f>
        <v>6832.1800000000012</v>
      </c>
      <c r="L185" s="124"/>
      <c r="M185" s="124">
        <f>SUM(M186:M214)</f>
        <v>0</v>
      </c>
      <c r="N185" s="124"/>
      <c r="O185" s="124">
        <f>SUM(O186:O214)</f>
        <v>0.11</v>
      </c>
      <c r="P185" s="124"/>
      <c r="Q185" s="124">
        <f>SUM(Q186:Q214)</f>
        <v>0.28000000000000003</v>
      </c>
      <c r="R185" s="124"/>
      <c r="S185" s="124"/>
      <c r="T185" s="124"/>
      <c r="U185" s="124"/>
      <c r="V185" s="124">
        <f>SUM(V186:V214)</f>
        <v>11.05</v>
      </c>
      <c r="W185" s="124"/>
      <c r="X185" s="124"/>
      <c r="AG185" t="s">
        <v>126</v>
      </c>
    </row>
    <row r="186" spans="1:60" outlineLevel="1" x14ac:dyDescent="0.2">
      <c r="A186" s="137">
        <v>58</v>
      </c>
      <c r="B186" s="138" t="s">
        <v>222</v>
      </c>
      <c r="C186" s="144" t="s">
        <v>223</v>
      </c>
      <c r="D186" s="139" t="s">
        <v>224</v>
      </c>
      <c r="E186" s="140">
        <v>1</v>
      </c>
      <c r="F186" s="141"/>
      <c r="G186" s="142">
        <f t="shared" ref="G186:G203" si="14">ROUND(E186*F186,2)</f>
        <v>0</v>
      </c>
      <c r="H186" s="121">
        <v>563.53</v>
      </c>
      <c r="I186" s="121">
        <f t="shared" ref="I186:I203" si="15">ROUND(E186*H186,2)</f>
        <v>563.53</v>
      </c>
      <c r="J186" s="121">
        <v>672.47</v>
      </c>
      <c r="K186" s="121">
        <f t="shared" ref="K186:K203" si="16">ROUND(E186*J186,2)</f>
        <v>672.47</v>
      </c>
      <c r="L186" s="121">
        <v>15</v>
      </c>
      <c r="M186" s="121">
        <f t="shared" ref="M186:M203" si="17">G186*(1+L186/100)</f>
        <v>0</v>
      </c>
      <c r="N186" s="121">
        <v>1.8600000000000001E-3</v>
      </c>
      <c r="O186" s="121">
        <f t="shared" ref="O186:O203" si="18">ROUND(E186*N186,2)</f>
        <v>0</v>
      </c>
      <c r="P186" s="121">
        <v>0</v>
      </c>
      <c r="Q186" s="121">
        <f t="shared" ref="Q186:Q203" si="19">ROUND(E186*P186,2)</f>
        <v>0</v>
      </c>
      <c r="R186" s="121"/>
      <c r="S186" s="121" t="s">
        <v>130</v>
      </c>
      <c r="T186" s="121" t="s">
        <v>130</v>
      </c>
      <c r="U186" s="121">
        <v>1.3340000000000001</v>
      </c>
      <c r="V186" s="121">
        <f t="shared" ref="V186:V203" si="20">ROUND(E186*U186,2)</f>
        <v>1.33</v>
      </c>
      <c r="W186" s="121"/>
      <c r="X186" s="121" t="s">
        <v>131</v>
      </c>
      <c r="Y186" s="116"/>
      <c r="Z186" s="116"/>
      <c r="AA186" s="116"/>
      <c r="AB186" s="116"/>
      <c r="AC186" s="116"/>
      <c r="AD186" s="116"/>
      <c r="AE186" s="116"/>
      <c r="AF186" s="116"/>
      <c r="AG186" s="116" t="s">
        <v>132</v>
      </c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</row>
    <row r="187" spans="1:60" outlineLevel="1" x14ac:dyDescent="0.2">
      <c r="A187" s="137">
        <v>59</v>
      </c>
      <c r="B187" s="138" t="s">
        <v>508</v>
      </c>
      <c r="C187" s="144" t="s">
        <v>509</v>
      </c>
      <c r="D187" s="139" t="s">
        <v>224</v>
      </c>
      <c r="E187" s="140">
        <v>1</v>
      </c>
      <c r="F187" s="141"/>
      <c r="G187" s="142">
        <f t="shared" si="14"/>
        <v>0</v>
      </c>
      <c r="H187" s="121">
        <v>95.29</v>
      </c>
      <c r="I187" s="121">
        <f t="shared" si="15"/>
        <v>95.29</v>
      </c>
      <c r="J187" s="121">
        <v>731.71</v>
      </c>
      <c r="K187" s="121">
        <f t="shared" si="16"/>
        <v>731.71</v>
      </c>
      <c r="L187" s="121">
        <v>15</v>
      </c>
      <c r="M187" s="121">
        <f t="shared" si="17"/>
        <v>0</v>
      </c>
      <c r="N187" s="121">
        <v>1.41E-3</v>
      </c>
      <c r="O187" s="121">
        <f t="shared" si="18"/>
        <v>0</v>
      </c>
      <c r="P187" s="121">
        <v>0</v>
      </c>
      <c r="Q187" s="121">
        <f t="shared" si="19"/>
        <v>0</v>
      </c>
      <c r="R187" s="121"/>
      <c r="S187" s="121" t="s">
        <v>130</v>
      </c>
      <c r="T187" s="121" t="s">
        <v>136</v>
      </c>
      <c r="U187" s="121">
        <v>1.575</v>
      </c>
      <c r="V187" s="121">
        <f t="shared" si="20"/>
        <v>1.58</v>
      </c>
      <c r="W187" s="121"/>
      <c r="X187" s="121" t="s">
        <v>131</v>
      </c>
      <c r="Y187" s="116"/>
      <c r="Z187" s="116"/>
      <c r="AA187" s="116"/>
      <c r="AB187" s="116"/>
      <c r="AC187" s="116"/>
      <c r="AD187" s="116"/>
      <c r="AE187" s="116"/>
      <c r="AF187" s="116"/>
      <c r="AG187" s="116" t="s">
        <v>132</v>
      </c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</row>
    <row r="188" spans="1:60" outlineLevel="1" x14ac:dyDescent="0.2">
      <c r="A188" s="137">
        <v>60</v>
      </c>
      <c r="B188" s="138" t="s">
        <v>510</v>
      </c>
      <c r="C188" s="144" t="s">
        <v>511</v>
      </c>
      <c r="D188" s="139" t="s">
        <v>224</v>
      </c>
      <c r="E188" s="140">
        <v>1</v>
      </c>
      <c r="F188" s="141"/>
      <c r="G188" s="142">
        <f t="shared" si="14"/>
        <v>0</v>
      </c>
      <c r="H188" s="121">
        <v>0</v>
      </c>
      <c r="I188" s="121">
        <f t="shared" si="15"/>
        <v>0</v>
      </c>
      <c r="J188" s="121">
        <v>455.5</v>
      </c>
      <c r="K188" s="121">
        <f t="shared" si="16"/>
        <v>455.5</v>
      </c>
      <c r="L188" s="121">
        <v>15</v>
      </c>
      <c r="M188" s="121">
        <f t="shared" si="17"/>
        <v>0</v>
      </c>
      <c r="N188" s="121">
        <v>0</v>
      </c>
      <c r="O188" s="121">
        <f t="shared" si="18"/>
        <v>0</v>
      </c>
      <c r="P188" s="121">
        <v>0.125</v>
      </c>
      <c r="Q188" s="121">
        <f t="shared" si="19"/>
        <v>0.13</v>
      </c>
      <c r="R188" s="121"/>
      <c r="S188" s="121" t="s">
        <v>130</v>
      </c>
      <c r="T188" s="121" t="s">
        <v>130</v>
      </c>
      <c r="U188" s="121">
        <v>1.1499999999999999</v>
      </c>
      <c r="V188" s="121">
        <f t="shared" si="20"/>
        <v>1.1499999999999999</v>
      </c>
      <c r="W188" s="121"/>
      <c r="X188" s="121" t="s">
        <v>131</v>
      </c>
      <c r="Y188" s="116"/>
      <c r="Z188" s="116"/>
      <c r="AA188" s="116"/>
      <c r="AB188" s="116"/>
      <c r="AC188" s="116"/>
      <c r="AD188" s="116"/>
      <c r="AE188" s="116"/>
      <c r="AF188" s="116"/>
      <c r="AG188" s="116" t="s">
        <v>132</v>
      </c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</row>
    <row r="189" spans="1:60" ht="22.5" outlineLevel="1" x14ac:dyDescent="0.2">
      <c r="A189" s="137">
        <v>61</v>
      </c>
      <c r="B189" s="138" t="s">
        <v>225</v>
      </c>
      <c r="C189" s="144" t="s">
        <v>226</v>
      </c>
      <c r="D189" s="139" t="s">
        <v>224</v>
      </c>
      <c r="E189" s="140">
        <v>2</v>
      </c>
      <c r="F189" s="141"/>
      <c r="G189" s="142">
        <f t="shared" si="14"/>
        <v>0</v>
      </c>
      <c r="H189" s="121">
        <v>23.85</v>
      </c>
      <c r="I189" s="121">
        <f t="shared" si="15"/>
        <v>47.7</v>
      </c>
      <c r="J189" s="121">
        <v>166.15</v>
      </c>
      <c r="K189" s="121">
        <f t="shared" si="16"/>
        <v>332.3</v>
      </c>
      <c r="L189" s="121">
        <v>15</v>
      </c>
      <c r="M189" s="121">
        <f t="shared" si="17"/>
        <v>0</v>
      </c>
      <c r="N189" s="121">
        <v>3.0000000000000001E-5</v>
      </c>
      <c r="O189" s="121">
        <f t="shared" si="18"/>
        <v>0</v>
      </c>
      <c r="P189" s="121">
        <v>0</v>
      </c>
      <c r="Q189" s="121">
        <f t="shared" si="19"/>
        <v>0</v>
      </c>
      <c r="R189" s="121"/>
      <c r="S189" s="121" t="s">
        <v>130</v>
      </c>
      <c r="T189" s="121" t="s">
        <v>130</v>
      </c>
      <c r="U189" s="121">
        <v>0.33</v>
      </c>
      <c r="V189" s="121">
        <f t="shared" si="20"/>
        <v>0.66</v>
      </c>
      <c r="W189" s="121"/>
      <c r="X189" s="121" t="s">
        <v>131</v>
      </c>
      <c r="Y189" s="116"/>
      <c r="Z189" s="116"/>
      <c r="AA189" s="116"/>
      <c r="AB189" s="116"/>
      <c r="AC189" s="116"/>
      <c r="AD189" s="116"/>
      <c r="AE189" s="116"/>
      <c r="AF189" s="116"/>
      <c r="AG189" s="116" t="s">
        <v>132</v>
      </c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</row>
    <row r="190" spans="1:60" outlineLevel="1" x14ac:dyDescent="0.2">
      <c r="A190" s="137">
        <v>62</v>
      </c>
      <c r="B190" s="138" t="s">
        <v>229</v>
      </c>
      <c r="C190" s="144" t="s">
        <v>230</v>
      </c>
      <c r="D190" s="139" t="s">
        <v>224</v>
      </c>
      <c r="E190" s="140">
        <v>1</v>
      </c>
      <c r="F190" s="141"/>
      <c r="G190" s="142">
        <f t="shared" si="14"/>
        <v>0</v>
      </c>
      <c r="H190" s="121">
        <v>0</v>
      </c>
      <c r="I190" s="121">
        <f t="shared" si="15"/>
        <v>0</v>
      </c>
      <c r="J190" s="121">
        <v>123</v>
      </c>
      <c r="K190" s="121">
        <f t="shared" si="16"/>
        <v>123</v>
      </c>
      <c r="L190" s="121">
        <v>15</v>
      </c>
      <c r="M190" s="121">
        <f t="shared" si="17"/>
        <v>0</v>
      </c>
      <c r="N190" s="121">
        <v>0</v>
      </c>
      <c r="O190" s="121">
        <f t="shared" si="18"/>
        <v>0</v>
      </c>
      <c r="P190" s="121">
        <v>6.7000000000000004E-2</v>
      </c>
      <c r="Q190" s="121">
        <f t="shared" si="19"/>
        <v>7.0000000000000007E-2</v>
      </c>
      <c r="R190" s="121"/>
      <c r="S190" s="121" t="s">
        <v>130</v>
      </c>
      <c r="T190" s="121" t="s">
        <v>130</v>
      </c>
      <c r="U190" s="121">
        <v>0.31</v>
      </c>
      <c r="V190" s="121">
        <f t="shared" si="20"/>
        <v>0.31</v>
      </c>
      <c r="W190" s="121"/>
      <c r="X190" s="121" t="s">
        <v>131</v>
      </c>
      <c r="Y190" s="116"/>
      <c r="Z190" s="116"/>
      <c r="AA190" s="116"/>
      <c r="AB190" s="116"/>
      <c r="AC190" s="116"/>
      <c r="AD190" s="116"/>
      <c r="AE190" s="116"/>
      <c r="AF190" s="116"/>
      <c r="AG190" s="116" t="s">
        <v>132</v>
      </c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</row>
    <row r="191" spans="1:60" outlineLevel="1" x14ac:dyDescent="0.2">
      <c r="A191" s="137">
        <v>63</v>
      </c>
      <c r="B191" s="138" t="s">
        <v>512</v>
      </c>
      <c r="C191" s="144" t="s">
        <v>513</v>
      </c>
      <c r="D191" s="139" t="s">
        <v>224</v>
      </c>
      <c r="E191" s="140">
        <v>5</v>
      </c>
      <c r="F191" s="141"/>
      <c r="G191" s="142">
        <f t="shared" si="14"/>
        <v>0</v>
      </c>
      <c r="H191" s="121">
        <v>129.06</v>
      </c>
      <c r="I191" s="121">
        <f t="shared" si="15"/>
        <v>645.29999999999995</v>
      </c>
      <c r="J191" s="121">
        <v>114.44</v>
      </c>
      <c r="K191" s="121">
        <f t="shared" si="16"/>
        <v>572.20000000000005</v>
      </c>
      <c r="L191" s="121">
        <v>15</v>
      </c>
      <c r="M191" s="121">
        <f t="shared" si="17"/>
        <v>0</v>
      </c>
      <c r="N191" s="121">
        <v>1.7000000000000001E-4</v>
      </c>
      <c r="O191" s="121">
        <f t="shared" si="18"/>
        <v>0</v>
      </c>
      <c r="P191" s="121">
        <v>0</v>
      </c>
      <c r="Q191" s="121">
        <f t="shared" si="19"/>
        <v>0</v>
      </c>
      <c r="R191" s="121"/>
      <c r="S191" s="121" t="s">
        <v>130</v>
      </c>
      <c r="T191" s="121" t="s">
        <v>130</v>
      </c>
      <c r="U191" s="121">
        <v>0.22700000000000001</v>
      </c>
      <c r="V191" s="121">
        <f t="shared" si="20"/>
        <v>1.1399999999999999</v>
      </c>
      <c r="W191" s="121"/>
      <c r="X191" s="121" t="s">
        <v>131</v>
      </c>
      <c r="Y191" s="116"/>
      <c r="Z191" s="116"/>
      <c r="AA191" s="116"/>
      <c r="AB191" s="116"/>
      <c r="AC191" s="116"/>
      <c r="AD191" s="116"/>
      <c r="AE191" s="116"/>
      <c r="AF191" s="116"/>
      <c r="AG191" s="116" t="s">
        <v>132</v>
      </c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</row>
    <row r="192" spans="1:60" ht="22.5" outlineLevel="1" x14ac:dyDescent="0.2">
      <c r="A192" s="137">
        <v>64</v>
      </c>
      <c r="B192" s="138" t="s">
        <v>514</v>
      </c>
      <c r="C192" s="144" t="s">
        <v>515</v>
      </c>
      <c r="D192" s="139" t="s">
        <v>224</v>
      </c>
      <c r="E192" s="140">
        <v>2</v>
      </c>
      <c r="F192" s="141"/>
      <c r="G192" s="142">
        <f t="shared" si="14"/>
        <v>0</v>
      </c>
      <c r="H192" s="121">
        <v>196.5</v>
      </c>
      <c r="I192" s="121">
        <f t="shared" si="15"/>
        <v>393</v>
      </c>
      <c r="J192" s="121">
        <v>62.5</v>
      </c>
      <c r="K192" s="121">
        <f t="shared" si="16"/>
        <v>125</v>
      </c>
      <c r="L192" s="121">
        <v>15</v>
      </c>
      <c r="M192" s="121">
        <f t="shared" si="17"/>
        <v>0</v>
      </c>
      <c r="N192" s="121">
        <v>2.4000000000000001E-4</v>
      </c>
      <c r="O192" s="121">
        <f t="shared" si="18"/>
        <v>0</v>
      </c>
      <c r="P192" s="121">
        <v>0</v>
      </c>
      <c r="Q192" s="121">
        <f t="shared" si="19"/>
        <v>0</v>
      </c>
      <c r="R192" s="121"/>
      <c r="S192" s="121" t="s">
        <v>130</v>
      </c>
      <c r="T192" s="121" t="s">
        <v>130</v>
      </c>
      <c r="U192" s="121">
        <v>0.124</v>
      </c>
      <c r="V192" s="121">
        <f t="shared" si="20"/>
        <v>0.25</v>
      </c>
      <c r="W192" s="121"/>
      <c r="X192" s="121" t="s">
        <v>131</v>
      </c>
      <c r="Y192" s="116"/>
      <c r="Z192" s="116"/>
      <c r="AA192" s="116"/>
      <c r="AB192" s="116"/>
      <c r="AC192" s="116"/>
      <c r="AD192" s="116"/>
      <c r="AE192" s="116"/>
      <c r="AF192" s="116"/>
      <c r="AG192" s="116" t="s">
        <v>132</v>
      </c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</row>
    <row r="193" spans="1:60" ht="22.5" outlineLevel="1" x14ac:dyDescent="0.2">
      <c r="A193" s="137">
        <v>65</v>
      </c>
      <c r="B193" s="138" t="s">
        <v>516</v>
      </c>
      <c r="C193" s="144" t="s">
        <v>517</v>
      </c>
      <c r="D193" s="139" t="s">
        <v>129</v>
      </c>
      <c r="E193" s="140">
        <v>1</v>
      </c>
      <c r="F193" s="141"/>
      <c r="G193" s="142">
        <f t="shared" si="14"/>
        <v>0</v>
      </c>
      <c r="H193" s="121">
        <v>1800.68</v>
      </c>
      <c r="I193" s="121">
        <f t="shared" si="15"/>
        <v>1800.68</v>
      </c>
      <c r="J193" s="121">
        <v>224.32</v>
      </c>
      <c r="K193" s="121">
        <f t="shared" si="16"/>
        <v>224.32</v>
      </c>
      <c r="L193" s="121">
        <v>15</v>
      </c>
      <c r="M193" s="121">
        <f t="shared" si="17"/>
        <v>0</v>
      </c>
      <c r="N193" s="121">
        <v>1.64E-3</v>
      </c>
      <c r="O193" s="121">
        <f t="shared" si="18"/>
        <v>0</v>
      </c>
      <c r="P193" s="121">
        <v>0</v>
      </c>
      <c r="Q193" s="121">
        <f t="shared" si="19"/>
        <v>0</v>
      </c>
      <c r="R193" s="121"/>
      <c r="S193" s="121" t="s">
        <v>130</v>
      </c>
      <c r="T193" s="121" t="s">
        <v>130</v>
      </c>
      <c r="U193" s="121">
        <v>0.44500000000000001</v>
      </c>
      <c r="V193" s="121">
        <f t="shared" si="20"/>
        <v>0.45</v>
      </c>
      <c r="W193" s="121"/>
      <c r="X193" s="121" t="s">
        <v>131</v>
      </c>
      <c r="Y193" s="116"/>
      <c r="Z193" s="116"/>
      <c r="AA193" s="116"/>
      <c r="AB193" s="116"/>
      <c r="AC193" s="116"/>
      <c r="AD193" s="116"/>
      <c r="AE193" s="116"/>
      <c r="AF193" s="116"/>
      <c r="AG193" s="116" t="s">
        <v>132</v>
      </c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</row>
    <row r="194" spans="1:60" outlineLevel="1" x14ac:dyDescent="0.2">
      <c r="A194" s="137">
        <v>66</v>
      </c>
      <c r="B194" s="138" t="s">
        <v>518</v>
      </c>
      <c r="C194" s="144" t="s">
        <v>519</v>
      </c>
      <c r="D194" s="139" t="s">
        <v>129</v>
      </c>
      <c r="E194" s="140">
        <v>1</v>
      </c>
      <c r="F194" s="141"/>
      <c r="G194" s="142">
        <f t="shared" si="14"/>
        <v>0</v>
      </c>
      <c r="H194" s="121">
        <v>2038.95</v>
      </c>
      <c r="I194" s="121">
        <f t="shared" si="15"/>
        <v>2038.95</v>
      </c>
      <c r="J194" s="121">
        <v>236.05</v>
      </c>
      <c r="K194" s="121">
        <f t="shared" si="16"/>
        <v>236.05</v>
      </c>
      <c r="L194" s="121">
        <v>15</v>
      </c>
      <c r="M194" s="121">
        <f t="shared" si="17"/>
        <v>0</v>
      </c>
      <c r="N194" s="121">
        <v>8.4999999999999995E-4</v>
      </c>
      <c r="O194" s="121">
        <f t="shared" si="18"/>
        <v>0</v>
      </c>
      <c r="P194" s="121">
        <v>0</v>
      </c>
      <c r="Q194" s="121">
        <f t="shared" si="19"/>
        <v>0</v>
      </c>
      <c r="R194" s="121"/>
      <c r="S194" s="121" t="s">
        <v>130</v>
      </c>
      <c r="T194" s="121" t="s">
        <v>136</v>
      </c>
      <c r="U194" s="121">
        <v>0.48499999999999999</v>
      </c>
      <c r="V194" s="121">
        <f t="shared" si="20"/>
        <v>0.49</v>
      </c>
      <c r="W194" s="121"/>
      <c r="X194" s="121" t="s">
        <v>131</v>
      </c>
      <c r="Y194" s="116"/>
      <c r="Z194" s="116"/>
      <c r="AA194" s="116"/>
      <c r="AB194" s="116"/>
      <c r="AC194" s="116"/>
      <c r="AD194" s="116"/>
      <c r="AE194" s="116"/>
      <c r="AF194" s="116"/>
      <c r="AG194" s="116" t="s">
        <v>132</v>
      </c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</row>
    <row r="195" spans="1:60" outlineLevel="1" x14ac:dyDescent="0.2">
      <c r="A195" s="137">
        <v>67</v>
      </c>
      <c r="B195" s="138" t="s">
        <v>520</v>
      </c>
      <c r="C195" s="144" t="s">
        <v>521</v>
      </c>
      <c r="D195" s="139" t="s">
        <v>129</v>
      </c>
      <c r="E195" s="140">
        <v>2</v>
      </c>
      <c r="F195" s="141"/>
      <c r="G195" s="142">
        <f t="shared" si="14"/>
        <v>0</v>
      </c>
      <c r="H195" s="121">
        <v>7.11</v>
      </c>
      <c r="I195" s="121">
        <f t="shared" si="15"/>
        <v>14.22</v>
      </c>
      <c r="J195" s="121">
        <v>224.39</v>
      </c>
      <c r="K195" s="121">
        <f t="shared" si="16"/>
        <v>448.78</v>
      </c>
      <c r="L195" s="121">
        <v>15</v>
      </c>
      <c r="M195" s="121">
        <f t="shared" si="17"/>
        <v>0</v>
      </c>
      <c r="N195" s="121">
        <v>4.0000000000000003E-5</v>
      </c>
      <c r="O195" s="121">
        <f t="shared" si="18"/>
        <v>0</v>
      </c>
      <c r="P195" s="121">
        <v>0</v>
      </c>
      <c r="Q195" s="121">
        <f t="shared" si="19"/>
        <v>0</v>
      </c>
      <c r="R195" s="121"/>
      <c r="S195" s="121" t="s">
        <v>130</v>
      </c>
      <c r="T195" s="121" t="s">
        <v>130</v>
      </c>
      <c r="U195" s="121">
        <v>0.44500000000000001</v>
      </c>
      <c r="V195" s="121">
        <f t="shared" si="20"/>
        <v>0.89</v>
      </c>
      <c r="W195" s="121"/>
      <c r="X195" s="121" t="s">
        <v>131</v>
      </c>
      <c r="Y195" s="116"/>
      <c r="Z195" s="116"/>
      <c r="AA195" s="116"/>
      <c r="AB195" s="116"/>
      <c r="AC195" s="116"/>
      <c r="AD195" s="116"/>
      <c r="AE195" s="116"/>
      <c r="AF195" s="116"/>
      <c r="AG195" s="116" t="s">
        <v>132</v>
      </c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</row>
    <row r="196" spans="1:60" outlineLevel="1" x14ac:dyDescent="0.2">
      <c r="A196" s="137">
        <v>68</v>
      </c>
      <c r="B196" s="138" t="s">
        <v>522</v>
      </c>
      <c r="C196" s="144" t="s">
        <v>523</v>
      </c>
      <c r="D196" s="139" t="s">
        <v>224</v>
      </c>
      <c r="E196" s="140">
        <v>2</v>
      </c>
      <c r="F196" s="141"/>
      <c r="G196" s="142">
        <f t="shared" si="14"/>
        <v>0</v>
      </c>
      <c r="H196" s="121">
        <v>0</v>
      </c>
      <c r="I196" s="121">
        <f t="shared" si="15"/>
        <v>0</v>
      </c>
      <c r="J196" s="121">
        <v>86</v>
      </c>
      <c r="K196" s="121">
        <f t="shared" si="16"/>
        <v>172</v>
      </c>
      <c r="L196" s="121">
        <v>15</v>
      </c>
      <c r="M196" s="121">
        <f t="shared" si="17"/>
        <v>0</v>
      </c>
      <c r="N196" s="121">
        <v>0</v>
      </c>
      <c r="O196" s="121">
        <f t="shared" si="18"/>
        <v>0</v>
      </c>
      <c r="P196" s="121">
        <v>1.56E-3</v>
      </c>
      <c r="Q196" s="121">
        <f t="shared" si="19"/>
        <v>0</v>
      </c>
      <c r="R196" s="121"/>
      <c r="S196" s="121" t="s">
        <v>130</v>
      </c>
      <c r="T196" s="121" t="s">
        <v>130</v>
      </c>
      <c r="U196" s="121">
        <v>0.217</v>
      </c>
      <c r="V196" s="121">
        <f t="shared" si="20"/>
        <v>0.43</v>
      </c>
      <c r="W196" s="121"/>
      <c r="X196" s="121" t="s">
        <v>131</v>
      </c>
      <c r="Y196" s="116"/>
      <c r="Z196" s="116"/>
      <c r="AA196" s="116"/>
      <c r="AB196" s="116"/>
      <c r="AC196" s="116"/>
      <c r="AD196" s="116"/>
      <c r="AE196" s="116"/>
      <c r="AF196" s="116"/>
      <c r="AG196" s="116" t="s">
        <v>132</v>
      </c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</row>
    <row r="197" spans="1:60" outlineLevel="1" x14ac:dyDescent="0.2">
      <c r="A197" s="137">
        <v>69</v>
      </c>
      <c r="B197" s="138" t="s">
        <v>524</v>
      </c>
      <c r="C197" s="144" t="s">
        <v>525</v>
      </c>
      <c r="D197" s="139" t="s">
        <v>224</v>
      </c>
      <c r="E197" s="140">
        <v>1</v>
      </c>
      <c r="F197" s="141"/>
      <c r="G197" s="142">
        <f t="shared" si="14"/>
        <v>0</v>
      </c>
      <c r="H197" s="121">
        <v>0</v>
      </c>
      <c r="I197" s="121">
        <f t="shared" si="15"/>
        <v>0</v>
      </c>
      <c r="J197" s="121">
        <v>87.9</v>
      </c>
      <c r="K197" s="121">
        <f t="shared" si="16"/>
        <v>87.9</v>
      </c>
      <c r="L197" s="121">
        <v>15</v>
      </c>
      <c r="M197" s="121">
        <f t="shared" si="17"/>
        <v>0</v>
      </c>
      <c r="N197" s="121">
        <v>0</v>
      </c>
      <c r="O197" s="121">
        <f t="shared" si="18"/>
        <v>0</v>
      </c>
      <c r="P197" s="121">
        <v>8.5999999999999998E-4</v>
      </c>
      <c r="Q197" s="121">
        <f t="shared" si="19"/>
        <v>0</v>
      </c>
      <c r="R197" s="121"/>
      <c r="S197" s="121" t="s">
        <v>130</v>
      </c>
      <c r="T197" s="121" t="s">
        <v>130</v>
      </c>
      <c r="U197" s="121">
        <v>0.222</v>
      </c>
      <c r="V197" s="121">
        <f t="shared" si="20"/>
        <v>0.22</v>
      </c>
      <c r="W197" s="121"/>
      <c r="X197" s="121" t="s">
        <v>131</v>
      </c>
      <c r="Y197" s="116"/>
      <c r="Z197" s="116"/>
      <c r="AA197" s="116"/>
      <c r="AB197" s="116"/>
      <c r="AC197" s="116"/>
      <c r="AD197" s="116"/>
      <c r="AE197" s="116"/>
      <c r="AF197" s="116"/>
      <c r="AG197" s="116" t="s">
        <v>132</v>
      </c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</row>
    <row r="198" spans="1:60" ht="22.5" outlineLevel="1" x14ac:dyDescent="0.2">
      <c r="A198" s="137">
        <v>70</v>
      </c>
      <c r="B198" s="138" t="s">
        <v>231</v>
      </c>
      <c r="C198" s="144" t="s">
        <v>526</v>
      </c>
      <c r="D198" s="139" t="s">
        <v>129</v>
      </c>
      <c r="E198" s="140">
        <v>1</v>
      </c>
      <c r="F198" s="141"/>
      <c r="G198" s="142">
        <f t="shared" si="14"/>
        <v>0</v>
      </c>
      <c r="H198" s="121">
        <v>435.99</v>
      </c>
      <c r="I198" s="121">
        <f t="shared" si="15"/>
        <v>435.99</v>
      </c>
      <c r="J198" s="121">
        <v>124.01</v>
      </c>
      <c r="K198" s="121">
        <f t="shared" si="16"/>
        <v>124.01</v>
      </c>
      <c r="L198" s="121">
        <v>15</v>
      </c>
      <c r="M198" s="121">
        <f t="shared" si="17"/>
        <v>0</v>
      </c>
      <c r="N198" s="121">
        <v>2.0000000000000001E-4</v>
      </c>
      <c r="O198" s="121">
        <f t="shared" si="18"/>
        <v>0</v>
      </c>
      <c r="P198" s="121">
        <v>0</v>
      </c>
      <c r="Q198" s="121">
        <f t="shared" si="19"/>
        <v>0</v>
      </c>
      <c r="R198" s="121"/>
      <c r="S198" s="121" t="s">
        <v>130</v>
      </c>
      <c r="T198" s="121" t="s">
        <v>130</v>
      </c>
      <c r="U198" s="121">
        <v>0.246</v>
      </c>
      <c r="V198" s="121">
        <f t="shared" si="20"/>
        <v>0.25</v>
      </c>
      <c r="W198" s="121"/>
      <c r="X198" s="121" t="s">
        <v>131</v>
      </c>
      <c r="Y198" s="116"/>
      <c r="Z198" s="116"/>
      <c r="AA198" s="116"/>
      <c r="AB198" s="116"/>
      <c r="AC198" s="116"/>
      <c r="AD198" s="116"/>
      <c r="AE198" s="116"/>
      <c r="AF198" s="116"/>
      <c r="AG198" s="116" t="s">
        <v>132</v>
      </c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</row>
    <row r="199" spans="1:60" ht="22.5" outlineLevel="1" x14ac:dyDescent="0.2">
      <c r="A199" s="137">
        <v>71</v>
      </c>
      <c r="B199" s="138" t="s">
        <v>527</v>
      </c>
      <c r="C199" s="144" t="s">
        <v>528</v>
      </c>
      <c r="D199" s="139" t="s">
        <v>129</v>
      </c>
      <c r="E199" s="140">
        <v>1</v>
      </c>
      <c r="F199" s="141"/>
      <c r="G199" s="142">
        <f t="shared" si="14"/>
        <v>0</v>
      </c>
      <c r="H199" s="121">
        <v>308.99</v>
      </c>
      <c r="I199" s="121">
        <f t="shared" si="15"/>
        <v>308.99</v>
      </c>
      <c r="J199" s="121">
        <v>124.01</v>
      </c>
      <c r="K199" s="121">
        <f t="shared" si="16"/>
        <v>124.01</v>
      </c>
      <c r="L199" s="121">
        <v>15</v>
      </c>
      <c r="M199" s="121">
        <f t="shared" si="17"/>
        <v>0</v>
      </c>
      <c r="N199" s="121">
        <v>9.0000000000000006E-5</v>
      </c>
      <c r="O199" s="121">
        <f t="shared" si="18"/>
        <v>0</v>
      </c>
      <c r="P199" s="121">
        <v>0</v>
      </c>
      <c r="Q199" s="121">
        <f t="shared" si="19"/>
        <v>0</v>
      </c>
      <c r="R199" s="121"/>
      <c r="S199" s="121" t="s">
        <v>130</v>
      </c>
      <c r="T199" s="121" t="s">
        <v>130</v>
      </c>
      <c r="U199" s="121">
        <v>0.246</v>
      </c>
      <c r="V199" s="121">
        <f t="shared" si="20"/>
        <v>0.25</v>
      </c>
      <c r="W199" s="121"/>
      <c r="X199" s="121" t="s">
        <v>131</v>
      </c>
      <c r="Y199" s="116"/>
      <c r="Z199" s="116"/>
      <c r="AA199" s="116"/>
      <c r="AB199" s="116"/>
      <c r="AC199" s="116"/>
      <c r="AD199" s="116"/>
      <c r="AE199" s="116"/>
      <c r="AF199" s="116"/>
      <c r="AG199" s="116" t="s">
        <v>132</v>
      </c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</row>
    <row r="200" spans="1:60" outlineLevel="1" x14ac:dyDescent="0.2">
      <c r="A200" s="137">
        <v>72</v>
      </c>
      <c r="B200" s="138" t="s">
        <v>233</v>
      </c>
      <c r="C200" s="144" t="s">
        <v>529</v>
      </c>
      <c r="D200" s="139" t="s">
        <v>129</v>
      </c>
      <c r="E200" s="140">
        <v>1</v>
      </c>
      <c r="F200" s="141"/>
      <c r="G200" s="142">
        <f t="shared" si="14"/>
        <v>0</v>
      </c>
      <c r="H200" s="121">
        <v>358.49</v>
      </c>
      <c r="I200" s="121">
        <f t="shared" si="15"/>
        <v>358.49</v>
      </c>
      <c r="J200" s="121">
        <v>124.01</v>
      </c>
      <c r="K200" s="121">
        <f t="shared" si="16"/>
        <v>124.01</v>
      </c>
      <c r="L200" s="121">
        <v>15</v>
      </c>
      <c r="M200" s="121">
        <f t="shared" si="17"/>
        <v>0</v>
      </c>
      <c r="N200" s="121">
        <v>2.5999999999999998E-4</v>
      </c>
      <c r="O200" s="121">
        <f t="shared" si="18"/>
        <v>0</v>
      </c>
      <c r="P200" s="121">
        <v>0</v>
      </c>
      <c r="Q200" s="121">
        <f t="shared" si="19"/>
        <v>0</v>
      </c>
      <c r="R200" s="121"/>
      <c r="S200" s="121" t="s">
        <v>130</v>
      </c>
      <c r="T200" s="121" t="s">
        <v>130</v>
      </c>
      <c r="U200" s="121">
        <v>0.246</v>
      </c>
      <c r="V200" s="121">
        <f t="shared" si="20"/>
        <v>0.25</v>
      </c>
      <c r="W200" s="121"/>
      <c r="X200" s="121" t="s">
        <v>131</v>
      </c>
      <c r="Y200" s="116"/>
      <c r="Z200" s="116"/>
      <c r="AA200" s="116"/>
      <c r="AB200" s="116"/>
      <c r="AC200" s="116"/>
      <c r="AD200" s="116"/>
      <c r="AE200" s="116"/>
      <c r="AF200" s="116"/>
      <c r="AG200" s="116" t="s">
        <v>132</v>
      </c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</row>
    <row r="201" spans="1:60" outlineLevel="1" x14ac:dyDescent="0.2">
      <c r="A201" s="137">
        <v>73</v>
      </c>
      <c r="B201" s="138" t="s">
        <v>235</v>
      </c>
      <c r="C201" s="144" t="s">
        <v>530</v>
      </c>
      <c r="D201" s="139" t="s">
        <v>129</v>
      </c>
      <c r="E201" s="140">
        <v>1</v>
      </c>
      <c r="F201" s="141"/>
      <c r="G201" s="142">
        <f t="shared" si="14"/>
        <v>0</v>
      </c>
      <c r="H201" s="121">
        <v>243.49</v>
      </c>
      <c r="I201" s="121">
        <f t="shared" si="15"/>
        <v>243.49</v>
      </c>
      <c r="J201" s="121">
        <v>124.01</v>
      </c>
      <c r="K201" s="121">
        <f t="shared" si="16"/>
        <v>124.01</v>
      </c>
      <c r="L201" s="121">
        <v>15</v>
      </c>
      <c r="M201" s="121">
        <f t="shared" si="17"/>
        <v>0</v>
      </c>
      <c r="N201" s="121">
        <v>2.0000000000000001E-4</v>
      </c>
      <c r="O201" s="121">
        <f t="shared" si="18"/>
        <v>0</v>
      </c>
      <c r="P201" s="121">
        <v>0</v>
      </c>
      <c r="Q201" s="121">
        <f t="shared" si="19"/>
        <v>0</v>
      </c>
      <c r="R201" s="121"/>
      <c r="S201" s="121" t="s">
        <v>130</v>
      </c>
      <c r="T201" s="121" t="s">
        <v>130</v>
      </c>
      <c r="U201" s="121">
        <v>0.246</v>
      </c>
      <c r="V201" s="121">
        <f t="shared" si="20"/>
        <v>0.25</v>
      </c>
      <c r="W201" s="121"/>
      <c r="X201" s="121" t="s">
        <v>131</v>
      </c>
      <c r="Y201" s="116"/>
      <c r="Z201" s="116"/>
      <c r="AA201" s="116"/>
      <c r="AB201" s="116"/>
      <c r="AC201" s="116"/>
      <c r="AD201" s="116"/>
      <c r="AE201" s="116"/>
      <c r="AF201" s="116"/>
      <c r="AG201" s="116" t="s">
        <v>132</v>
      </c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</row>
    <row r="202" spans="1:60" outlineLevel="1" x14ac:dyDescent="0.2">
      <c r="A202" s="137">
        <v>74</v>
      </c>
      <c r="B202" s="138" t="s">
        <v>531</v>
      </c>
      <c r="C202" s="144" t="s">
        <v>532</v>
      </c>
      <c r="D202" s="139" t="s">
        <v>129</v>
      </c>
      <c r="E202" s="140">
        <v>1</v>
      </c>
      <c r="F202" s="141"/>
      <c r="G202" s="142">
        <f t="shared" si="14"/>
        <v>0</v>
      </c>
      <c r="H202" s="121">
        <v>2306.71</v>
      </c>
      <c r="I202" s="121">
        <f t="shared" si="15"/>
        <v>2306.71</v>
      </c>
      <c r="J202" s="121">
        <v>318.29000000000002</v>
      </c>
      <c r="K202" s="121">
        <f t="shared" si="16"/>
        <v>318.29000000000002</v>
      </c>
      <c r="L202" s="121">
        <v>15</v>
      </c>
      <c r="M202" s="121">
        <f t="shared" si="17"/>
        <v>0</v>
      </c>
      <c r="N202" s="121">
        <v>4.453E-2</v>
      </c>
      <c r="O202" s="121">
        <f t="shared" si="18"/>
        <v>0.04</v>
      </c>
      <c r="P202" s="121">
        <v>4.2529999999999998E-2</v>
      </c>
      <c r="Q202" s="121">
        <f t="shared" si="19"/>
        <v>0.04</v>
      </c>
      <c r="R202" s="121"/>
      <c r="S202" s="121" t="s">
        <v>130</v>
      </c>
      <c r="T202" s="121" t="s">
        <v>136</v>
      </c>
      <c r="U202" s="121">
        <v>0.65400000000000003</v>
      </c>
      <c r="V202" s="121">
        <f t="shared" si="20"/>
        <v>0.65</v>
      </c>
      <c r="W202" s="121"/>
      <c r="X202" s="121" t="s">
        <v>131</v>
      </c>
      <c r="Y202" s="116"/>
      <c r="Z202" s="116"/>
      <c r="AA202" s="116"/>
      <c r="AB202" s="116"/>
      <c r="AC202" s="116"/>
      <c r="AD202" s="116"/>
      <c r="AE202" s="116"/>
      <c r="AF202" s="116"/>
      <c r="AG202" s="116" t="s">
        <v>132</v>
      </c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</row>
    <row r="203" spans="1:60" outlineLevel="1" x14ac:dyDescent="0.2">
      <c r="A203" s="131">
        <v>75</v>
      </c>
      <c r="B203" s="132" t="s">
        <v>237</v>
      </c>
      <c r="C203" s="145" t="s">
        <v>238</v>
      </c>
      <c r="D203" s="133" t="s">
        <v>135</v>
      </c>
      <c r="E203" s="134">
        <v>0.24</v>
      </c>
      <c r="F203" s="135"/>
      <c r="G203" s="136">
        <f t="shared" si="14"/>
        <v>0</v>
      </c>
      <c r="H203" s="121">
        <v>30.35</v>
      </c>
      <c r="I203" s="121">
        <f t="shared" si="15"/>
        <v>7.28</v>
      </c>
      <c r="J203" s="121">
        <v>1075.6500000000001</v>
      </c>
      <c r="K203" s="121">
        <f t="shared" si="16"/>
        <v>258.16000000000003</v>
      </c>
      <c r="L203" s="121">
        <v>15</v>
      </c>
      <c r="M203" s="121">
        <f t="shared" si="17"/>
        <v>0</v>
      </c>
      <c r="N203" s="121">
        <v>8.0000000000000007E-5</v>
      </c>
      <c r="O203" s="121">
        <f t="shared" si="18"/>
        <v>0</v>
      </c>
      <c r="P203" s="121">
        <v>0</v>
      </c>
      <c r="Q203" s="121">
        <f t="shared" si="19"/>
        <v>0</v>
      </c>
      <c r="R203" s="121"/>
      <c r="S203" s="121" t="s">
        <v>130</v>
      </c>
      <c r="T203" s="121" t="s">
        <v>130</v>
      </c>
      <c r="U203" s="121">
        <v>2.1</v>
      </c>
      <c r="V203" s="121">
        <f t="shared" si="20"/>
        <v>0.5</v>
      </c>
      <c r="W203" s="121"/>
      <c r="X203" s="121" t="s">
        <v>131</v>
      </c>
      <c r="Y203" s="116"/>
      <c r="Z203" s="116"/>
      <c r="AA203" s="116"/>
      <c r="AB203" s="116"/>
      <c r="AC203" s="116"/>
      <c r="AD203" s="116"/>
      <c r="AE203" s="116"/>
      <c r="AF203" s="116"/>
      <c r="AG203" s="116" t="s">
        <v>132</v>
      </c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</row>
    <row r="204" spans="1:60" outlineLevel="1" x14ac:dyDescent="0.2">
      <c r="A204" s="119"/>
      <c r="B204" s="120"/>
      <c r="C204" s="146" t="s">
        <v>239</v>
      </c>
      <c r="D204" s="122"/>
      <c r="E204" s="123">
        <v>0.24</v>
      </c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16"/>
      <c r="Z204" s="116"/>
      <c r="AA204" s="116"/>
      <c r="AB204" s="116"/>
      <c r="AC204" s="116"/>
      <c r="AD204" s="116"/>
      <c r="AE204" s="116"/>
      <c r="AF204" s="116"/>
      <c r="AG204" s="116" t="s">
        <v>138</v>
      </c>
      <c r="AH204" s="116">
        <v>0</v>
      </c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</row>
    <row r="205" spans="1:60" ht="22.5" outlineLevel="1" x14ac:dyDescent="0.2">
      <c r="A205" s="137">
        <v>76</v>
      </c>
      <c r="B205" s="138" t="s">
        <v>533</v>
      </c>
      <c r="C205" s="144" t="s">
        <v>534</v>
      </c>
      <c r="D205" s="139" t="s">
        <v>129</v>
      </c>
      <c r="E205" s="140">
        <v>1</v>
      </c>
      <c r="F205" s="141"/>
      <c r="G205" s="142">
        <f t="shared" ref="G205:G214" si="21">ROUND(E205*F205,2)</f>
        <v>0</v>
      </c>
      <c r="H205" s="121">
        <v>1073</v>
      </c>
      <c r="I205" s="121">
        <f t="shared" ref="I205:I214" si="22">ROUND(E205*H205,2)</f>
        <v>1073</v>
      </c>
      <c r="J205" s="121">
        <v>0</v>
      </c>
      <c r="K205" s="121">
        <f t="shared" ref="K205:K214" si="23">ROUND(E205*J205,2)</f>
        <v>0</v>
      </c>
      <c r="L205" s="121">
        <v>15</v>
      </c>
      <c r="M205" s="121">
        <f t="shared" ref="M205:M214" si="24">G205*(1+L205/100)</f>
        <v>0</v>
      </c>
      <c r="N205" s="121">
        <v>1.2999999999999999E-2</v>
      </c>
      <c r="O205" s="121">
        <f t="shared" ref="O205:O214" si="25">ROUND(E205*N205,2)</f>
        <v>0.01</v>
      </c>
      <c r="P205" s="121">
        <v>0</v>
      </c>
      <c r="Q205" s="121">
        <f t="shared" ref="Q205:Q214" si="26">ROUND(E205*P205,2)</f>
        <v>0</v>
      </c>
      <c r="R205" s="121"/>
      <c r="S205" s="121" t="s">
        <v>130</v>
      </c>
      <c r="T205" s="121" t="s">
        <v>130</v>
      </c>
      <c r="U205" s="121">
        <v>0</v>
      </c>
      <c r="V205" s="121">
        <f t="shared" ref="V205:V214" si="27">ROUND(E205*U205,2)</f>
        <v>0</v>
      </c>
      <c r="W205" s="121"/>
      <c r="X205" s="121" t="s">
        <v>151</v>
      </c>
      <c r="Y205" s="116"/>
      <c r="Z205" s="116"/>
      <c r="AA205" s="116"/>
      <c r="AB205" s="116"/>
      <c r="AC205" s="116"/>
      <c r="AD205" s="116"/>
      <c r="AE205" s="116"/>
      <c r="AF205" s="116"/>
      <c r="AG205" s="116" t="s">
        <v>326</v>
      </c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</row>
    <row r="206" spans="1:60" outlineLevel="1" x14ac:dyDescent="0.2">
      <c r="A206" s="137">
        <v>77</v>
      </c>
      <c r="B206" s="138" t="s">
        <v>240</v>
      </c>
      <c r="C206" s="144" t="s">
        <v>241</v>
      </c>
      <c r="D206" s="139" t="s">
        <v>129</v>
      </c>
      <c r="E206" s="140">
        <v>1</v>
      </c>
      <c r="F206" s="141"/>
      <c r="G206" s="142">
        <f t="shared" si="21"/>
        <v>0</v>
      </c>
      <c r="H206" s="121">
        <v>345</v>
      </c>
      <c r="I206" s="121">
        <f t="shared" si="22"/>
        <v>345</v>
      </c>
      <c r="J206" s="121">
        <v>0</v>
      </c>
      <c r="K206" s="121">
        <f t="shared" si="23"/>
        <v>0</v>
      </c>
      <c r="L206" s="121">
        <v>15</v>
      </c>
      <c r="M206" s="121">
        <f t="shared" si="24"/>
        <v>0</v>
      </c>
      <c r="N206" s="121">
        <v>8.9999999999999998E-4</v>
      </c>
      <c r="O206" s="121">
        <f t="shared" si="25"/>
        <v>0</v>
      </c>
      <c r="P206" s="121">
        <v>0</v>
      </c>
      <c r="Q206" s="121">
        <f t="shared" si="26"/>
        <v>0</v>
      </c>
      <c r="R206" s="121"/>
      <c r="S206" s="121" t="s">
        <v>145</v>
      </c>
      <c r="T206" s="121" t="s">
        <v>146</v>
      </c>
      <c r="U206" s="121">
        <v>0</v>
      </c>
      <c r="V206" s="121">
        <f t="shared" si="27"/>
        <v>0</v>
      </c>
      <c r="W206" s="121"/>
      <c r="X206" s="121" t="s">
        <v>147</v>
      </c>
      <c r="Y206" s="116"/>
      <c r="Z206" s="116"/>
      <c r="AA206" s="116"/>
      <c r="AB206" s="116"/>
      <c r="AC206" s="116"/>
      <c r="AD206" s="116"/>
      <c r="AE206" s="116"/>
      <c r="AF206" s="116"/>
      <c r="AG206" s="116" t="s">
        <v>148</v>
      </c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</row>
    <row r="207" spans="1:60" ht="22.5" outlineLevel="1" x14ac:dyDescent="0.2">
      <c r="A207" s="137">
        <v>78</v>
      </c>
      <c r="B207" s="138" t="s">
        <v>535</v>
      </c>
      <c r="C207" s="144" t="s">
        <v>536</v>
      </c>
      <c r="D207" s="139" t="s">
        <v>129</v>
      </c>
      <c r="E207" s="140">
        <v>1</v>
      </c>
      <c r="F207" s="141"/>
      <c r="G207" s="142">
        <f t="shared" si="21"/>
        <v>0</v>
      </c>
      <c r="H207" s="121">
        <v>1670</v>
      </c>
      <c r="I207" s="121">
        <f t="shared" si="22"/>
        <v>1670</v>
      </c>
      <c r="J207" s="121">
        <v>0</v>
      </c>
      <c r="K207" s="121">
        <f t="shared" si="23"/>
        <v>0</v>
      </c>
      <c r="L207" s="121">
        <v>15</v>
      </c>
      <c r="M207" s="121">
        <f t="shared" si="24"/>
        <v>0</v>
      </c>
      <c r="N207" s="121">
        <v>8.0000000000000004E-4</v>
      </c>
      <c r="O207" s="121">
        <f t="shared" si="25"/>
        <v>0</v>
      </c>
      <c r="P207" s="121">
        <v>0</v>
      </c>
      <c r="Q207" s="121">
        <f t="shared" si="26"/>
        <v>0</v>
      </c>
      <c r="R207" s="121" t="s">
        <v>248</v>
      </c>
      <c r="S207" s="121" t="s">
        <v>130</v>
      </c>
      <c r="T207" s="121" t="s">
        <v>130</v>
      </c>
      <c r="U207" s="121">
        <v>0</v>
      </c>
      <c r="V207" s="121">
        <f t="shared" si="27"/>
        <v>0</v>
      </c>
      <c r="W207" s="121"/>
      <c r="X207" s="121" t="s">
        <v>147</v>
      </c>
      <c r="Y207" s="116"/>
      <c r="Z207" s="116"/>
      <c r="AA207" s="116"/>
      <c r="AB207" s="116"/>
      <c r="AC207" s="116"/>
      <c r="AD207" s="116"/>
      <c r="AE207" s="116"/>
      <c r="AF207" s="116"/>
      <c r="AG207" s="116" t="s">
        <v>148</v>
      </c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</row>
    <row r="208" spans="1:60" outlineLevel="1" x14ac:dyDescent="0.2">
      <c r="A208" s="137">
        <v>79</v>
      </c>
      <c r="B208" s="138" t="s">
        <v>244</v>
      </c>
      <c r="C208" s="144" t="s">
        <v>245</v>
      </c>
      <c r="D208" s="139" t="s">
        <v>129</v>
      </c>
      <c r="E208" s="140">
        <v>1</v>
      </c>
      <c r="F208" s="141"/>
      <c r="G208" s="142">
        <f t="shared" si="21"/>
        <v>0</v>
      </c>
      <c r="H208" s="121">
        <v>480</v>
      </c>
      <c r="I208" s="121">
        <f t="shared" si="22"/>
        <v>480</v>
      </c>
      <c r="J208" s="121">
        <v>0</v>
      </c>
      <c r="K208" s="121">
        <f t="shared" si="23"/>
        <v>0</v>
      </c>
      <c r="L208" s="121">
        <v>15</v>
      </c>
      <c r="M208" s="121">
        <f t="shared" si="24"/>
        <v>0</v>
      </c>
      <c r="N208" s="121">
        <v>2E-3</v>
      </c>
      <c r="O208" s="121">
        <f t="shared" si="25"/>
        <v>0</v>
      </c>
      <c r="P208" s="121">
        <v>0</v>
      </c>
      <c r="Q208" s="121">
        <f t="shared" si="26"/>
        <v>0</v>
      </c>
      <c r="R208" s="121"/>
      <c r="S208" s="121" t="s">
        <v>145</v>
      </c>
      <c r="T208" s="121" t="s">
        <v>146</v>
      </c>
      <c r="U208" s="121">
        <v>0</v>
      </c>
      <c r="V208" s="121">
        <f t="shared" si="27"/>
        <v>0</v>
      </c>
      <c r="W208" s="121"/>
      <c r="X208" s="121" t="s">
        <v>147</v>
      </c>
      <c r="Y208" s="116"/>
      <c r="Z208" s="116"/>
      <c r="AA208" s="116"/>
      <c r="AB208" s="116"/>
      <c r="AC208" s="116"/>
      <c r="AD208" s="116"/>
      <c r="AE208" s="116"/>
      <c r="AF208" s="116"/>
      <c r="AG208" s="116" t="s">
        <v>148</v>
      </c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</row>
    <row r="209" spans="1:60" outlineLevel="1" x14ac:dyDescent="0.2">
      <c r="A209" s="137">
        <v>80</v>
      </c>
      <c r="B209" s="138" t="s">
        <v>537</v>
      </c>
      <c r="C209" s="144" t="s">
        <v>538</v>
      </c>
      <c r="D209" s="139" t="s">
        <v>129</v>
      </c>
      <c r="E209" s="140">
        <v>1</v>
      </c>
      <c r="F209" s="141"/>
      <c r="G209" s="142">
        <f t="shared" si="21"/>
        <v>0</v>
      </c>
      <c r="H209" s="121">
        <v>5850</v>
      </c>
      <c r="I209" s="121">
        <f t="shared" si="22"/>
        <v>5850</v>
      </c>
      <c r="J209" s="121">
        <v>0</v>
      </c>
      <c r="K209" s="121">
        <f t="shared" si="23"/>
        <v>0</v>
      </c>
      <c r="L209" s="121">
        <v>15</v>
      </c>
      <c r="M209" s="121">
        <f t="shared" si="24"/>
        <v>0</v>
      </c>
      <c r="N209" s="121">
        <v>4.5999999999999999E-2</v>
      </c>
      <c r="O209" s="121">
        <f t="shared" si="25"/>
        <v>0.05</v>
      </c>
      <c r="P209" s="121">
        <v>0</v>
      </c>
      <c r="Q209" s="121">
        <f t="shared" si="26"/>
        <v>0</v>
      </c>
      <c r="R209" s="121" t="s">
        <v>248</v>
      </c>
      <c r="S209" s="121" t="s">
        <v>130</v>
      </c>
      <c r="T209" s="121" t="s">
        <v>146</v>
      </c>
      <c r="U209" s="121">
        <v>0</v>
      </c>
      <c r="V209" s="121">
        <f t="shared" si="27"/>
        <v>0</v>
      </c>
      <c r="W209" s="121"/>
      <c r="X209" s="121" t="s">
        <v>147</v>
      </c>
      <c r="Y209" s="116"/>
      <c r="Z209" s="116"/>
      <c r="AA209" s="116"/>
      <c r="AB209" s="116"/>
      <c r="AC209" s="116"/>
      <c r="AD209" s="116"/>
      <c r="AE209" s="116"/>
      <c r="AF209" s="116"/>
      <c r="AG209" s="116" t="s">
        <v>148</v>
      </c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</row>
    <row r="210" spans="1:60" outlineLevel="1" x14ac:dyDescent="0.2">
      <c r="A210" s="137">
        <v>81</v>
      </c>
      <c r="B210" s="138" t="s">
        <v>246</v>
      </c>
      <c r="C210" s="144" t="s">
        <v>247</v>
      </c>
      <c r="D210" s="139" t="s">
        <v>144</v>
      </c>
      <c r="E210" s="140">
        <v>1</v>
      </c>
      <c r="F210" s="141"/>
      <c r="G210" s="142">
        <f t="shared" si="21"/>
        <v>0</v>
      </c>
      <c r="H210" s="121">
        <v>850</v>
      </c>
      <c r="I210" s="121">
        <f t="shared" si="22"/>
        <v>850</v>
      </c>
      <c r="J210" s="121">
        <v>0</v>
      </c>
      <c r="K210" s="121">
        <f t="shared" si="23"/>
        <v>0</v>
      </c>
      <c r="L210" s="121">
        <v>15</v>
      </c>
      <c r="M210" s="121">
        <f t="shared" si="24"/>
        <v>0</v>
      </c>
      <c r="N210" s="121">
        <v>0.01</v>
      </c>
      <c r="O210" s="121">
        <f t="shared" si="25"/>
        <v>0.01</v>
      </c>
      <c r="P210" s="121">
        <v>0</v>
      </c>
      <c r="Q210" s="121">
        <f t="shared" si="26"/>
        <v>0</v>
      </c>
      <c r="R210" s="121" t="s">
        <v>248</v>
      </c>
      <c r="S210" s="121" t="s">
        <v>130</v>
      </c>
      <c r="T210" s="121" t="s">
        <v>146</v>
      </c>
      <c r="U210" s="121">
        <v>0</v>
      </c>
      <c r="V210" s="121">
        <f t="shared" si="27"/>
        <v>0</v>
      </c>
      <c r="W210" s="121"/>
      <c r="X210" s="121" t="s">
        <v>147</v>
      </c>
      <c r="Y210" s="116"/>
      <c r="Z210" s="116"/>
      <c r="AA210" s="116"/>
      <c r="AB210" s="116"/>
      <c r="AC210" s="116"/>
      <c r="AD210" s="116"/>
      <c r="AE210" s="116"/>
      <c r="AF210" s="116"/>
      <c r="AG210" s="116" t="s">
        <v>148</v>
      </c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</row>
    <row r="211" spans="1:60" ht="22.5" outlineLevel="1" x14ac:dyDescent="0.2">
      <c r="A211" s="137">
        <v>82</v>
      </c>
      <c r="B211" s="138" t="s">
        <v>249</v>
      </c>
      <c r="C211" s="144" t="s">
        <v>250</v>
      </c>
      <c r="D211" s="139" t="s">
        <v>224</v>
      </c>
      <c r="E211" s="140">
        <v>1</v>
      </c>
      <c r="F211" s="141"/>
      <c r="G211" s="142">
        <f t="shared" si="21"/>
        <v>0</v>
      </c>
      <c r="H211" s="121">
        <v>0</v>
      </c>
      <c r="I211" s="121">
        <f t="shared" si="22"/>
        <v>0</v>
      </c>
      <c r="J211" s="121">
        <v>233.5</v>
      </c>
      <c r="K211" s="121">
        <f t="shared" si="23"/>
        <v>233.5</v>
      </c>
      <c r="L211" s="121">
        <v>15</v>
      </c>
      <c r="M211" s="121">
        <f t="shared" si="24"/>
        <v>0</v>
      </c>
      <c r="N211" s="121">
        <v>0</v>
      </c>
      <c r="O211" s="121">
        <f t="shared" si="25"/>
        <v>0</v>
      </c>
      <c r="P211" s="121">
        <v>1.933E-2</v>
      </c>
      <c r="Q211" s="121">
        <f t="shared" si="26"/>
        <v>0.02</v>
      </c>
      <c r="R211" s="121"/>
      <c r="S211" s="121" t="s">
        <v>130</v>
      </c>
      <c r="T211" s="121" t="s">
        <v>130</v>
      </c>
      <c r="U211" s="121">
        <v>0</v>
      </c>
      <c r="V211" s="121">
        <f t="shared" si="27"/>
        <v>0</v>
      </c>
      <c r="W211" s="121"/>
      <c r="X211" s="121" t="s">
        <v>151</v>
      </c>
      <c r="Y211" s="116"/>
      <c r="Z211" s="116"/>
      <c r="AA211" s="116"/>
      <c r="AB211" s="116"/>
      <c r="AC211" s="116"/>
      <c r="AD211" s="116"/>
      <c r="AE211" s="116"/>
      <c r="AF211" s="116"/>
      <c r="AG211" s="116" t="s">
        <v>152</v>
      </c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</row>
    <row r="212" spans="1:60" outlineLevel="1" x14ac:dyDescent="0.2">
      <c r="A212" s="137">
        <v>83</v>
      </c>
      <c r="B212" s="138" t="s">
        <v>539</v>
      </c>
      <c r="C212" s="144" t="s">
        <v>540</v>
      </c>
      <c r="D212" s="139" t="s">
        <v>224</v>
      </c>
      <c r="E212" s="140">
        <v>1</v>
      </c>
      <c r="F212" s="141"/>
      <c r="G212" s="142">
        <f t="shared" si="21"/>
        <v>0</v>
      </c>
      <c r="H212" s="121">
        <v>0</v>
      </c>
      <c r="I212" s="121">
        <f t="shared" si="22"/>
        <v>0</v>
      </c>
      <c r="J212" s="121">
        <v>151.5</v>
      </c>
      <c r="K212" s="121">
        <f t="shared" si="23"/>
        <v>151.5</v>
      </c>
      <c r="L212" s="121">
        <v>15</v>
      </c>
      <c r="M212" s="121">
        <f t="shared" si="24"/>
        <v>0</v>
      </c>
      <c r="N212" s="121">
        <v>0</v>
      </c>
      <c r="O212" s="121">
        <f t="shared" si="25"/>
        <v>0</v>
      </c>
      <c r="P212" s="121">
        <v>1.9460000000000002E-2</v>
      </c>
      <c r="Q212" s="121">
        <f t="shared" si="26"/>
        <v>0.02</v>
      </c>
      <c r="R212" s="121"/>
      <c r="S212" s="121" t="s">
        <v>130</v>
      </c>
      <c r="T212" s="121" t="s">
        <v>130</v>
      </c>
      <c r="U212" s="121">
        <v>0</v>
      </c>
      <c r="V212" s="121">
        <f t="shared" si="27"/>
        <v>0</v>
      </c>
      <c r="W212" s="121"/>
      <c r="X212" s="121" t="s">
        <v>151</v>
      </c>
      <c r="Y212" s="116"/>
      <c r="Z212" s="116"/>
      <c r="AA212" s="116"/>
      <c r="AB212" s="116"/>
      <c r="AC212" s="116"/>
      <c r="AD212" s="116"/>
      <c r="AE212" s="116"/>
      <c r="AF212" s="116"/>
      <c r="AG212" s="116" t="s">
        <v>152</v>
      </c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</row>
    <row r="213" spans="1:60" ht="33.75" outlineLevel="1" x14ac:dyDescent="0.2">
      <c r="A213" s="137">
        <v>84</v>
      </c>
      <c r="B213" s="138" t="s">
        <v>541</v>
      </c>
      <c r="C213" s="144" t="s">
        <v>542</v>
      </c>
      <c r="D213" s="139" t="s">
        <v>129</v>
      </c>
      <c r="E213" s="140">
        <v>1</v>
      </c>
      <c r="F213" s="141"/>
      <c r="G213" s="142">
        <f t="shared" si="21"/>
        <v>0</v>
      </c>
      <c r="H213" s="121">
        <v>0</v>
      </c>
      <c r="I213" s="121">
        <f t="shared" si="22"/>
        <v>0</v>
      </c>
      <c r="J213" s="121">
        <v>1112</v>
      </c>
      <c r="K213" s="121">
        <f t="shared" si="23"/>
        <v>1112</v>
      </c>
      <c r="L213" s="121">
        <v>15</v>
      </c>
      <c r="M213" s="121">
        <f t="shared" si="24"/>
        <v>0</v>
      </c>
      <c r="N213" s="121">
        <v>1.82E-3</v>
      </c>
      <c r="O213" s="121">
        <f t="shared" si="25"/>
        <v>0</v>
      </c>
      <c r="P213" s="121">
        <v>0</v>
      </c>
      <c r="Q213" s="121">
        <f t="shared" si="26"/>
        <v>0</v>
      </c>
      <c r="R213" s="121"/>
      <c r="S213" s="121" t="s">
        <v>130</v>
      </c>
      <c r="T213" s="121" t="s">
        <v>130</v>
      </c>
      <c r="U213" s="121">
        <v>0</v>
      </c>
      <c r="V213" s="121">
        <f t="shared" si="27"/>
        <v>0</v>
      </c>
      <c r="W213" s="121"/>
      <c r="X213" s="121" t="s">
        <v>151</v>
      </c>
      <c r="Y213" s="116"/>
      <c r="Z213" s="116"/>
      <c r="AA213" s="116"/>
      <c r="AB213" s="116"/>
      <c r="AC213" s="116"/>
      <c r="AD213" s="116"/>
      <c r="AE213" s="116"/>
      <c r="AF213" s="116"/>
      <c r="AG213" s="116" t="s">
        <v>152</v>
      </c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</row>
    <row r="214" spans="1:60" ht="22.5" outlineLevel="1" x14ac:dyDescent="0.2">
      <c r="A214" s="137">
        <v>85</v>
      </c>
      <c r="B214" s="138" t="s">
        <v>251</v>
      </c>
      <c r="C214" s="144" t="s">
        <v>252</v>
      </c>
      <c r="D214" s="139" t="s">
        <v>0</v>
      </c>
      <c r="E214" s="140">
        <v>262.78339999999997</v>
      </c>
      <c r="F214" s="141"/>
      <c r="G214" s="142">
        <f t="shared" si="21"/>
        <v>0</v>
      </c>
      <c r="H214" s="121">
        <v>0</v>
      </c>
      <c r="I214" s="121">
        <f t="shared" si="22"/>
        <v>0</v>
      </c>
      <c r="J214" s="121">
        <v>0.31</v>
      </c>
      <c r="K214" s="121">
        <f t="shared" si="23"/>
        <v>81.459999999999994</v>
      </c>
      <c r="L214" s="121">
        <v>15</v>
      </c>
      <c r="M214" s="121">
        <f t="shared" si="24"/>
        <v>0</v>
      </c>
      <c r="N214" s="121">
        <v>0</v>
      </c>
      <c r="O214" s="121">
        <f t="shared" si="25"/>
        <v>0</v>
      </c>
      <c r="P214" s="121">
        <v>0</v>
      </c>
      <c r="Q214" s="121">
        <f t="shared" si="26"/>
        <v>0</v>
      </c>
      <c r="R214" s="121"/>
      <c r="S214" s="121" t="s">
        <v>130</v>
      </c>
      <c r="T214" s="121" t="s">
        <v>136</v>
      </c>
      <c r="U214" s="121">
        <v>0</v>
      </c>
      <c r="V214" s="121">
        <f t="shared" si="27"/>
        <v>0</v>
      </c>
      <c r="W214" s="121"/>
      <c r="X214" s="121" t="s">
        <v>213</v>
      </c>
      <c r="Y214" s="116"/>
      <c r="Z214" s="116"/>
      <c r="AA214" s="116"/>
      <c r="AB214" s="116"/>
      <c r="AC214" s="116"/>
      <c r="AD214" s="116"/>
      <c r="AE214" s="116"/>
      <c r="AF214" s="116"/>
      <c r="AG214" s="116" t="s">
        <v>214</v>
      </c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</row>
    <row r="215" spans="1:60" x14ac:dyDescent="0.2">
      <c r="A215" s="125" t="s">
        <v>125</v>
      </c>
      <c r="B215" s="126" t="s">
        <v>73</v>
      </c>
      <c r="C215" s="143" t="s">
        <v>74</v>
      </c>
      <c r="D215" s="127"/>
      <c r="E215" s="128"/>
      <c r="F215" s="129"/>
      <c r="G215" s="130">
        <f>SUMIF(AG216:AG218,"&lt;&gt;NOR",G216:G218)</f>
        <v>0</v>
      </c>
      <c r="H215" s="124"/>
      <c r="I215" s="124">
        <f>SUM(I216:I218)</f>
        <v>278</v>
      </c>
      <c r="J215" s="124"/>
      <c r="K215" s="124">
        <f>SUM(K216:K218)</f>
        <v>694.22</v>
      </c>
      <c r="L215" s="124"/>
      <c r="M215" s="124">
        <f>SUM(M216:M218)</f>
        <v>0</v>
      </c>
      <c r="N215" s="124"/>
      <c r="O215" s="124">
        <f>SUM(O216:O218)</f>
        <v>0</v>
      </c>
      <c r="P215" s="124"/>
      <c r="Q215" s="124">
        <f>SUM(Q216:Q218)</f>
        <v>0</v>
      </c>
      <c r="R215" s="124"/>
      <c r="S215" s="124"/>
      <c r="T215" s="124"/>
      <c r="U215" s="124"/>
      <c r="V215" s="124">
        <f>SUM(V216:V218)</f>
        <v>1.5</v>
      </c>
      <c r="W215" s="124"/>
      <c r="X215" s="124"/>
      <c r="AG215" t="s">
        <v>126</v>
      </c>
    </row>
    <row r="216" spans="1:60" outlineLevel="1" x14ac:dyDescent="0.2">
      <c r="A216" s="137">
        <v>86</v>
      </c>
      <c r="B216" s="138" t="s">
        <v>253</v>
      </c>
      <c r="C216" s="144" t="s">
        <v>254</v>
      </c>
      <c r="D216" s="139" t="s">
        <v>129</v>
      </c>
      <c r="E216" s="140">
        <v>2</v>
      </c>
      <c r="F216" s="141"/>
      <c r="G216" s="142">
        <f>ROUND(E216*F216,2)</f>
        <v>0</v>
      </c>
      <c r="H216" s="121">
        <v>0</v>
      </c>
      <c r="I216" s="121">
        <f>ROUND(E216*H216,2)</f>
        <v>0</v>
      </c>
      <c r="J216" s="121">
        <v>344.5</v>
      </c>
      <c r="K216" s="121">
        <f>ROUND(E216*J216,2)</f>
        <v>689</v>
      </c>
      <c r="L216" s="121">
        <v>15</v>
      </c>
      <c r="M216" s="121">
        <f>G216*(1+L216/100)</f>
        <v>0</v>
      </c>
      <c r="N216" s="121">
        <v>0</v>
      </c>
      <c r="O216" s="121">
        <f>ROUND(E216*N216,2)</f>
        <v>0</v>
      </c>
      <c r="P216" s="121">
        <v>0</v>
      </c>
      <c r="Q216" s="121">
        <f>ROUND(E216*P216,2)</f>
        <v>0</v>
      </c>
      <c r="R216" s="121"/>
      <c r="S216" s="121" t="s">
        <v>130</v>
      </c>
      <c r="T216" s="121" t="s">
        <v>130</v>
      </c>
      <c r="U216" s="121">
        <v>0.75</v>
      </c>
      <c r="V216" s="121">
        <f>ROUND(E216*U216,2)</f>
        <v>1.5</v>
      </c>
      <c r="W216" s="121"/>
      <c r="X216" s="121" t="s">
        <v>131</v>
      </c>
      <c r="Y216" s="116"/>
      <c r="Z216" s="116"/>
      <c r="AA216" s="116"/>
      <c r="AB216" s="116"/>
      <c r="AC216" s="116"/>
      <c r="AD216" s="116"/>
      <c r="AE216" s="116"/>
      <c r="AF216" s="116"/>
      <c r="AG216" s="116" t="s">
        <v>132</v>
      </c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</row>
    <row r="217" spans="1:60" outlineLevel="1" x14ac:dyDescent="0.2">
      <c r="A217" s="137">
        <v>87</v>
      </c>
      <c r="B217" s="138" t="s">
        <v>255</v>
      </c>
      <c r="C217" s="144" t="s">
        <v>543</v>
      </c>
      <c r="D217" s="139" t="s">
        <v>129</v>
      </c>
      <c r="E217" s="140">
        <v>2</v>
      </c>
      <c r="F217" s="141"/>
      <c r="G217" s="142">
        <f>ROUND(E217*F217,2)</f>
        <v>0</v>
      </c>
      <c r="H217" s="121">
        <v>139</v>
      </c>
      <c r="I217" s="121">
        <f>ROUND(E217*H217,2)</f>
        <v>278</v>
      </c>
      <c r="J217" s="121">
        <v>0</v>
      </c>
      <c r="K217" s="121">
        <f>ROUND(E217*J217,2)</f>
        <v>0</v>
      </c>
      <c r="L217" s="121">
        <v>15</v>
      </c>
      <c r="M217" s="121">
        <f>G217*(1+L217/100)</f>
        <v>0</v>
      </c>
      <c r="N217" s="121">
        <v>8.0000000000000007E-5</v>
      </c>
      <c r="O217" s="121">
        <f>ROUND(E217*N217,2)</f>
        <v>0</v>
      </c>
      <c r="P217" s="121">
        <v>0</v>
      </c>
      <c r="Q217" s="121">
        <f>ROUND(E217*P217,2)</f>
        <v>0</v>
      </c>
      <c r="R217" s="121"/>
      <c r="S217" s="121" t="s">
        <v>145</v>
      </c>
      <c r="T217" s="121" t="s">
        <v>146</v>
      </c>
      <c r="U217" s="121">
        <v>0</v>
      </c>
      <c r="V217" s="121">
        <f>ROUND(E217*U217,2)</f>
        <v>0</v>
      </c>
      <c r="W217" s="121"/>
      <c r="X217" s="121" t="s">
        <v>147</v>
      </c>
      <c r="Y217" s="116"/>
      <c r="Z217" s="116"/>
      <c r="AA217" s="116"/>
      <c r="AB217" s="116"/>
      <c r="AC217" s="116"/>
      <c r="AD217" s="116"/>
      <c r="AE217" s="116"/>
      <c r="AF217" s="116"/>
      <c r="AG217" s="116" t="s">
        <v>148</v>
      </c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</row>
    <row r="218" spans="1:60" outlineLevel="1" x14ac:dyDescent="0.2">
      <c r="A218" s="137">
        <v>88</v>
      </c>
      <c r="B218" s="138" t="s">
        <v>257</v>
      </c>
      <c r="C218" s="144" t="s">
        <v>258</v>
      </c>
      <c r="D218" s="139" t="s">
        <v>0</v>
      </c>
      <c r="E218" s="140">
        <v>9.67</v>
      </c>
      <c r="F218" s="141"/>
      <c r="G218" s="142">
        <f>ROUND(E218*F218,2)</f>
        <v>0</v>
      </c>
      <c r="H218" s="121">
        <v>0</v>
      </c>
      <c r="I218" s="121">
        <f>ROUND(E218*H218,2)</f>
        <v>0</v>
      </c>
      <c r="J218" s="121">
        <v>0.54</v>
      </c>
      <c r="K218" s="121">
        <f>ROUND(E218*J218,2)</f>
        <v>5.22</v>
      </c>
      <c r="L218" s="121">
        <v>15</v>
      </c>
      <c r="M218" s="121">
        <f>G218*(1+L218/100)</f>
        <v>0</v>
      </c>
      <c r="N218" s="121">
        <v>0</v>
      </c>
      <c r="O218" s="121">
        <f>ROUND(E218*N218,2)</f>
        <v>0</v>
      </c>
      <c r="P218" s="121">
        <v>0</v>
      </c>
      <c r="Q218" s="121">
        <f>ROUND(E218*P218,2)</f>
        <v>0</v>
      </c>
      <c r="R218" s="121"/>
      <c r="S218" s="121" t="s">
        <v>130</v>
      </c>
      <c r="T218" s="121" t="s">
        <v>130</v>
      </c>
      <c r="U218" s="121">
        <v>0</v>
      </c>
      <c r="V218" s="121">
        <f>ROUND(E218*U218,2)</f>
        <v>0</v>
      </c>
      <c r="W218" s="121"/>
      <c r="X218" s="121" t="s">
        <v>213</v>
      </c>
      <c r="Y218" s="116"/>
      <c r="Z218" s="116"/>
      <c r="AA218" s="116"/>
      <c r="AB218" s="116"/>
      <c r="AC218" s="116"/>
      <c r="AD218" s="116"/>
      <c r="AE218" s="116"/>
      <c r="AF218" s="116"/>
      <c r="AG218" s="116" t="s">
        <v>214</v>
      </c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</row>
    <row r="219" spans="1:60" x14ac:dyDescent="0.2">
      <c r="A219" s="125" t="s">
        <v>125</v>
      </c>
      <c r="B219" s="126" t="s">
        <v>75</v>
      </c>
      <c r="C219" s="143" t="s">
        <v>76</v>
      </c>
      <c r="D219" s="127"/>
      <c r="E219" s="128"/>
      <c r="F219" s="129"/>
      <c r="G219" s="130">
        <f>SUMIF(AG220:AG247,"&lt;&gt;NOR",G220:G247)</f>
        <v>0</v>
      </c>
      <c r="H219" s="124"/>
      <c r="I219" s="124">
        <f>SUM(I220:I247)</f>
        <v>25900</v>
      </c>
      <c r="J219" s="124"/>
      <c r="K219" s="124">
        <f>SUM(K220:K247)</f>
        <v>87921.600000000006</v>
      </c>
      <c r="L219" s="124"/>
      <c r="M219" s="124">
        <f>SUM(M220:M247)</f>
        <v>0</v>
      </c>
      <c r="N219" s="124"/>
      <c r="O219" s="124">
        <f>SUM(O220:O247)</f>
        <v>0.1</v>
      </c>
      <c r="P219" s="124"/>
      <c r="Q219" s="124">
        <f>SUM(Q220:Q247)</f>
        <v>0.12</v>
      </c>
      <c r="R219" s="124"/>
      <c r="S219" s="124"/>
      <c r="T219" s="124"/>
      <c r="U219" s="124"/>
      <c r="V219" s="124">
        <f>SUM(V220:V247)</f>
        <v>18.299999999999997</v>
      </c>
      <c r="W219" s="124"/>
      <c r="X219" s="124"/>
      <c r="AG219" t="s">
        <v>126</v>
      </c>
    </row>
    <row r="220" spans="1:60" outlineLevel="1" x14ac:dyDescent="0.2">
      <c r="A220" s="137">
        <v>89</v>
      </c>
      <c r="B220" s="138" t="s">
        <v>544</v>
      </c>
      <c r="C220" s="144" t="s">
        <v>545</v>
      </c>
      <c r="D220" s="139" t="s">
        <v>129</v>
      </c>
      <c r="E220" s="140">
        <v>6</v>
      </c>
      <c r="F220" s="141"/>
      <c r="G220" s="142">
        <f t="shared" ref="G220:G233" si="28">ROUND(E220*F220,2)</f>
        <v>0</v>
      </c>
      <c r="H220" s="121">
        <v>0</v>
      </c>
      <c r="I220" s="121">
        <f t="shared" ref="I220:I233" si="29">ROUND(E220*H220,2)</f>
        <v>0</v>
      </c>
      <c r="J220" s="121">
        <v>739</v>
      </c>
      <c r="K220" s="121">
        <f t="shared" ref="K220:K233" si="30">ROUND(E220*J220,2)</f>
        <v>4434</v>
      </c>
      <c r="L220" s="121">
        <v>15</v>
      </c>
      <c r="M220" s="121">
        <f t="shared" ref="M220:M233" si="31">G220*(1+L220/100)</f>
        <v>0</v>
      </c>
      <c r="N220" s="121">
        <v>0</v>
      </c>
      <c r="O220" s="121">
        <f t="shared" ref="O220:O233" si="32">ROUND(E220*N220,2)</f>
        <v>0</v>
      </c>
      <c r="P220" s="121">
        <v>0</v>
      </c>
      <c r="Q220" s="121">
        <f t="shared" ref="Q220:Q233" si="33">ROUND(E220*P220,2)</f>
        <v>0</v>
      </c>
      <c r="R220" s="121"/>
      <c r="S220" s="121" t="s">
        <v>130</v>
      </c>
      <c r="T220" s="121" t="s">
        <v>146</v>
      </c>
      <c r="U220" s="121">
        <v>1.45</v>
      </c>
      <c r="V220" s="121">
        <f t="shared" ref="V220:V233" si="34">ROUND(E220*U220,2)</f>
        <v>8.6999999999999993</v>
      </c>
      <c r="W220" s="121"/>
      <c r="X220" s="121" t="s">
        <v>131</v>
      </c>
      <c r="Y220" s="116"/>
      <c r="Z220" s="116"/>
      <c r="AA220" s="116"/>
      <c r="AB220" s="116"/>
      <c r="AC220" s="116"/>
      <c r="AD220" s="116"/>
      <c r="AE220" s="116"/>
      <c r="AF220" s="116"/>
      <c r="AG220" s="116" t="s">
        <v>132</v>
      </c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</row>
    <row r="221" spans="1:60" outlineLevel="1" x14ac:dyDescent="0.2">
      <c r="A221" s="137">
        <v>90</v>
      </c>
      <c r="B221" s="138" t="s">
        <v>259</v>
      </c>
      <c r="C221" s="144" t="s">
        <v>546</v>
      </c>
      <c r="D221" s="139" t="s">
        <v>129</v>
      </c>
      <c r="E221" s="140">
        <v>4</v>
      </c>
      <c r="F221" s="141"/>
      <c r="G221" s="142">
        <f t="shared" si="28"/>
        <v>0</v>
      </c>
      <c r="H221" s="121">
        <v>0</v>
      </c>
      <c r="I221" s="121">
        <f t="shared" si="29"/>
        <v>0</v>
      </c>
      <c r="J221" s="121">
        <v>50.6</v>
      </c>
      <c r="K221" s="121">
        <f t="shared" si="30"/>
        <v>202.4</v>
      </c>
      <c r="L221" s="121">
        <v>15</v>
      </c>
      <c r="M221" s="121">
        <f t="shared" si="31"/>
        <v>0</v>
      </c>
      <c r="N221" s="121">
        <v>0</v>
      </c>
      <c r="O221" s="121">
        <f t="shared" si="32"/>
        <v>0</v>
      </c>
      <c r="P221" s="121">
        <v>1.8E-3</v>
      </c>
      <c r="Q221" s="121">
        <f t="shared" si="33"/>
        <v>0.01</v>
      </c>
      <c r="R221" s="121"/>
      <c r="S221" s="121" t="s">
        <v>130</v>
      </c>
      <c r="T221" s="121" t="s">
        <v>130</v>
      </c>
      <c r="U221" s="121">
        <v>0.11</v>
      </c>
      <c r="V221" s="121">
        <f t="shared" si="34"/>
        <v>0.44</v>
      </c>
      <c r="W221" s="121"/>
      <c r="X221" s="121" t="s">
        <v>131</v>
      </c>
      <c r="Y221" s="116"/>
      <c r="Z221" s="116"/>
      <c r="AA221" s="116"/>
      <c r="AB221" s="116"/>
      <c r="AC221" s="116"/>
      <c r="AD221" s="116"/>
      <c r="AE221" s="116"/>
      <c r="AF221" s="116"/>
      <c r="AG221" s="116" t="s">
        <v>132</v>
      </c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</row>
    <row r="222" spans="1:60" outlineLevel="1" x14ac:dyDescent="0.2">
      <c r="A222" s="137">
        <v>91</v>
      </c>
      <c r="B222" s="138" t="s">
        <v>261</v>
      </c>
      <c r="C222" s="144" t="s">
        <v>547</v>
      </c>
      <c r="D222" s="139" t="s">
        <v>129</v>
      </c>
      <c r="E222" s="140">
        <v>1</v>
      </c>
      <c r="F222" s="141"/>
      <c r="G222" s="142">
        <f t="shared" si="28"/>
        <v>0</v>
      </c>
      <c r="H222" s="121">
        <v>0</v>
      </c>
      <c r="I222" s="121">
        <f t="shared" si="29"/>
        <v>0</v>
      </c>
      <c r="J222" s="121">
        <v>68.900000000000006</v>
      </c>
      <c r="K222" s="121">
        <f t="shared" si="30"/>
        <v>68.900000000000006</v>
      </c>
      <c r="L222" s="121">
        <v>15</v>
      </c>
      <c r="M222" s="121">
        <f t="shared" si="31"/>
        <v>0</v>
      </c>
      <c r="N222" s="121">
        <v>0</v>
      </c>
      <c r="O222" s="121">
        <f t="shared" si="32"/>
        <v>0</v>
      </c>
      <c r="P222" s="121">
        <v>2.2300000000000002E-3</v>
      </c>
      <c r="Q222" s="121">
        <f t="shared" si="33"/>
        <v>0</v>
      </c>
      <c r="R222" s="121"/>
      <c r="S222" s="121" t="s">
        <v>130</v>
      </c>
      <c r="T222" s="121" t="s">
        <v>130</v>
      </c>
      <c r="U222" s="121">
        <v>0.15</v>
      </c>
      <c r="V222" s="121">
        <f t="shared" si="34"/>
        <v>0.15</v>
      </c>
      <c r="W222" s="121"/>
      <c r="X222" s="121" t="s">
        <v>131</v>
      </c>
      <c r="Y222" s="116"/>
      <c r="Z222" s="116"/>
      <c r="AA222" s="116"/>
      <c r="AB222" s="116"/>
      <c r="AC222" s="116"/>
      <c r="AD222" s="116"/>
      <c r="AE222" s="116"/>
      <c r="AF222" s="116"/>
      <c r="AG222" s="116" t="s">
        <v>132</v>
      </c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</row>
    <row r="223" spans="1:60" outlineLevel="1" x14ac:dyDescent="0.2">
      <c r="A223" s="137">
        <v>92</v>
      </c>
      <c r="B223" s="138" t="s">
        <v>265</v>
      </c>
      <c r="C223" s="144" t="s">
        <v>548</v>
      </c>
      <c r="D223" s="139" t="s">
        <v>129</v>
      </c>
      <c r="E223" s="140">
        <v>1</v>
      </c>
      <c r="F223" s="141"/>
      <c r="G223" s="142">
        <f t="shared" si="28"/>
        <v>0</v>
      </c>
      <c r="H223" s="121">
        <v>0</v>
      </c>
      <c r="I223" s="121">
        <f t="shared" si="29"/>
        <v>0</v>
      </c>
      <c r="J223" s="121">
        <v>211.5</v>
      </c>
      <c r="K223" s="121">
        <f t="shared" si="30"/>
        <v>211.5</v>
      </c>
      <c r="L223" s="121">
        <v>15</v>
      </c>
      <c r="M223" s="121">
        <f t="shared" si="31"/>
        <v>0</v>
      </c>
      <c r="N223" s="121">
        <v>0</v>
      </c>
      <c r="O223" s="121">
        <f t="shared" si="32"/>
        <v>0</v>
      </c>
      <c r="P223" s="121">
        <v>0.1104</v>
      </c>
      <c r="Q223" s="121">
        <f t="shared" si="33"/>
        <v>0.11</v>
      </c>
      <c r="R223" s="121"/>
      <c r="S223" s="121" t="s">
        <v>130</v>
      </c>
      <c r="T223" s="121" t="s">
        <v>130</v>
      </c>
      <c r="U223" s="121">
        <v>0.46</v>
      </c>
      <c r="V223" s="121">
        <f t="shared" si="34"/>
        <v>0.46</v>
      </c>
      <c r="W223" s="121"/>
      <c r="X223" s="121" t="s">
        <v>131</v>
      </c>
      <c r="Y223" s="116"/>
      <c r="Z223" s="116"/>
      <c r="AA223" s="116"/>
      <c r="AB223" s="116"/>
      <c r="AC223" s="116"/>
      <c r="AD223" s="116"/>
      <c r="AE223" s="116"/>
      <c r="AF223" s="116"/>
      <c r="AG223" s="116" t="s">
        <v>132</v>
      </c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</row>
    <row r="224" spans="1:60" ht="45" outlineLevel="1" x14ac:dyDescent="0.2">
      <c r="A224" s="137">
        <v>93</v>
      </c>
      <c r="B224" s="138" t="s">
        <v>549</v>
      </c>
      <c r="C224" s="144" t="s">
        <v>550</v>
      </c>
      <c r="D224" s="139" t="s">
        <v>129</v>
      </c>
      <c r="E224" s="140">
        <v>1</v>
      </c>
      <c r="F224" s="141"/>
      <c r="G224" s="142">
        <f t="shared" si="28"/>
        <v>0</v>
      </c>
      <c r="H224" s="121">
        <v>0</v>
      </c>
      <c r="I224" s="121">
        <f t="shared" si="29"/>
        <v>0</v>
      </c>
      <c r="J224" s="121">
        <v>14225</v>
      </c>
      <c r="K224" s="121">
        <f t="shared" si="30"/>
        <v>14225</v>
      </c>
      <c r="L224" s="121">
        <v>15</v>
      </c>
      <c r="M224" s="121">
        <f t="shared" si="31"/>
        <v>0</v>
      </c>
      <c r="N224" s="121">
        <v>0</v>
      </c>
      <c r="O224" s="121">
        <f t="shared" si="32"/>
        <v>0</v>
      </c>
      <c r="P224" s="121">
        <v>0</v>
      </c>
      <c r="Q224" s="121">
        <f t="shared" si="33"/>
        <v>0</v>
      </c>
      <c r="R224" s="121"/>
      <c r="S224" s="121" t="s">
        <v>145</v>
      </c>
      <c r="T224" s="121" t="s">
        <v>146</v>
      </c>
      <c r="U224" s="121">
        <v>0.95</v>
      </c>
      <c r="V224" s="121">
        <f t="shared" si="34"/>
        <v>0.95</v>
      </c>
      <c r="W224" s="121"/>
      <c r="X224" s="121" t="s">
        <v>131</v>
      </c>
      <c r="Y224" s="116"/>
      <c r="Z224" s="116"/>
      <c r="AA224" s="116"/>
      <c r="AB224" s="116"/>
      <c r="AC224" s="116"/>
      <c r="AD224" s="116"/>
      <c r="AE224" s="116"/>
      <c r="AF224" s="116"/>
      <c r="AG224" s="116" t="s">
        <v>132</v>
      </c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</row>
    <row r="225" spans="1:60" ht="22.5" outlineLevel="1" x14ac:dyDescent="0.2">
      <c r="A225" s="137">
        <v>94</v>
      </c>
      <c r="B225" s="138" t="s">
        <v>551</v>
      </c>
      <c r="C225" s="144" t="s">
        <v>552</v>
      </c>
      <c r="D225" s="139" t="s">
        <v>129</v>
      </c>
      <c r="E225" s="140">
        <v>8</v>
      </c>
      <c r="F225" s="141"/>
      <c r="G225" s="142">
        <f t="shared" si="28"/>
        <v>0</v>
      </c>
      <c r="H225" s="121">
        <v>0</v>
      </c>
      <c r="I225" s="121">
        <f t="shared" si="29"/>
        <v>0</v>
      </c>
      <c r="J225" s="121">
        <v>250</v>
      </c>
      <c r="K225" s="121">
        <f t="shared" si="30"/>
        <v>2000</v>
      </c>
      <c r="L225" s="121">
        <v>15</v>
      </c>
      <c r="M225" s="121">
        <f t="shared" si="31"/>
        <v>0</v>
      </c>
      <c r="N225" s="121">
        <v>0</v>
      </c>
      <c r="O225" s="121">
        <f t="shared" si="32"/>
        <v>0</v>
      </c>
      <c r="P225" s="121">
        <v>0</v>
      </c>
      <c r="Q225" s="121">
        <f t="shared" si="33"/>
        <v>0</v>
      </c>
      <c r="R225" s="121"/>
      <c r="S225" s="121" t="s">
        <v>145</v>
      </c>
      <c r="T225" s="121" t="s">
        <v>146</v>
      </c>
      <c r="U225" s="121">
        <v>0.95</v>
      </c>
      <c r="V225" s="121">
        <f t="shared" si="34"/>
        <v>7.6</v>
      </c>
      <c r="W225" s="121"/>
      <c r="X225" s="121" t="s">
        <v>131</v>
      </c>
      <c r="Y225" s="116"/>
      <c r="Z225" s="116"/>
      <c r="AA225" s="116"/>
      <c r="AB225" s="116"/>
      <c r="AC225" s="116"/>
      <c r="AD225" s="116"/>
      <c r="AE225" s="116"/>
      <c r="AF225" s="116"/>
      <c r="AG225" s="116" t="s">
        <v>132</v>
      </c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</row>
    <row r="226" spans="1:60" ht="22.5" outlineLevel="1" x14ac:dyDescent="0.2">
      <c r="A226" s="137">
        <v>95</v>
      </c>
      <c r="B226" s="138" t="s">
        <v>553</v>
      </c>
      <c r="C226" s="144" t="s">
        <v>554</v>
      </c>
      <c r="D226" s="139" t="s">
        <v>129</v>
      </c>
      <c r="E226" s="140">
        <v>1</v>
      </c>
      <c r="F226" s="141"/>
      <c r="G226" s="142">
        <f t="shared" si="28"/>
        <v>0</v>
      </c>
      <c r="H226" s="121">
        <v>2100</v>
      </c>
      <c r="I226" s="121">
        <f t="shared" si="29"/>
        <v>2100</v>
      </c>
      <c r="J226" s="121">
        <v>0</v>
      </c>
      <c r="K226" s="121">
        <f t="shared" si="30"/>
        <v>0</v>
      </c>
      <c r="L226" s="121">
        <v>15</v>
      </c>
      <c r="M226" s="121">
        <f t="shared" si="31"/>
        <v>0</v>
      </c>
      <c r="N226" s="121">
        <v>1.2999999999999999E-2</v>
      </c>
      <c r="O226" s="121">
        <f t="shared" si="32"/>
        <v>0.01</v>
      </c>
      <c r="P226" s="121">
        <v>0</v>
      </c>
      <c r="Q226" s="121">
        <f t="shared" si="33"/>
        <v>0</v>
      </c>
      <c r="R226" s="121" t="s">
        <v>248</v>
      </c>
      <c r="S226" s="121" t="s">
        <v>130</v>
      </c>
      <c r="T226" s="121" t="s">
        <v>146</v>
      </c>
      <c r="U226" s="121">
        <v>0</v>
      </c>
      <c r="V226" s="121">
        <f t="shared" si="34"/>
        <v>0</v>
      </c>
      <c r="W226" s="121"/>
      <c r="X226" s="121" t="s">
        <v>147</v>
      </c>
      <c r="Y226" s="116"/>
      <c r="Z226" s="116"/>
      <c r="AA226" s="116"/>
      <c r="AB226" s="116"/>
      <c r="AC226" s="116"/>
      <c r="AD226" s="116"/>
      <c r="AE226" s="116"/>
      <c r="AF226" s="116"/>
      <c r="AG226" s="116" t="s">
        <v>148</v>
      </c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</row>
    <row r="227" spans="1:60" ht="22.5" outlineLevel="1" x14ac:dyDescent="0.2">
      <c r="A227" s="137">
        <v>96</v>
      </c>
      <c r="B227" s="138" t="s">
        <v>555</v>
      </c>
      <c r="C227" s="144" t="s">
        <v>556</v>
      </c>
      <c r="D227" s="139" t="s">
        <v>129</v>
      </c>
      <c r="E227" s="140">
        <v>2</v>
      </c>
      <c r="F227" s="141"/>
      <c r="G227" s="142">
        <f t="shared" si="28"/>
        <v>0</v>
      </c>
      <c r="H227" s="121">
        <v>2100</v>
      </c>
      <c r="I227" s="121">
        <f t="shared" si="29"/>
        <v>4200</v>
      </c>
      <c r="J227" s="121">
        <v>0</v>
      </c>
      <c r="K227" s="121">
        <f t="shared" si="30"/>
        <v>0</v>
      </c>
      <c r="L227" s="121">
        <v>15</v>
      </c>
      <c r="M227" s="121">
        <f t="shared" si="31"/>
        <v>0</v>
      </c>
      <c r="N227" s="121">
        <v>1.2999999999999999E-2</v>
      </c>
      <c r="O227" s="121">
        <f t="shared" si="32"/>
        <v>0.03</v>
      </c>
      <c r="P227" s="121">
        <v>0</v>
      </c>
      <c r="Q227" s="121">
        <f t="shared" si="33"/>
        <v>0</v>
      </c>
      <c r="R227" s="121"/>
      <c r="S227" s="121" t="s">
        <v>145</v>
      </c>
      <c r="T227" s="121" t="s">
        <v>146</v>
      </c>
      <c r="U227" s="121">
        <v>0</v>
      </c>
      <c r="V227" s="121">
        <f t="shared" si="34"/>
        <v>0</v>
      </c>
      <c r="W227" s="121"/>
      <c r="X227" s="121" t="s">
        <v>147</v>
      </c>
      <c r="Y227" s="116"/>
      <c r="Z227" s="116"/>
      <c r="AA227" s="116"/>
      <c r="AB227" s="116"/>
      <c r="AC227" s="116"/>
      <c r="AD227" s="116"/>
      <c r="AE227" s="116"/>
      <c r="AF227" s="116"/>
      <c r="AG227" s="116" t="s">
        <v>148</v>
      </c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</row>
    <row r="228" spans="1:60" ht="22.5" outlineLevel="1" x14ac:dyDescent="0.2">
      <c r="A228" s="137">
        <v>97</v>
      </c>
      <c r="B228" s="138" t="s">
        <v>557</v>
      </c>
      <c r="C228" s="144" t="s">
        <v>558</v>
      </c>
      <c r="D228" s="139" t="s">
        <v>129</v>
      </c>
      <c r="E228" s="140">
        <v>3</v>
      </c>
      <c r="F228" s="141"/>
      <c r="G228" s="142">
        <f t="shared" si="28"/>
        <v>0</v>
      </c>
      <c r="H228" s="121">
        <v>3250</v>
      </c>
      <c r="I228" s="121">
        <f t="shared" si="29"/>
        <v>9750</v>
      </c>
      <c r="J228" s="121">
        <v>0</v>
      </c>
      <c r="K228" s="121">
        <f t="shared" si="30"/>
        <v>0</v>
      </c>
      <c r="L228" s="121">
        <v>15</v>
      </c>
      <c r="M228" s="121">
        <f t="shared" si="31"/>
        <v>0</v>
      </c>
      <c r="N228" s="121">
        <v>0.02</v>
      </c>
      <c r="O228" s="121">
        <f t="shared" si="32"/>
        <v>0.06</v>
      </c>
      <c r="P228" s="121">
        <v>0</v>
      </c>
      <c r="Q228" s="121">
        <f t="shared" si="33"/>
        <v>0</v>
      </c>
      <c r="R228" s="121"/>
      <c r="S228" s="121" t="s">
        <v>145</v>
      </c>
      <c r="T228" s="121" t="s">
        <v>146</v>
      </c>
      <c r="U228" s="121">
        <v>0</v>
      </c>
      <c r="V228" s="121">
        <f t="shared" si="34"/>
        <v>0</v>
      </c>
      <c r="W228" s="121"/>
      <c r="X228" s="121" t="s">
        <v>147</v>
      </c>
      <c r="Y228" s="116"/>
      <c r="Z228" s="116"/>
      <c r="AA228" s="116"/>
      <c r="AB228" s="116"/>
      <c r="AC228" s="116"/>
      <c r="AD228" s="116"/>
      <c r="AE228" s="116"/>
      <c r="AF228" s="116"/>
      <c r="AG228" s="116" t="s">
        <v>148</v>
      </c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</row>
    <row r="229" spans="1:60" ht="45" outlineLevel="1" x14ac:dyDescent="0.2">
      <c r="A229" s="137">
        <v>98</v>
      </c>
      <c r="B229" s="138" t="s">
        <v>269</v>
      </c>
      <c r="C229" s="144" t="s">
        <v>559</v>
      </c>
      <c r="D229" s="139" t="s">
        <v>217</v>
      </c>
      <c r="E229" s="140">
        <v>1</v>
      </c>
      <c r="F229" s="141"/>
      <c r="G229" s="142">
        <f t="shared" si="28"/>
        <v>0</v>
      </c>
      <c r="H229" s="121">
        <v>9850</v>
      </c>
      <c r="I229" s="121">
        <f t="shared" si="29"/>
        <v>9850</v>
      </c>
      <c r="J229" s="121">
        <v>0</v>
      </c>
      <c r="K229" s="121">
        <f t="shared" si="30"/>
        <v>0</v>
      </c>
      <c r="L229" s="121">
        <v>15</v>
      </c>
      <c r="M229" s="121">
        <f t="shared" si="31"/>
        <v>0</v>
      </c>
      <c r="N229" s="121">
        <v>0</v>
      </c>
      <c r="O229" s="121">
        <f t="shared" si="32"/>
        <v>0</v>
      </c>
      <c r="P229" s="121">
        <v>0</v>
      </c>
      <c r="Q229" s="121">
        <f t="shared" si="33"/>
        <v>0</v>
      </c>
      <c r="R229" s="121"/>
      <c r="S229" s="121" t="s">
        <v>145</v>
      </c>
      <c r="T229" s="121" t="s">
        <v>146</v>
      </c>
      <c r="U229" s="121">
        <v>0</v>
      </c>
      <c r="V229" s="121">
        <f t="shared" si="34"/>
        <v>0</v>
      </c>
      <c r="W229" s="121"/>
      <c r="X229" s="121" t="s">
        <v>147</v>
      </c>
      <c r="Y229" s="116"/>
      <c r="Z229" s="116"/>
      <c r="AA229" s="116"/>
      <c r="AB229" s="116"/>
      <c r="AC229" s="116"/>
      <c r="AD229" s="116"/>
      <c r="AE229" s="116"/>
      <c r="AF229" s="116"/>
      <c r="AG229" s="116" t="s">
        <v>148</v>
      </c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</row>
    <row r="230" spans="1:60" ht="22.5" outlineLevel="1" x14ac:dyDescent="0.2">
      <c r="A230" s="137">
        <v>99</v>
      </c>
      <c r="B230" s="138" t="s">
        <v>560</v>
      </c>
      <c r="C230" s="144" t="s">
        <v>561</v>
      </c>
      <c r="D230" s="139" t="s">
        <v>129</v>
      </c>
      <c r="E230" s="140">
        <v>1</v>
      </c>
      <c r="F230" s="141"/>
      <c r="G230" s="142">
        <f t="shared" si="28"/>
        <v>0</v>
      </c>
      <c r="H230" s="121">
        <v>0</v>
      </c>
      <c r="I230" s="121">
        <f t="shared" si="29"/>
        <v>0</v>
      </c>
      <c r="J230" s="121">
        <v>2500</v>
      </c>
      <c r="K230" s="121">
        <f t="shared" si="30"/>
        <v>2500</v>
      </c>
      <c r="L230" s="121">
        <v>15</v>
      </c>
      <c r="M230" s="121">
        <f t="shared" si="31"/>
        <v>0</v>
      </c>
      <c r="N230" s="121">
        <v>0</v>
      </c>
      <c r="O230" s="121">
        <f t="shared" si="32"/>
        <v>0</v>
      </c>
      <c r="P230" s="121">
        <v>0</v>
      </c>
      <c r="Q230" s="121">
        <f t="shared" si="33"/>
        <v>0</v>
      </c>
      <c r="R230" s="121"/>
      <c r="S230" s="121" t="s">
        <v>145</v>
      </c>
      <c r="T230" s="121" t="s">
        <v>146</v>
      </c>
      <c r="U230" s="121">
        <v>0</v>
      </c>
      <c r="V230" s="121">
        <f t="shared" si="34"/>
        <v>0</v>
      </c>
      <c r="W230" s="121"/>
      <c r="X230" s="121" t="s">
        <v>151</v>
      </c>
      <c r="Y230" s="116"/>
      <c r="Z230" s="116"/>
      <c r="AA230" s="116"/>
      <c r="AB230" s="116"/>
      <c r="AC230" s="116"/>
      <c r="AD230" s="116"/>
      <c r="AE230" s="116"/>
      <c r="AF230" s="116"/>
      <c r="AG230" s="116" t="s">
        <v>152</v>
      </c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</row>
    <row r="231" spans="1:60" ht="22.5" outlineLevel="1" x14ac:dyDescent="0.2">
      <c r="A231" s="137">
        <v>100</v>
      </c>
      <c r="B231" s="138" t="s">
        <v>271</v>
      </c>
      <c r="C231" s="144" t="s">
        <v>562</v>
      </c>
      <c r="D231" s="139" t="s">
        <v>217</v>
      </c>
      <c r="E231" s="140">
        <v>1</v>
      </c>
      <c r="F231" s="141"/>
      <c r="G231" s="142">
        <f t="shared" si="28"/>
        <v>0</v>
      </c>
      <c r="H231" s="121">
        <v>0</v>
      </c>
      <c r="I231" s="121">
        <f t="shared" si="29"/>
        <v>0</v>
      </c>
      <c r="J231" s="121">
        <v>4000</v>
      </c>
      <c r="K231" s="121">
        <f t="shared" si="30"/>
        <v>4000</v>
      </c>
      <c r="L231" s="121">
        <v>15</v>
      </c>
      <c r="M231" s="121">
        <f t="shared" si="31"/>
        <v>0</v>
      </c>
      <c r="N231" s="121">
        <v>0</v>
      </c>
      <c r="O231" s="121">
        <f t="shared" si="32"/>
        <v>0</v>
      </c>
      <c r="P231" s="121">
        <v>0</v>
      </c>
      <c r="Q231" s="121">
        <f t="shared" si="33"/>
        <v>0</v>
      </c>
      <c r="R231" s="121"/>
      <c r="S231" s="121" t="s">
        <v>145</v>
      </c>
      <c r="T231" s="121" t="s">
        <v>146</v>
      </c>
      <c r="U231" s="121">
        <v>0</v>
      </c>
      <c r="V231" s="121">
        <f t="shared" si="34"/>
        <v>0</v>
      </c>
      <c r="W231" s="121"/>
      <c r="X231" s="121" t="s">
        <v>151</v>
      </c>
      <c r="Y231" s="116"/>
      <c r="Z231" s="116"/>
      <c r="AA231" s="116"/>
      <c r="AB231" s="116"/>
      <c r="AC231" s="116"/>
      <c r="AD231" s="116"/>
      <c r="AE231" s="116"/>
      <c r="AF231" s="116"/>
      <c r="AG231" s="116" t="s">
        <v>152</v>
      </c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</row>
    <row r="232" spans="1:60" ht="22.5" outlineLevel="1" x14ac:dyDescent="0.2">
      <c r="A232" s="137">
        <v>101</v>
      </c>
      <c r="B232" s="138" t="s">
        <v>274</v>
      </c>
      <c r="C232" s="144" t="s">
        <v>563</v>
      </c>
      <c r="D232" s="139" t="s">
        <v>129</v>
      </c>
      <c r="E232" s="140">
        <v>2</v>
      </c>
      <c r="F232" s="141"/>
      <c r="G232" s="142">
        <f t="shared" si="28"/>
        <v>0</v>
      </c>
      <c r="H232" s="121">
        <v>0</v>
      </c>
      <c r="I232" s="121">
        <f t="shared" si="29"/>
        <v>0</v>
      </c>
      <c r="J232" s="121">
        <v>1100</v>
      </c>
      <c r="K232" s="121">
        <f t="shared" si="30"/>
        <v>2200</v>
      </c>
      <c r="L232" s="121">
        <v>15</v>
      </c>
      <c r="M232" s="121">
        <f t="shared" si="31"/>
        <v>0</v>
      </c>
      <c r="N232" s="121">
        <v>0</v>
      </c>
      <c r="O232" s="121">
        <f t="shared" si="32"/>
        <v>0</v>
      </c>
      <c r="P232" s="121">
        <v>0</v>
      </c>
      <c r="Q232" s="121">
        <f t="shared" si="33"/>
        <v>0</v>
      </c>
      <c r="R232" s="121"/>
      <c r="S232" s="121" t="s">
        <v>145</v>
      </c>
      <c r="T232" s="121" t="s">
        <v>146</v>
      </c>
      <c r="U232" s="121">
        <v>0</v>
      </c>
      <c r="V232" s="121">
        <f t="shared" si="34"/>
        <v>0</v>
      </c>
      <c r="W232" s="121"/>
      <c r="X232" s="121" t="s">
        <v>151</v>
      </c>
      <c r="Y232" s="116"/>
      <c r="Z232" s="116"/>
      <c r="AA232" s="116"/>
      <c r="AB232" s="116"/>
      <c r="AC232" s="116"/>
      <c r="AD232" s="116"/>
      <c r="AE232" s="116"/>
      <c r="AF232" s="116"/>
      <c r="AG232" s="116" t="s">
        <v>152</v>
      </c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</row>
    <row r="233" spans="1:60" ht="22.5" outlineLevel="1" x14ac:dyDescent="0.2">
      <c r="A233" s="131">
        <v>102</v>
      </c>
      <c r="B233" s="132" t="s">
        <v>564</v>
      </c>
      <c r="C233" s="145" t="s">
        <v>825</v>
      </c>
      <c r="D233" s="133" t="s">
        <v>141</v>
      </c>
      <c r="E233" s="134">
        <v>2.8</v>
      </c>
      <c r="F233" s="135"/>
      <c r="G233" s="136">
        <f t="shared" si="28"/>
        <v>0</v>
      </c>
      <c r="H233" s="121">
        <v>0</v>
      </c>
      <c r="I233" s="121">
        <f t="shared" si="29"/>
        <v>0</v>
      </c>
      <c r="J233" s="121">
        <v>19890</v>
      </c>
      <c r="K233" s="121">
        <f t="shared" si="30"/>
        <v>55692</v>
      </c>
      <c r="L233" s="121">
        <v>15</v>
      </c>
      <c r="M233" s="121">
        <f t="shared" si="31"/>
        <v>0</v>
      </c>
      <c r="N233" s="121">
        <v>0</v>
      </c>
      <c r="O233" s="121">
        <f t="shared" si="32"/>
        <v>0</v>
      </c>
      <c r="P233" s="121">
        <v>0</v>
      </c>
      <c r="Q233" s="121">
        <f t="shared" si="33"/>
        <v>0</v>
      </c>
      <c r="R233" s="121"/>
      <c r="S233" s="121" t="s">
        <v>145</v>
      </c>
      <c r="T233" s="121" t="s">
        <v>146</v>
      </c>
      <c r="U233" s="121">
        <v>0</v>
      </c>
      <c r="V233" s="121">
        <f t="shared" si="34"/>
        <v>0</v>
      </c>
      <c r="W233" s="121"/>
      <c r="X233" s="121" t="s">
        <v>151</v>
      </c>
      <c r="Y233" s="116"/>
      <c r="Z233" s="116"/>
      <c r="AA233" s="116"/>
      <c r="AB233" s="116"/>
      <c r="AC233" s="116"/>
      <c r="AD233" s="116"/>
      <c r="AE233" s="116"/>
      <c r="AF233" s="116"/>
      <c r="AG233" s="116" t="s">
        <v>152</v>
      </c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</row>
    <row r="234" spans="1:60" ht="22.5" outlineLevel="1" x14ac:dyDescent="0.2">
      <c r="A234" s="119"/>
      <c r="B234" s="120"/>
      <c r="C234" s="146" t="s">
        <v>826</v>
      </c>
      <c r="D234" s="122"/>
      <c r="E234" s="123">
        <v>2.8</v>
      </c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16"/>
      <c r="Z234" s="116"/>
      <c r="AA234" s="116"/>
      <c r="AB234" s="116"/>
      <c r="AC234" s="116"/>
      <c r="AD234" s="116"/>
      <c r="AE234" s="116"/>
      <c r="AF234" s="116"/>
      <c r="AG234" s="116" t="s">
        <v>138</v>
      </c>
      <c r="AH234" s="116">
        <v>0</v>
      </c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</row>
    <row r="235" spans="1:60" outlineLevel="1" x14ac:dyDescent="0.2">
      <c r="A235" s="119"/>
      <c r="B235" s="120"/>
      <c r="C235" s="146" t="s">
        <v>565</v>
      </c>
      <c r="D235" s="122"/>
      <c r="E235" s="123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16"/>
      <c r="Z235" s="116"/>
      <c r="AA235" s="116"/>
      <c r="AB235" s="116"/>
      <c r="AC235" s="116"/>
      <c r="AD235" s="116"/>
      <c r="AE235" s="116"/>
      <c r="AF235" s="116"/>
      <c r="AG235" s="116" t="s">
        <v>138</v>
      </c>
      <c r="AH235" s="116">
        <v>0</v>
      </c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</row>
    <row r="236" spans="1:60" outlineLevel="1" x14ac:dyDescent="0.2">
      <c r="A236" s="119"/>
      <c r="B236" s="120"/>
      <c r="C236" s="146" t="s">
        <v>566</v>
      </c>
      <c r="D236" s="122"/>
      <c r="E236" s="123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16"/>
      <c r="Z236" s="116"/>
      <c r="AA236" s="116"/>
      <c r="AB236" s="116"/>
      <c r="AC236" s="116"/>
      <c r="AD236" s="116"/>
      <c r="AE236" s="116"/>
      <c r="AF236" s="116"/>
      <c r="AG236" s="116" t="s">
        <v>138</v>
      </c>
      <c r="AH236" s="116">
        <v>0</v>
      </c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</row>
    <row r="237" spans="1:60" ht="22.5" outlineLevel="1" x14ac:dyDescent="0.2">
      <c r="A237" s="119"/>
      <c r="B237" s="120"/>
      <c r="C237" s="146" t="s">
        <v>567</v>
      </c>
      <c r="D237" s="122"/>
      <c r="E237" s="123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16"/>
      <c r="Z237" s="116"/>
      <c r="AA237" s="116"/>
      <c r="AB237" s="116"/>
      <c r="AC237" s="116"/>
      <c r="AD237" s="116"/>
      <c r="AE237" s="116"/>
      <c r="AF237" s="116"/>
      <c r="AG237" s="116" t="s">
        <v>138</v>
      </c>
      <c r="AH237" s="116">
        <v>0</v>
      </c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</row>
    <row r="238" spans="1:60" outlineLevel="1" x14ac:dyDescent="0.2">
      <c r="A238" s="119"/>
      <c r="B238" s="120"/>
      <c r="C238" s="146" t="s">
        <v>568</v>
      </c>
      <c r="D238" s="122"/>
      <c r="E238" s="123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16"/>
      <c r="Z238" s="116"/>
      <c r="AA238" s="116"/>
      <c r="AB238" s="116"/>
      <c r="AC238" s="116"/>
      <c r="AD238" s="116"/>
      <c r="AE238" s="116"/>
      <c r="AF238" s="116"/>
      <c r="AG238" s="116" t="s">
        <v>138</v>
      </c>
      <c r="AH238" s="116">
        <v>0</v>
      </c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</row>
    <row r="239" spans="1:60" ht="22.5" outlineLevel="1" x14ac:dyDescent="0.2">
      <c r="A239" s="119"/>
      <c r="B239" s="120"/>
      <c r="C239" s="146" t="s">
        <v>569</v>
      </c>
      <c r="D239" s="122"/>
      <c r="E239" s="123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16"/>
      <c r="Z239" s="116"/>
      <c r="AA239" s="116"/>
      <c r="AB239" s="116"/>
      <c r="AC239" s="116"/>
      <c r="AD239" s="116"/>
      <c r="AE239" s="116"/>
      <c r="AF239" s="116"/>
      <c r="AG239" s="116" t="s">
        <v>138</v>
      </c>
      <c r="AH239" s="116">
        <v>0</v>
      </c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</row>
    <row r="240" spans="1:60" ht="22.5" outlineLevel="1" x14ac:dyDescent="0.2">
      <c r="A240" s="119"/>
      <c r="B240" s="120"/>
      <c r="C240" s="146" t="s">
        <v>570</v>
      </c>
      <c r="D240" s="122"/>
      <c r="E240" s="123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16"/>
      <c r="Z240" s="116"/>
      <c r="AA240" s="116"/>
      <c r="AB240" s="116"/>
      <c r="AC240" s="116"/>
      <c r="AD240" s="116"/>
      <c r="AE240" s="116"/>
      <c r="AF240" s="116"/>
      <c r="AG240" s="116" t="s">
        <v>138</v>
      </c>
      <c r="AH240" s="116">
        <v>0</v>
      </c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</row>
    <row r="241" spans="1:60" outlineLevel="1" x14ac:dyDescent="0.2">
      <c r="A241" s="119"/>
      <c r="B241" s="120"/>
      <c r="C241" s="146" t="s">
        <v>571</v>
      </c>
      <c r="D241" s="122"/>
      <c r="E241" s="123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16"/>
      <c r="Z241" s="116"/>
      <c r="AA241" s="116"/>
      <c r="AB241" s="116"/>
      <c r="AC241" s="116"/>
      <c r="AD241" s="116"/>
      <c r="AE241" s="116"/>
      <c r="AF241" s="116"/>
      <c r="AG241" s="116" t="s">
        <v>138</v>
      </c>
      <c r="AH241" s="116">
        <v>0</v>
      </c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</row>
    <row r="242" spans="1:60" outlineLevel="1" x14ac:dyDescent="0.2">
      <c r="A242" s="119"/>
      <c r="B242" s="120"/>
      <c r="C242" s="146" t="s">
        <v>572</v>
      </c>
      <c r="D242" s="122"/>
      <c r="E242" s="123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16"/>
      <c r="Z242" s="116"/>
      <c r="AA242" s="116"/>
      <c r="AB242" s="116"/>
      <c r="AC242" s="116"/>
      <c r="AD242" s="116"/>
      <c r="AE242" s="116"/>
      <c r="AF242" s="116"/>
      <c r="AG242" s="116" t="s">
        <v>138</v>
      </c>
      <c r="AH242" s="116">
        <v>0</v>
      </c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</row>
    <row r="243" spans="1:60" outlineLevel="1" x14ac:dyDescent="0.2">
      <c r="A243" s="119"/>
      <c r="B243" s="120"/>
      <c r="C243" s="146" t="s">
        <v>573</v>
      </c>
      <c r="D243" s="122"/>
      <c r="E243" s="123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16"/>
      <c r="Z243" s="116"/>
      <c r="AA243" s="116"/>
      <c r="AB243" s="116"/>
      <c r="AC243" s="116"/>
      <c r="AD243" s="116"/>
      <c r="AE243" s="116"/>
      <c r="AF243" s="116"/>
      <c r="AG243" s="116" t="s">
        <v>138</v>
      </c>
      <c r="AH243" s="116">
        <v>0</v>
      </c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</row>
    <row r="244" spans="1:60" ht="22.5" outlineLevel="1" x14ac:dyDescent="0.2">
      <c r="A244" s="119"/>
      <c r="B244" s="120"/>
      <c r="C244" s="146" t="s">
        <v>574</v>
      </c>
      <c r="D244" s="122"/>
      <c r="E244" s="123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16"/>
      <c r="Z244" s="116"/>
      <c r="AA244" s="116"/>
      <c r="AB244" s="116"/>
      <c r="AC244" s="116"/>
      <c r="AD244" s="116"/>
      <c r="AE244" s="116"/>
      <c r="AF244" s="116"/>
      <c r="AG244" s="116" t="s">
        <v>138</v>
      </c>
      <c r="AH244" s="116">
        <v>0</v>
      </c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</row>
    <row r="245" spans="1:60" ht="22.5" outlineLevel="1" x14ac:dyDescent="0.2">
      <c r="A245" s="119"/>
      <c r="B245" s="120"/>
      <c r="C245" s="146" t="s">
        <v>575</v>
      </c>
      <c r="D245" s="122"/>
      <c r="E245" s="123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16"/>
      <c r="Z245" s="116"/>
      <c r="AA245" s="116"/>
      <c r="AB245" s="116"/>
      <c r="AC245" s="116"/>
      <c r="AD245" s="116"/>
      <c r="AE245" s="116"/>
      <c r="AF245" s="116"/>
      <c r="AG245" s="116" t="s">
        <v>138</v>
      </c>
      <c r="AH245" s="116">
        <v>0</v>
      </c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</row>
    <row r="246" spans="1:60" outlineLevel="1" x14ac:dyDescent="0.2">
      <c r="A246" s="119"/>
      <c r="B246" s="120"/>
      <c r="C246" s="146" t="s">
        <v>576</v>
      </c>
      <c r="D246" s="122"/>
      <c r="E246" s="123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16"/>
      <c r="Z246" s="116"/>
      <c r="AA246" s="116"/>
      <c r="AB246" s="116"/>
      <c r="AC246" s="116"/>
      <c r="AD246" s="116"/>
      <c r="AE246" s="116"/>
      <c r="AF246" s="116"/>
      <c r="AG246" s="116" t="s">
        <v>138</v>
      </c>
      <c r="AH246" s="116">
        <v>0</v>
      </c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</row>
    <row r="247" spans="1:60" outlineLevel="1" x14ac:dyDescent="0.2">
      <c r="A247" s="137">
        <v>103</v>
      </c>
      <c r="B247" s="138" t="s">
        <v>278</v>
      </c>
      <c r="C247" s="144" t="s">
        <v>279</v>
      </c>
      <c r="D247" s="139" t="s">
        <v>0</v>
      </c>
      <c r="E247" s="140">
        <v>1193.8979999999999</v>
      </c>
      <c r="F247" s="141"/>
      <c r="G247" s="142">
        <f>ROUND(E247*F247,2)</f>
        <v>0</v>
      </c>
      <c r="H247" s="121">
        <v>0</v>
      </c>
      <c r="I247" s="121">
        <f>ROUND(E247*H247,2)</f>
        <v>0</v>
      </c>
      <c r="J247" s="121">
        <v>2</v>
      </c>
      <c r="K247" s="121">
        <f>ROUND(E247*J247,2)</f>
        <v>2387.8000000000002</v>
      </c>
      <c r="L247" s="121">
        <v>15</v>
      </c>
      <c r="M247" s="121">
        <f>G247*(1+L247/100)</f>
        <v>0</v>
      </c>
      <c r="N247" s="121">
        <v>0</v>
      </c>
      <c r="O247" s="121">
        <f>ROUND(E247*N247,2)</f>
        <v>0</v>
      </c>
      <c r="P247" s="121">
        <v>0</v>
      </c>
      <c r="Q247" s="121">
        <f>ROUND(E247*P247,2)</f>
        <v>0</v>
      </c>
      <c r="R247" s="121"/>
      <c r="S247" s="121" t="s">
        <v>130</v>
      </c>
      <c r="T247" s="121" t="s">
        <v>146</v>
      </c>
      <c r="U247" s="121">
        <v>0</v>
      </c>
      <c r="V247" s="121">
        <f>ROUND(E247*U247,2)</f>
        <v>0</v>
      </c>
      <c r="W247" s="121"/>
      <c r="X247" s="121" t="s">
        <v>213</v>
      </c>
      <c r="Y247" s="116"/>
      <c r="Z247" s="116"/>
      <c r="AA247" s="116"/>
      <c r="AB247" s="116"/>
      <c r="AC247" s="116"/>
      <c r="AD247" s="116"/>
      <c r="AE247" s="116"/>
      <c r="AF247" s="116"/>
      <c r="AG247" s="116" t="s">
        <v>214</v>
      </c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</row>
    <row r="248" spans="1:60" x14ac:dyDescent="0.2">
      <c r="A248" s="125" t="s">
        <v>125</v>
      </c>
      <c r="B248" s="126" t="s">
        <v>77</v>
      </c>
      <c r="C248" s="143" t="s">
        <v>78</v>
      </c>
      <c r="D248" s="127"/>
      <c r="E248" s="128"/>
      <c r="F248" s="129"/>
      <c r="G248" s="130">
        <f>SUMIF(AG249:AG251,"&lt;&gt;NOR",G249:G251)</f>
        <v>0</v>
      </c>
      <c r="H248" s="124"/>
      <c r="I248" s="124">
        <f>SUM(I249:I251)</f>
        <v>0</v>
      </c>
      <c r="J248" s="124"/>
      <c r="K248" s="124">
        <f>SUM(K249:K251)</f>
        <v>156.03</v>
      </c>
      <c r="L248" s="124"/>
      <c r="M248" s="124">
        <f>SUM(M249:M251)</f>
        <v>0</v>
      </c>
      <c r="N248" s="124"/>
      <c r="O248" s="124">
        <f>SUM(O249:O251)</f>
        <v>0</v>
      </c>
      <c r="P248" s="124"/>
      <c r="Q248" s="124">
        <f>SUM(Q249:Q251)</f>
        <v>0.03</v>
      </c>
      <c r="R248" s="124"/>
      <c r="S248" s="124"/>
      <c r="T248" s="124"/>
      <c r="U248" s="124"/>
      <c r="V248" s="124">
        <f>SUM(V249:V251)</f>
        <v>0</v>
      </c>
      <c r="W248" s="124"/>
      <c r="X248" s="124"/>
      <c r="AG248" t="s">
        <v>126</v>
      </c>
    </row>
    <row r="249" spans="1:60" outlineLevel="1" x14ac:dyDescent="0.2">
      <c r="A249" s="131">
        <v>104</v>
      </c>
      <c r="B249" s="132" t="s">
        <v>280</v>
      </c>
      <c r="C249" s="145" t="s">
        <v>281</v>
      </c>
      <c r="D249" s="133" t="s">
        <v>135</v>
      </c>
      <c r="E249" s="134">
        <v>2.34</v>
      </c>
      <c r="F249" s="135"/>
      <c r="G249" s="136">
        <f>ROUND(E249*F249,2)</f>
        <v>0</v>
      </c>
      <c r="H249" s="121">
        <v>0</v>
      </c>
      <c r="I249" s="121">
        <f>ROUND(E249*H249,2)</f>
        <v>0</v>
      </c>
      <c r="J249" s="121">
        <v>65.5</v>
      </c>
      <c r="K249" s="121">
        <f>ROUND(E249*J249,2)</f>
        <v>153.27000000000001</v>
      </c>
      <c r="L249" s="121">
        <v>15</v>
      </c>
      <c r="M249" s="121">
        <f>G249*(1+L249/100)</f>
        <v>0</v>
      </c>
      <c r="N249" s="121">
        <v>0</v>
      </c>
      <c r="O249" s="121">
        <f>ROUND(E249*N249,2)</f>
        <v>0</v>
      </c>
      <c r="P249" s="121">
        <v>1.2E-2</v>
      </c>
      <c r="Q249" s="121">
        <f>ROUND(E249*P249,2)</f>
        <v>0.03</v>
      </c>
      <c r="R249" s="121"/>
      <c r="S249" s="121" t="s">
        <v>130</v>
      </c>
      <c r="T249" s="121" t="s">
        <v>130</v>
      </c>
      <c r="U249" s="121">
        <v>0</v>
      </c>
      <c r="V249" s="121">
        <f>ROUND(E249*U249,2)</f>
        <v>0</v>
      </c>
      <c r="W249" s="121"/>
      <c r="X249" s="121" t="s">
        <v>151</v>
      </c>
      <c r="Y249" s="116"/>
      <c r="Z249" s="116"/>
      <c r="AA249" s="116"/>
      <c r="AB249" s="116"/>
      <c r="AC249" s="116"/>
      <c r="AD249" s="116"/>
      <c r="AE249" s="116"/>
      <c r="AF249" s="116"/>
      <c r="AG249" s="116" t="s">
        <v>152</v>
      </c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</row>
    <row r="250" spans="1:60" outlineLevel="1" x14ac:dyDescent="0.2">
      <c r="A250" s="119"/>
      <c r="B250" s="120"/>
      <c r="C250" s="146" t="s">
        <v>577</v>
      </c>
      <c r="D250" s="122"/>
      <c r="E250" s="123">
        <v>2.34</v>
      </c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16"/>
      <c r="Z250" s="116"/>
      <c r="AA250" s="116"/>
      <c r="AB250" s="116"/>
      <c r="AC250" s="116"/>
      <c r="AD250" s="116"/>
      <c r="AE250" s="116"/>
      <c r="AF250" s="116"/>
      <c r="AG250" s="116" t="s">
        <v>138</v>
      </c>
      <c r="AH250" s="116">
        <v>0</v>
      </c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</row>
    <row r="251" spans="1:60" outlineLevel="1" x14ac:dyDescent="0.2">
      <c r="A251" s="137">
        <v>105</v>
      </c>
      <c r="B251" s="138" t="s">
        <v>283</v>
      </c>
      <c r="C251" s="144" t="s">
        <v>284</v>
      </c>
      <c r="D251" s="139" t="s">
        <v>0</v>
      </c>
      <c r="E251" s="140">
        <v>1.5327</v>
      </c>
      <c r="F251" s="141"/>
      <c r="G251" s="142">
        <f>ROUND(E251*F251,2)</f>
        <v>0</v>
      </c>
      <c r="H251" s="121">
        <v>0</v>
      </c>
      <c r="I251" s="121">
        <f>ROUND(E251*H251,2)</f>
        <v>0</v>
      </c>
      <c r="J251" s="121">
        <v>1.8</v>
      </c>
      <c r="K251" s="121">
        <f>ROUND(E251*J251,2)</f>
        <v>2.76</v>
      </c>
      <c r="L251" s="121">
        <v>15</v>
      </c>
      <c r="M251" s="121">
        <f>G251*(1+L251/100)</f>
        <v>0</v>
      </c>
      <c r="N251" s="121">
        <v>0</v>
      </c>
      <c r="O251" s="121">
        <f>ROUND(E251*N251,2)</f>
        <v>0</v>
      </c>
      <c r="P251" s="121">
        <v>0</v>
      </c>
      <c r="Q251" s="121">
        <f>ROUND(E251*P251,2)</f>
        <v>0</v>
      </c>
      <c r="R251" s="121"/>
      <c r="S251" s="121" t="s">
        <v>130</v>
      </c>
      <c r="T251" s="121" t="s">
        <v>130</v>
      </c>
      <c r="U251" s="121">
        <v>0</v>
      </c>
      <c r="V251" s="121">
        <f>ROUND(E251*U251,2)</f>
        <v>0</v>
      </c>
      <c r="W251" s="121"/>
      <c r="X251" s="121" t="s">
        <v>213</v>
      </c>
      <c r="Y251" s="116"/>
      <c r="Z251" s="116"/>
      <c r="AA251" s="116"/>
      <c r="AB251" s="116"/>
      <c r="AC251" s="116"/>
      <c r="AD251" s="116"/>
      <c r="AE251" s="116"/>
      <c r="AF251" s="116"/>
      <c r="AG251" s="116" t="s">
        <v>214</v>
      </c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</row>
    <row r="252" spans="1:60" x14ac:dyDescent="0.2">
      <c r="A252" s="125" t="s">
        <v>125</v>
      </c>
      <c r="B252" s="126" t="s">
        <v>79</v>
      </c>
      <c r="C252" s="143" t="s">
        <v>80</v>
      </c>
      <c r="D252" s="127"/>
      <c r="E252" s="128"/>
      <c r="F252" s="129"/>
      <c r="G252" s="130">
        <f>SUMIF(AG253:AG286,"&lt;&gt;NOR",G253:G286)</f>
        <v>0</v>
      </c>
      <c r="H252" s="124"/>
      <c r="I252" s="124">
        <f>SUM(I253:I286)</f>
        <v>4075.8100000000004</v>
      </c>
      <c r="J252" s="124"/>
      <c r="K252" s="124">
        <f>SUM(K253:K286)</f>
        <v>4798.0899999999992</v>
      </c>
      <c r="L252" s="124"/>
      <c r="M252" s="124">
        <f>SUM(M253:M286)</f>
        <v>0</v>
      </c>
      <c r="N252" s="124"/>
      <c r="O252" s="124">
        <f>SUM(O253:O286)</f>
        <v>0.04</v>
      </c>
      <c r="P252" s="124"/>
      <c r="Q252" s="124">
        <f>SUM(Q253:Q286)</f>
        <v>0</v>
      </c>
      <c r="R252" s="124"/>
      <c r="S252" s="124"/>
      <c r="T252" s="124"/>
      <c r="U252" s="124"/>
      <c r="V252" s="124">
        <f>SUM(V253:V286)</f>
        <v>8.3800000000000008</v>
      </c>
      <c r="W252" s="124"/>
      <c r="X252" s="124"/>
      <c r="AG252" t="s">
        <v>126</v>
      </c>
    </row>
    <row r="253" spans="1:60" ht="22.5" outlineLevel="1" x14ac:dyDescent="0.2">
      <c r="A253" s="131">
        <v>106</v>
      </c>
      <c r="B253" s="132" t="s">
        <v>578</v>
      </c>
      <c r="C253" s="145" t="s">
        <v>579</v>
      </c>
      <c r="D253" s="133" t="s">
        <v>135</v>
      </c>
      <c r="E253" s="134">
        <v>5.28</v>
      </c>
      <c r="F253" s="135"/>
      <c r="G253" s="136">
        <f>ROUND(E253*F253,2)</f>
        <v>0</v>
      </c>
      <c r="H253" s="121">
        <v>0</v>
      </c>
      <c r="I253" s="121">
        <f>ROUND(E253*H253,2)</f>
        <v>0</v>
      </c>
      <c r="J253" s="121">
        <v>7.1</v>
      </c>
      <c r="K253" s="121">
        <f>ROUND(E253*J253,2)</f>
        <v>37.49</v>
      </c>
      <c r="L253" s="121">
        <v>15</v>
      </c>
      <c r="M253" s="121">
        <f>G253*(1+L253/100)</f>
        <v>0</v>
      </c>
      <c r="N253" s="121">
        <v>0</v>
      </c>
      <c r="O253" s="121">
        <f>ROUND(E253*N253,2)</f>
        <v>0</v>
      </c>
      <c r="P253" s="121">
        <v>0</v>
      </c>
      <c r="Q253" s="121">
        <f>ROUND(E253*P253,2)</f>
        <v>0</v>
      </c>
      <c r="R253" s="121"/>
      <c r="S253" s="121" t="s">
        <v>130</v>
      </c>
      <c r="T253" s="121" t="s">
        <v>130</v>
      </c>
      <c r="U253" s="121">
        <v>1.6E-2</v>
      </c>
      <c r="V253" s="121">
        <f>ROUND(E253*U253,2)</f>
        <v>0.08</v>
      </c>
      <c r="W253" s="121"/>
      <c r="X253" s="121" t="s">
        <v>131</v>
      </c>
      <c r="Y253" s="116"/>
      <c r="Z253" s="116"/>
      <c r="AA253" s="116"/>
      <c r="AB253" s="116"/>
      <c r="AC253" s="116"/>
      <c r="AD253" s="116"/>
      <c r="AE253" s="116"/>
      <c r="AF253" s="116"/>
      <c r="AG253" s="116" t="s">
        <v>132</v>
      </c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</row>
    <row r="254" spans="1:60" outlineLevel="1" x14ac:dyDescent="0.2">
      <c r="A254" s="119"/>
      <c r="B254" s="120"/>
      <c r="C254" s="146" t="s">
        <v>392</v>
      </c>
      <c r="D254" s="122"/>
      <c r="E254" s="123">
        <v>1.08</v>
      </c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16"/>
      <c r="Z254" s="116"/>
      <c r="AA254" s="116"/>
      <c r="AB254" s="116"/>
      <c r="AC254" s="116"/>
      <c r="AD254" s="116"/>
      <c r="AE254" s="116"/>
      <c r="AF254" s="116"/>
      <c r="AG254" s="116" t="s">
        <v>138</v>
      </c>
      <c r="AH254" s="116">
        <v>0</v>
      </c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</row>
    <row r="255" spans="1:60" outlineLevel="1" x14ac:dyDescent="0.2">
      <c r="A255" s="119"/>
      <c r="B255" s="120"/>
      <c r="C255" s="146" t="s">
        <v>438</v>
      </c>
      <c r="D255" s="122"/>
      <c r="E255" s="123">
        <v>4.2</v>
      </c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16"/>
      <c r="Z255" s="116"/>
      <c r="AA255" s="116"/>
      <c r="AB255" s="116"/>
      <c r="AC255" s="116"/>
      <c r="AD255" s="116"/>
      <c r="AE255" s="116"/>
      <c r="AF255" s="116"/>
      <c r="AG255" s="116" t="s">
        <v>138</v>
      </c>
      <c r="AH255" s="116">
        <v>0</v>
      </c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</row>
    <row r="256" spans="1:60" outlineLevel="1" x14ac:dyDescent="0.2">
      <c r="A256" s="131">
        <v>107</v>
      </c>
      <c r="B256" s="132" t="s">
        <v>580</v>
      </c>
      <c r="C256" s="145" t="s">
        <v>581</v>
      </c>
      <c r="D256" s="133" t="s">
        <v>135</v>
      </c>
      <c r="E256" s="134">
        <v>5.28</v>
      </c>
      <c r="F256" s="135"/>
      <c r="G256" s="136">
        <f>ROUND(E256*F256,2)</f>
        <v>0</v>
      </c>
      <c r="H256" s="121">
        <v>24.89</v>
      </c>
      <c r="I256" s="121">
        <f>ROUND(E256*H256,2)</f>
        <v>131.41999999999999</v>
      </c>
      <c r="J256" s="121">
        <v>25.21</v>
      </c>
      <c r="K256" s="121">
        <f>ROUND(E256*J256,2)</f>
        <v>133.11000000000001</v>
      </c>
      <c r="L256" s="121">
        <v>15</v>
      </c>
      <c r="M256" s="121">
        <f>G256*(1+L256/100)</f>
        <v>0</v>
      </c>
      <c r="N256" s="121">
        <v>2.1000000000000001E-4</v>
      </c>
      <c r="O256" s="121">
        <f>ROUND(E256*N256,2)</f>
        <v>0</v>
      </c>
      <c r="P256" s="121">
        <v>0</v>
      </c>
      <c r="Q256" s="121">
        <f>ROUND(E256*P256,2)</f>
        <v>0</v>
      </c>
      <c r="R256" s="121"/>
      <c r="S256" s="121" t="s">
        <v>130</v>
      </c>
      <c r="T256" s="121" t="s">
        <v>130</v>
      </c>
      <c r="U256" s="121">
        <v>0.05</v>
      </c>
      <c r="V256" s="121">
        <f>ROUND(E256*U256,2)</f>
        <v>0.26</v>
      </c>
      <c r="W256" s="121"/>
      <c r="X256" s="121" t="s">
        <v>131</v>
      </c>
      <c r="Y256" s="116"/>
      <c r="Z256" s="116"/>
      <c r="AA256" s="116"/>
      <c r="AB256" s="116"/>
      <c r="AC256" s="116"/>
      <c r="AD256" s="116"/>
      <c r="AE256" s="116"/>
      <c r="AF256" s="116"/>
      <c r="AG256" s="116" t="s">
        <v>132</v>
      </c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</row>
    <row r="257" spans="1:60" outlineLevel="1" x14ac:dyDescent="0.2">
      <c r="A257" s="119"/>
      <c r="B257" s="120"/>
      <c r="C257" s="146" t="s">
        <v>392</v>
      </c>
      <c r="D257" s="122"/>
      <c r="E257" s="123">
        <v>1.08</v>
      </c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16"/>
      <c r="Z257" s="116"/>
      <c r="AA257" s="116"/>
      <c r="AB257" s="116"/>
      <c r="AC257" s="116"/>
      <c r="AD257" s="116"/>
      <c r="AE257" s="116"/>
      <c r="AF257" s="116"/>
      <c r="AG257" s="116" t="s">
        <v>138</v>
      </c>
      <c r="AH257" s="116">
        <v>0</v>
      </c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</row>
    <row r="258" spans="1:60" outlineLevel="1" x14ac:dyDescent="0.2">
      <c r="A258" s="119"/>
      <c r="B258" s="120"/>
      <c r="C258" s="146" t="s">
        <v>438</v>
      </c>
      <c r="D258" s="122"/>
      <c r="E258" s="123">
        <v>4.2</v>
      </c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16"/>
      <c r="Z258" s="116"/>
      <c r="AA258" s="116"/>
      <c r="AB258" s="116"/>
      <c r="AC258" s="116"/>
      <c r="AD258" s="116"/>
      <c r="AE258" s="116"/>
      <c r="AF258" s="116"/>
      <c r="AG258" s="116" t="s">
        <v>138</v>
      </c>
      <c r="AH258" s="116">
        <v>0</v>
      </c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116"/>
      <c r="BC258" s="116"/>
      <c r="BD258" s="116"/>
      <c r="BE258" s="116"/>
      <c r="BF258" s="116"/>
      <c r="BG258" s="116"/>
      <c r="BH258" s="116"/>
    </row>
    <row r="259" spans="1:60" outlineLevel="1" x14ac:dyDescent="0.2">
      <c r="A259" s="131">
        <v>108</v>
      </c>
      <c r="B259" s="132" t="s">
        <v>582</v>
      </c>
      <c r="C259" s="145" t="s">
        <v>583</v>
      </c>
      <c r="D259" s="133" t="s">
        <v>141</v>
      </c>
      <c r="E259" s="134">
        <v>3.6</v>
      </c>
      <c r="F259" s="135"/>
      <c r="G259" s="136">
        <f>ROUND(E259*F259,2)</f>
        <v>0</v>
      </c>
      <c r="H259" s="121">
        <v>9.8800000000000008</v>
      </c>
      <c r="I259" s="121">
        <f>ROUND(E259*H259,2)</f>
        <v>35.57</v>
      </c>
      <c r="J259" s="121">
        <v>116.12</v>
      </c>
      <c r="K259" s="121">
        <f>ROUND(E259*J259,2)</f>
        <v>418.03</v>
      </c>
      <c r="L259" s="121">
        <v>15</v>
      </c>
      <c r="M259" s="121">
        <f>G259*(1+L259/100)</f>
        <v>0</v>
      </c>
      <c r="N259" s="121">
        <v>3.2000000000000003E-4</v>
      </c>
      <c r="O259" s="121">
        <f>ROUND(E259*N259,2)</f>
        <v>0</v>
      </c>
      <c r="P259" s="121">
        <v>0</v>
      </c>
      <c r="Q259" s="121">
        <f>ROUND(E259*P259,2)</f>
        <v>0</v>
      </c>
      <c r="R259" s="121"/>
      <c r="S259" s="121" t="s">
        <v>130</v>
      </c>
      <c r="T259" s="121" t="s">
        <v>136</v>
      </c>
      <c r="U259" s="121">
        <v>0.23599999999999999</v>
      </c>
      <c r="V259" s="121">
        <f>ROUND(E259*U259,2)</f>
        <v>0.85</v>
      </c>
      <c r="W259" s="121"/>
      <c r="X259" s="121" t="s">
        <v>131</v>
      </c>
      <c r="Y259" s="116"/>
      <c r="Z259" s="116"/>
      <c r="AA259" s="116"/>
      <c r="AB259" s="116"/>
      <c r="AC259" s="116"/>
      <c r="AD259" s="116"/>
      <c r="AE259" s="116"/>
      <c r="AF259" s="116"/>
      <c r="AG259" s="116" t="s">
        <v>132</v>
      </c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16"/>
      <c r="BD259" s="116"/>
      <c r="BE259" s="116"/>
      <c r="BF259" s="116"/>
      <c r="BG259" s="116"/>
      <c r="BH259" s="116"/>
    </row>
    <row r="260" spans="1:60" outlineLevel="1" x14ac:dyDescent="0.2">
      <c r="A260" s="119"/>
      <c r="B260" s="120"/>
      <c r="C260" s="146" t="s">
        <v>450</v>
      </c>
      <c r="D260" s="122"/>
      <c r="E260" s="123">
        <v>3.6</v>
      </c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16"/>
      <c r="Z260" s="116"/>
      <c r="AA260" s="116"/>
      <c r="AB260" s="116"/>
      <c r="AC260" s="116"/>
      <c r="AD260" s="116"/>
      <c r="AE260" s="116"/>
      <c r="AF260" s="116"/>
      <c r="AG260" s="116" t="s">
        <v>138</v>
      </c>
      <c r="AH260" s="116">
        <v>0</v>
      </c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16"/>
      <c r="BD260" s="116"/>
      <c r="BE260" s="116"/>
      <c r="BF260" s="116"/>
      <c r="BG260" s="116"/>
      <c r="BH260" s="116"/>
    </row>
    <row r="261" spans="1:60" outlineLevel="1" x14ac:dyDescent="0.2">
      <c r="A261" s="131">
        <v>109</v>
      </c>
      <c r="B261" s="132" t="s">
        <v>584</v>
      </c>
      <c r="C261" s="145" t="s">
        <v>585</v>
      </c>
      <c r="D261" s="133" t="s">
        <v>141</v>
      </c>
      <c r="E261" s="134">
        <v>3.6</v>
      </c>
      <c r="F261" s="135"/>
      <c r="G261" s="136">
        <f>ROUND(E261*F261,2)</f>
        <v>0</v>
      </c>
      <c r="H261" s="121">
        <v>5.42</v>
      </c>
      <c r="I261" s="121">
        <f>ROUND(E261*H261,2)</f>
        <v>19.510000000000002</v>
      </c>
      <c r="J261" s="121">
        <v>86.78</v>
      </c>
      <c r="K261" s="121">
        <f>ROUND(E261*J261,2)</f>
        <v>312.41000000000003</v>
      </c>
      <c r="L261" s="121">
        <v>15</v>
      </c>
      <c r="M261" s="121">
        <f>G261*(1+L261/100)</f>
        <v>0</v>
      </c>
      <c r="N261" s="121">
        <v>0</v>
      </c>
      <c r="O261" s="121">
        <f>ROUND(E261*N261,2)</f>
        <v>0</v>
      </c>
      <c r="P261" s="121">
        <v>0</v>
      </c>
      <c r="Q261" s="121">
        <f>ROUND(E261*P261,2)</f>
        <v>0</v>
      </c>
      <c r="R261" s="121"/>
      <c r="S261" s="121" t="s">
        <v>130</v>
      </c>
      <c r="T261" s="121" t="s">
        <v>136</v>
      </c>
      <c r="U261" s="121">
        <v>0.154</v>
      </c>
      <c r="V261" s="121">
        <f>ROUND(E261*U261,2)</f>
        <v>0.55000000000000004</v>
      </c>
      <c r="W261" s="121"/>
      <c r="X261" s="121" t="s">
        <v>131</v>
      </c>
      <c r="Y261" s="116"/>
      <c r="Z261" s="116"/>
      <c r="AA261" s="116"/>
      <c r="AB261" s="116"/>
      <c r="AC261" s="116"/>
      <c r="AD261" s="116"/>
      <c r="AE261" s="116"/>
      <c r="AF261" s="116"/>
      <c r="AG261" s="116" t="s">
        <v>132</v>
      </c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16"/>
      <c r="BD261" s="116"/>
      <c r="BE261" s="116"/>
      <c r="BF261" s="116"/>
      <c r="BG261" s="116"/>
      <c r="BH261" s="116"/>
    </row>
    <row r="262" spans="1:60" outlineLevel="1" x14ac:dyDescent="0.2">
      <c r="A262" s="119"/>
      <c r="B262" s="120"/>
      <c r="C262" s="146" t="s">
        <v>450</v>
      </c>
      <c r="D262" s="122"/>
      <c r="E262" s="123">
        <v>3.6</v>
      </c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16"/>
      <c r="Z262" s="116"/>
      <c r="AA262" s="116"/>
      <c r="AB262" s="116"/>
      <c r="AC262" s="116"/>
      <c r="AD262" s="116"/>
      <c r="AE262" s="116"/>
      <c r="AF262" s="116"/>
      <c r="AG262" s="116" t="s">
        <v>138</v>
      </c>
      <c r="AH262" s="116">
        <v>0</v>
      </c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</row>
    <row r="263" spans="1:60" outlineLevel="1" x14ac:dyDescent="0.2">
      <c r="A263" s="131">
        <v>110</v>
      </c>
      <c r="B263" s="132" t="s">
        <v>586</v>
      </c>
      <c r="C263" s="145" t="s">
        <v>587</v>
      </c>
      <c r="D263" s="133" t="s">
        <v>135</v>
      </c>
      <c r="E263" s="134">
        <v>5.28</v>
      </c>
      <c r="F263" s="135"/>
      <c r="G263" s="136">
        <f>ROUND(E263*F263,2)</f>
        <v>0</v>
      </c>
      <c r="H263" s="121">
        <v>137.32</v>
      </c>
      <c r="I263" s="121">
        <f>ROUND(E263*H263,2)</f>
        <v>725.05</v>
      </c>
      <c r="J263" s="121">
        <v>524.67999999999995</v>
      </c>
      <c r="K263" s="121">
        <f>ROUND(E263*J263,2)</f>
        <v>2770.31</v>
      </c>
      <c r="L263" s="121">
        <v>15</v>
      </c>
      <c r="M263" s="121">
        <f>G263*(1+L263/100)</f>
        <v>0</v>
      </c>
      <c r="N263" s="121">
        <v>5.1500000000000001E-3</v>
      </c>
      <c r="O263" s="121">
        <f>ROUND(E263*N263,2)</f>
        <v>0.03</v>
      </c>
      <c r="P263" s="121">
        <v>0</v>
      </c>
      <c r="Q263" s="121">
        <f>ROUND(E263*P263,2)</f>
        <v>0</v>
      </c>
      <c r="R263" s="121"/>
      <c r="S263" s="121" t="s">
        <v>130</v>
      </c>
      <c r="T263" s="121" t="s">
        <v>130</v>
      </c>
      <c r="U263" s="121">
        <v>1.04</v>
      </c>
      <c r="V263" s="121">
        <f>ROUND(E263*U263,2)</f>
        <v>5.49</v>
      </c>
      <c r="W263" s="121"/>
      <c r="X263" s="121" t="s">
        <v>131</v>
      </c>
      <c r="Y263" s="116"/>
      <c r="Z263" s="116"/>
      <c r="AA263" s="116"/>
      <c r="AB263" s="116"/>
      <c r="AC263" s="116"/>
      <c r="AD263" s="116"/>
      <c r="AE263" s="116"/>
      <c r="AF263" s="116"/>
      <c r="AG263" s="116" t="s">
        <v>132</v>
      </c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/>
    </row>
    <row r="264" spans="1:60" outlineLevel="1" x14ac:dyDescent="0.2">
      <c r="A264" s="119"/>
      <c r="B264" s="120"/>
      <c r="C264" s="146" t="s">
        <v>392</v>
      </c>
      <c r="D264" s="122"/>
      <c r="E264" s="123">
        <v>1.08</v>
      </c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16"/>
      <c r="Z264" s="116"/>
      <c r="AA264" s="116"/>
      <c r="AB264" s="116"/>
      <c r="AC264" s="116"/>
      <c r="AD264" s="116"/>
      <c r="AE264" s="116"/>
      <c r="AF264" s="116"/>
      <c r="AG264" s="116" t="s">
        <v>138</v>
      </c>
      <c r="AH264" s="116">
        <v>0</v>
      </c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16"/>
      <c r="BG264" s="116"/>
      <c r="BH264" s="116"/>
    </row>
    <row r="265" spans="1:60" outlineLevel="1" x14ac:dyDescent="0.2">
      <c r="A265" s="119"/>
      <c r="B265" s="120"/>
      <c r="C265" s="146" t="s">
        <v>438</v>
      </c>
      <c r="D265" s="122"/>
      <c r="E265" s="123">
        <v>4.2</v>
      </c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16"/>
      <c r="Z265" s="116"/>
      <c r="AA265" s="116"/>
      <c r="AB265" s="116"/>
      <c r="AC265" s="116"/>
      <c r="AD265" s="116"/>
      <c r="AE265" s="116"/>
      <c r="AF265" s="116"/>
      <c r="AG265" s="116" t="s">
        <v>138</v>
      </c>
      <c r="AH265" s="116">
        <v>0</v>
      </c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16"/>
      <c r="BG265" s="116"/>
      <c r="BH265" s="116"/>
    </row>
    <row r="266" spans="1:60" outlineLevel="1" x14ac:dyDescent="0.2">
      <c r="A266" s="131">
        <v>111</v>
      </c>
      <c r="B266" s="132" t="s">
        <v>307</v>
      </c>
      <c r="C266" s="145" t="s">
        <v>308</v>
      </c>
      <c r="D266" s="133" t="s">
        <v>141</v>
      </c>
      <c r="E266" s="134">
        <v>14.1</v>
      </c>
      <c r="F266" s="135"/>
      <c r="G266" s="136">
        <f>ROUND(E266*F266,2)</f>
        <v>0</v>
      </c>
      <c r="H266" s="121">
        <v>21.81</v>
      </c>
      <c r="I266" s="121">
        <f>ROUND(E266*H266,2)</f>
        <v>307.52</v>
      </c>
      <c r="J266" s="121">
        <v>35.29</v>
      </c>
      <c r="K266" s="121">
        <f>ROUND(E266*J266,2)</f>
        <v>497.59</v>
      </c>
      <c r="L266" s="121">
        <v>15</v>
      </c>
      <c r="M266" s="121">
        <f>G266*(1+L266/100)</f>
        <v>0</v>
      </c>
      <c r="N266" s="121">
        <v>4.0000000000000003E-5</v>
      </c>
      <c r="O266" s="121">
        <f>ROUND(E266*N266,2)</f>
        <v>0</v>
      </c>
      <c r="P266" s="121">
        <v>0</v>
      </c>
      <c r="Q266" s="121">
        <f>ROUND(E266*P266,2)</f>
        <v>0</v>
      </c>
      <c r="R266" s="121"/>
      <c r="S266" s="121" t="s">
        <v>130</v>
      </c>
      <c r="T266" s="121" t="s">
        <v>130</v>
      </c>
      <c r="U266" s="121">
        <v>7.0000000000000007E-2</v>
      </c>
      <c r="V266" s="121">
        <f>ROUND(E266*U266,2)</f>
        <v>0.99</v>
      </c>
      <c r="W266" s="121"/>
      <c r="X266" s="121" t="s">
        <v>131</v>
      </c>
      <c r="Y266" s="116"/>
      <c r="Z266" s="116"/>
      <c r="AA266" s="116"/>
      <c r="AB266" s="116"/>
      <c r="AC266" s="116"/>
      <c r="AD266" s="116"/>
      <c r="AE266" s="116"/>
      <c r="AF266" s="116"/>
      <c r="AG266" s="116" t="s">
        <v>132</v>
      </c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  <c r="BC266" s="116"/>
      <c r="BD266" s="116"/>
      <c r="BE266" s="116"/>
      <c r="BF266" s="116"/>
      <c r="BG266" s="116"/>
      <c r="BH266" s="116"/>
    </row>
    <row r="267" spans="1:60" outlineLevel="1" x14ac:dyDescent="0.2">
      <c r="A267" s="119"/>
      <c r="B267" s="120"/>
      <c r="C267" s="146" t="s">
        <v>450</v>
      </c>
      <c r="D267" s="122"/>
      <c r="E267" s="123">
        <v>3.6</v>
      </c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16"/>
      <c r="Z267" s="116"/>
      <c r="AA267" s="116"/>
      <c r="AB267" s="116"/>
      <c r="AC267" s="116"/>
      <c r="AD267" s="116"/>
      <c r="AE267" s="116"/>
      <c r="AF267" s="116"/>
      <c r="AG267" s="116" t="s">
        <v>138</v>
      </c>
      <c r="AH267" s="116">
        <v>0</v>
      </c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  <c r="AV267" s="116"/>
      <c r="AW267" s="116"/>
      <c r="AX267" s="116"/>
      <c r="AY267" s="116"/>
      <c r="AZ267" s="116"/>
      <c r="BA267" s="116"/>
      <c r="BB267" s="116"/>
      <c r="BC267" s="116"/>
      <c r="BD267" s="116"/>
      <c r="BE267" s="116"/>
      <c r="BF267" s="116"/>
      <c r="BG267" s="116"/>
      <c r="BH267" s="116"/>
    </row>
    <row r="268" spans="1:60" outlineLevel="1" x14ac:dyDescent="0.2">
      <c r="A268" s="119"/>
      <c r="B268" s="120"/>
      <c r="C268" s="146" t="s">
        <v>588</v>
      </c>
      <c r="D268" s="122"/>
      <c r="E268" s="123">
        <v>8.1999999999999993</v>
      </c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16"/>
      <c r="Z268" s="116"/>
      <c r="AA268" s="116"/>
      <c r="AB268" s="116"/>
      <c r="AC268" s="116"/>
      <c r="AD268" s="116"/>
      <c r="AE268" s="116"/>
      <c r="AF268" s="116"/>
      <c r="AG268" s="116" t="s">
        <v>138</v>
      </c>
      <c r="AH268" s="116">
        <v>0</v>
      </c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6"/>
      <c r="AU268" s="116"/>
      <c r="AV268" s="116"/>
      <c r="AW268" s="116"/>
      <c r="AX268" s="116"/>
      <c r="AY268" s="116"/>
      <c r="AZ268" s="116"/>
      <c r="BA268" s="116"/>
      <c r="BB268" s="116"/>
      <c r="BC268" s="116"/>
      <c r="BD268" s="116"/>
      <c r="BE268" s="116"/>
      <c r="BF268" s="116"/>
      <c r="BG268" s="116"/>
      <c r="BH268" s="116"/>
    </row>
    <row r="269" spans="1:60" outlineLevel="1" x14ac:dyDescent="0.2">
      <c r="A269" s="119"/>
      <c r="B269" s="120"/>
      <c r="C269" s="146" t="s">
        <v>309</v>
      </c>
      <c r="D269" s="122"/>
      <c r="E269" s="123">
        <v>2.2999999999999998</v>
      </c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16"/>
      <c r="Z269" s="116"/>
      <c r="AA269" s="116"/>
      <c r="AB269" s="116"/>
      <c r="AC269" s="116"/>
      <c r="AD269" s="116"/>
      <c r="AE269" s="116"/>
      <c r="AF269" s="116"/>
      <c r="AG269" s="116" t="s">
        <v>138</v>
      </c>
      <c r="AH269" s="116">
        <v>0</v>
      </c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116"/>
      <c r="BF269" s="116"/>
      <c r="BG269" s="116"/>
      <c r="BH269" s="116"/>
    </row>
    <row r="270" spans="1:60" outlineLevel="1" x14ac:dyDescent="0.2">
      <c r="A270" s="131">
        <v>112</v>
      </c>
      <c r="B270" s="132" t="s">
        <v>589</v>
      </c>
      <c r="C270" s="145" t="s">
        <v>590</v>
      </c>
      <c r="D270" s="133" t="s">
        <v>135</v>
      </c>
      <c r="E270" s="134">
        <v>5.28</v>
      </c>
      <c r="F270" s="135"/>
      <c r="G270" s="136">
        <f>ROUND(E270*F270,2)</f>
        <v>0</v>
      </c>
      <c r="H270" s="121">
        <v>0</v>
      </c>
      <c r="I270" s="121">
        <f>ROUND(E270*H270,2)</f>
        <v>0</v>
      </c>
      <c r="J270" s="121">
        <v>15.1</v>
      </c>
      <c r="K270" s="121">
        <f>ROUND(E270*J270,2)</f>
        <v>79.73</v>
      </c>
      <c r="L270" s="121">
        <v>15</v>
      </c>
      <c r="M270" s="121">
        <f>G270*(1+L270/100)</f>
        <v>0</v>
      </c>
      <c r="N270" s="121">
        <v>0</v>
      </c>
      <c r="O270" s="121">
        <f>ROUND(E270*N270,2)</f>
        <v>0</v>
      </c>
      <c r="P270" s="121">
        <v>0</v>
      </c>
      <c r="Q270" s="121">
        <f>ROUND(E270*P270,2)</f>
        <v>0</v>
      </c>
      <c r="R270" s="121"/>
      <c r="S270" s="121" t="s">
        <v>130</v>
      </c>
      <c r="T270" s="121" t="s">
        <v>130</v>
      </c>
      <c r="U270" s="121">
        <v>0.03</v>
      </c>
      <c r="V270" s="121">
        <f>ROUND(E270*U270,2)</f>
        <v>0.16</v>
      </c>
      <c r="W270" s="121"/>
      <c r="X270" s="121" t="s">
        <v>131</v>
      </c>
      <c r="Y270" s="116"/>
      <c r="Z270" s="116"/>
      <c r="AA270" s="116"/>
      <c r="AB270" s="116"/>
      <c r="AC270" s="116"/>
      <c r="AD270" s="116"/>
      <c r="AE270" s="116"/>
      <c r="AF270" s="116"/>
      <c r="AG270" s="116" t="s">
        <v>132</v>
      </c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6"/>
      <c r="AS270" s="116"/>
      <c r="AT270" s="116"/>
      <c r="AU270" s="116"/>
      <c r="AV270" s="116"/>
      <c r="AW270" s="116"/>
      <c r="AX270" s="116"/>
      <c r="AY270" s="116"/>
      <c r="AZ270" s="116"/>
      <c r="BA270" s="116"/>
      <c r="BB270" s="116"/>
      <c r="BC270" s="116"/>
      <c r="BD270" s="116"/>
      <c r="BE270" s="116"/>
      <c r="BF270" s="116"/>
      <c r="BG270" s="116"/>
      <c r="BH270" s="116"/>
    </row>
    <row r="271" spans="1:60" outlineLevel="1" x14ac:dyDescent="0.2">
      <c r="A271" s="119"/>
      <c r="B271" s="120"/>
      <c r="C271" s="146" t="s">
        <v>392</v>
      </c>
      <c r="D271" s="122"/>
      <c r="E271" s="123">
        <v>1.08</v>
      </c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16"/>
      <c r="Z271" s="116"/>
      <c r="AA271" s="116"/>
      <c r="AB271" s="116"/>
      <c r="AC271" s="116"/>
      <c r="AD271" s="116"/>
      <c r="AE271" s="116"/>
      <c r="AF271" s="116"/>
      <c r="AG271" s="116" t="s">
        <v>138</v>
      </c>
      <c r="AH271" s="116">
        <v>0</v>
      </c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  <c r="AV271" s="116"/>
      <c r="AW271" s="116"/>
      <c r="AX271" s="116"/>
      <c r="AY271" s="116"/>
      <c r="AZ271" s="116"/>
      <c r="BA271" s="116"/>
      <c r="BB271" s="116"/>
      <c r="BC271" s="116"/>
      <c r="BD271" s="116"/>
      <c r="BE271" s="116"/>
      <c r="BF271" s="116"/>
      <c r="BG271" s="116"/>
      <c r="BH271" s="116"/>
    </row>
    <row r="272" spans="1:60" outlineLevel="1" x14ac:dyDescent="0.2">
      <c r="A272" s="119"/>
      <c r="B272" s="120"/>
      <c r="C272" s="146" t="s">
        <v>438</v>
      </c>
      <c r="D272" s="122"/>
      <c r="E272" s="123">
        <v>4.2</v>
      </c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16"/>
      <c r="Z272" s="116"/>
      <c r="AA272" s="116"/>
      <c r="AB272" s="116"/>
      <c r="AC272" s="116"/>
      <c r="AD272" s="116"/>
      <c r="AE272" s="116"/>
      <c r="AF272" s="116"/>
      <c r="AG272" s="116" t="s">
        <v>138</v>
      </c>
      <c r="AH272" s="116">
        <v>0</v>
      </c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  <c r="AV272" s="116"/>
      <c r="AW272" s="116"/>
      <c r="AX272" s="116"/>
      <c r="AY272" s="116"/>
      <c r="AZ272" s="116"/>
      <c r="BA272" s="116"/>
      <c r="BB272" s="116"/>
      <c r="BC272" s="116"/>
      <c r="BD272" s="116"/>
      <c r="BE272" s="116"/>
      <c r="BF272" s="116"/>
      <c r="BG272" s="116"/>
      <c r="BH272" s="116"/>
    </row>
    <row r="273" spans="1:60" outlineLevel="1" x14ac:dyDescent="0.2">
      <c r="A273" s="131">
        <v>113</v>
      </c>
      <c r="B273" s="132" t="s">
        <v>591</v>
      </c>
      <c r="C273" s="145" t="s">
        <v>592</v>
      </c>
      <c r="D273" s="133" t="s">
        <v>135</v>
      </c>
      <c r="E273" s="134">
        <v>5.28</v>
      </c>
      <c r="F273" s="135"/>
      <c r="G273" s="136">
        <f>ROUND(E273*F273,2)</f>
        <v>0</v>
      </c>
      <c r="H273" s="121">
        <v>12.3</v>
      </c>
      <c r="I273" s="121">
        <f>ROUND(E273*H273,2)</f>
        <v>64.94</v>
      </c>
      <c r="J273" s="121">
        <v>0</v>
      </c>
      <c r="K273" s="121">
        <f>ROUND(E273*J273,2)</f>
        <v>0</v>
      </c>
      <c r="L273" s="121">
        <v>15</v>
      </c>
      <c r="M273" s="121">
        <f>G273*(1+L273/100)</f>
        <v>0</v>
      </c>
      <c r="N273" s="121">
        <v>1.1999999999999999E-3</v>
      </c>
      <c r="O273" s="121">
        <f>ROUND(E273*N273,2)</f>
        <v>0.01</v>
      </c>
      <c r="P273" s="121">
        <v>0</v>
      </c>
      <c r="Q273" s="121">
        <f>ROUND(E273*P273,2)</f>
        <v>0</v>
      </c>
      <c r="R273" s="121"/>
      <c r="S273" s="121" t="s">
        <v>130</v>
      </c>
      <c r="T273" s="121" t="s">
        <v>130</v>
      </c>
      <c r="U273" s="121">
        <v>0</v>
      </c>
      <c r="V273" s="121">
        <f>ROUND(E273*U273,2)</f>
        <v>0</v>
      </c>
      <c r="W273" s="121"/>
      <c r="X273" s="121" t="s">
        <v>131</v>
      </c>
      <c r="Y273" s="116"/>
      <c r="Z273" s="116"/>
      <c r="AA273" s="116"/>
      <c r="AB273" s="116"/>
      <c r="AC273" s="116"/>
      <c r="AD273" s="116"/>
      <c r="AE273" s="116"/>
      <c r="AF273" s="116"/>
      <c r="AG273" s="116" t="s">
        <v>132</v>
      </c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  <c r="BC273" s="116"/>
      <c r="BD273" s="116"/>
      <c r="BE273" s="116"/>
      <c r="BF273" s="116"/>
      <c r="BG273" s="116"/>
      <c r="BH273" s="116"/>
    </row>
    <row r="274" spans="1:60" outlineLevel="1" x14ac:dyDescent="0.2">
      <c r="A274" s="119"/>
      <c r="B274" s="120"/>
      <c r="C274" s="146" t="s">
        <v>392</v>
      </c>
      <c r="D274" s="122"/>
      <c r="E274" s="123">
        <v>1.08</v>
      </c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16"/>
      <c r="Z274" s="116"/>
      <c r="AA274" s="116"/>
      <c r="AB274" s="116"/>
      <c r="AC274" s="116"/>
      <c r="AD274" s="116"/>
      <c r="AE274" s="116"/>
      <c r="AF274" s="116"/>
      <c r="AG274" s="116" t="s">
        <v>138</v>
      </c>
      <c r="AH274" s="116">
        <v>0</v>
      </c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6"/>
      <c r="AU274" s="116"/>
      <c r="AV274" s="116"/>
      <c r="AW274" s="116"/>
      <c r="AX274" s="116"/>
      <c r="AY274" s="116"/>
      <c r="AZ274" s="116"/>
      <c r="BA274" s="116"/>
      <c r="BB274" s="116"/>
      <c r="BC274" s="116"/>
      <c r="BD274" s="116"/>
      <c r="BE274" s="116"/>
      <c r="BF274" s="116"/>
      <c r="BG274" s="116"/>
      <c r="BH274" s="116"/>
    </row>
    <row r="275" spans="1:60" outlineLevel="1" x14ac:dyDescent="0.2">
      <c r="A275" s="119"/>
      <c r="B275" s="120"/>
      <c r="C275" s="146" t="s">
        <v>438</v>
      </c>
      <c r="D275" s="122"/>
      <c r="E275" s="123">
        <v>4.2</v>
      </c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16"/>
      <c r="Z275" s="116"/>
      <c r="AA275" s="116"/>
      <c r="AB275" s="116"/>
      <c r="AC275" s="116"/>
      <c r="AD275" s="116"/>
      <c r="AE275" s="116"/>
      <c r="AF275" s="116"/>
      <c r="AG275" s="116" t="s">
        <v>138</v>
      </c>
      <c r="AH275" s="116">
        <v>0</v>
      </c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  <c r="AS275" s="116"/>
      <c r="AT275" s="116"/>
      <c r="AU275" s="116"/>
      <c r="AV275" s="116"/>
      <c r="AW275" s="116"/>
      <c r="AX275" s="116"/>
      <c r="AY275" s="116"/>
      <c r="AZ275" s="116"/>
      <c r="BA275" s="116"/>
      <c r="BB275" s="116"/>
      <c r="BC275" s="116"/>
      <c r="BD275" s="116"/>
      <c r="BE275" s="116"/>
      <c r="BF275" s="116"/>
      <c r="BG275" s="116"/>
      <c r="BH275" s="116"/>
    </row>
    <row r="276" spans="1:60" ht="22.5" outlineLevel="1" x14ac:dyDescent="0.2">
      <c r="A276" s="131">
        <v>114</v>
      </c>
      <c r="B276" s="132" t="s">
        <v>593</v>
      </c>
      <c r="C276" s="145" t="s">
        <v>594</v>
      </c>
      <c r="D276" s="133" t="s">
        <v>135</v>
      </c>
      <c r="E276" s="134">
        <v>6.2039999999999997</v>
      </c>
      <c r="F276" s="135"/>
      <c r="G276" s="136">
        <f>ROUND(E276*F276,2)</f>
        <v>0</v>
      </c>
      <c r="H276" s="121">
        <v>450</v>
      </c>
      <c r="I276" s="121">
        <f>ROUND(E276*H276,2)</f>
        <v>2791.8</v>
      </c>
      <c r="J276" s="121">
        <v>0</v>
      </c>
      <c r="K276" s="121">
        <f>ROUND(E276*J276,2)</f>
        <v>0</v>
      </c>
      <c r="L276" s="121">
        <v>15</v>
      </c>
      <c r="M276" s="121">
        <f>G276*(1+L276/100)</f>
        <v>0</v>
      </c>
      <c r="N276" s="121">
        <v>0</v>
      </c>
      <c r="O276" s="121">
        <f>ROUND(E276*N276,2)</f>
        <v>0</v>
      </c>
      <c r="P276" s="121">
        <v>0</v>
      </c>
      <c r="Q276" s="121">
        <f>ROUND(E276*P276,2)</f>
        <v>0</v>
      </c>
      <c r="R276" s="121"/>
      <c r="S276" s="121" t="s">
        <v>145</v>
      </c>
      <c r="T276" s="121" t="s">
        <v>146</v>
      </c>
      <c r="U276" s="121">
        <v>0</v>
      </c>
      <c r="V276" s="121">
        <f>ROUND(E276*U276,2)</f>
        <v>0</v>
      </c>
      <c r="W276" s="121"/>
      <c r="X276" s="121" t="s">
        <v>147</v>
      </c>
      <c r="Y276" s="116"/>
      <c r="Z276" s="116"/>
      <c r="AA276" s="116"/>
      <c r="AB276" s="116"/>
      <c r="AC276" s="116"/>
      <c r="AD276" s="116"/>
      <c r="AE276" s="116"/>
      <c r="AF276" s="116"/>
      <c r="AG276" s="116" t="s">
        <v>148</v>
      </c>
      <c r="AH276" s="116"/>
      <c r="AI276" s="116"/>
      <c r="AJ276" s="116"/>
      <c r="AK276" s="116"/>
      <c r="AL276" s="116"/>
      <c r="AM276" s="116"/>
      <c r="AN276" s="116"/>
      <c r="AO276" s="116"/>
      <c r="AP276" s="116"/>
      <c r="AQ276" s="116"/>
      <c r="AR276" s="116"/>
      <c r="AS276" s="116"/>
      <c r="AT276" s="116"/>
      <c r="AU276" s="116"/>
      <c r="AV276" s="116"/>
      <c r="AW276" s="116"/>
      <c r="AX276" s="116"/>
      <c r="AY276" s="116"/>
      <c r="AZ276" s="116"/>
      <c r="BA276" s="116"/>
      <c r="BB276" s="116"/>
      <c r="BC276" s="116"/>
      <c r="BD276" s="116"/>
      <c r="BE276" s="116"/>
      <c r="BF276" s="116"/>
      <c r="BG276" s="116"/>
      <c r="BH276" s="116"/>
    </row>
    <row r="277" spans="1:60" outlineLevel="1" x14ac:dyDescent="0.2">
      <c r="A277" s="119"/>
      <c r="B277" s="120"/>
      <c r="C277" s="151" t="s">
        <v>595</v>
      </c>
      <c r="D277" s="149"/>
      <c r="E277" s="150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16"/>
      <c r="Z277" s="116"/>
      <c r="AA277" s="116"/>
      <c r="AB277" s="116"/>
      <c r="AC277" s="116"/>
      <c r="AD277" s="116"/>
      <c r="AE277" s="116"/>
      <c r="AF277" s="116"/>
      <c r="AG277" s="116" t="s">
        <v>138</v>
      </c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  <c r="BC277" s="116"/>
      <c r="BD277" s="116"/>
      <c r="BE277" s="116"/>
      <c r="BF277" s="116"/>
      <c r="BG277" s="116"/>
      <c r="BH277" s="116"/>
    </row>
    <row r="278" spans="1:60" outlineLevel="1" x14ac:dyDescent="0.2">
      <c r="A278" s="119"/>
      <c r="B278" s="120"/>
      <c r="C278" s="152" t="s">
        <v>596</v>
      </c>
      <c r="D278" s="149"/>
      <c r="E278" s="150">
        <v>1.08</v>
      </c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16"/>
      <c r="Z278" s="116"/>
      <c r="AA278" s="116"/>
      <c r="AB278" s="116"/>
      <c r="AC278" s="116"/>
      <c r="AD278" s="116"/>
      <c r="AE278" s="116"/>
      <c r="AF278" s="116"/>
      <c r="AG278" s="116" t="s">
        <v>138</v>
      </c>
      <c r="AH278" s="116">
        <v>2</v>
      </c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116"/>
      <c r="AS278" s="116"/>
      <c r="AT278" s="116"/>
      <c r="AU278" s="116"/>
      <c r="AV278" s="116"/>
      <c r="AW278" s="116"/>
      <c r="AX278" s="116"/>
      <c r="AY278" s="116"/>
      <c r="AZ278" s="116"/>
      <c r="BA278" s="116"/>
      <c r="BB278" s="116"/>
      <c r="BC278" s="116"/>
      <c r="BD278" s="116"/>
      <c r="BE278" s="116"/>
      <c r="BF278" s="116"/>
      <c r="BG278" s="116"/>
      <c r="BH278" s="116"/>
    </row>
    <row r="279" spans="1:60" outlineLevel="1" x14ac:dyDescent="0.2">
      <c r="A279" s="119"/>
      <c r="B279" s="120"/>
      <c r="C279" s="152" t="s">
        <v>597</v>
      </c>
      <c r="D279" s="149"/>
      <c r="E279" s="150">
        <v>4.2</v>
      </c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16"/>
      <c r="Z279" s="116"/>
      <c r="AA279" s="116"/>
      <c r="AB279" s="116"/>
      <c r="AC279" s="116"/>
      <c r="AD279" s="116"/>
      <c r="AE279" s="116"/>
      <c r="AF279" s="116"/>
      <c r="AG279" s="116" t="s">
        <v>138</v>
      </c>
      <c r="AH279" s="116">
        <v>2</v>
      </c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6"/>
      <c r="AU279" s="116"/>
      <c r="AV279" s="116"/>
      <c r="AW279" s="116"/>
      <c r="AX279" s="116"/>
      <c r="AY279" s="116"/>
      <c r="AZ279" s="116"/>
      <c r="BA279" s="116"/>
      <c r="BB279" s="116"/>
      <c r="BC279" s="116"/>
      <c r="BD279" s="116"/>
      <c r="BE279" s="116"/>
      <c r="BF279" s="116"/>
      <c r="BG279" s="116"/>
      <c r="BH279" s="116"/>
    </row>
    <row r="280" spans="1:60" outlineLevel="1" x14ac:dyDescent="0.2">
      <c r="A280" s="119"/>
      <c r="B280" s="120"/>
      <c r="C280" s="151" t="s">
        <v>598</v>
      </c>
      <c r="D280" s="149"/>
      <c r="E280" s="150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16"/>
      <c r="Z280" s="116"/>
      <c r="AA280" s="116"/>
      <c r="AB280" s="116"/>
      <c r="AC280" s="116"/>
      <c r="AD280" s="116"/>
      <c r="AE280" s="116"/>
      <c r="AF280" s="116"/>
      <c r="AG280" s="116" t="s">
        <v>138</v>
      </c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16"/>
      <c r="AU280" s="116"/>
      <c r="AV280" s="116"/>
      <c r="AW280" s="116"/>
      <c r="AX280" s="116"/>
      <c r="AY280" s="116"/>
      <c r="AZ280" s="116"/>
      <c r="BA280" s="116"/>
      <c r="BB280" s="116"/>
      <c r="BC280" s="116"/>
      <c r="BD280" s="116"/>
      <c r="BE280" s="116"/>
      <c r="BF280" s="116"/>
      <c r="BG280" s="116"/>
      <c r="BH280" s="116"/>
    </row>
    <row r="281" spans="1:60" outlineLevel="1" x14ac:dyDescent="0.2">
      <c r="A281" s="119"/>
      <c r="B281" s="120"/>
      <c r="C281" s="146" t="s">
        <v>599</v>
      </c>
      <c r="D281" s="122"/>
      <c r="E281" s="123">
        <v>5.8079999999999998</v>
      </c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16"/>
      <c r="Z281" s="116"/>
      <c r="AA281" s="116"/>
      <c r="AB281" s="116"/>
      <c r="AC281" s="116"/>
      <c r="AD281" s="116"/>
      <c r="AE281" s="116"/>
      <c r="AF281" s="116"/>
      <c r="AG281" s="116" t="s">
        <v>138</v>
      </c>
      <c r="AH281" s="116">
        <v>0</v>
      </c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116"/>
      <c r="BC281" s="116"/>
      <c r="BD281" s="116"/>
      <c r="BE281" s="116"/>
      <c r="BF281" s="116"/>
      <c r="BG281" s="116"/>
      <c r="BH281" s="116"/>
    </row>
    <row r="282" spans="1:60" outlineLevel="1" x14ac:dyDescent="0.2">
      <c r="A282" s="119"/>
      <c r="B282" s="120"/>
      <c r="C282" s="151" t="s">
        <v>595</v>
      </c>
      <c r="D282" s="149"/>
      <c r="E282" s="150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16"/>
      <c r="Z282" s="116"/>
      <c r="AA282" s="116"/>
      <c r="AB282" s="116"/>
      <c r="AC282" s="116"/>
      <c r="AD282" s="116"/>
      <c r="AE282" s="116"/>
      <c r="AF282" s="116"/>
      <c r="AG282" s="116" t="s">
        <v>138</v>
      </c>
      <c r="AH282" s="116"/>
      <c r="AI282" s="116"/>
      <c r="AJ282" s="116"/>
      <c r="AK282" s="116"/>
      <c r="AL282" s="116"/>
      <c r="AM282" s="116"/>
      <c r="AN282" s="116"/>
      <c r="AO282" s="116"/>
      <c r="AP282" s="116"/>
      <c r="AQ282" s="116"/>
      <c r="AR282" s="116"/>
      <c r="AS282" s="116"/>
      <c r="AT282" s="116"/>
      <c r="AU282" s="116"/>
      <c r="AV282" s="116"/>
      <c r="AW282" s="116"/>
      <c r="AX282" s="116"/>
      <c r="AY282" s="116"/>
      <c r="AZ282" s="116"/>
      <c r="BA282" s="116"/>
      <c r="BB282" s="116"/>
      <c r="BC282" s="116"/>
      <c r="BD282" s="116"/>
      <c r="BE282" s="116"/>
      <c r="BF282" s="116"/>
      <c r="BG282" s="116"/>
      <c r="BH282" s="116"/>
    </row>
    <row r="283" spans="1:60" outlineLevel="1" x14ac:dyDescent="0.2">
      <c r="A283" s="119"/>
      <c r="B283" s="120"/>
      <c r="C283" s="152" t="s">
        <v>600</v>
      </c>
      <c r="D283" s="149"/>
      <c r="E283" s="150">
        <v>3.6</v>
      </c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16"/>
      <c r="Z283" s="116"/>
      <c r="AA283" s="116"/>
      <c r="AB283" s="116"/>
      <c r="AC283" s="116"/>
      <c r="AD283" s="116"/>
      <c r="AE283" s="116"/>
      <c r="AF283" s="116"/>
      <c r="AG283" s="116" t="s">
        <v>138</v>
      </c>
      <c r="AH283" s="116">
        <v>2</v>
      </c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  <c r="AS283" s="116"/>
      <c r="AT283" s="116"/>
      <c r="AU283" s="116"/>
      <c r="AV283" s="116"/>
      <c r="AW283" s="116"/>
      <c r="AX283" s="116"/>
      <c r="AY283" s="116"/>
      <c r="AZ283" s="116"/>
      <c r="BA283" s="116"/>
      <c r="BB283" s="116"/>
      <c r="BC283" s="116"/>
      <c r="BD283" s="116"/>
      <c r="BE283" s="116"/>
      <c r="BF283" s="116"/>
      <c r="BG283" s="116"/>
      <c r="BH283" s="116"/>
    </row>
    <row r="284" spans="1:60" outlineLevel="1" x14ac:dyDescent="0.2">
      <c r="A284" s="119"/>
      <c r="B284" s="120"/>
      <c r="C284" s="151" t="s">
        <v>598</v>
      </c>
      <c r="D284" s="149"/>
      <c r="E284" s="150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16"/>
      <c r="Z284" s="116"/>
      <c r="AA284" s="116"/>
      <c r="AB284" s="116"/>
      <c r="AC284" s="116"/>
      <c r="AD284" s="116"/>
      <c r="AE284" s="116"/>
      <c r="AF284" s="116"/>
      <c r="AG284" s="116" t="s">
        <v>138</v>
      </c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/>
      <c r="AR284" s="116"/>
      <c r="AS284" s="116"/>
      <c r="AT284" s="116"/>
      <c r="AU284" s="116"/>
      <c r="AV284" s="116"/>
      <c r="AW284" s="116"/>
      <c r="AX284" s="116"/>
      <c r="AY284" s="116"/>
      <c r="AZ284" s="116"/>
      <c r="BA284" s="116"/>
      <c r="BB284" s="116"/>
      <c r="BC284" s="116"/>
      <c r="BD284" s="116"/>
      <c r="BE284" s="116"/>
      <c r="BF284" s="116"/>
      <c r="BG284" s="116"/>
      <c r="BH284" s="116"/>
    </row>
    <row r="285" spans="1:60" outlineLevel="1" x14ac:dyDescent="0.2">
      <c r="A285" s="119"/>
      <c r="B285" s="120"/>
      <c r="C285" s="146" t="s">
        <v>601</v>
      </c>
      <c r="D285" s="122"/>
      <c r="E285" s="123">
        <v>0.39600000000000002</v>
      </c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16"/>
      <c r="Z285" s="116"/>
      <c r="AA285" s="116"/>
      <c r="AB285" s="116"/>
      <c r="AC285" s="116"/>
      <c r="AD285" s="116"/>
      <c r="AE285" s="116"/>
      <c r="AF285" s="116"/>
      <c r="AG285" s="116" t="s">
        <v>138</v>
      </c>
      <c r="AH285" s="116">
        <v>0</v>
      </c>
      <c r="AI285" s="116"/>
      <c r="AJ285" s="116"/>
      <c r="AK285" s="116"/>
      <c r="AL285" s="116"/>
      <c r="AM285" s="116"/>
      <c r="AN285" s="116"/>
      <c r="AO285" s="116"/>
      <c r="AP285" s="116"/>
      <c r="AQ285" s="116"/>
      <c r="AR285" s="116"/>
      <c r="AS285" s="116"/>
      <c r="AT285" s="116"/>
      <c r="AU285" s="116"/>
      <c r="AV285" s="116"/>
      <c r="AW285" s="116"/>
      <c r="AX285" s="116"/>
      <c r="AY285" s="116"/>
      <c r="AZ285" s="116"/>
      <c r="BA285" s="116"/>
      <c r="BB285" s="116"/>
      <c r="BC285" s="116"/>
      <c r="BD285" s="116"/>
      <c r="BE285" s="116"/>
      <c r="BF285" s="116"/>
      <c r="BG285" s="116"/>
      <c r="BH285" s="116"/>
    </row>
    <row r="286" spans="1:60" outlineLevel="1" x14ac:dyDescent="0.2">
      <c r="A286" s="137">
        <v>115</v>
      </c>
      <c r="B286" s="138" t="s">
        <v>602</v>
      </c>
      <c r="C286" s="144" t="s">
        <v>603</v>
      </c>
      <c r="D286" s="139" t="s">
        <v>0</v>
      </c>
      <c r="E286" s="140">
        <v>83.244799999999998</v>
      </c>
      <c r="F286" s="141"/>
      <c r="G286" s="142">
        <f>ROUND(E286*F286,2)</f>
        <v>0</v>
      </c>
      <c r="H286" s="121">
        <v>0</v>
      </c>
      <c r="I286" s="121">
        <f>ROUND(E286*H286,2)</f>
        <v>0</v>
      </c>
      <c r="J286" s="121">
        <v>6.6</v>
      </c>
      <c r="K286" s="121">
        <f>ROUND(E286*J286,2)</f>
        <v>549.41999999999996</v>
      </c>
      <c r="L286" s="121">
        <v>15</v>
      </c>
      <c r="M286" s="121">
        <f>G286*(1+L286/100)</f>
        <v>0</v>
      </c>
      <c r="N286" s="121">
        <v>0</v>
      </c>
      <c r="O286" s="121">
        <f>ROUND(E286*N286,2)</f>
        <v>0</v>
      </c>
      <c r="P286" s="121">
        <v>0</v>
      </c>
      <c r="Q286" s="121">
        <f>ROUND(E286*P286,2)</f>
        <v>0</v>
      </c>
      <c r="R286" s="121"/>
      <c r="S286" s="121" t="s">
        <v>130</v>
      </c>
      <c r="T286" s="121" t="s">
        <v>136</v>
      </c>
      <c r="U286" s="121">
        <v>0</v>
      </c>
      <c r="V286" s="121">
        <f>ROUND(E286*U286,2)</f>
        <v>0</v>
      </c>
      <c r="W286" s="121"/>
      <c r="X286" s="121" t="s">
        <v>213</v>
      </c>
      <c r="Y286" s="116"/>
      <c r="Z286" s="116"/>
      <c r="AA286" s="116"/>
      <c r="AB286" s="116"/>
      <c r="AC286" s="116"/>
      <c r="AD286" s="116"/>
      <c r="AE286" s="116"/>
      <c r="AF286" s="116"/>
      <c r="AG286" s="116" t="s">
        <v>214</v>
      </c>
      <c r="AH286" s="116"/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116"/>
      <c r="AS286" s="116"/>
      <c r="AT286" s="116"/>
      <c r="AU286" s="116"/>
      <c r="AV286" s="116"/>
      <c r="AW286" s="116"/>
      <c r="AX286" s="116"/>
      <c r="AY286" s="116"/>
      <c r="AZ286" s="116"/>
      <c r="BA286" s="116"/>
      <c r="BB286" s="116"/>
      <c r="BC286" s="116"/>
      <c r="BD286" s="116"/>
      <c r="BE286" s="116"/>
      <c r="BF286" s="116"/>
      <c r="BG286" s="116"/>
      <c r="BH286" s="116"/>
    </row>
    <row r="287" spans="1:60" x14ac:dyDescent="0.2">
      <c r="A287" s="125" t="s">
        <v>125</v>
      </c>
      <c r="B287" s="126" t="s">
        <v>81</v>
      </c>
      <c r="C287" s="143" t="s">
        <v>82</v>
      </c>
      <c r="D287" s="127"/>
      <c r="E287" s="128"/>
      <c r="F287" s="129"/>
      <c r="G287" s="130">
        <f>SUMIF(AG288:AG312,"&lt;&gt;NOR",G288:G312)</f>
        <v>0</v>
      </c>
      <c r="H287" s="124"/>
      <c r="I287" s="124">
        <f>SUM(I288:I312)</f>
        <v>23167.78</v>
      </c>
      <c r="J287" s="124"/>
      <c r="K287" s="124">
        <f>SUM(K288:K312)</f>
        <v>19428.86</v>
      </c>
      <c r="L287" s="124"/>
      <c r="M287" s="124">
        <f>SUM(M288:M312)</f>
        <v>0</v>
      </c>
      <c r="N287" s="124"/>
      <c r="O287" s="124">
        <f>SUM(O288:O312)</f>
        <v>0.37</v>
      </c>
      <c r="P287" s="124"/>
      <c r="Q287" s="124">
        <f>SUM(Q288:Q312)</f>
        <v>0.03</v>
      </c>
      <c r="R287" s="124"/>
      <c r="S287" s="124"/>
      <c r="T287" s="124"/>
      <c r="U287" s="124"/>
      <c r="V287" s="124">
        <f>SUM(V288:V312)</f>
        <v>34.03</v>
      </c>
      <c r="W287" s="124"/>
      <c r="X287" s="124"/>
      <c r="AG287" t="s">
        <v>126</v>
      </c>
    </row>
    <row r="288" spans="1:60" ht="22.5" outlineLevel="1" x14ac:dyDescent="0.2">
      <c r="A288" s="131">
        <v>116</v>
      </c>
      <c r="B288" s="132" t="s">
        <v>285</v>
      </c>
      <c r="C288" s="145" t="s">
        <v>286</v>
      </c>
      <c r="D288" s="133" t="s">
        <v>135</v>
      </c>
      <c r="E288" s="134">
        <v>37.74</v>
      </c>
      <c r="F288" s="135"/>
      <c r="G288" s="136">
        <f>ROUND(E288*F288,2)</f>
        <v>0</v>
      </c>
      <c r="H288" s="121">
        <v>0</v>
      </c>
      <c r="I288" s="121">
        <f>ROUND(E288*H288,2)</f>
        <v>0</v>
      </c>
      <c r="J288" s="121">
        <v>6.9</v>
      </c>
      <c r="K288" s="121">
        <f>ROUND(E288*J288,2)</f>
        <v>260.41000000000003</v>
      </c>
      <c r="L288" s="121">
        <v>15</v>
      </c>
      <c r="M288" s="121">
        <f>G288*(1+L288/100)</f>
        <v>0</v>
      </c>
      <c r="N288" s="121">
        <v>0</v>
      </c>
      <c r="O288" s="121">
        <f>ROUND(E288*N288,2)</f>
        <v>0</v>
      </c>
      <c r="P288" s="121">
        <v>0</v>
      </c>
      <c r="Q288" s="121">
        <f>ROUND(E288*P288,2)</f>
        <v>0</v>
      </c>
      <c r="R288" s="121"/>
      <c r="S288" s="121" t="s">
        <v>130</v>
      </c>
      <c r="T288" s="121" t="s">
        <v>604</v>
      </c>
      <c r="U288" s="121">
        <v>1.6E-2</v>
      </c>
      <c r="V288" s="121">
        <f>ROUND(E288*U288,2)</f>
        <v>0.6</v>
      </c>
      <c r="W288" s="121"/>
      <c r="X288" s="121" t="s">
        <v>131</v>
      </c>
      <c r="Y288" s="116"/>
      <c r="Z288" s="116"/>
      <c r="AA288" s="116"/>
      <c r="AB288" s="116"/>
      <c r="AC288" s="116"/>
      <c r="AD288" s="116"/>
      <c r="AE288" s="116"/>
      <c r="AF288" s="116"/>
      <c r="AG288" s="116" t="s">
        <v>132</v>
      </c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6"/>
      <c r="AT288" s="116"/>
      <c r="AU288" s="116"/>
      <c r="AV288" s="116"/>
      <c r="AW288" s="116"/>
      <c r="AX288" s="116"/>
      <c r="AY288" s="116"/>
      <c r="AZ288" s="116"/>
      <c r="BA288" s="116"/>
      <c r="BB288" s="116"/>
      <c r="BC288" s="116"/>
      <c r="BD288" s="116"/>
      <c r="BE288" s="116"/>
      <c r="BF288" s="116"/>
      <c r="BG288" s="116"/>
      <c r="BH288" s="116"/>
    </row>
    <row r="289" spans="1:60" outlineLevel="1" x14ac:dyDescent="0.2">
      <c r="A289" s="119"/>
      <c r="B289" s="120"/>
      <c r="C289" s="146" t="s">
        <v>409</v>
      </c>
      <c r="D289" s="122"/>
      <c r="E289" s="123">
        <v>15.3</v>
      </c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16"/>
      <c r="Z289" s="116"/>
      <c r="AA289" s="116"/>
      <c r="AB289" s="116"/>
      <c r="AC289" s="116"/>
      <c r="AD289" s="116"/>
      <c r="AE289" s="116"/>
      <c r="AF289" s="116"/>
      <c r="AG289" s="116" t="s">
        <v>138</v>
      </c>
      <c r="AH289" s="116">
        <v>0</v>
      </c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116"/>
      <c r="BC289" s="116"/>
      <c r="BD289" s="116"/>
      <c r="BE289" s="116"/>
      <c r="BF289" s="116"/>
      <c r="BG289" s="116"/>
      <c r="BH289" s="116"/>
    </row>
    <row r="290" spans="1:60" outlineLevel="1" x14ac:dyDescent="0.2">
      <c r="A290" s="119"/>
      <c r="B290" s="120"/>
      <c r="C290" s="146" t="s">
        <v>442</v>
      </c>
      <c r="D290" s="122"/>
      <c r="E290" s="123">
        <v>22.44</v>
      </c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16"/>
      <c r="Z290" s="116"/>
      <c r="AA290" s="116"/>
      <c r="AB290" s="116"/>
      <c r="AC290" s="116"/>
      <c r="AD290" s="116"/>
      <c r="AE290" s="116"/>
      <c r="AF290" s="116"/>
      <c r="AG290" s="116" t="s">
        <v>138</v>
      </c>
      <c r="AH290" s="116">
        <v>0</v>
      </c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116"/>
      <c r="BC290" s="116"/>
      <c r="BD290" s="116"/>
      <c r="BE290" s="116"/>
      <c r="BF290" s="116"/>
      <c r="BG290" s="116"/>
      <c r="BH290" s="116"/>
    </row>
    <row r="291" spans="1:60" outlineLevel="1" x14ac:dyDescent="0.2">
      <c r="A291" s="131">
        <v>117</v>
      </c>
      <c r="B291" s="132" t="s">
        <v>287</v>
      </c>
      <c r="C291" s="145" t="s">
        <v>288</v>
      </c>
      <c r="D291" s="133" t="s">
        <v>141</v>
      </c>
      <c r="E291" s="134">
        <v>34.4</v>
      </c>
      <c r="F291" s="135"/>
      <c r="G291" s="136">
        <f>ROUND(E291*F291,2)</f>
        <v>0</v>
      </c>
      <c r="H291" s="121">
        <v>17.309999999999999</v>
      </c>
      <c r="I291" s="121">
        <f>ROUND(E291*H291,2)</f>
        <v>595.46</v>
      </c>
      <c r="J291" s="121">
        <v>85.69</v>
      </c>
      <c r="K291" s="121">
        <f>ROUND(E291*J291,2)</f>
        <v>2947.74</v>
      </c>
      <c r="L291" s="121">
        <v>15</v>
      </c>
      <c r="M291" s="121">
        <f>G291*(1+L291/100)</f>
        <v>0</v>
      </c>
      <c r="N291" s="121">
        <v>6.0000000000000002E-5</v>
      </c>
      <c r="O291" s="121">
        <f>ROUND(E291*N291,2)</f>
        <v>0</v>
      </c>
      <c r="P291" s="121">
        <v>0</v>
      </c>
      <c r="Q291" s="121">
        <f>ROUND(E291*P291,2)</f>
        <v>0</v>
      </c>
      <c r="R291" s="121"/>
      <c r="S291" s="121" t="s">
        <v>130</v>
      </c>
      <c r="T291" s="121" t="s">
        <v>146</v>
      </c>
      <c r="U291" s="121">
        <v>0.152</v>
      </c>
      <c r="V291" s="121">
        <f>ROUND(E291*U291,2)</f>
        <v>5.23</v>
      </c>
      <c r="W291" s="121"/>
      <c r="X291" s="121" t="s">
        <v>131</v>
      </c>
      <c r="Y291" s="116"/>
      <c r="Z291" s="116"/>
      <c r="AA291" s="116"/>
      <c r="AB291" s="116"/>
      <c r="AC291" s="116"/>
      <c r="AD291" s="116"/>
      <c r="AE291" s="116"/>
      <c r="AF291" s="116"/>
      <c r="AG291" s="116" t="s">
        <v>132</v>
      </c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6"/>
      <c r="AU291" s="116"/>
      <c r="AV291" s="116"/>
      <c r="AW291" s="116"/>
      <c r="AX291" s="116"/>
      <c r="AY291" s="116"/>
      <c r="AZ291" s="116"/>
      <c r="BA291" s="116"/>
      <c r="BB291" s="116"/>
      <c r="BC291" s="116"/>
      <c r="BD291" s="116"/>
      <c r="BE291" s="116"/>
      <c r="BF291" s="116"/>
      <c r="BG291" s="116"/>
      <c r="BH291" s="116"/>
    </row>
    <row r="292" spans="1:60" outlineLevel="1" x14ac:dyDescent="0.2">
      <c r="A292" s="119"/>
      <c r="B292" s="120"/>
      <c r="C292" s="146" t="s">
        <v>605</v>
      </c>
      <c r="D292" s="122"/>
      <c r="E292" s="123">
        <v>16</v>
      </c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16"/>
      <c r="Z292" s="116"/>
      <c r="AA292" s="116"/>
      <c r="AB292" s="116"/>
      <c r="AC292" s="116"/>
      <c r="AD292" s="116"/>
      <c r="AE292" s="116"/>
      <c r="AF292" s="116"/>
      <c r="AG292" s="116" t="s">
        <v>138</v>
      </c>
      <c r="AH292" s="116">
        <v>0</v>
      </c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116"/>
      <c r="AS292" s="116"/>
      <c r="AT292" s="116"/>
      <c r="AU292" s="116"/>
      <c r="AV292" s="116"/>
      <c r="AW292" s="116"/>
      <c r="AX292" s="116"/>
      <c r="AY292" s="116"/>
      <c r="AZ292" s="116"/>
      <c r="BA292" s="116"/>
      <c r="BB292" s="116"/>
      <c r="BC292" s="116"/>
      <c r="BD292" s="116"/>
      <c r="BE292" s="116"/>
      <c r="BF292" s="116"/>
      <c r="BG292" s="116"/>
      <c r="BH292" s="116"/>
    </row>
    <row r="293" spans="1:60" outlineLevel="1" x14ac:dyDescent="0.2">
      <c r="A293" s="119"/>
      <c r="B293" s="120"/>
      <c r="C293" s="146" t="s">
        <v>606</v>
      </c>
      <c r="D293" s="122"/>
      <c r="E293" s="123">
        <v>18.399999999999999</v>
      </c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16"/>
      <c r="Z293" s="116"/>
      <c r="AA293" s="116"/>
      <c r="AB293" s="116"/>
      <c r="AC293" s="116"/>
      <c r="AD293" s="116"/>
      <c r="AE293" s="116"/>
      <c r="AF293" s="116"/>
      <c r="AG293" s="116" t="s">
        <v>138</v>
      </c>
      <c r="AH293" s="116">
        <v>0</v>
      </c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116"/>
      <c r="AS293" s="116"/>
      <c r="AT293" s="116"/>
      <c r="AU293" s="116"/>
      <c r="AV293" s="116"/>
      <c r="AW293" s="116"/>
      <c r="AX293" s="116"/>
      <c r="AY293" s="116"/>
      <c r="AZ293" s="116"/>
      <c r="BA293" s="116"/>
      <c r="BB293" s="116"/>
      <c r="BC293" s="116"/>
      <c r="BD293" s="116"/>
      <c r="BE293" s="116"/>
      <c r="BF293" s="116"/>
      <c r="BG293" s="116"/>
      <c r="BH293" s="116"/>
    </row>
    <row r="294" spans="1:60" outlineLevel="1" x14ac:dyDescent="0.2">
      <c r="A294" s="131">
        <v>118</v>
      </c>
      <c r="B294" s="132" t="s">
        <v>290</v>
      </c>
      <c r="C294" s="145" t="s">
        <v>291</v>
      </c>
      <c r="D294" s="133" t="s">
        <v>141</v>
      </c>
      <c r="E294" s="134">
        <v>34.4</v>
      </c>
      <c r="F294" s="135"/>
      <c r="G294" s="136">
        <f>ROUND(E294*F294,2)</f>
        <v>0</v>
      </c>
      <c r="H294" s="121">
        <v>0</v>
      </c>
      <c r="I294" s="121">
        <f>ROUND(E294*H294,2)</f>
        <v>0</v>
      </c>
      <c r="J294" s="121">
        <v>11.9</v>
      </c>
      <c r="K294" s="121">
        <f>ROUND(E294*J294,2)</f>
        <v>409.36</v>
      </c>
      <c r="L294" s="121">
        <v>15</v>
      </c>
      <c r="M294" s="121">
        <f>G294*(1+L294/100)</f>
        <v>0</v>
      </c>
      <c r="N294" s="121">
        <v>0</v>
      </c>
      <c r="O294" s="121">
        <f>ROUND(E294*N294,2)</f>
        <v>0</v>
      </c>
      <c r="P294" s="121">
        <v>1E-3</v>
      </c>
      <c r="Q294" s="121">
        <f>ROUND(E294*P294,2)</f>
        <v>0.03</v>
      </c>
      <c r="R294" s="121"/>
      <c r="S294" s="121" t="s">
        <v>130</v>
      </c>
      <c r="T294" s="121" t="s">
        <v>130</v>
      </c>
      <c r="U294" s="121">
        <v>0.03</v>
      </c>
      <c r="V294" s="121">
        <f>ROUND(E294*U294,2)</f>
        <v>1.03</v>
      </c>
      <c r="W294" s="121"/>
      <c r="X294" s="121" t="s">
        <v>131</v>
      </c>
      <c r="Y294" s="116"/>
      <c r="Z294" s="116"/>
      <c r="AA294" s="116"/>
      <c r="AB294" s="116"/>
      <c r="AC294" s="116"/>
      <c r="AD294" s="116"/>
      <c r="AE294" s="116"/>
      <c r="AF294" s="116"/>
      <c r="AG294" s="116" t="s">
        <v>132</v>
      </c>
      <c r="AH294" s="116"/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116"/>
      <c r="AS294" s="116"/>
      <c r="AT294" s="116"/>
      <c r="AU294" s="116"/>
      <c r="AV294" s="116"/>
      <c r="AW294" s="116"/>
      <c r="AX294" s="116"/>
      <c r="AY294" s="116"/>
      <c r="AZ294" s="116"/>
      <c r="BA294" s="116"/>
      <c r="BB294" s="116"/>
      <c r="BC294" s="116"/>
      <c r="BD294" s="116"/>
      <c r="BE294" s="116"/>
      <c r="BF294" s="116"/>
      <c r="BG294" s="116"/>
      <c r="BH294" s="116"/>
    </row>
    <row r="295" spans="1:60" outlineLevel="1" x14ac:dyDescent="0.2">
      <c r="A295" s="119"/>
      <c r="B295" s="120"/>
      <c r="C295" s="146" t="s">
        <v>605</v>
      </c>
      <c r="D295" s="122"/>
      <c r="E295" s="123">
        <v>16</v>
      </c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16"/>
      <c r="Z295" s="116"/>
      <c r="AA295" s="116"/>
      <c r="AB295" s="116"/>
      <c r="AC295" s="116"/>
      <c r="AD295" s="116"/>
      <c r="AE295" s="116"/>
      <c r="AF295" s="116"/>
      <c r="AG295" s="116" t="s">
        <v>138</v>
      </c>
      <c r="AH295" s="116">
        <v>0</v>
      </c>
      <c r="AI295" s="116"/>
      <c r="AJ295" s="116"/>
      <c r="AK295" s="116"/>
      <c r="AL295" s="116"/>
      <c r="AM295" s="116"/>
      <c r="AN295" s="116"/>
      <c r="AO295" s="116"/>
      <c r="AP295" s="116"/>
      <c r="AQ295" s="116"/>
      <c r="AR295" s="116"/>
      <c r="AS295" s="116"/>
      <c r="AT295" s="116"/>
      <c r="AU295" s="116"/>
      <c r="AV295" s="116"/>
      <c r="AW295" s="116"/>
      <c r="AX295" s="116"/>
      <c r="AY295" s="116"/>
      <c r="AZ295" s="116"/>
      <c r="BA295" s="116"/>
      <c r="BB295" s="116"/>
      <c r="BC295" s="116"/>
      <c r="BD295" s="116"/>
      <c r="BE295" s="116"/>
      <c r="BF295" s="116"/>
      <c r="BG295" s="116"/>
      <c r="BH295" s="116"/>
    </row>
    <row r="296" spans="1:60" outlineLevel="1" x14ac:dyDescent="0.2">
      <c r="A296" s="119"/>
      <c r="B296" s="120"/>
      <c r="C296" s="146" t="s">
        <v>606</v>
      </c>
      <c r="D296" s="122"/>
      <c r="E296" s="123">
        <v>18.399999999999999</v>
      </c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16"/>
      <c r="Z296" s="116"/>
      <c r="AA296" s="116"/>
      <c r="AB296" s="116"/>
      <c r="AC296" s="116"/>
      <c r="AD296" s="116"/>
      <c r="AE296" s="116"/>
      <c r="AF296" s="116"/>
      <c r="AG296" s="116" t="s">
        <v>138</v>
      </c>
      <c r="AH296" s="116">
        <v>0</v>
      </c>
      <c r="AI296" s="116"/>
      <c r="AJ296" s="116"/>
      <c r="AK296" s="116"/>
      <c r="AL296" s="116"/>
      <c r="AM296" s="116"/>
      <c r="AN296" s="116"/>
      <c r="AO296" s="116"/>
      <c r="AP296" s="116"/>
      <c r="AQ296" s="116"/>
      <c r="AR296" s="116"/>
      <c r="AS296" s="116"/>
      <c r="AT296" s="116"/>
      <c r="AU296" s="116"/>
      <c r="AV296" s="116"/>
      <c r="AW296" s="116"/>
      <c r="AX296" s="116"/>
      <c r="AY296" s="116"/>
      <c r="AZ296" s="116"/>
      <c r="BA296" s="116"/>
      <c r="BB296" s="116"/>
      <c r="BC296" s="116"/>
      <c r="BD296" s="116"/>
      <c r="BE296" s="116"/>
      <c r="BF296" s="116"/>
      <c r="BG296" s="116"/>
      <c r="BH296" s="116"/>
    </row>
    <row r="297" spans="1:60" outlineLevel="1" x14ac:dyDescent="0.2">
      <c r="A297" s="131">
        <v>119</v>
      </c>
      <c r="B297" s="132" t="s">
        <v>292</v>
      </c>
      <c r="C297" s="145" t="s">
        <v>293</v>
      </c>
      <c r="D297" s="133" t="s">
        <v>135</v>
      </c>
      <c r="E297" s="134">
        <v>37.74</v>
      </c>
      <c r="F297" s="135"/>
      <c r="G297" s="136">
        <f>ROUND(E297*F297,2)</f>
        <v>0</v>
      </c>
      <c r="H297" s="121">
        <v>0</v>
      </c>
      <c r="I297" s="121">
        <f>ROUND(E297*H297,2)</f>
        <v>0</v>
      </c>
      <c r="J297" s="121">
        <v>305</v>
      </c>
      <c r="K297" s="121">
        <f>ROUND(E297*J297,2)</f>
        <v>11510.7</v>
      </c>
      <c r="L297" s="121">
        <v>15</v>
      </c>
      <c r="M297" s="121">
        <f>G297*(1+L297/100)</f>
        <v>0</v>
      </c>
      <c r="N297" s="121">
        <v>0</v>
      </c>
      <c r="O297" s="121">
        <f>ROUND(E297*N297,2)</f>
        <v>0</v>
      </c>
      <c r="P297" s="121">
        <v>0</v>
      </c>
      <c r="Q297" s="121">
        <f>ROUND(E297*P297,2)</f>
        <v>0</v>
      </c>
      <c r="R297" s="121"/>
      <c r="S297" s="121" t="s">
        <v>130</v>
      </c>
      <c r="T297" s="121" t="s">
        <v>146</v>
      </c>
      <c r="U297" s="121">
        <v>0.55000000000000004</v>
      </c>
      <c r="V297" s="121">
        <f>ROUND(E297*U297,2)</f>
        <v>20.76</v>
      </c>
      <c r="W297" s="121"/>
      <c r="X297" s="121" t="s">
        <v>131</v>
      </c>
      <c r="Y297" s="116"/>
      <c r="Z297" s="116"/>
      <c r="AA297" s="116"/>
      <c r="AB297" s="116"/>
      <c r="AC297" s="116"/>
      <c r="AD297" s="116"/>
      <c r="AE297" s="116"/>
      <c r="AF297" s="116"/>
      <c r="AG297" s="116" t="s">
        <v>132</v>
      </c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  <c r="AS297" s="116"/>
      <c r="AT297" s="116"/>
      <c r="AU297" s="116"/>
      <c r="AV297" s="116"/>
      <c r="AW297" s="116"/>
      <c r="AX297" s="116"/>
      <c r="AY297" s="116"/>
      <c r="AZ297" s="116"/>
      <c r="BA297" s="116"/>
      <c r="BB297" s="116"/>
      <c r="BC297" s="116"/>
      <c r="BD297" s="116"/>
      <c r="BE297" s="116"/>
      <c r="BF297" s="116"/>
      <c r="BG297" s="116"/>
      <c r="BH297" s="116"/>
    </row>
    <row r="298" spans="1:60" outlineLevel="1" x14ac:dyDescent="0.2">
      <c r="A298" s="119"/>
      <c r="B298" s="120"/>
      <c r="C298" s="146" t="s">
        <v>409</v>
      </c>
      <c r="D298" s="122"/>
      <c r="E298" s="123">
        <v>15.3</v>
      </c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16"/>
      <c r="Z298" s="116"/>
      <c r="AA298" s="116"/>
      <c r="AB298" s="116"/>
      <c r="AC298" s="116"/>
      <c r="AD298" s="116"/>
      <c r="AE298" s="116"/>
      <c r="AF298" s="116"/>
      <c r="AG298" s="116" t="s">
        <v>138</v>
      </c>
      <c r="AH298" s="116">
        <v>0</v>
      </c>
      <c r="AI298" s="116"/>
      <c r="AJ298" s="116"/>
      <c r="AK298" s="116"/>
      <c r="AL298" s="116"/>
      <c r="AM298" s="116"/>
      <c r="AN298" s="116"/>
      <c r="AO298" s="116"/>
      <c r="AP298" s="116"/>
      <c r="AQ298" s="116"/>
      <c r="AR298" s="116"/>
      <c r="AS298" s="116"/>
      <c r="AT298" s="116"/>
      <c r="AU298" s="116"/>
      <c r="AV298" s="116"/>
      <c r="AW298" s="116"/>
      <c r="AX298" s="116"/>
      <c r="AY298" s="116"/>
      <c r="AZ298" s="116"/>
      <c r="BA298" s="116"/>
      <c r="BB298" s="116"/>
      <c r="BC298" s="116"/>
      <c r="BD298" s="116"/>
      <c r="BE298" s="116"/>
      <c r="BF298" s="116"/>
      <c r="BG298" s="116"/>
      <c r="BH298" s="116"/>
    </row>
    <row r="299" spans="1:60" outlineLevel="1" x14ac:dyDescent="0.2">
      <c r="A299" s="119"/>
      <c r="B299" s="120"/>
      <c r="C299" s="146" t="s">
        <v>442</v>
      </c>
      <c r="D299" s="122"/>
      <c r="E299" s="123">
        <v>22.44</v>
      </c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16"/>
      <c r="Z299" s="116"/>
      <c r="AA299" s="116"/>
      <c r="AB299" s="116"/>
      <c r="AC299" s="116"/>
      <c r="AD299" s="116"/>
      <c r="AE299" s="116"/>
      <c r="AF299" s="116"/>
      <c r="AG299" s="116" t="s">
        <v>138</v>
      </c>
      <c r="AH299" s="116">
        <v>0</v>
      </c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116"/>
      <c r="AS299" s="116"/>
      <c r="AT299" s="116"/>
      <c r="AU299" s="116"/>
      <c r="AV299" s="116"/>
      <c r="AW299" s="116"/>
      <c r="AX299" s="116"/>
      <c r="AY299" s="116"/>
      <c r="AZ299" s="116"/>
      <c r="BA299" s="116"/>
      <c r="BB299" s="116"/>
      <c r="BC299" s="116"/>
      <c r="BD299" s="116"/>
      <c r="BE299" s="116"/>
      <c r="BF299" s="116"/>
      <c r="BG299" s="116"/>
      <c r="BH299" s="116"/>
    </row>
    <row r="300" spans="1:60" outlineLevel="1" x14ac:dyDescent="0.2">
      <c r="A300" s="131">
        <v>120</v>
      </c>
      <c r="B300" s="132" t="s">
        <v>294</v>
      </c>
      <c r="C300" s="145" t="s">
        <v>295</v>
      </c>
      <c r="D300" s="133" t="s">
        <v>135</v>
      </c>
      <c r="E300" s="134">
        <v>37.74</v>
      </c>
      <c r="F300" s="135"/>
      <c r="G300" s="136">
        <f>ROUND(E300*F300,2)</f>
        <v>0</v>
      </c>
      <c r="H300" s="121">
        <v>25.55</v>
      </c>
      <c r="I300" s="121">
        <f>ROUND(E300*H300,2)</f>
        <v>964.26</v>
      </c>
      <c r="J300" s="121">
        <v>30.25</v>
      </c>
      <c r="K300" s="121">
        <f>ROUND(E300*J300,2)</f>
        <v>1141.6400000000001</v>
      </c>
      <c r="L300" s="121">
        <v>15</v>
      </c>
      <c r="M300" s="121">
        <f>G300*(1+L300/100)</f>
        <v>0</v>
      </c>
      <c r="N300" s="121">
        <v>1.0000000000000001E-5</v>
      </c>
      <c r="O300" s="121">
        <f>ROUND(E300*N300,2)</f>
        <v>0</v>
      </c>
      <c r="P300" s="121">
        <v>0</v>
      </c>
      <c r="Q300" s="121">
        <f>ROUND(E300*P300,2)</f>
        <v>0</v>
      </c>
      <c r="R300" s="121"/>
      <c r="S300" s="121" t="s">
        <v>130</v>
      </c>
      <c r="T300" s="121" t="s">
        <v>130</v>
      </c>
      <c r="U300" s="121">
        <v>0.06</v>
      </c>
      <c r="V300" s="121">
        <f>ROUND(E300*U300,2)</f>
        <v>2.2599999999999998</v>
      </c>
      <c r="W300" s="121"/>
      <c r="X300" s="121" t="s">
        <v>131</v>
      </c>
      <c r="Y300" s="116"/>
      <c r="Z300" s="116"/>
      <c r="AA300" s="116"/>
      <c r="AB300" s="116"/>
      <c r="AC300" s="116"/>
      <c r="AD300" s="116"/>
      <c r="AE300" s="116"/>
      <c r="AF300" s="116"/>
      <c r="AG300" s="116" t="s">
        <v>132</v>
      </c>
      <c r="AH300" s="116"/>
      <c r="AI300" s="116"/>
      <c r="AJ300" s="116"/>
      <c r="AK300" s="116"/>
      <c r="AL300" s="116"/>
      <c r="AM300" s="116"/>
      <c r="AN300" s="116"/>
      <c r="AO300" s="116"/>
      <c r="AP300" s="116"/>
      <c r="AQ300" s="116"/>
      <c r="AR300" s="116"/>
      <c r="AS300" s="116"/>
      <c r="AT300" s="116"/>
      <c r="AU300" s="116"/>
      <c r="AV300" s="116"/>
      <c r="AW300" s="116"/>
      <c r="AX300" s="116"/>
      <c r="AY300" s="116"/>
      <c r="AZ300" s="116"/>
      <c r="BA300" s="116"/>
      <c r="BB300" s="116"/>
      <c r="BC300" s="116"/>
      <c r="BD300" s="116"/>
      <c r="BE300" s="116"/>
      <c r="BF300" s="116"/>
      <c r="BG300" s="116"/>
      <c r="BH300" s="116"/>
    </row>
    <row r="301" spans="1:60" outlineLevel="1" x14ac:dyDescent="0.2">
      <c r="A301" s="119"/>
      <c r="B301" s="120"/>
      <c r="C301" s="146" t="s">
        <v>409</v>
      </c>
      <c r="D301" s="122"/>
      <c r="E301" s="123">
        <v>15.3</v>
      </c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16"/>
      <c r="Z301" s="116"/>
      <c r="AA301" s="116"/>
      <c r="AB301" s="116"/>
      <c r="AC301" s="116"/>
      <c r="AD301" s="116"/>
      <c r="AE301" s="116"/>
      <c r="AF301" s="116"/>
      <c r="AG301" s="116" t="s">
        <v>138</v>
      </c>
      <c r="AH301" s="116">
        <v>0</v>
      </c>
      <c r="AI301" s="116"/>
      <c r="AJ301" s="116"/>
      <c r="AK301" s="116"/>
      <c r="AL301" s="116"/>
      <c r="AM301" s="116"/>
      <c r="AN301" s="116"/>
      <c r="AO301" s="116"/>
      <c r="AP301" s="116"/>
      <c r="AQ301" s="116"/>
      <c r="AR301" s="116"/>
      <c r="AS301" s="116"/>
      <c r="AT301" s="116"/>
      <c r="AU301" s="116"/>
      <c r="AV301" s="116"/>
      <c r="AW301" s="116"/>
      <c r="AX301" s="116"/>
      <c r="AY301" s="116"/>
      <c r="AZ301" s="116"/>
      <c r="BA301" s="116"/>
      <c r="BB301" s="116"/>
      <c r="BC301" s="116"/>
      <c r="BD301" s="116"/>
      <c r="BE301" s="116"/>
      <c r="BF301" s="116"/>
      <c r="BG301" s="116"/>
      <c r="BH301" s="116"/>
    </row>
    <row r="302" spans="1:60" outlineLevel="1" x14ac:dyDescent="0.2">
      <c r="A302" s="119"/>
      <c r="B302" s="120"/>
      <c r="C302" s="146" t="s">
        <v>442</v>
      </c>
      <c r="D302" s="122"/>
      <c r="E302" s="123">
        <v>22.44</v>
      </c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16"/>
      <c r="Z302" s="116"/>
      <c r="AA302" s="116"/>
      <c r="AB302" s="116"/>
      <c r="AC302" s="116"/>
      <c r="AD302" s="116"/>
      <c r="AE302" s="116"/>
      <c r="AF302" s="116"/>
      <c r="AG302" s="116" t="s">
        <v>138</v>
      </c>
      <c r="AH302" s="116">
        <v>0</v>
      </c>
      <c r="AI302" s="116"/>
      <c r="AJ302" s="116"/>
      <c r="AK302" s="116"/>
      <c r="AL302" s="116"/>
      <c r="AM302" s="116"/>
      <c r="AN302" s="116"/>
      <c r="AO302" s="116"/>
      <c r="AP302" s="116"/>
      <c r="AQ302" s="116"/>
      <c r="AR302" s="116"/>
      <c r="AS302" s="116"/>
      <c r="AT302" s="116"/>
      <c r="AU302" s="116"/>
      <c r="AV302" s="116"/>
      <c r="AW302" s="116"/>
      <c r="AX302" s="116"/>
      <c r="AY302" s="116"/>
      <c r="AZ302" s="116"/>
      <c r="BA302" s="116"/>
      <c r="BB302" s="116"/>
      <c r="BC302" s="116"/>
      <c r="BD302" s="116"/>
      <c r="BE302" s="116"/>
      <c r="BF302" s="116"/>
      <c r="BG302" s="116"/>
      <c r="BH302" s="116"/>
    </row>
    <row r="303" spans="1:60" outlineLevel="1" x14ac:dyDescent="0.2">
      <c r="A303" s="131">
        <v>121</v>
      </c>
      <c r="B303" s="132" t="s">
        <v>607</v>
      </c>
      <c r="C303" s="145" t="s">
        <v>608</v>
      </c>
      <c r="D303" s="133" t="s">
        <v>135</v>
      </c>
      <c r="E303" s="134">
        <v>37.74</v>
      </c>
      <c r="F303" s="135"/>
      <c r="G303" s="136">
        <f>ROUND(E303*F303,2)</f>
        <v>0</v>
      </c>
      <c r="H303" s="121">
        <v>5.77</v>
      </c>
      <c r="I303" s="121">
        <f>ROUND(E303*H303,2)</f>
        <v>217.76</v>
      </c>
      <c r="J303" s="121">
        <v>65.930000000000007</v>
      </c>
      <c r="K303" s="121">
        <f>ROUND(E303*J303,2)</f>
        <v>2488.1999999999998</v>
      </c>
      <c r="L303" s="121">
        <v>15</v>
      </c>
      <c r="M303" s="121">
        <f>G303*(1+L303/100)</f>
        <v>0</v>
      </c>
      <c r="N303" s="121">
        <v>0</v>
      </c>
      <c r="O303" s="121">
        <f>ROUND(E303*N303,2)</f>
        <v>0</v>
      </c>
      <c r="P303" s="121">
        <v>0</v>
      </c>
      <c r="Q303" s="121">
        <f>ROUND(E303*P303,2)</f>
        <v>0</v>
      </c>
      <c r="R303" s="121"/>
      <c r="S303" s="121" t="s">
        <v>130</v>
      </c>
      <c r="T303" s="121" t="s">
        <v>130</v>
      </c>
      <c r="U303" s="121">
        <v>0.11</v>
      </c>
      <c r="V303" s="121">
        <f>ROUND(E303*U303,2)</f>
        <v>4.1500000000000004</v>
      </c>
      <c r="W303" s="121"/>
      <c r="X303" s="121" t="s">
        <v>131</v>
      </c>
      <c r="Y303" s="116"/>
      <c r="Z303" s="116"/>
      <c r="AA303" s="116"/>
      <c r="AB303" s="116"/>
      <c r="AC303" s="116"/>
      <c r="AD303" s="116"/>
      <c r="AE303" s="116"/>
      <c r="AF303" s="116"/>
      <c r="AG303" s="116" t="s">
        <v>132</v>
      </c>
      <c r="AH303" s="116"/>
      <c r="AI303" s="116"/>
      <c r="AJ303" s="116"/>
      <c r="AK303" s="116"/>
      <c r="AL303" s="116"/>
      <c r="AM303" s="116"/>
      <c r="AN303" s="116"/>
      <c r="AO303" s="116"/>
      <c r="AP303" s="116"/>
      <c r="AQ303" s="116"/>
      <c r="AR303" s="116"/>
      <c r="AS303" s="116"/>
      <c r="AT303" s="116"/>
      <c r="AU303" s="116"/>
      <c r="AV303" s="116"/>
      <c r="AW303" s="116"/>
      <c r="AX303" s="116"/>
      <c r="AY303" s="116"/>
      <c r="AZ303" s="116"/>
      <c r="BA303" s="116"/>
      <c r="BB303" s="116"/>
      <c r="BC303" s="116"/>
      <c r="BD303" s="116"/>
      <c r="BE303" s="116"/>
      <c r="BF303" s="116"/>
      <c r="BG303" s="116"/>
      <c r="BH303" s="116"/>
    </row>
    <row r="304" spans="1:60" outlineLevel="1" x14ac:dyDescent="0.2">
      <c r="A304" s="119"/>
      <c r="B304" s="120"/>
      <c r="C304" s="146" t="s">
        <v>409</v>
      </c>
      <c r="D304" s="122"/>
      <c r="E304" s="123">
        <v>15.3</v>
      </c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16"/>
      <c r="Z304" s="116"/>
      <c r="AA304" s="116"/>
      <c r="AB304" s="116"/>
      <c r="AC304" s="116"/>
      <c r="AD304" s="116"/>
      <c r="AE304" s="116"/>
      <c r="AF304" s="116"/>
      <c r="AG304" s="116" t="s">
        <v>138</v>
      </c>
      <c r="AH304" s="116">
        <v>0</v>
      </c>
      <c r="AI304" s="116"/>
      <c r="AJ304" s="116"/>
      <c r="AK304" s="116"/>
      <c r="AL304" s="116"/>
      <c r="AM304" s="116"/>
      <c r="AN304" s="116"/>
      <c r="AO304" s="116"/>
      <c r="AP304" s="116"/>
      <c r="AQ304" s="116"/>
      <c r="AR304" s="116"/>
      <c r="AS304" s="116"/>
      <c r="AT304" s="116"/>
      <c r="AU304" s="116"/>
      <c r="AV304" s="116"/>
      <c r="AW304" s="116"/>
      <c r="AX304" s="116"/>
      <c r="AY304" s="116"/>
      <c r="AZ304" s="116"/>
      <c r="BA304" s="116"/>
      <c r="BB304" s="116"/>
      <c r="BC304" s="116"/>
      <c r="BD304" s="116"/>
      <c r="BE304" s="116"/>
      <c r="BF304" s="116"/>
      <c r="BG304" s="116"/>
      <c r="BH304" s="116"/>
    </row>
    <row r="305" spans="1:60" outlineLevel="1" x14ac:dyDescent="0.2">
      <c r="A305" s="119"/>
      <c r="B305" s="120"/>
      <c r="C305" s="146" t="s">
        <v>442</v>
      </c>
      <c r="D305" s="122"/>
      <c r="E305" s="123">
        <v>22.44</v>
      </c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16"/>
      <c r="Z305" s="116"/>
      <c r="AA305" s="116"/>
      <c r="AB305" s="116"/>
      <c r="AC305" s="116"/>
      <c r="AD305" s="116"/>
      <c r="AE305" s="116"/>
      <c r="AF305" s="116"/>
      <c r="AG305" s="116" t="s">
        <v>138</v>
      </c>
      <c r="AH305" s="116">
        <v>0</v>
      </c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  <c r="AS305" s="116"/>
      <c r="AT305" s="116"/>
      <c r="AU305" s="116"/>
      <c r="AV305" s="116"/>
      <c r="AW305" s="116"/>
      <c r="AX305" s="116"/>
      <c r="AY305" s="116"/>
      <c r="AZ305" s="116"/>
      <c r="BA305" s="116"/>
      <c r="BB305" s="116"/>
      <c r="BC305" s="116"/>
      <c r="BD305" s="116"/>
      <c r="BE305" s="116"/>
      <c r="BF305" s="116"/>
      <c r="BG305" s="116"/>
      <c r="BH305" s="116"/>
    </row>
    <row r="306" spans="1:60" ht="22.5" outlineLevel="1" x14ac:dyDescent="0.2">
      <c r="A306" s="131">
        <v>122</v>
      </c>
      <c r="B306" s="132" t="s">
        <v>296</v>
      </c>
      <c r="C306" s="145" t="s">
        <v>297</v>
      </c>
      <c r="D306" s="133" t="s">
        <v>135</v>
      </c>
      <c r="E306" s="134">
        <v>41.514000000000003</v>
      </c>
      <c r="F306" s="135"/>
      <c r="G306" s="136">
        <f>ROUND(E306*F306,2)</f>
        <v>0</v>
      </c>
      <c r="H306" s="121">
        <v>450</v>
      </c>
      <c r="I306" s="121">
        <f>ROUND(E306*H306,2)</f>
        <v>18681.3</v>
      </c>
      <c r="J306" s="121">
        <v>0</v>
      </c>
      <c r="K306" s="121">
        <f>ROUND(E306*J306,2)</f>
        <v>0</v>
      </c>
      <c r="L306" s="121">
        <v>15</v>
      </c>
      <c r="M306" s="121">
        <f>G306*(1+L306/100)</f>
        <v>0</v>
      </c>
      <c r="N306" s="121">
        <v>8.9999999999999993E-3</v>
      </c>
      <c r="O306" s="121">
        <f>ROUND(E306*N306,2)</f>
        <v>0.37</v>
      </c>
      <c r="P306" s="121">
        <v>0</v>
      </c>
      <c r="Q306" s="121">
        <f>ROUND(E306*P306,2)</f>
        <v>0</v>
      </c>
      <c r="R306" s="121" t="s">
        <v>248</v>
      </c>
      <c r="S306" s="121" t="s">
        <v>130</v>
      </c>
      <c r="T306" s="121" t="s">
        <v>146</v>
      </c>
      <c r="U306" s="121">
        <v>0</v>
      </c>
      <c r="V306" s="121">
        <f>ROUND(E306*U306,2)</f>
        <v>0</v>
      </c>
      <c r="W306" s="121"/>
      <c r="X306" s="121" t="s">
        <v>147</v>
      </c>
      <c r="Y306" s="116"/>
      <c r="Z306" s="116"/>
      <c r="AA306" s="116"/>
      <c r="AB306" s="116"/>
      <c r="AC306" s="116"/>
      <c r="AD306" s="116"/>
      <c r="AE306" s="116"/>
      <c r="AF306" s="116"/>
      <c r="AG306" s="116" t="s">
        <v>148</v>
      </c>
      <c r="AH306" s="116"/>
      <c r="AI306" s="116"/>
      <c r="AJ306" s="116"/>
      <c r="AK306" s="116"/>
      <c r="AL306" s="116"/>
      <c r="AM306" s="116"/>
      <c r="AN306" s="116"/>
      <c r="AO306" s="116"/>
      <c r="AP306" s="116"/>
      <c r="AQ306" s="116"/>
      <c r="AR306" s="116"/>
      <c r="AS306" s="116"/>
      <c r="AT306" s="116"/>
      <c r="AU306" s="116"/>
      <c r="AV306" s="116"/>
      <c r="AW306" s="116"/>
      <c r="AX306" s="116"/>
      <c r="AY306" s="116"/>
      <c r="AZ306" s="116"/>
      <c r="BA306" s="116"/>
      <c r="BB306" s="116"/>
      <c r="BC306" s="116"/>
      <c r="BD306" s="116"/>
      <c r="BE306" s="116"/>
      <c r="BF306" s="116"/>
      <c r="BG306" s="116"/>
      <c r="BH306" s="116"/>
    </row>
    <row r="307" spans="1:60" outlineLevel="1" x14ac:dyDescent="0.2">
      <c r="A307" s="119"/>
      <c r="B307" s="120"/>
      <c r="C307" s="146" t="s">
        <v>609</v>
      </c>
      <c r="D307" s="122"/>
      <c r="E307" s="123">
        <v>16.829999999999998</v>
      </c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16"/>
      <c r="Z307" s="116"/>
      <c r="AA307" s="116"/>
      <c r="AB307" s="116"/>
      <c r="AC307" s="116"/>
      <c r="AD307" s="116"/>
      <c r="AE307" s="116"/>
      <c r="AF307" s="116"/>
      <c r="AG307" s="116" t="s">
        <v>138</v>
      </c>
      <c r="AH307" s="116">
        <v>0</v>
      </c>
      <c r="AI307" s="116"/>
      <c r="AJ307" s="116"/>
      <c r="AK307" s="116"/>
      <c r="AL307" s="116"/>
      <c r="AM307" s="116"/>
      <c r="AN307" s="116"/>
      <c r="AO307" s="116"/>
      <c r="AP307" s="116"/>
      <c r="AQ307" s="116"/>
      <c r="AR307" s="116"/>
      <c r="AS307" s="116"/>
      <c r="AT307" s="116"/>
      <c r="AU307" s="116"/>
      <c r="AV307" s="116"/>
      <c r="AW307" s="116"/>
      <c r="AX307" s="116"/>
      <c r="AY307" s="116"/>
      <c r="AZ307" s="116"/>
      <c r="BA307" s="116"/>
      <c r="BB307" s="116"/>
      <c r="BC307" s="116"/>
      <c r="BD307" s="116"/>
      <c r="BE307" s="116"/>
      <c r="BF307" s="116"/>
      <c r="BG307" s="116"/>
      <c r="BH307" s="116"/>
    </row>
    <row r="308" spans="1:60" outlineLevel="1" x14ac:dyDescent="0.2">
      <c r="A308" s="119"/>
      <c r="B308" s="120"/>
      <c r="C308" s="146" t="s">
        <v>610</v>
      </c>
      <c r="D308" s="122"/>
      <c r="E308" s="123">
        <v>24.684000000000001</v>
      </c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16"/>
      <c r="Z308" s="116"/>
      <c r="AA308" s="116"/>
      <c r="AB308" s="116"/>
      <c r="AC308" s="116"/>
      <c r="AD308" s="116"/>
      <c r="AE308" s="116"/>
      <c r="AF308" s="116"/>
      <c r="AG308" s="116" t="s">
        <v>138</v>
      </c>
      <c r="AH308" s="116">
        <v>0</v>
      </c>
      <c r="AI308" s="116"/>
      <c r="AJ308" s="116"/>
      <c r="AK308" s="116"/>
      <c r="AL308" s="116"/>
      <c r="AM308" s="116"/>
      <c r="AN308" s="116"/>
      <c r="AO308" s="116"/>
      <c r="AP308" s="116"/>
      <c r="AQ308" s="116"/>
      <c r="AR308" s="116"/>
      <c r="AS308" s="116"/>
      <c r="AT308" s="116"/>
      <c r="AU308" s="116"/>
      <c r="AV308" s="116"/>
      <c r="AW308" s="116"/>
      <c r="AX308" s="116"/>
      <c r="AY308" s="116"/>
      <c r="AZ308" s="116"/>
      <c r="BA308" s="116"/>
      <c r="BB308" s="116"/>
      <c r="BC308" s="116"/>
      <c r="BD308" s="116"/>
      <c r="BE308" s="116"/>
      <c r="BF308" s="116"/>
      <c r="BG308" s="116"/>
      <c r="BH308" s="116"/>
    </row>
    <row r="309" spans="1:60" ht="22.5" outlineLevel="1" x14ac:dyDescent="0.2">
      <c r="A309" s="131">
        <v>123</v>
      </c>
      <c r="B309" s="132" t="s">
        <v>299</v>
      </c>
      <c r="C309" s="145" t="s">
        <v>611</v>
      </c>
      <c r="D309" s="133" t="s">
        <v>141</v>
      </c>
      <c r="E309" s="134">
        <v>36.119999999999997</v>
      </c>
      <c r="F309" s="135"/>
      <c r="G309" s="136">
        <f>ROUND(E309*F309,2)</f>
        <v>0</v>
      </c>
      <c r="H309" s="121">
        <v>75</v>
      </c>
      <c r="I309" s="121">
        <f>ROUND(E309*H309,2)</f>
        <v>2709</v>
      </c>
      <c r="J309" s="121">
        <v>0</v>
      </c>
      <c r="K309" s="121">
        <f>ROUND(E309*J309,2)</f>
        <v>0</v>
      </c>
      <c r="L309" s="121">
        <v>15</v>
      </c>
      <c r="M309" s="121">
        <f>G309*(1+L309/100)</f>
        <v>0</v>
      </c>
      <c r="N309" s="121">
        <v>1.2E-4</v>
      </c>
      <c r="O309" s="121">
        <f>ROUND(E309*N309,2)</f>
        <v>0</v>
      </c>
      <c r="P309" s="121">
        <v>0</v>
      </c>
      <c r="Q309" s="121">
        <f>ROUND(E309*P309,2)</f>
        <v>0</v>
      </c>
      <c r="R309" s="121"/>
      <c r="S309" s="121" t="s">
        <v>145</v>
      </c>
      <c r="T309" s="121" t="s">
        <v>146</v>
      </c>
      <c r="U309" s="121">
        <v>0</v>
      </c>
      <c r="V309" s="121">
        <f>ROUND(E309*U309,2)</f>
        <v>0</v>
      </c>
      <c r="W309" s="121"/>
      <c r="X309" s="121" t="s">
        <v>147</v>
      </c>
      <c r="Y309" s="116"/>
      <c r="Z309" s="116"/>
      <c r="AA309" s="116"/>
      <c r="AB309" s="116"/>
      <c r="AC309" s="116"/>
      <c r="AD309" s="116"/>
      <c r="AE309" s="116"/>
      <c r="AF309" s="116"/>
      <c r="AG309" s="116" t="s">
        <v>148</v>
      </c>
      <c r="AH309" s="116"/>
      <c r="AI309" s="116"/>
      <c r="AJ309" s="116"/>
      <c r="AK309" s="116"/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116"/>
      <c r="AY309" s="116"/>
      <c r="AZ309" s="116"/>
      <c r="BA309" s="116"/>
      <c r="BB309" s="116"/>
      <c r="BC309" s="116"/>
      <c r="BD309" s="116"/>
      <c r="BE309" s="116"/>
      <c r="BF309" s="116"/>
      <c r="BG309" s="116"/>
      <c r="BH309" s="116"/>
    </row>
    <row r="310" spans="1:60" outlineLevel="1" x14ac:dyDescent="0.2">
      <c r="A310" s="119"/>
      <c r="B310" s="120"/>
      <c r="C310" s="146" t="s">
        <v>612</v>
      </c>
      <c r="D310" s="122"/>
      <c r="E310" s="123">
        <v>16.8</v>
      </c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16"/>
      <c r="Z310" s="116"/>
      <c r="AA310" s="116"/>
      <c r="AB310" s="116"/>
      <c r="AC310" s="116"/>
      <c r="AD310" s="116"/>
      <c r="AE310" s="116"/>
      <c r="AF310" s="116"/>
      <c r="AG310" s="116" t="s">
        <v>138</v>
      </c>
      <c r="AH310" s="116">
        <v>0</v>
      </c>
      <c r="AI310" s="116"/>
      <c r="AJ310" s="116"/>
      <c r="AK310" s="116"/>
      <c r="AL310" s="116"/>
      <c r="AM310" s="116"/>
      <c r="AN310" s="116"/>
      <c r="AO310" s="116"/>
      <c r="AP310" s="116"/>
      <c r="AQ310" s="116"/>
      <c r="AR310" s="116"/>
      <c r="AS310" s="116"/>
      <c r="AT310" s="116"/>
      <c r="AU310" s="116"/>
      <c r="AV310" s="116"/>
      <c r="AW310" s="116"/>
      <c r="AX310" s="116"/>
      <c r="AY310" s="116"/>
      <c r="AZ310" s="116"/>
      <c r="BA310" s="116"/>
      <c r="BB310" s="116"/>
      <c r="BC310" s="116"/>
      <c r="BD310" s="116"/>
      <c r="BE310" s="116"/>
      <c r="BF310" s="116"/>
      <c r="BG310" s="116"/>
      <c r="BH310" s="116"/>
    </row>
    <row r="311" spans="1:60" outlineLevel="1" x14ac:dyDescent="0.2">
      <c r="A311" s="119"/>
      <c r="B311" s="120"/>
      <c r="C311" s="146" t="s">
        <v>613</v>
      </c>
      <c r="D311" s="122"/>
      <c r="E311" s="123">
        <v>19.32</v>
      </c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16"/>
      <c r="Z311" s="116"/>
      <c r="AA311" s="116"/>
      <c r="AB311" s="116"/>
      <c r="AC311" s="116"/>
      <c r="AD311" s="116"/>
      <c r="AE311" s="116"/>
      <c r="AF311" s="116"/>
      <c r="AG311" s="116" t="s">
        <v>138</v>
      </c>
      <c r="AH311" s="116">
        <v>0</v>
      </c>
      <c r="AI311" s="116"/>
      <c r="AJ311" s="116"/>
      <c r="AK311" s="116"/>
      <c r="AL311" s="116"/>
      <c r="AM311" s="116"/>
      <c r="AN311" s="116"/>
      <c r="AO311" s="116"/>
      <c r="AP311" s="116"/>
      <c r="AQ311" s="116"/>
      <c r="AR311" s="116"/>
      <c r="AS311" s="116"/>
      <c r="AT311" s="116"/>
      <c r="AU311" s="116"/>
      <c r="AV311" s="116"/>
      <c r="AW311" s="116"/>
      <c r="AX311" s="116"/>
      <c r="AY311" s="116"/>
      <c r="AZ311" s="116"/>
      <c r="BA311" s="116"/>
      <c r="BB311" s="116"/>
      <c r="BC311" s="116"/>
      <c r="BD311" s="116"/>
      <c r="BE311" s="116"/>
      <c r="BF311" s="116"/>
      <c r="BG311" s="116"/>
      <c r="BH311" s="116"/>
    </row>
    <row r="312" spans="1:60" outlineLevel="1" x14ac:dyDescent="0.2">
      <c r="A312" s="137">
        <v>124</v>
      </c>
      <c r="B312" s="138" t="s">
        <v>301</v>
      </c>
      <c r="C312" s="144" t="s">
        <v>302</v>
      </c>
      <c r="D312" s="139" t="s">
        <v>0</v>
      </c>
      <c r="E312" s="140">
        <v>419.25819999999999</v>
      </c>
      <c r="F312" s="141"/>
      <c r="G312" s="142">
        <f>ROUND(E312*F312,2)</f>
        <v>0</v>
      </c>
      <c r="H312" s="121">
        <v>0</v>
      </c>
      <c r="I312" s="121">
        <f>ROUND(E312*H312,2)</f>
        <v>0</v>
      </c>
      <c r="J312" s="121">
        <v>1.6</v>
      </c>
      <c r="K312" s="121">
        <f>ROUND(E312*J312,2)</f>
        <v>670.81</v>
      </c>
      <c r="L312" s="121">
        <v>15</v>
      </c>
      <c r="M312" s="121">
        <f>G312*(1+L312/100)</f>
        <v>0</v>
      </c>
      <c r="N312" s="121">
        <v>0</v>
      </c>
      <c r="O312" s="121">
        <f>ROUND(E312*N312,2)</f>
        <v>0</v>
      </c>
      <c r="P312" s="121">
        <v>0</v>
      </c>
      <c r="Q312" s="121">
        <f>ROUND(E312*P312,2)</f>
        <v>0</v>
      </c>
      <c r="R312" s="121"/>
      <c r="S312" s="121" t="s">
        <v>130</v>
      </c>
      <c r="T312" s="121" t="s">
        <v>130</v>
      </c>
      <c r="U312" s="121">
        <v>0</v>
      </c>
      <c r="V312" s="121">
        <f>ROUND(E312*U312,2)</f>
        <v>0</v>
      </c>
      <c r="W312" s="121"/>
      <c r="X312" s="121" t="s">
        <v>213</v>
      </c>
      <c r="Y312" s="116"/>
      <c r="Z312" s="116"/>
      <c r="AA312" s="116"/>
      <c r="AB312" s="116"/>
      <c r="AC312" s="116"/>
      <c r="AD312" s="116"/>
      <c r="AE312" s="116"/>
      <c r="AF312" s="116"/>
      <c r="AG312" s="116" t="s">
        <v>214</v>
      </c>
      <c r="AH312" s="116"/>
      <c r="AI312" s="116"/>
      <c r="AJ312" s="116"/>
      <c r="AK312" s="116"/>
      <c r="AL312" s="116"/>
      <c r="AM312" s="116"/>
      <c r="AN312" s="116"/>
      <c r="AO312" s="116"/>
      <c r="AP312" s="116"/>
      <c r="AQ312" s="116"/>
      <c r="AR312" s="116"/>
      <c r="AS312" s="116"/>
      <c r="AT312" s="116"/>
      <c r="AU312" s="116"/>
      <c r="AV312" s="116"/>
      <c r="AW312" s="116"/>
      <c r="AX312" s="116"/>
      <c r="AY312" s="116"/>
      <c r="AZ312" s="116"/>
      <c r="BA312" s="116"/>
      <c r="BB312" s="116"/>
      <c r="BC312" s="116"/>
      <c r="BD312" s="116"/>
      <c r="BE312" s="116"/>
      <c r="BF312" s="116"/>
      <c r="BG312" s="116"/>
      <c r="BH312" s="116"/>
    </row>
    <row r="313" spans="1:60" x14ac:dyDescent="0.2">
      <c r="A313" s="125" t="s">
        <v>125</v>
      </c>
      <c r="B313" s="126" t="s">
        <v>83</v>
      </c>
      <c r="C313" s="143" t="s">
        <v>84</v>
      </c>
      <c r="D313" s="127"/>
      <c r="E313" s="128"/>
      <c r="F313" s="129"/>
      <c r="G313" s="130">
        <f>SUMIF(AG314:AG345,"&lt;&gt;NOR",G314:G345)</f>
        <v>0</v>
      </c>
      <c r="H313" s="124"/>
      <c r="I313" s="124">
        <f>SUM(I314:I345)</f>
        <v>7375.88</v>
      </c>
      <c r="J313" s="124"/>
      <c r="K313" s="124">
        <f>SUM(K314:K345)</f>
        <v>8677.18</v>
      </c>
      <c r="L313" s="124"/>
      <c r="M313" s="124">
        <f>SUM(M314:M345)</f>
        <v>0</v>
      </c>
      <c r="N313" s="124"/>
      <c r="O313" s="124">
        <f>SUM(O314:O345)</f>
        <v>0.06</v>
      </c>
      <c r="P313" s="124"/>
      <c r="Q313" s="124">
        <f>SUM(Q314:Q345)</f>
        <v>0.03</v>
      </c>
      <c r="R313" s="124"/>
      <c r="S313" s="124"/>
      <c r="T313" s="124"/>
      <c r="U313" s="124"/>
      <c r="V313" s="124">
        <f>SUM(V314:V345)</f>
        <v>18.829999999999998</v>
      </c>
      <c r="W313" s="124"/>
      <c r="X313" s="124"/>
      <c r="AG313" t="s">
        <v>126</v>
      </c>
    </row>
    <row r="314" spans="1:60" ht="22.5" outlineLevel="1" x14ac:dyDescent="0.2">
      <c r="A314" s="131">
        <v>125</v>
      </c>
      <c r="B314" s="132" t="s">
        <v>614</v>
      </c>
      <c r="C314" s="145" t="s">
        <v>615</v>
      </c>
      <c r="D314" s="133" t="s">
        <v>135</v>
      </c>
      <c r="E314" s="134">
        <v>17.13</v>
      </c>
      <c r="F314" s="135"/>
      <c r="G314" s="136">
        <f>ROUND(E314*F314,2)</f>
        <v>0</v>
      </c>
      <c r="H314" s="121">
        <v>0</v>
      </c>
      <c r="I314" s="121">
        <f>ROUND(E314*H314,2)</f>
        <v>0</v>
      </c>
      <c r="J314" s="121">
        <v>6.8</v>
      </c>
      <c r="K314" s="121">
        <f>ROUND(E314*J314,2)</f>
        <v>116.48</v>
      </c>
      <c r="L314" s="121">
        <v>15</v>
      </c>
      <c r="M314" s="121">
        <f>G314*(1+L314/100)</f>
        <v>0</v>
      </c>
      <c r="N314" s="121">
        <v>0</v>
      </c>
      <c r="O314" s="121">
        <f>ROUND(E314*N314,2)</f>
        <v>0</v>
      </c>
      <c r="P314" s="121">
        <v>0</v>
      </c>
      <c r="Q314" s="121">
        <f>ROUND(E314*P314,2)</f>
        <v>0</v>
      </c>
      <c r="R314" s="121"/>
      <c r="S314" s="121" t="s">
        <v>130</v>
      </c>
      <c r="T314" s="121" t="s">
        <v>136</v>
      </c>
      <c r="U314" s="121">
        <v>1.6E-2</v>
      </c>
      <c r="V314" s="121">
        <f>ROUND(E314*U314,2)</f>
        <v>0.27</v>
      </c>
      <c r="W314" s="121"/>
      <c r="X314" s="121" t="s">
        <v>131</v>
      </c>
      <c r="Y314" s="116"/>
      <c r="Z314" s="116"/>
      <c r="AA314" s="116"/>
      <c r="AB314" s="116"/>
      <c r="AC314" s="116"/>
      <c r="AD314" s="116"/>
      <c r="AE314" s="116"/>
      <c r="AF314" s="116"/>
      <c r="AG314" s="116" t="s">
        <v>132</v>
      </c>
      <c r="AH314" s="116"/>
      <c r="AI314" s="116"/>
      <c r="AJ314" s="116"/>
      <c r="AK314" s="116"/>
      <c r="AL314" s="116"/>
      <c r="AM314" s="116"/>
      <c r="AN314" s="116"/>
      <c r="AO314" s="116"/>
      <c r="AP314" s="116"/>
      <c r="AQ314" s="116"/>
      <c r="AR314" s="116"/>
      <c r="AS314" s="116"/>
      <c r="AT314" s="116"/>
      <c r="AU314" s="116"/>
      <c r="AV314" s="116"/>
      <c r="AW314" s="116"/>
      <c r="AX314" s="116"/>
      <c r="AY314" s="116"/>
      <c r="AZ314" s="116"/>
      <c r="BA314" s="116"/>
      <c r="BB314" s="116"/>
      <c r="BC314" s="116"/>
      <c r="BD314" s="116"/>
      <c r="BE314" s="116"/>
      <c r="BF314" s="116"/>
      <c r="BG314" s="116"/>
      <c r="BH314" s="116"/>
    </row>
    <row r="315" spans="1:60" outlineLevel="1" x14ac:dyDescent="0.2">
      <c r="A315" s="119"/>
      <c r="B315" s="120"/>
      <c r="C315" s="146" t="s">
        <v>391</v>
      </c>
      <c r="D315" s="122"/>
      <c r="E315" s="123">
        <v>8.25</v>
      </c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16"/>
      <c r="Z315" s="116"/>
      <c r="AA315" s="116"/>
      <c r="AB315" s="116"/>
      <c r="AC315" s="116"/>
      <c r="AD315" s="116"/>
      <c r="AE315" s="116"/>
      <c r="AF315" s="116"/>
      <c r="AG315" s="116" t="s">
        <v>138</v>
      </c>
      <c r="AH315" s="116">
        <v>0</v>
      </c>
      <c r="AI315" s="116"/>
      <c r="AJ315" s="116"/>
      <c r="AK315" s="116"/>
      <c r="AL315" s="116"/>
      <c r="AM315" s="116"/>
      <c r="AN315" s="116"/>
      <c r="AO315" s="116"/>
      <c r="AP315" s="116"/>
      <c r="AQ315" s="116"/>
      <c r="AR315" s="116"/>
      <c r="AS315" s="116"/>
      <c r="AT315" s="116"/>
      <c r="AU315" s="116"/>
      <c r="AV315" s="116"/>
      <c r="AW315" s="116"/>
      <c r="AX315" s="116"/>
      <c r="AY315" s="116"/>
      <c r="AZ315" s="116"/>
      <c r="BA315" s="116"/>
      <c r="BB315" s="116"/>
      <c r="BC315" s="116"/>
      <c r="BD315" s="116"/>
      <c r="BE315" s="116"/>
      <c r="BF315" s="116"/>
      <c r="BG315" s="116"/>
      <c r="BH315" s="116"/>
    </row>
    <row r="316" spans="1:60" outlineLevel="1" x14ac:dyDescent="0.2">
      <c r="A316" s="119"/>
      <c r="B316" s="120"/>
      <c r="C316" s="146" t="s">
        <v>411</v>
      </c>
      <c r="D316" s="122"/>
      <c r="E316" s="123">
        <v>1.04</v>
      </c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16"/>
      <c r="Z316" s="116"/>
      <c r="AA316" s="116"/>
      <c r="AB316" s="116"/>
      <c r="AC316" s="116"/>
      <c r="AD316" s="116"/>
      <c r="AE316" s="116"/>
      <c r="AF316" s="116"/>
      <c r="AG316" s="116" t="s">
        <v>138</v>
      </c>
      <c r="AH316" s="116">
        <v>0</v>
      </c>
      <c r="AI316" s="116"/>
      <c r="AJ316" s="116"/>
      <c r="AK316" s="116"/>
      <c r="AL316" s="116"/>
      <c r="AM316" s="116"/>
      <c r="AN316" s="116"/>
      <c r="AO316" s="116"/>
      <c r="AP316" s="116"/>
      <c r="AQ316" s="116"/>
      <c r="AR316" s="116"/>
      <c r="AS316" s="116"/>
      <c r="AT316" s="116"/>
      <c r="AU316" s="116"/>
      <c r="AV316" s="116"/>
      <c r="AW316" s="116"/>
      <c r="AX316" s="116"/>
      <c r="AY316" s="116"/>
      <c r="AZ316" s="116"/>
      <c r="BA316" s="116"/>
      <c r="BB316" s="116"/>
      <c r="BC316" s="116"/>
      <c r="BD316" s="116"/>
      <c r="BE316" s="116"/>
      <c r="BF316" s="116"/>
      <c r="BG316" s="116"/>
      <c r="BH316" s="116"/>
    </row>
    <row r="317" spans="1:60" outlineLevel="1" x14ac:dyDescent="0.2">
      <c r="A317" s="119"/>
      <c r="B317" s="120"/>
      <c r="C317" s="146" t="s">
        <v>439</v>
      </c>
      <c r="D317" s="122"/>
      <c r="E317" s="123">
        <v>7.84</v>
      </c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16"/>
      <c r="Z317" s="116"/>
      <c r="AA317" s="116"/>
      <c r="AB317" s="116"/>
      <c r="AC317" s="116"/>
      <c r="AD317" s="116"/>
      <c r="AE317" s="116"/>
      <c r="AF317" s="116"/>
      <c r="AG317" s="116" t="s">
        <v>138</v>
      </c>
      <c r="AH317" s="116">
        <v>0</v>
      </c>
      <c r="AI317" s="116"/>
      <c r="AJ317" s="116"/>
      <c r="AK317" s="116"/>
      <c r="AL317" s="116"/>
      <c r="AM317" s="116"/>
      <c r="AN317" s="116"/>
      <c r="AO317" s="116"/>
      <c r="AP317" s="116"/>
      <c r="AQ317" s="116"/>
      <c r="AR317" s="116"/>
      <c r="AS317" s="116"/>
      <c r="AT317" s="116"/>
      <c r="AU317" s="116"/>
      <c r="AV317" s="116"/>
      <c r="AW317" s="116"/>
      <c r="AX317" s="116"/>
      <c r="AY317" s="116"/>
      <c r="AZ317" s="116"/>
      <c r="BA317" s="116"/>
      <c r="BB317" s="116"/>
      <c r="BC317" s="116"/>
      <c r="BD317" s="116"/>
      <c r="BE317" s="116"/>
      <c r="BF317" s="116"/>
      <c r="BG317" s="116"/>
      <c r="BH317" s="116"/>
    </row>
    <row r="318" spans="1:60" outlineLevel="1" x14ac:dyDescent="0.2">
      <c r="A318" s="131">
        <v>126</v>
      </c>
      <c r="B318" s="132" t="s">
        <v>616</v>
      </c>
      <c r="C318" s="145" t="s">
        <v>617</v>
      </c>
      <c r="D318" s="133" t="s">
        <v>135</v>
      </c>
      <c r="E318" s="134">
        <v>17.13</v>
      </c>
      <c r="F318" s="135"/>
      <c r="G318" s="136">
        <f>ROUND(E318*F318,2)</f>
        <v>0</v>
      </c>
      <c r="H318" s="121">
        <v>0</v>
      </c>
      <c r="I318" s="121">
        <f>ROUND(E318*H318,2)</f>
        <v>0</v>
      </c>
      <c r="J318" s="121">
        <v>23.2</v>
      </c>
      <c r="K318" s="121">
        <f>ROUND(E318*J318,2)</f>
        <v>397.42</v>
      </c>
      <c r="L318" s="121">
        <v>15</v>
      </c>
      <c r="M318" s="121">
        <f>G318*(1+L318/100)</f>
        <v>0</v>
      </c>
      <c r="N318" s="121">
        <v>0</v>
      </c>
      <c r="O318" s="121">
        <f>ROUND(E318*N318,2)</f>
        <v>0</v>
      </c>
      <c r="P318" s="121">
        <v>0</v>
      </c>
      <c r="Q318" s="121">
        <f>ROUND(E318*P318,2)</f>
        <v>0</v>
      </c>
      <c r="R318" s="121"/>
      <c r="S318" s="121" t="s">
        <v>130</v>
      </c>
      <c r="T318" s="121" t="s">
        <v>130</v>
      </c>
      <c r="U318" s="121">
        <v>4.5999999999999999E-2</v>
      </c>
      <c r="V318" s="121">
        <f>ROUND(E318*U318,2)</f>
        <v>0.79</v>
      </c>
      <c r="W318" s="121"/>
      <c r="X318" s="121" t="s">
        <v>131</v>
      </c>
      <c r="Y318" s="116"/>
      <c r="Z318" s="116"/>
      <c r="AA318" s="116"/>
      <c r="AB318" s="116"/>
      <c r="AC318" s="116"/>
      <c r="AD318" s="116"/>
      <c r="AE318" s="116"/>
      <c r="AF318" s="116"/>
      <c r="AG318" s="116" t="s">
        <v>132</v>
      </c>
      <c r="AH318" s="116"/>
      <c r="AI318" s="116"/>
      <c r="AJ318" s="116"/>
      <c r="AK318" s="116"/>
      <c r="AL318" s="116"/>
      <c r="AM318" s="116"/>
      <c r="AN318" s="116"/>
      <c r="AO318" s="116"/>
      <c r="AP318" s="116"/>
      <c r="AQ318" s="116"/>
      <c r="AR318" s="116"/>
      <c r="AS318" s="116"/>
      <c r="AT318" s="116"/>
      <c r="AU318" s="116"/>
      <c r="AV318" s="116"/>
      <c r="AW318" s="116"/>
      <c r="AX318" s="116"/>
      <c r="AY318" s="116"/>
      <c r="AZ318" s="116"/>
      <c r="BA318" s="116"/>
      <c r="BB318" s="116"/>
      <c r="BC318" s="116"/>
      <c r="BD318" s="116"/>
      <c r="BE318" s="116"/>
      <c r="BF318" s="116"/>
      <c r="BG318" s="116"/>
      <c r="BH318" s="116"/>
    </row>
    <row r="319" spans="1:60" outlineLevel="1" x14ac:dyDescent="0.2">
      <c r="A319" s="119"/>
      <c r="B319" s="120"/>
      <c r="C319" s="146" t="s">
        <v>391</v>
      </c>
      <c r="D319" s="122"/>
      <c r="E319" s="123">
        <v>8.25</v>
      </c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16"/>
      <c r="Z319" s="116"/>
      <c r="AA319" s="116"/>
      <c r="AB319" s="116"/>
      <c r="AC319" s="116"/>
      <c r="AD319" s="116"/>
      <c r="AE319" s="116"/>
      <c r="AF319" s="116"/>
      <c r="AG319" s="116" t="s">
        <v>138</v>
      </c>
      <c r="AH319" s="116">
        <v>0</v>
      </c>
      <c r="AI319" s="116"/>
      <c r="AJ319" s="116"/>
      <c r="AK319" s="116"/>
      <c r="AL319" s="116"/>
      <c r="AM319" s="116"/>
      <c r="AN319" s="116"/>
      <c r="AO319" s="116"/>
      <c r="AP319" s="116"/>
      <c r="AQ319" s="116"/>
      <c r="AR319" s="116"/>
      <c r="AS319" s="116"/>
      <c r="AT319" s="116"/>
      <c r="AU319" s="116"/>
      <c r="AV319" s="116"/>
      <c r="AW319" s="116"/>
      <c r="AX319" s="116"/>
      <c r="AY319" s="116"/>
      <c r="AZ319" s="116"/>
      <c r="BA319" s="116"/>
      <c r="BB319" s="116"/>
      <c r="BC319" s="116"/>
      <c r="BD319" s="116"/>
      <c r="BE319" s="116"/>
      <c r="BF319" s="116"/>
      <c r="BG319" s="116"/>
      <c r="BH319" s="116"/>
    </row>
    <row r="320" spans="1:60" outlineLevel="1" x14ac:dyDescent="0.2">
      <c r="A320" s="119"/>
      <c r="B320" s="120"/>
      <c r="C320" s="146" t="s">
        <v>411</v>
      </c>
      <c r="D320" s="122"/>
      <c r="E320" s="123">
        <v>1.04</v>
      </c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16"/>
      <c r="Z320" s="116"/>
      <c r="AA320" s="116"/>
      <c r="AB320" s="116"/>
      <c r="AC320" s="116"/>
      <c r="AD320" s="116"/>
      <c r="AE320" s="116"/>
      <c r="AF320" s="116"/>
      <c r="AG320" s="116" t="s">
        <v>138</v>
      </c>
      <c r="AH320" s="116">
        <v>0</v>
      </c>
      <c r="AI320" s="116"/>
      <c r="AJ320" s="116"/>
      <c r="AK320" s="116"/>
      <c r="AL320" s="116"/>
      <c r="AM320" s="116"/>
      <c r="AN320" s="116"/>
      <c r="AO320" s="116"/>
      <c r="AP320" s="116"/>
      <c r="AQ320" s="116"/>
      <c r="AR320" s="116"/>
      <c r="AS320" s="116"/>
      <c r="AT320" s="116"/>
      <c r="AU320" s="116"/>
      <c r="AV320" s="116"/>
      <c r="AW320" s="116"/>
      <c r="AX320" s="116"/>
      <c r="AY320" s="116"/>
      <c r="AZ320" s="116"/>
      <c r="BA320" s="116"/>
      <c r="BB320" s="116"/>
      <c r="BC320" s="116"/>
      <c r="BD320" s="116"/>
      <c r="BE320" s="116"/>
      <c r="BF320" s="116"/>
      <c r="BG320" s="116"/>
      <c r="BH320" s="116"/>
    </row>
    <row r="321" spans="1:60" outlineLevel="1" x14ac:dyDescent="0.2">
      <c r="A321" s="119"/>
      <c r="B321" s="120"/>
      <c r="C321" s="146" t="s">
        <v>439</v>
      </c>
      <c r="D321" s="122"/>
      <c r="E321" s="123">
        <v>7.84</v>
      </c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16"/>
      <c r="Z321" s="116"/>
      <c r="AA321" s="116"/>
      <c r="AB321" s="116"/>
      <c r="AC321" s="116"/>
      <c r="AD321" s="116"/>
      <c r="AE321" s="116"/>
      <c r="AF321" s="116"/>
      <c r="AG321" s="116" t="s">
        <v>138</v>
      </c>
      <c r="AH321" s="116">
        <v>0</v>
      </c>
      <c r="AI321" s="116"/>
      <c r="AJ321" s="116"/>
      <c r="AK321" s="116"/>
      <c r="AL321" s="116"/>
      <c r="AM321" s="116"/>
      <c r="AN321" s="116"/>
      <c r="AO321" s="116"/>
      <c r="AP321" s="116"/>
      <c r="AQ321" s="116"/>
      <c r="AR321" s="116"/>
      <c r="AS321" s="116"/>
      <c r="AT321" s="116"/>
      <c r="AU321" s="116"/>
      <c r="AV321" s="116"/>
      <c r="AW321" s="116"/>
      <c r="AX321" s="116"/>
      <c r="AY321" s="116"/>
      <c r="AZ321" s="116"/>
      <c r="BA321" s="116"/>
      <c r="BB321" s="116"/>
      <c r="BC321" s="116"/>
      <c r="BD321" s="116"/>
      <c r="BE321" s="116"/>
      <c r="BF321" s="116"/>
      <c r="BG321" s="116"/>
      <c r="BH321" s="116"/>
    </row>
    <row r="322" spans="1:60" ht="22.5" outlineLevel="1" x14ac:dyDescent="0.2">
      <c r="A322" s="131">
        <v>127</v>
      </c>
      <c r="B322" s="132" t="s">
        <v>303</v>
      </c>
      <c r="C322" s="145" t="s">
        <v>304</v>
      </c>
      <c r="D322" s="133" t="s">
        <v>141</v>
      </c>
      <c r="E322" s="134">
        <v>25.4</v>
      </c>
      <c r="F322" s="135"/>
      <c r="G322" s="136">
        <f>ROUND(E322*F322,2)</f>
        <v>0</v>
      </c>
      <c r="H322" s="121">
        <v>31.22</v>
      </c>
      <c r="I322" s="121">
        <f>ROUND(E322*H322,2)</f>
        <v>792.99</v>
      </c>
      <c r="J322" s="121">
        <v>66.78</v>
      </c>
      <c r="K322" s="121">
        <f>ROUND(E322*J322,2)</f>
        <v>1696.21</v>
      </c>
      <c r="L322" s="121">
        <v>15</v>
      </c>
      <c r="M322" s="121">
        <f>G322*(1+L322/100)</f>
        <v>0</v>
      </c>
      <c r="N322" s="121">
        <v>8.0000000000000007E-5</v>
      </c>
      <c r="O322" s="121">
        <f>ROUND(E322*N322,2)</f>
        <v>0</v>
      </c>
      <c r="P322" s="121">
        <v>0</v>
      </c>
      <c r="Q322" s="121">
        <f>ROUND(E322*P322,2)</f>
        <v>0</v>
      </c>
      <c r="R322" s="121"/>
      <c r="S322" s="121" t="s">
        <v>130</v>
      </c>
      <c r="T322" s="121" t="s">
        <v>136</v>
      </c>
      <c r="U322" s="121">
        <v>0.13719999999999999</v>
      </c>
      <c r="V322" s="121">
        <f>ROUND(E322*U322,2)</f>
        <v>3.48</v>
      </c>
      <c r="W322" s="121"/>
      <c r="X322" s="121" t="s">
        <v>131</v>
      </c>
      <c r="Y322" s="116"/>
      <c r="Z322" s="116"/>
      <c r="AA322" s="116"/>
      <c r="AB322" s="116"/>
      <c r="AC322" s="116"/>
      <c r="AD322" s="116"/>
      <c r="AE322" s="116"/>
      <c r="AF322" s="116"/>
      <c r="AG322" s="116" t="s">
        <v>132</v>
      </c>
      <c r="AH322" s="116"/>
      <c r="AI322" s="116"/>
      <c r="AJ322" s="116"/>
      <c r="AK322" s="116"/>
      <c r="AL322" s="116"/>
      <c r="AM322" s="116"/>
      <c r="AN322" s="116"/>
      <c r="AO322" s="116"/>
      <c r="AP322" s="116"/>
      <c r="AQ322" s="116"/>
      <c r="AR322" s="116"/>
      <c r="AS322" s="116"/>
      <c r="AT322" s="116"/>
      <c r="AU322" s="116"/>
      <c r="AV322" s="116"/>
      <c r="AW322" s="116"/>
      <c r="AX322" s="116"/>
      <c r="AY322" s="116"/>
      <c r="AZ322" s="116"/>
      <c r="BA322" s="116"/>
      <c r="BB322" s="116"/>
      <c r="BC322" s="116"/>
      <c r="BD322" s="116"/>
      <c r="BE322" s="116"/>
      <c r="BF322" s="116"/>
      <c r="BG322" s="116"/>
      <c r="BH322" s="116"/>
    </row>
    <row r="323" spans="1:60" outlineLevel="1" x14ac:dyDescent="0.2">
      <c r="A323" s="119"/>
      <c r="B323" s="120"/>
      <c r="C323" s="146" t="s">
        <v>618</v>
      </c>
      <c r="D323" s="122"/>
      <c r="E323" s="123">
        <v>11.4</v>
      </c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16"/>
      <c r="Z323" s="116"/>
      <c r="AA323" s="116"/>
      <c r="AB323" s="116"/>
      <c r="AC323" s="116"/>
      <c r="AD323" s="116"/>
      <c r="AE323" s="116"/>
      <c r="AF323" s="116"/>
      <c r="AG323" s="116" t="s">
        <v>138</v>
      </c>
      <c r="AH323" s="116">
        <v>0</v>
      </c>
      <c r="AI323" s="116"/>
      <c r="AJ323" s="116"/>
      <c r="AK323" s="116"/>
      <c r="AL323" s="116"/>
      <c r="AM323" s="116"/>
      <c r="AN323" s="116"/>
      <c r="AO323" s="116"/>
      <c r="AP323" s="116"/>
      <c r="AQ323" s="116"/>
      <c r="AR323" s="116"/>
      <c r="AS323" s="116"/>
      <c r="AT323" s="116"/>
      <c r="AU323" s="116"/>
      <c r="AV323" s="116"/>
      <c r="AW323" s="116"/>
      <c r="AX323" s="116"/>
      <c r="AY323" s="116"/>
      <c r="AZ323" s="116"/>
      <c r="BA323" s="116"/>
      <c r="BB323" s="116"/>
      <c r="BC323" s="116"/>
      <c r="BD323" s="116"/>
      <c r="BE323" s="116"/>
      <c r="BF323" s="116"/>
      <c r="BG323" s="116"/>
      <c r="BH323" s="116"/>
    </row>
    <row r="324" spans="1:60" outlineLevel="1" x14ac:dyDescent="0.2">
      <c r="A324" s="119"/>
      <c r="B324" s="120"/>
      <c r="C324" s="146" t="s">
        <v>619</v>
      </c>
      <c r="D324" s="122"/>
      <c r="E324" s="123">
        <v>3.6</v>
      </c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16"/>
      <c r="Z324" s="116"/>
      <c r="AA324" s="116"/>
      <c r="AB324" s="116"/>
      <c r="AC324" s="116"/>
      <c r="AD324" s="116"/>
      <c r="AE324" s="116"/>
      <c r="AF324" s="116"/>
      <c r="AG324" s="116" t="s">
        <v>138</v>
      </c>
      <c r="AH324" s="116">
        <v>0</v>
      </c>
      <c r="AI324" s="116"/>
      <c r="AJ324" s="116"/>
      <c r="AK324" s="116"/>
      <c r="AL324" s="116"/>
      <c r="AM324" s="116"/>
      <c r="AN324" s="116"/>
      <c r="AO324" s="116"/>
      <c r="AP324" s="116"/>
      <c r="AQ324" s="116"/>
      <c r="AR324" s="116"/>
      <c r="AS324" s="116"/>
      <c r="AT324" s="116"/>
      <c r="AU324" s="116"/>
      <c r="AV324" s="116"/>
      <c r="AW324" s="116"/>
      <c r="AX324" s="116"/>
      <c r="AY324" s="116"/>
      <c r="AZ324" s="116"/>
      <c r="BA324" s="116"/>
      <c r="BB324" s="116"/>
      <c r="BC324" s="116"/>
      <c r="BD324" s="116"/>
      <c r="BE324" s="116"/>
      <c r="BF324" s="116"/>
      <c r="BG324" s="116"/>
      <c r="BH324" s="116"/>
    </row>
    <row r="325" spans="1:60" outlineLevel="1" x14ac:dyDescent="0.2">
      <c r="A325" s="119"/>
      <c r="B325" s="120"/>
      <c r="C325" s="146" t="s">
        <v>620</v>
      </c>
      <c r="D325" s="122"/>
      <c r="E325" s="123">
        <v>10.4</v>
      </c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16"/>
      <c r="Z325" s="116"/>
      <c r="AA325" s="116"/>
      <c r="AB325" s="116"/>
      <c r="AC325" s="116"/>
      <c r="AD325" s="116"/>
      <c r="AE325" s="116"/>
      <c r="AF325" s="116"/>
      <c r="AG325" s="116" t="s">
        <v>138</v>
      </c>
      <c r="AH325" s="116">
        <v>0</v>
      </c>
      <c r="AI325" s="116"/>
      <c r="AJ325" s="116"/>
      <c r="AK325" s="116"/>
      <c r="AL325" s="116"/>
      <c r="AM325" s="116"/>
      <c r="AN325" s="116"/>
      <c r="AO325" s="116"/>
      <c r="AP325" s="116"/>
      <c r="AQ325" s="116"/>
      <c r="AR325" s="116"/>
      <c r="AS325" s="116"/>
      <c r="AT325" s="116"/>
      <c r="AU325" s="116"/>
      <c r="AV325" s="116"/>
      <c r="AW325" s="116"/>
      <c r="AX325" s="116"/>
      <c r="AY325" s="116"/>
      <c r="AZ325" s="116"/>
      <c r="BA325" s="116"/>
      <c r="BB325" s="116"/>
      <c r="BC325" s="116"/>
      <c r="BD325" s="116"/>
      <c r="BE325" s="116"/>
      <c r="BF325" s="116"/>
      <c r="BG325" s="116"/>
      <c r="BH325" s="116"/>
    </row>
    <row r="326" spans="1:60" outlineLevel="1" x14ac:dyDescent="0.2">
      <c r="A326" s="131">
        <v>128</v>
      </c>
      <c r="B326" s="132" t="s">
        <v>621</v>
      </c>
      <c r="C326" s="145" t="s">
        <v>622</v>
      </c>
      <c r="D326" s="133" t="s">
        <v>135</v>
      </c>
      <c r="E326" s="134">
        <v>26.46</v>
      </c>
      <c r="F326" s="135"/>
      <c r="G326" s="136">
        <f>ROUND(E326*F326,2)</f>
        <v>0</v>
      </c>
      <c r="H326" s="121">
        <v>0</v>
      </c>
      <c r="I326" s="121">
        <f>ROUND(E326*H326,2)</f>
        <v>0</v>
      </c>
      <c r="J326" s="121">
        <v>101</v>
      </c>
      <c r="K326" s="121">
        <f>ROUND(E326*J326,2)</f>
        <v>2672.46</v>
      </c>
      <c r="L326" s="121">
        <v>15</v>
      </c>
      <c r="M326" s="121">
        <f>G326*(1+L326/100)</f>
        <v>0</v>
      </c>
      <c r="N326" s="121">
        <v>0</v>
      </c>
      <c r="O326" s="121">
        <f>ROUND(E326*N326,2)</f>
        <v>0</v>
      </c>
      <c r="P326" s="121">
        <v>1E-3</v>
      </c>
      <c r="Q326" s="121">
        <f>ROUND(E326*P326,2)</f>
        <v>0.03</v>
      </c>
      <c r="R326" s="121"/>
      <c r="S326" s="121" t="s">
        <v>130</v>
      </c>
      <c r="T326" s="121" t="s">
        <v>130</v>
      </c>
      <c r="U326" s="121">
        <v>0.255</v>
      </c>
      <c r="V326" s="121">
        <f>ROUND(E326*U326,2)</f>
        <v>6.75</v>
      </c>
      <c r="W326" s="121"/>
      <c r="X326" s="121" t="s">
        <v>131</v>
      </c>
      <c r="Y326" s="116"/>
      <c r="Z326" s="116"/>
      <c r="AA326" s="116"/>
      <c r="AB326" s="116"/>
      <c r="AC326" s="116"/>
      <c r="AD326" s="116"/>
      <c r="AE326" s="116"/>
      <c r="AF326" s="116"/>
      <c r="AG326" s="116" t="s">
        <v>132</v>
      </c>
      <c r="AH326" s="116"/>
      <c r="AI326" s="116"/>
      <c r="AJ326" s="116"/>
      <c r="AK326" s="116"/>
      <c r="AL326" s="116"/>
      <c r="AM326" s="116"/>
      <c r="AN326" s="116"/>
      <c r="AO326" s="116"/>
      <c r="AP326" s="116"/>
      <c r="AQ326" s="116"/>
      <c r="AR326" s="116"/>
      <c r="AS326" s="116"/>
      <c r="AT326" s="116"/>
      <c r="AU326" s="116"/>
      <c r="AV326" s="116"/>
      <c r="AW326" s="116"/>
      <c r="AX326" s="116"/>
      <c r="AY326" s="116"/>
      <c r="AZ326" s="116"/>
      <c r="BA326" s="116"/>
      <c r="BB326" s="116"/>
      <c r="BC326" s="116"/>
      <c r="BD326" s="116"/>
      <c r="BE326" s="116"/>
      <c r="BF326" s="116"/>
      <c r="BG326" s="116"/>
      <c r="BH326" s="116"/>
    </row>
    <row r="327" spans="1:60" outlineLevel="1" x14ac:dyDescent="0.2">
      <c r="A327" s="119"/>
      <c r="B327" s="120"/>
      <c r="C327" s="146" t="s">
        <v>623</v>
      </c>
      <c r="D327" s="122"/>
      <c r="E327" s="123">
        <v>16.5</v>
      </c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16"/>
      <c r="Z327" s="116"/>
      <c r="AA327" s="116"/>
      <c r="AB327" s="116"/>
      <c r="AC327" s="116"/>
      <c r="AD327" s="116"/>
      <c r="AE327" s="116"/>
      <c r="AF327" s="116"/>
      <c r="AG327" s="116" t="s">
        <v>138</v>
      </c>
      <c r="AH327" s="116">
        <v>0</v>
      </c>
      <c r="AI327" s="116"/>
      <c r="AJ327" s="116"/>
      <c r="AK327" s="116"/>
      <c r="AL327" s="116"/>
      <c r="AM327" s="116"/>
      <c r="AN327" s="116"/>
      <c r="AO327" s="116"/>
      <c r="AP327" s="116"/>
      <c r="AQ327" s="116"/>
      <c r="AR327" s="116"/>
      <c r="AS327" s="116"/>
      <c r="AT327" s="116"/>
      <c r="AU327" s="116"/>
      <c r="AV327" s="116"/>
      <c r="AW327" s="116"/>
      <c r="AX327" s="116"/>
      <c r="AY327" s="116"/>
      <c r="AZ327" s="116"/>
      <c r="BA327" s="116"/>
      <c r="BB327" s="116"/>
      <c r="BC327" s="116"/>
      <c r="BD327" s="116"/>
      <c r="BE327" s="116"/>
      <c r="BF327" s="116"/>
      <c r="BG327" s="116"/>
      <c r="BH327" s="116"/>
    </row>
    <row r="328" spans="1:60" outlineLevel="1" x14ac:dyDescent="0.2">
      <c r="A328" s="119"/>
      <c r="B328" s="120"/>
      <c r="C328" s="146" t="s">
        <v>392</v>
      </c>
      <c r="D328" s="122"/>
      <c r="E328" s="123">
        <v>1.08</v>
      </c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16"/>
      <c r="Z328" s="116"/>
      <c r="AA328" s="116"/>
      <c r="AB328" s="116"/>
      <c r="AC328" s="116"/>
      <c r="AD328" s="116"/>
      <c r="AE328" s="116"/>
      <c r="AF328" s="116"/>
      <c r="AG328" s="116" t="s">
        <v>138</v>
      </c>
      <c r="AH328" s="116">
        <v>0</v>
      </c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6"/>
      <c r="AT328" s="116"/>
      <c r="AU328" s="116"/>
      <c r="AV328" s="116"/>
      <c r="AW328" s="116"/>
      <c r="AX328" s="116"/>
      <c r="AY328" s="116"/>
      <c r="AZ328" s="116"/>
      <c r="BA328" s="116"/>
      <c r="BB328" s="116"/>
      <c r="BC328" s="116"/>
      <c r="BD328" s="116"/>
      <c r="BE328" s="116"/>
      <c r="BF328" s="116"/>
      <c r="BG328" s="116"/>
      <c r="BH328" s="116"/>
    </row>
    <row r="329" spans="1:60" outlineLevel="1" x14ac:dyDescent="0.2">
      <c r="A329" s="119"/>
      <c r="B329" s="120"/>
      <c r="C329" s="146" t="s">
        <v>411</v>
      </c>
      <c r="D329" s="122"/>
      <c r="E329" s="123">
        <v>1.04</v>
      </c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16"/>
      <c r="Z329" s="116"/>
      <c r="AA329" s="116"/>
      <c r="AB329" s="116"/>
      <c r="AC329" s="116"/>
      <c r="AD329" s="116"/>
      <c r="AE329" s="116"/>
      <c r="AF329" s="116"/>
      <c r="AG329" s="116" t="s">
        <v>138</v>
      </c>
      <c r="AH329" s="116">
        <v>0</v>
      </c>
      <c r="AI329" s="116"/>
      <c r="AJ329" s="116"/>
      <c r="AK329" s="116"/>
      <c r="AL329" s="116"/>
      <c r="AM329" s="116"/>
      <c r="AN329" s="116"/>
      <c r="AO329" s="116"/>
      <c r="AP329" s="116"/>
      <c r="AQ329" s="116"/>
      <c r="AR329" s="116"/>
      <c r="AS329" s="116"/>
      <c r="AT329" s="116"/>
      <c r="AU329" s="116"/>
      <c r="AV329" s="116"/>
      <c r="AW329" s="116"/>
      <c r="AX329" s="116"/>
      <c r="AY329" s="116"/>
      <c r="AZ329" s="116"/>
      <c r="BA329" s="116"/>
      <c r="BB329" s="116"/>
      <c r="BC329" s="116"/>
      <c r="BD329" s="116"/>
      <c r="BE329" s="116"/>
      <c r="BF329" s="116"/>
      <c r="BG329" s="116"/>
      <c r="BH329" s="116"/>
    </row>
    <row r="330" spans="1:60" outlineLevel="1" x14ac:dyDescent="0.2">
      <c r="A330" s="119"/>
      <c r="B330" s="120"/>
      <c r="C330" s="146" t="s">
        <v>439</v>
      </c>
      <c r="D330" s="122"/>
      <c r="E330" s="123">
        <v>7.84</v>
      </c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16"/>
      <c r="Z330" s="116"/>
      <c r="AA330" s="116"/>
      <c r="AB330" s="116"/>
      <c r="AC330" s="116"/>
      <c r="AD330" s="116"/>
      <c r="AE330" s="116"/>
      <c r="AF330" s="116"/>
      <c r="AG330" s="116" t="s">
        <v>138</v>
      </c>
      <c r="AH330" s="116">
        <v>0</v>
      </c>
      <c r="AI330" s="116"/>
      <c r="AJ330" s="116"/>
      <c r="AK330" s="116"/>
      <c r="AL330" s="116"/>
      <c r="AM330" s="116"/>
      <c r="AN330" s="116"/>
      <c r="AO330" s="116"/>
      <c r="AP330" s="116"/>
      <c r="AQ330" s="116"/>
      <c r="AR330" s="116"/>
      <c r="AS330" s="116"/>
      <c r="AT330" s="116"/>
      <c r="AU330" s="116"/>
      <c r="AV330" s="116"/>
      <c r="AW330" s="116"/>
      <c r="AX330" s="116"/>
      <c r="AY330" s="116"/>
      <c r="AZ330" s="116"/>
      <c r="BA330" s="116"/>
      <c r="BB330" s="116"/>
      <c r="BC330" s="116"/>
      <c r="BD330" s="116"/>
      <c r="BE330" s="116"/>
      <c r="BF330" s="116"/>
      <c r="BG330" s="116"/>
      <c r="BH330" s="116"/>
    </row>
    <row r="331" spans="1:60" ht="22.5" outlineLevel="1" x14ac:dyDescent="0.2">
      <c r="A331" s="131">
        <v>129</v>
      </c>
      <c r="B331" s="132" t="s">
        <v>624</v>
      </c>
      <c r="C331" s="145" t="s">
        <v>625</v>
      </c>
      <c r="D331" s="133" t="s">
        <v>135</v>
      </c>
      <c r="E331" s="134">
        <v>17.13</v>
      </c>
      <c r="F331" s="135"/>
      <c r="G331" s="136">
        <f>ROUND(E331*F331,2)</f>
        <v>0</v>
      </c>
      <c r="H331" s="121">
        <v>356.05</v>
      </c>
      <c r="I331" s="121">
        <f>ROUND(E331*H331,2)</f>
        <v>6099.14</v>
      </c>
      <c r="J331" s="121">
        <v>184.95</v>
      </c>
      <c r="K331" s="121">
        <f>ROUND(E331*J331,2)</f>
        <v>3168.19</v>
      </c>
      <c r="L331" s="121">
        <v>15</v>
      </c>
      <c r="M331" s="121">
        <f>G331*(1+L331/100)</f>
        <v>0</v>
      </c>
      <c r="N331" s="121">
        <v>3.63E-3</v>
      </c>
      <c r="O331" s="121">
        <f>ROUND(E331*N331,2)</f>
        <v>0.06</v>
      </c>
      <c r="P331" s="121">
        <v>0</v>
      </c>
      <c r="Q331" s="121">
        <f>ROUND(E331*P331,2)</f>
        <v>0</v>
      </c>
      <c r="R331" s="121"/>
      <c r="S331" s="121" t="s">
        <v>130</v>
      </c>
      <c r="T331" s="121" t="s">
        <v>136</v>
      </c>
      <c r="U331" s="121">
        <v>0.38</v>
      </c>
      <c r="V331" s="121">
        <f>ROUND(E331*U331,2)</f>
        <v>6.51</v>
      </c>
      <c r="W331" s="121"/>
      <c r="X331" s="121" t="s">
        <v>131</v>
      </c>
      <c r="Y331" s="116"/>
      <c r="Z331" s="116"/>
      <c r="AA331" s="116"/>
      <c r="AB331" s="116"/>
      <c r="AC331" s="116"/>
      <c r="AD331" s="116"/>
      <c r="AE331" s="116"/>
      <c r="AF331" s="116"/>
      <c r="AG331" s="116" t="s">
        <v>132</v>
      </c>
      <c r="AH331" s="116"/>
      <c r="AI331" s="116"/>
      <c r="AJ331" s="116"/>
      <c r="AK331" s="116"/>
      <c r="AL331" s="116"/>
      <c r="AM331" s="116"/>
      <c r="AN331" s="116"/>
      <c r="AO331" s="116"/>
      <c r="AP331" s="116"/>
      <c r="AQ331" s="116"/>
      <c r="AR331" s="116"/>
      <c r="AS331" s="116"/>
      <c r="AT331" s="116"/>
      <c r="AU331" s="116"/>
      <c r="AV331" s="116"/>
      <c r="AW331" s="116"/>
      <c r="AX331" s="116"/>
      <c r="AY331" s="116"/>
      <c r="AZ331" s="116"/>
      <c r="BA331" s="116"/>
      <c r="BB331" s="116"/>
      <c r="BC331" s="116"/>
      <c r="BD331" s="116"/>
      <c r="BE331" s="116"/>
      <c r="BF331" s="116"/>
      <c r="BG331" s="116"/>
      <c r="BH331" s="116"/>
    </row>
    <row r="332" spans="1:60" outlineLevel="1" x14ac:dyDescent="0.2">
      <c r="A332" s="119"/>
      <c r="B332" s="120"/>
      <c r="C332" s="146" t="s">
        <v>391</v>
      </c>
      <c r="D332" s="122"/>
      <c r="E332" s="123">
        <v>8.25</v>
      </c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16"/>
      <c r="Z332" s="116"/>
      <c r="AA332" s="116"/>
      <c r="AB332" s="116"/>
      <c r="AC332" s="116"/>
      <c r="AD332" s="116"/>
      <c r="AE332" s="116"/>
      <c r="AF332" s="116"/>
      <c r="AG332" s="116" t="s">
        <v>138</v>
      </c>
      <c r="AH332" s="116">
        <v>0</v>
      </c>
      <c r="AI332" s="116"/>
      <c r="AJ332" s="116"/>
      <c r="AK332" s="116"/>
      <c r="AL332" s="116"/>
      <c r="AM332" s="116"/>
      <c r="AN332" s="116"/>
      <c r="AO332" s="116"/>
      <c r="AP332" s="116"/>
      <c r="AQ332" s="116"/>
      <c r="AR332" s="116"/>
      <c r="AS332" s="116"/>
      <c r="AT332" s="116"/>
      <c r="AU332" s="116"/>
      <c r="AV332" s="116"/>
      <c r="AW332" s="116"/>
      <c r="AX332" s="116"/>
      <c r="AY332" s="116"/>
      <c r="AZ332" s="116"/>
      <c r="BA332" s="116"/>
      <c r="BB332" s="116"/>
      <c r="BC332" s="116"/>
      <c r="BD332" s="116"/>
      <c r="BE332" s="116"/>
      <c r="BF332" s="116"/>
      <c r="BG332" s="116"/>
      <c r="BH332" s="116"/>
    </row>
    <row r="333" spans="1:60" outlineLevel="1" x14ac:dyDescent="0.2">
      <c r="A333" s="119"/>
      <c r="B333" s="120"/>
      <c r="C333" s="146" t="s">
        <v>411</v>
      </c>
      <c r="D333" s="122"/>
      <c r="E333" s="123">
        <v>1.04</v>
      </c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16"/>
      <c r="Z333" s="116"/>
      <c r="AA333" s="116"/>
      <c r="AB333" s="116"/>
      <c r="AC333" s="116"/>
      <c r="AD333" s="116"/>
      <c r="AE333" s="116"/>
      <c r="AF333" s="116"/>
      <c r="AG333" s="116" t="s">
        <v>138</v>
      </c>
      <c r="AH333" s="116">
        <v>0</v>
      </c>
      <c r="AI333" s="116"/>
      <c r="AJ333" s="116"/>
      <c r="AK333" s="116"/>
      <c r="AL333" s="116"/>
      <c r="AM333" s="116"/>
      <c r="AN333" s="116"/>
      <c r="AO333" s="116"/>
      <c r="AP333" s="116"/>
      <c r="AQ333" s="116"/>
      <c r="AR333" s="116"/>
      <c r="AS333" s="116"/>
      <c r="AT333" s="116"/>
      <c r="AU333" s="116"/>
      <c r="AV333" s="116"/>
      <c r="AW333" s="116"/>
      <c r="AX333" s="116"/>
      <c r="AY333" s="116"/>
      <c r="AZ333" s="116"/>
      <c r="BA333" s="116"/>
      <c r="BB333" s="116"/>
      <c r="BC333" s="116"/>
      <c r="BD333" s="116"/>
      <c r="BE333" s="116"/>
      <c r="BF333" s="116"/>
      <c r="BG333" s="116"/>
      <c r="BH333" s="116"/>
    </row>
    <row r="334" spans="1:60" outlineLevel="1" x14ac:dyDescent="0.2">
      <c r="A334" s="119"/>
      <c r="B334" s="120"/>
      <c r="C334" s="146" t="s">
        <v>439</v>
      </c>
      <c r="D334" s="122"/>
      <c r="E334" s="123">
        <v>7.84</v>
      </c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16"/>
      <c r="Z334" s="116"/>
      <c r="AA334" s="116"/>
      <c r="AB334" s="116"/>
      <c r="AC334" s="116"/>
      <c r="AD334" s="116"/>
      <c r="AE334" s="116"/>
      <c r="AF334" s="116"/>
      <c r="AG334" s="116" t="s">
        <v>138</v>
      </c>
      <c r="AH334" s="116">
        <v>0</v>
      </c>
      <c r="AI334" s="116"/>
      <c r="AJ334" s="116"/>
      <c r="AK334" s="116"/>
      <c r="AL334" s="116"/>
      <c r="AM334" s="116"/>
      <c r="AN334" s="116"/>
      <c r="AO334" s="116"/>
      <c r="AP334" s="116"/>
      <c r="AQ334" s="116"/>
      <c r="AR334" s="116"/>
      <c r="AS334" s="116"/>
      <c r="AT334" s="116"/>
      <c r="AU334" s="116"/>
      <c r="AV334" s="116"/>
      <c r="AW334" s="116"/>
      <c r="AX334" s="116"/>
      <c r="AY334" s="116"/>
      <c r="AZ334" s="116"/>
      <c r="BA334" s="116"/>
      <c r="BB334" s="116"/>
      <c r="BC334" s="116"/>
      <c r="BD334" s="116"/>
      <c r="BE334" s="116"/>
      <c r="BF334" s="116"/>
      <c r="BG334" s="116"/>
      <c r="BH334" s="116"/>
    </row>
    <row r="335" spans="1:60" outlineLevel="1" x14ac:dyDescent="0.2">
      <c r="A335" s="131">
        <v>130</v>
      </c>
      <c r="B335" s="132" t="s">
        <v>626</v>
      </c>
      <c r="C335" s="145" t="s">
        <v>627</v>
      </c>
      <c r="D335" s="133" t="s">
        <v>141</v>
      </c>
      <c r="E335" s="134">
        <v>2.4</v>
      </c>
      <c r="F335" s="135"/>
      <c r="G335" s="136">
        <f>ROUND(E335*F335,2)</f>
        <v>0</v>
      </c>
      <c r="H335" s="121">
        <v>0</v>
      </c>
      <c r="I335" s="121">
        <f>ROUND(E335*H335,2)</f>
        <v>0</v>
      </c>
      <c r="J335" s="121">
        <v>74</v>
      </c>
      <c r="K335" s="121">
        <f>ROUND(E335*J335,2)</f>
        <v>177.6</v>
      </c>
      <c r="L335" s="121">
        <v>15</v>
      </c>
      <c r="M335" s="121">
        <f>G335*(1+L335/100)</f>
        <v>0</v>
      </c>
      <c r="N335" s="121">
        <v>0</v>
      </c>
      <c r="O335" s="121">
        <f>ROUND(E335*N335,2)</f>
        <v>0</v>
      </c>
      <c r="P335" s="121">
        <v>0</v>
      </c>
      <c r="Q335" s="121">
        <f>ROUND(E335*P335,2)</f>
        <v>0</v>
      </c>
      <c r="R335" s="121"/>
      <c r="S335" s="121" t="s">
        <v>130</v>
      </c>
      <c r="T335" s="121" t="s">
        <v>136</v>
      </c>
      <c r="U335" s="121">
        <v>0.152</v>
      </c>
      <c r="V335" s="121">
        <f>ROUND(E335*U335,2)</f>
        <v>0.36</v>
      </c>
      <c r="W335" s="121"/>
      <c r="X335" s="121" t="s">
        <v>131</v>
      </c>
      <c r="Y335" s="116"/>
      <c r="Z335" s="116"/>
      <c r="AA335" s="116"/>
      <c r="AB335" s="116"/>
      <c r="AC335" s="116"/>
      <c r="AD335" s="116"/>
      <c r="AE335" s="116"/>
      <c r="AF335" s="116"/>
      <c r="AG335" s="116" t="s">
        <v>132</v>
      </c>
      <c r="AH335" s="116"/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  <c r="AS335" s="116"/>
      <c r="AT335" s="116"/>
      <c r="AU335" s="116"/>
      <c r="AV335" s="116"/>
      <c r="AW335" s="116"/>
      <c r="AX335" s="116"/>
      <c r="AY335" s="116"/>
      <c r="AZ335" s="116"/>
      <c r="BA335" s="116"/>
      <c r="BB335" s="116"/>
      <c r="BC335" s="116"/>
      <c r="BD335" s="116"/>
      <c r="BE335" s="116"/>
      <c r="BF335" s="116"/>
      <c r="BG335" s="116"/>
      <c r="BH335" s="116"/>
    </row>
    <row r="336" spans="1:60" outlineLevel="1" x14ac:dyDescent="0.2">
      <c r="A336" s="119"/>
      <c r="B336" s="120"/>
      <c r="C336" s="146" t="s">
        <v>628</v>
      </c>
      <c r="D336" s="122"/>
      <c r="E336" s="123">
        <v>2.4</v>
      </c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16"/>
      <c r="Z336" s="116"/>
      <c r="AA336" s="116"/>
      <c r="AB336" s="116"/>
      <c r="AC336" s="116"/>
      <c r="AD336" s="116"/>
      <c r="AE336" s="116"/>
      <c r="AF336" s="116"/>
      <c r="AG336" s="116" t="s">
        <v>138</v>
      </c>
      <c r="AH336" s="116">
        <v>0</v>
      </c>
      <c r="AI336" s="116"/>
      <c r="AJ336" s="116"/>
      <c r="AK336" s="116"/>
      <c r="AL336" s="116"/>
      <c r="AM336" s="116"/>
      <c r="AN336" s="116"/>
      <c r="AO336" s="116"/>
      <c r="AP336" s="116"/>
      <c r="AQ336" s="116"/>
      <c r="AR336" s="116"/>
      <c r="AS336" s="116"/>
      <c r="AT336" s="116"/>
      <c r="AU336" s="116"/>
      <c r="AV336" s="116"/>
      <c r="AW336" s="116"/>
      <c r="AX336" s="116"/>
      <c r="AY336" s="116"/>
      <c r="AZ336" s="116"/>
      <c r="BA336" s="116"/>
      <c r="BB336" s="116"/>
      <c r="BC336" s="116"/>
      <c r="BD336" s="116"/>
      <c r="BE336" s="116"/>
      <c r="BF336" s="116"/>
      <c r="BG336" s="116"/>
      <c r="BH336" s="116"/>
    </row>
    <row r="337" spans="1:60" ht="22.5" outlineLevel="1" x14ac:dyDescent="0.2">
      <c r="A337" s="131">
        <v>131</v>
      </c>
      <c r="B337" s="132" t="s">
        <v>629</v>
      </c>
      <c r="C337" s="145" t="s">
        <v>630</v>
      </c>
      <c r="D337" s="133" t="s">
        <v>141</v>
      </c>
      <c r="E337" s="134">
        <v>8.5649999999999995</v>
      </c>
      <c r="F337" s="135"/>
      <c r="G337" s="136">
        <f>ROUND(E337*F337,2)</f>
        <v>0</v>
      </c>
      <c r="H337" s="121">
        <v>10.42</v>
      </c>
      <c r="I337" s="121">
        <f>ROUND(E337*H337,2)</f>
        <v>89.25</v>
      </c>
      <c r="J337" s="121">
        <v>38.08</v>
      </c>
      <c r="K337" s="121">
        <f>ROUND(E337*J337,2)</f>
        <v>326.16000000000003</v>
      </c>
      <c r="L337" s="121">
        <v>15</v>
      </c>
      <c r="M337" s="121">
        <f>G337*(1+L337/100)</f>
        <v>0</v>
      </c>
      <c r="N337" s="121">
        <v>4.0000000000000003E-5</v>
      </c>
      <c r="O337" s="121">
        <f>ROUND(E337*N337,2)</f>
        <v>0</v>
      </c>
      <c r="P337" s="121">
        <v>0</v>
      </c>
      <c r="Q337" s="121">
        <f>ROUND(E337*P337,2)</f>
        <v>0</v>
      </c>
      <c r="R337" s="121"/>
      <c r="S337" s="121" t="s">
        <v>130</v>
      </c>
      <c r="T337" s="121" t="s">
        <v>136</v>
      </c>
      <c r="U337" s="121">
        <v>7.8200000000000006E-2</v>
      </c>
      <c r="V337" s="121">
        <f>ROUND(E337*U337,2)</f>
        <v>0.67</v>
      </c>
      <c r="W337" s="121"/>
      <c r="X337" s="121" t="s">
        <v>131</v>
      </c>
      <c r="Y337" s="116"/>
      <c r="Z337" s="116"/>
      <c r="AA337" s="116"/>
      <c r="AB337" s="116"/>
      <c r="AC337" s="116"/>
      <c r="AD337" s="116"/>
      <c r="AE337" s="116"/>
      <c r="AF337" s="116"/>
      <c r="AG337" s="116" t="s">
        <v>132</v>
      </c>
      <c r="AH337" s="116"/>
      <c r="AI337" s="116"/>
      <c r="AJ337" s="116"/>
      <c r="AK337" s="116"/>
      <c r="AL337" s="116"/>
      <c r="AM337" s="116"/>
      <c r="AN337" s="116"/>
      <c r="AO337" s="116"/>
      <c r="AP337" s="116"/>
      <c r="AQ337" s="116"/>
      <c r="AR337" s="116"/>
      <c r="AS337" s="116"/>
      <c r="AT337" s="116"/>
      <c r="AU337" s="116"/>
      <c r="AV337" s="116"/>
      <c r="AW337" s="116"/>
      <c r="AX337" s="116"/>
      <c r="AY337" s="116"/>
      <c r="AZ337" s="116"/>
      <c r="BA337" s="116"/>
      <c r="BB337" s="116"/>
      <c r="BC337" s="116"/>
      <c r="BD337" s="116"/>
      <c r="BE337" s="116"/>
      <c r="BF337" s="116"/>
      <c r="BG337" s="116"/>
      <c r="BH337" s="116"/>
    </row>
    <row r="338" spans="1:60" outlineLevel="1" x14ac:dyDescent="0.2">
      <c r="A338" s="119"/>
      <c r="B338" s="120"/>
      <c r="C338" s="151" t="s">
        <v>595</v>
      </c>
      <c r="D338" s="149"/>
      <c r="E338" s="150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16"/>
      <c r="Z338" s="116"/>
      <c r="AA338" s="116"/>
      <c r="AB338" s="116"/>
      <c r="AC338" s="116"/>
      <c r="AD338" s="116"/>
      <c r="AE338" s="116"/>
      <c r="AF338" s="116"/>
      <c r="AG338" s="116" t="s">
        <v>138</v>
      </c>
      <c r="AH338" s="116"/>
      <c r="AI338" s="116"/>
      <c r="AJ338" s="116"/>
      <c r="AK338" s="116"/>
      <c r="AL338" s="116"/>
      <c r="AM338" s="116"/>
      <c r="AN338" s="116"/>
      <c r="AO338" s="116"/>
      <c r="AP338" s="116"/>
      <c r="AQ338" s="116"/>
      <c r="AR338" s="116"/>
      <c r="AS338" s="116"/>
      <c r="AT338" s="116"/>
      <c r="AU338" s="116"/>
      <c r="AV338" s="116"/>
      <c r="AW338" s="116"/>
      <c r="AX338" s="116"/>
      <c r="AY338" s="116"/>
      <c r="AZ338" s="116"/>
      <c r="BA338" s="116"/>
      <c r="BB338" s="116"/>
      <c r="BC338" s="116"/>
      <c r="BD338" s="116"/>
      <c r="BE338" s="116"/>
      <c r="BF338" s="116"/>
      <c r="BG338" s="116"/>
      <c r="BH338" s="116"/>
    </row>
    <row r="339" spans="1:60" outlineLevel="1" x14ac:dyDescent="0.2">
      <c r="A339" s="119"/>
      <c r="B339" s="120"/>
      <c r="C339" s="152" t="s">
        <v>631</v>
      </c>
      <c r="D339" s="149"/>
      <c r="E339" s="150">
        <v>8.25</v>
      </c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16"/>
      <c r="Z339" s="116"/>
      <c r="AA339" s="116"/>
      <c r="AB339" s="116"/>
      <c r="AC339" s="116"/>
      <c r="AD339" s="116"/>
      <c r="AE339" s="116"/>
      <c r="AF339" s="116"/>
      <c r="AG339" s="116" t="s">
        <v>138</v>
      </c>
      <c r="AH339" s="116">
        <v>2</v>
      </c>
      <c r="AI339" s="116"/>
      <c r="AJ339" s="116"/>
      <c r="AK339" s="116"/>
      <c r="AL339" s="116"/>
      <c r="AM339" s="116"/>
      <c r="AN339" s="116"/>
      <c r="AO339" s="116"/>
      <c r="AP339" s="116"/>
      <c r="AQ339" s="116"/>
      <c r="AR339" s="116"/>
      <c r="AS339" s="116"/>
      <c r="AT339" s="116"/>
      <c r="AU339" s="116"/>
      <c r="AV339" s="116"/>
      <c r="AW339" s="116"/>
      <c r="AX339" s="116"/>
      <c r="AY339" s="116"/>
      <c r="AZ339" s="116"/>
      <c r="BA339" s="116"/>
      <c r="BB339" s="116"/>
      <c r="BC339" s="116"/>
      <c r="BD339" s="116"/>
      <c r="BE339" s="116"/>
      <c r="BF339" s="116"/>
      <c r="BG339" s="116"/>
      <c r="BH339" s="116"/>
    </row>
    <row r="340" spans="1:60" outlineLevel="1" x14ac:dyDescent="0.2">
      <c r="A340" s="119"/>
      <c r="B340" s="120"/>
      <c r="C340" s="152" t="s">
        <v>632</v>
      </c>
      <c r="D340" s="149"/>
      <c r="E340" s="150">
        <v>1.04</v>
      </c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16"/>
      <c r="Z340" s="116"/>
      <c r="AA340" s="116"/>
      <c r="AB340" s="116"/>
      <c r="AC340" s="116"/>
      <c r="AD340" s="116"/>
      <c r="AE340" s="116"/>
      <c r="AF340" s="116"/>
      <c r="AG340" s="116" t="s">
        <v>138</v>
      </c>
      <c r="AH340" s="116">
        <v>2</v>
      </c>
      <c r="AI340" s="116"/>
      <c r="AJ340" s="116"/>
      <c r="AK340" s="116"/>
      <c r="AL340" s="116"/>
      <c r="AM340" s="116"/>
      <c r="AN340" s="116"/>
      <c r="AO340" s="116"/>
      <c r="AP340" s="116"/>
      <c r="AQ340" s="116"/>
      <c r="AR340" s="116"/>
      <c r="AS340" s="116"/>
      <c r="AT340" s="116"/>
      <c r="AU340" s="116"/>
      <c r="AV340" s="116"/>
      <c r="AW340" s="116"/>
      <c r="AX340" s="116"/>
      <c r="AY340" s="116"/>
      <c r="AZ340" s="116"/>
      <c r="BA340" s="116"/>
      <c r="BB340" s="116"/>
      <c r="BC340" s="116"/>
      <c r="BD340" s="116"/>
      <c r="BE340" s="116"/>
      <c r="BF340" s="116"/>
      <c r="BG340" s="116"/>
      <c r="BH340" s="116"/>
    </row>
    <row r="341" spans="1:60" outlineLevel="1" x14ac:dyDescent="0.2">
      <c r="A341" s="119"/>
      <c r="B341" s="120"/>
      <c r="C341" s="152" t="s">
        <v>633</v>
      </c>
      <c r="D341" s="149"/>
      <c r="E341" s="150">
        <v>7.84</v>
      </c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16"/>
      <c r="Z341" s="116"/>
      <c r="AA341" s="116"/>
      <c r="AB341" s="116"/>
      <c r="AC341" s="116"/>
      <c r="AD341" s="116"/>
      <c r="AE341" s="116"/>
      <c r="AF341" s="116"/>
      <c r="AG341" s="116" t="s">
        <v>138</v>
      </c>
      <c r="AH341" s="116">
        <v>2</v>
      </c>
      <c r="AI341" s="116"/>
      <c r="AJ341" s="116"/>
      <c r="AK341" s="116"/>
      <c r="AL341" s="116"/>
      <c r="AM341" s="116"/>
      <c r="AN341" s="116"/>
      <c r="AO341" s="116"/>
      <c r="AP341" s="116"/>
      <c r="AQ341" s="116"/>
      <c r="AR341" s="116"/>
      <c r="AS341" s="116"/>
      <c r="AT341" s="116"/>
      <c r="AU341" s="116"/>
      <c r="AV341" s="116"/>
      <c r="AW341" s="116"/>
      <c r="AX341" s="116"/>
      <c r="AY341" s="116"/>
      <c r="AZ341" s="116"/>
      <c r="BA341" s="116"/>
      <c r="BB341" s="116"/>
      <c r="BC341" s="116"/>
      <c r="BD341" s="116"/>
      <c r="BE341" s="116"/>
      <c r="BF341" s="116"/>
      <c r="BG341" s="116"/>
      <c r="BH341" s="116"/>
    </row>
    <row r="342" spans="1:60" outlineLevel="1" x14ac:dyDescent="0.2">
      <c r="A342" s="119"/>
      <c r="B342" s="120"/>
      <c r="C342" s="151" t="s">
        <v>598</v>
      </c>
      <c r="D342" s="149"/>
      <c r="E342" s="150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16"/>
      <c r="Z342" s="116"/>
      <c r="AA342" s="116"/>
      <c r="AB342" s="116"/>
      <c r="AC342" s="116"/>
      <c r="AD342" s="116"/>
      <c r="AE342" s="116"/>
      <c r="AF342" s="116"/>
      <c r="AG342" s="116" t="s">
        <v>138</v>
      </c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6"/>
      <c r="AU342" s="116"/>
      <c r="AV342" s="116"/>
      <c r="AW342" s="116"/>
      <c r="AX342" s="116"/>
      <c r="AY342" s="116"/>
      <c r="AZ342" s="116"/>
      <c r="BA342" s="116"/>
      <c r="BB342" s="116"/>
      <c r="BC342" s="116"/>
      <c r="BD342" s="116"/>
      <c r="BE342" s="116"/>
      <c r="BF342" s="116"/>
      <c r="BG342" s="116"/>
      <c r="BH342" s="116"/>
    </row>
    <row r="343" spans="1:60" outlineLevel="1" x14ac:dyDescent="0.2">
      <c r="A343" s="119"/>
      <c r="B343" s="120"/>
      <c r="C343" s="146" t="s">
        <v>634</v>
      </c>
      <c r="D343" s="122"/>
      <c r="E343" s="123">
        <v>8.5649999999999995</v>
      </c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16"/>
      <c r="Z343" s="116"/>
      <c r="AA343" s="116"/>
      <c r="AB343" s="116"/>
      <c r="AC343" s="116"/>
      <c r="AD343" s="116"/>
      <c r="AE343" s="116"/>
      <c r="AF343" s="116"/>
      <c r="AG343" s="116" t="s">
        <v>138</v>
      </c>
      <c r="AH343" s="116">
        <v>0</v>
      </c>
      <c r="AI343" s="116"/>
      <c r="AJ343" s="116"/>
      <c r="AK343" s="116"/>
      <c r="AL343" s="116"/>
      <c r="AM343" s="116"/>
      <c r="AN343" s="116"/>
      <c r="AO343" s="116"/>
      <c r="AP343" s="116"/>
      <c r="AQ343" s="116"/>
      <c r="AR343" s="116"/>
      <c r="AS343" s="116"/>
      <c r="AT343" s="116"/>
      <c r="AU343" s="116"/>
      <c r="AV343" s="116"/>
      <c r="AW343" s="116"/>
      <c r="AX343" s="116"/>
      <c r="AY343" s="116"/>
      <c r="AZ343" s="116"/>
      <c r="BA343" s="116"/>
      <c r="BB343" s="116"/>
      <c r="BC343" s="116"/>
      <c r="BD343" s="116"/>
      <c r="BE343" s="116"/>
      <c r="BF343" s="116"/>
      <c r="BG343" s="116"/>
      <c r="BH343" s="116"/>
    </row>
    <row r="344" spans="1:60" ht="22.5" outlineLevel="1" x14ac:dyDescent="0.2">
      <c r="A344" s="137">
        <v>132</v>
      </c>
      <c r="B344" s="138" t="s">
        <v>635</v>
      </c>
      <c r="C344" s="144" t="s">
        <v>636</v>
      </c>
      <c r="D344" s="139" t="s">
        <v>129</v>
      </c>
      <c r="E344" s="140">
        <v>3</v>
      </c>
      <c r="F344" s="141"/>
      <c r="G344" s="142">
        <f>ROUND(E344*F344,2)</f>
        <v>0</v>
      </c>
      <c r="H344" s="121">
        <v>131.5</v>
      </c>
      <c r="I344" s="121">
        <f>ROUND(E344*H344,2)</f>
        <v>394.5</v>
      </c>
      <c r="J344" s="121">
        <v>0</v>
      </c>
      <c r="K344" s="121">
        <f>ROUND(E344*J344,2)</f>
        <v>0</v>
      </c>
      <c r="L344" s="121">
        <v>15</v>
      </c>
      <c r="M344" s="121">
        <f>G344*(1+L344/100)</f>
        <v>0</v>
      </c>
      <c r="N344" s="121">
        <v>1.3999999999999999E-4</v>
      </c>
      <c r="O344" s="121">
        <f>ROUND(E344*N344,2)</f>
        <v>0</v>
      </c>
      <c r="P344" s="121">
        <v>0</v>
      </c>
      <c r="Q344" s="121">
        <f>ROUND(E344*P344,2)</f>
        <v>0</v>
      </c>
      <c r="R344" s="121" t="s">
        <v>248</v>
      </c>
      <c r="S344" s="121" t="s">
        <v>130</v>
      </c>
      <c r="T344" s="121" t="s">
        <v>130</v>
      </c>
      <c r="U344" s="121">
        <v>0</v>
      </c>
      <c r="V344" s="121">
        <f>ROUND(E344*U344,2)</f>
        <v>0</v>
      </c>
      <c r="W344" s="121"/>
      <c r="X344" s="121" t="s">
        <v>147</v>
      </c>
      <c r="Y344" s="116"/>
      <c r="Z344" s="116"/>
      <c r="AA344" s="116"/>
      <c r="AB344" s="116"/>
      <c r="AC344" s="116"/>
      <c r="AD344" s="116"/>
      <c r="AE344" s="116"/>
      <c r="AF344" s="116"/>
      <c r="AG344" s="116" t="s">
        <v>148</v>
      </c>
      <c r="AH344" s="116"/>
      <c r="AI344" s="116"/>
      <c r="AJ344" s="116"/>
      <c r="AK344" s="116"/>
      <c r="AL344" s="116"/>
      <c r="AM344" s="116"/>
      <c r="AN344" s="116"/>
      <c r="AO344" s="116"/>
      <c r="AP344" s="116"/>
      <c r="AQ344" s="116"/>
      <c r="AR344" s="116"/>
      <c r="AS344" s="116"/>
      <c r="AT344" s="116"/>
      <c r="AU344" s="116"/>
      <c r="AV344" s="116"/>
      <c r="AW344" s="116"/>
      <c r="AX344" s="116"/>
      <c r="AY344" s="116"/>
      <c r="AZ344" s="116"/>
      <c r="BA344" s="116"/>
      <c r="BB344" s="116"/>
      <c r="BC344" s="116"/>
      <c r="BD344" s="116"/>
      <c r="BE344" s="116"/>
      <c r="BF344" s="116"/>
      <c r="BG344" s="116"/>
      <c r="BH344" s="116"/>
    </row>
    <row r="345" spans="1:60" outlineLevel="1" x14ac:dyDescent="0.2">
      <c r="A345" s="137">
        <v>133</v>
      </c>
      <c r="B345" s="138" t="s">
        <v>637</v>
      </c>
      <c r="C345" s="144" t="s">
        <v>638</v>
      </c>
      <c r="D345" s="139" t="s">
        <v>0</v>
      </c>
      <c r="E345" s="140">
        <v>159.3039</v>
      </c>
      <c r="F345" s="141"/>
      <c r="G345" s="142">
        <f>ROUND(E345*F345,2)</f>
        <v>0</v>
      </c>
      <c r="H345" s="121">
        <v>0</v>
      </c>
      <c r="I345" s="121">
        <f>ROUND(E345*H345,2)</f>
        <v>0</v>
      </c>
      <c r="J345" s="121">
        <v>0.77</v>
      </c>
      <c r="K345" s="121">
        <f>ROUND(E345*J345,2)</f>
        <v>122.66</v>
      </c>
      <c r="L345" s="121">
        <v>15</v>
      </c>
      <c r="M345" s="121">
        <f>G345*(1+L345/100)</f>
        <v>0</v>
      </c>
      <c r="N345" s="121">
        <v>0</v>
      </c>
      <c r="O345" s="121">
        <f>ROUND(E345*N345,2)</f>
        <v>0</v>
      </c>
      <c r="P345" s="121">
        <v>0</v>
      </c>
      <c r="Q345" s="121">
        <f>ROUND(E345*P345,2)</f>
        <v>0</v>
      </c>
      <c r="R345" s="121"/>
      <c r="S345" s="121" t="s">
        <v>130</v>
      </c>
      <c r="T345" s="121" t="s">
        <v>136</v>
      </c>
      <c r="U345" s="121">
        <v>0</v>
      </c>
      <c r="V345" s="121">
        <f>ROUND(E345*U345,2)</f>
        <v>0</v>
      </c>
      <c r="W345" s="121"/>
      <c r="X345" s="121" t="s">
        <v>213</v>
      </c>
      <c r="Y345" s="116"/>
      <c r="Z345" s="116"/>
      <c r="AA345" s="116"/>
      <c r="AB345" s="116"/>
      <c r="AC345" s="116"/>
      <c r="AD345" s="116"/>
      <c r="AE345" s="116"/>
      <c r="AF345" s="116"/>
      <c r="AG345" s="116" t="s">
        <v>214</v>
      </c>
      <c r="AH345" s="116"/>
      <c r="AI345" s="116"/>
      <c r="AJ345" s="116"/>
      <c r="AK345" s="116"/>
      <c r="AL345" s="116"/>
      <c r="AM345" s="116"/>
      <c r="AN345" s="116"/>
      <c r="AO345" s="116"/>
      <c r="AP345" s="116"/>
      <c r="AQ345" s="116"/>
      <c r="AR345" s="116"/>
      <c r="AS345" s="116"/>
      <c r="AT345" s="116"/>
      <c r="AU345" s="116"/>
      <c r="AV345" s="116"/>
      <c r="AW345" s="116"/>
      <c r="AX345" s="116"/>
      <c r="AY345" s="116"/>
      <c r="AZ345" s="116"/>
      <c r="BA345" s="116"/>
      <c r="BB345" s="116"/>
      <c r="BC345" s="116"/>
      <c r="BD345" s="116"/>
      <c r="BE345" s="116"/>
      <c r="BF345" s="116"/>
      <c r="BG345" s="116"/>
      <c r="BH345" s="116"/>
    </row>
    <row r="346" spans="1:60" x14ac:dyDescent="0.2">
      <c r="A346" s="125" t="s">
        <v>125</v>
      </c>
      <c r="B346" s="126" t="s">
        <v>85</v>
      </c>
      <c r="C346" s="143" t="s">
        <v>86</v>
      </c>
      <c r="D346" s="127"/>
      <c r="E346" s="128"/>
      <c r="F346" s="129"/>
      <c r="G346" s="130">
        <f>SUMIF(AG347:AG373,"&lt;&gt;NOR",G347:G373)</f>
        <v>0</v>
      </c>
      <c r="H346" s="124"/>
      <c r="I346" s="124">
        <f>SUM(I347:I373)</f>
        <v>11310.3</v>
      </c>
      <c r="J346" s="124"/>
      <c r="K346" s="124">
        <f>SUM(K347:K373)</f>
        <v>14132.82</v>
      </c>
      <c r="L346" s="124"/>
      <c r="M346" s="124">
        <f>SUM(M347:M373)</f>
        <v>0</v>
      </c>
      <c r="N346" s="124"/>
      <c r="O346" s="124">
        <f>SUM(O347:O373)</f>
        <v>0.12000000000000001</v>
      </c>
      <c r="P346" s="124"/>
      <c r="Q346" s="124">
        <f>SUM(Q347:Q373)</f>
        <v>0</v>
      </c>
      <c r="R346" s="124"/>
      <c r="S346" s="124"/>
      <c r="T346" s="124"/>
      <c r="U346" s="124"/>
      <c r="V346" s="124">
        <f>SUM(V347:V373)</f>
        <v>26.16</v>
      </c>
      <c r="W346" s="124"/>
      <c r="X346" s="124"/>
      <c r="AG346" t="s">
        <v>126</v>
      </c>
    </row>
    <row r="347" spans="1:60" outlineLevel="1" x14ac:dyDescent="0.2">
      <c r="A347" s="131">
        <v>134</v>
      </c>
      <c r="B347" s="132" t="s">
        <v>311</v>
      </c>
      <c r="C347" s="145" t="s">
        <v>312</v>
      </c>
      <c r="D347" s="133" t="s">
        <v>135</v>
      </c>
      <c r="E347" s="134">
        <v>18</v>
      </c>
      <c r="F347" s="135"/>
      <c r="G347" s="136">
        <f>ROUND(E347*F347,2)</f>
        <v>0</v>
      </c>
      <c r="H347" s="121">
        <v>24.89</v>
      </c>
      <c r="I347" s="121">
        <f>ROUND(E347*H347,2)</f>
        <v>448.02</v>
      </c>
      <c r="J347" s="121">
        <v>25.21</v>
      </c>
      <c r="K347" s="121">
        <f>ROUND(E347*J347,2)</f>
        <v>453.78</v>
      </c>
      <c r="L347" s="121">
        <v>15</v>
      </c>
      <c r="M347" s="121">
        <f>G347*(1+L347/100)</f>
        <v>0</v>
      </c>
      <c r="N347" s="121">
        <v>2.1000000000000001E-4</v>
      </c>
      <c r="O347" s="121">
        <f>ROUND(E347*N347,2)</f>
        <v>0</v>
      </c>
      <c r="P347" s="121">
        <v>0</v>
      </c>
      <c r="Q347" s="121">
        <f>ROUND(E347*P347,2)</f>
        <v>0</v>
      </c>
      <c r="R347" s="121"/>
      <c r="S347" s="121" t="s">
        <v>130</v>
      </c>
      <c r="T347" s="121" t="s">
        <v>130</v>
      </c>
      <c r="U347" s="121">
        <v>0.05</v>
      </c>
      <c r="V347" s="121">
        <f>ROUND(E347*U347,2)</f>
        <v>0.9</v>
      </c>
      <c r="W347" s="121"/>
      <c r="X347" s="121" t="s">
        <v>131</v>
      </c>
      <c r="Y347" s="116"/>
      <c r="Z347" s="116"/>
      <c r="AA347" s="116"/>
      <c r="AB347" s="116"/>
      <c r="AC347" s="116"/>
      <c r="AD347" s="116"/>
      <c r="AE347" s="116"/>
      <c r="AF347" s="116"/>
      <c r="AG347" s="116" t="s">
        <v>132</v>
      </c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  <c r="AV347" s="116"/>
      <c r="AW347" s="116"/>
      <c r="AX347" s="116"/>
      <c r="AY347" s="116"/>
      <c r="AZ347" s="116"/>
      <c r="BA347" s="116"/>
      <c r="BB347" s="116"/>
      <c r="BC347" s="116"/>
      <c r="BD347" s="116"/>
      <c r="BE347" s="116"/>
      <c r="BF347" s="116"/>
      <c r="BG347" s="116"/>
      <c r="BH347" s="116"/>
    </row>
    <row r="348" spans="1:60" outlineLevel="1" x14ac:dyDescent="0.2">
      <c r="A348" s="119"/>
      <c r="B348" s="120"/>
      <c r="C348" s="146" t="s">
        <v>433</v>
      </c>
      <c r="D348" s="122"/>
      <c r="E348" s="123">
        <v>16.399999999999999</v>
      </c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16"/>
      <c r="Z348" s="116"/>
      <c r="AA348" s="116"/>
      <c r="AB348" s="116"/>
      <c r="AC348" s="116"/>
      <c r="AD348" s="116"/>
      <c r="AE348" s="116"/>
      <c r="AF348" s="116"/>
      <c r="AG348" s="116" t="s">
        <v>138</v>
      </c>
      <c r="AH348" s="116">
        <v>0</v>
      </c>
      <c r="AI348" s="116"/>
      <c r="AJ348" s="116"/>
      <c r="AK348" s="116"/>
      <c r="AL348" s="116"/>
      <c r="AM348" s="116"/>
      <c r="AN348" s="116"/>
      <c r="AO348" s="116"/>
      <c r="AP348" s="116"/>
      <c r="AQ348" s="116"/>
      <c r="AR348" s="116"/>
      <c r="AS348" s="116"/>
      <c r="AT348" s="116"/>
      <c r="AU348" s="116"/>
      <c r="AV348" s="116"/>
      <c r="AW348" s="116"/>
      <c r="AX348" s="116"/>
      <c r="AY348" s="116"/>
      <c r="AZ348" s="116"/>
      <c r="BA348" s="116"/>
      <c r="BB348" s="116"/>
      <c r="BC348" s="116"/>
      <c r="BD348" s="116"/>
      <c r="BE348" s="116"/>
      <c r="BF348" s="116"/>
      <c r="BG348" s="116"/>
      <c r="BH348" s="116"/>
    </row>
    <row r="349" spans="1:60" outlineLevel="1" x14ac:dyDescent="0.2">
      <c r="A349" s="119"/>
      <c r="B349" s="120"/>
      <c r="C349" s="146" t="s">
        <v>434</v>
      </c>
      <c r="D349" s="122"/>
      <c r="E349" s="123">
        <v>-1.2</v>
      </c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16"/>
      <c r="Z349" s="116"/>
      <c r="AA349" s="116"/>
      <c r="AB349" s="116"/>
      <c r="AC349" s="116"/>
      <c r="AD349" s="116"/>
      <c r="AE349" s="116"/>
      <c r="AF349" s="116"/>
      <c r="AG349" s="116" t="s">
        <v>138</v>
      </c>
      <c r="AH349" s="116">
        <v>0</v>
      </c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16"/>
      <c r="BF349" s="116"/>
      <c r="BG349" s="116"/>
      <c r="BH349" s="116"/>
    </row>
    <row r="350" spans="1:60" outlineLevel="1" x14ac:dyDescent="0.2">
      <c r="A350" s="119"/>
      <c r="B350" s="120"/>
      <c r="C350" s="146" t="s">
        <v>435</v>
      </c>
      <c r="D350" s="122"/>
      <c r="E350" s="123">
        <v>2.8</v>
      </c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16"/>
      <c r="Z350" s="116"/>
      <c r="AA350" s="116"/>
      <c r="AB350" s="116"/>
      <c r="AC350" s="116"/>
      <c r="AD350" s="116"/>
      <c r="AE350" s="116"/>
      <c r="AF350" s="116"/>
      <c r="AG350" s="116" t="s">
        <v>138</v>
      </c>
      <c r="AH350" s="116">
        <v>0</v>
      </c>
      <c r="AI350" s="116"/>
      <c r="AJ350" s="116"/>
      <c r="AK350" s="116"/>
      <c r="AL350" s="116"/>
      <c r="AM350" s="116"/>
      <c r="AN350" s="116"/>
      <c r="AO350" s="116"/>
      <c r="AP350" s="116"/>
      <c r="AQ350" s="116"/>
      <c r="AR350" s="116"/>
      <c r="AS350" s="116"/>
      <c r="AT350" s="116"/>
      <c r="AU350" s="116"/>
      <c r="AV350" s="116"/>
      <c r="AW350" s="116"/>
      <c r="AX350" s="116"/>
      <c r="AY350" s="116"/>
      <c r="AZ350" s="116"/>
      <c r="BA350" s="116"/>
      <c r="BB350" s="116"/>
      <c r="BC350" s="116"/>
      <c r="BD350" s="116"/>
      <c r="BE350" s="116"/>
      <c r="BF350" s="116"/>
      <c r="BG350" s="116"/>
      <c r="BH350" s="116"/>
    </row>
    <row r="351" spans="1:60" outlineLevel="1" x14ac:dyDescent="0.2">
      <c r="A351" s="131">
        <v>135</v>
      </c>
      <c r="B351" s="132" t="s">
        <v>314</v>
      </c>
      <c r="C351" s="145" t="s">
        <v>315</v>
      </c>
      <c r="D351" s="133" t="s">
        <v>135</v>
      </c>
      <c r="E351" s="134">
        <v>18</v>
      </c>
      <c r="F351" s="135"/>
      <c r="G351" s="136">
        <f>ROUND(E351*F351,2)</f>
        <v>0</v>
      </c>
      <c r="H351" s="121">
        <v>0</v>
      </c>
      <c r="I351" s="121">
        <f>ROUND(E351*H351,2)</f>
        <v>0</v>
      </c>
      <c r="J351" s="121">
        <v>49.1</v>
      </c>
      <c r="K351" s="121">
        <f>ROUND(E351*J351,2)</f>
        <v>883.8</v>
      </c>
      <c r="L351" s="121">
        <v>15</v>
      </c>
      <c r="M351" s="121">
        <f>G351*(1+L351/100)</f>
        <v>0</v>
      </c>
      <c r="N351" s="121">
        <v>0</v>
      </c>
      <c r="O351" s="121">
        <f>ROUND(E351*N351,2)</f>
        <v>0</v>
      </c>
      <c r="P351" s="121">
        <v>0</v>
      </c>
      <c r="Q351" s="121">
        <f>ROUND(E351*P351,2)</f>
        <v>0</v>
      </c>
      <c r="R351" s="121"/>
      <c r="S351" s="121" t="s">
        <v>130</v>
      </c>
      <c r="T351" s="121" t="s">
        <v>136</v>
      </c>
      <c r="U351" s="121">
        <v>0.1</v>
      </c>
      <c r="V351" s="121">
        <f>ROUND(E351*U351,2)</f>
        <v>1.8</v>
      </c>
      <c r="W351" s="121"/>
      <c r="X351" s="121" t="s">
        <v>131</v>
      </c>
      <c r="Y351" s="116"/>
      <c r="Z351" s="116"/>
      <c r="AA351" s="116"/>
      <c r="AB351" s="116"/>
      <c r="AC351" s="116"/>
      <c r="AD351" s="116"/>
      <c r="AE351" s="116"/>
      <c r="AF351" s="116"/>
      <c r="AG351" s="116" t="s">
        <v>132</v>
      </c>
      <c r="AH351" s="116"/>
      <c r="AI351" s="116"/>
      <c r="AJ351" s="116"/>
      <c r="AK351" s="116"/>
      <c r="AL351" s="116"/>
      <c r="AM351" s="116"/>
      <c r="AN351" s="116"/>
      <c r="AO351" s="116"/>
      <c r="AP351" s="116"/>
      <c r="AQ351" s="116"/>
      <c r="AR351" s="116"/>
      <c r="AS351" s="116"/>
      <c r="AT351" s="116"/>
      <c r="AU351" s="116"/>
      <c r="AV351" s="116"/>
      <c r="AW351" s="116"/>
      <c r="AX351" s="116"/>
      <c r="AY351" s="116"/>
      <c r="AZ351" s="116"/>
      <c r="BA351" s="116"/>
      <c r="BB351" s="116"/>
      <c r="BC351" s="116"/>
      <c r="BD351" s="116"/>
      <c r="BE351" s="116"/>
      <c r="BF351" s="116"/>
      <c r="BG351" s="116"/>
      <c r="BH351" s="116"/>
    </row>
    <row r="352" spans="1:60" outlineLevel="1" x14ac:dyDescent="0.2">
      <c r="A352" s="119"/>
      <c r="B352" s="120"/>
      <c r="C352" s="146" t="s">
        <v>433</v>
      </c>
      <c r="D352" s="122"/>
      <c r="E352" s="123">
        <v>16.399999999999999</v>
      </c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16"/>
      <c r="Z352" s="116"/>
      <c r="AA352" s="116"/>
      <c r="AB352" s="116"/>
      <c r="AC352" s="116"/>
      <c r="AD352" s="116"/>
      <c r="AE352" s="116"/>
      <c r="AF352" s="116"/>
      <c r="AG352" s="116" t="s">
        <v>138</v>
      </c>
      <c r="AH352" s="116">
        <v>0</v>
      </c>
      <c r="AI352" s="116"/>
      <c r="AJ352" s="116"/>
      <c r="AK352" s="116"/>
      <c r="AL352" s="116"/>
      <c r="AM352" s="116"/>
      <c r="AN352" s="116"/>
      <c r="AO352" s="116"/>
      <c r="AP352" s="116"/>
      <c r="AQ352" s="116"/>
      <c r="AR352" s="116"/>
      <c r="AS352" s="116"/>
      <c r="AT352" s="116"/>
      <c r="AU352" s="116"/>
      <c r="AV352" s="116"/>
      <c r="AW352" s="116"/>
      <c r="AX352" s="116"/>
      <c r="AY352" s="116"/>
      <c r="AZ352" s="116"/>
      <c r="BA352" s="116"/>
      <c r="BB352" s="116"/>
      <c r="BC352" s="116"/>
      <c r="BD352" s="116"/>
      <c r="BE352" s="116"/>
      <c r="BF352" s="116"/>
      <c r="BG352" s="116"/>
      <c r="BH352" s="116"/>
    </row>
    <row r="353" spans="1:60" outlineLevel="1" x14ac:dyDescent="0.2">
      <c r="A353" s="119"/>
      <c r="B353" s="120"/>
      <c r="C353" s="146" t="s">
        <v>434</v>
      </c>
      <c r="D353" s="122"/>
      <c r="E353" s="123">
        <v>-1.2</v>
      </c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16"/>
      <c r="Z353" s="116"/>
      <c r="AA353" s="116"/>
      <c r="AB353" s="116"/>
      <c r="AC353" s="116"/>
      <c r="AD353" s="116"/>
      <c r="AE353" s="116"/>
      <c r="AF353" s="116"/>
      <c r="AG353" s="116" t="s">
        <v>138</v>
      </c>
      <c r="AH353" s="116">
        <v>0</v>
      </c>
      <c r="AI353" s="116"/>
      <c r="AJ353" s="116"/>
      <c r="AK353" s="116"/>
      <c r="AL353" s="116"/>
      <c r="AM353" s="116"/>
      <c r="AN353" s="116"/>
      <c r="AO353" s="116"/>
      <c r="AP353" s="116"/>
      <c r="AQ353" s="116"/>
      <c r="AR353" s="116"/>
      <c r="AS353" s="116"/>
      <c r="AT353" s="116"/>
      <c r="AU353" s="116"/>
      <c r="AV353" s="116"/>
      <c r="AW353" s="116"/>
      <c r="AX353" s="116"/>
      <c r="AY353" s="116"/>
      <c r="AZ353" s="116"/>
      <c r="BA353" s="116"/>
      <c r="BB353" s="116"/>
      <c r="BC353" s="116"/>
      <c r="BD353" s="116"/>
      <c r="BE353" s="116"/>
      <c r="BF353" s="116"/>
      <c r="BG353" s="116"/>
      <c r="BH353" s="116"/>
    </row>
    <row r="354" spans="1:60" outlineLevel="1" x14ac:dyDescent="0.2">
      <c r="A354" s="119"/>
      <c r="B354" s="120"/>
      <c r="C354" s="146" t="s">
        <v>435</v>
      </c>
      <c r="D354" s="122"/>
      <c r="E354" s="123">
        <v>2.8</v>
      </c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16"/>
      <c r="Z354" s="116"/>
      <c r="AA354" s="116"/>
      <c r="AB354" s="116"/>
      <c r="AC354" s="116"/>
      <c r="AD354" s="116"/>
      <c r="AE354" s="116"/>
      <c r="AF354" s="116"/>
      <c r="AG354" s="116" t="s">
        <v>138</v>
      </c>
      <c r="AH354" s="116">
        <v>0</v>
      </c>
      <c r="AI354" s="116"/>
      <c r="AJ354" s="116"/>
      <c r="AK354" s="116"/>
      <c r="AL354" s="116"/>
      <c r="AM354" s="116"/>
      <c r="AN354" s="116"/>
      <c r="AO354" s="116"/>
      <c r="AP354" s="116"/>
      <c r="AQ354" s="116"/>
      <c r="AR354" s="116"/>
      <c r="AS354" s="116"/>
      <c r="AT354" s="116"/>
      <c r="AU354" s="116"/>
      <c r="AV354" s="116"/>
      <c r="AW354" s="116"/>
      <c r="AX354" s="116"/>
      <c r="AY354" s="116"/>
      <c r="AZ354" s="116"/>
      <c r="BA354" s="116"/>
      <c r="BB354" s="116"/>
      <c r="BC354" s="116"/>
      <c r="BD354" s="116"/>
      <c r="BE354" s="116"/>
      <c r="BF354" s="116"/>
      <c r="BG354" s="116"/>
      <c r="BH354" s="116"/>
    </row>
    <row r="355" spans="1:60" outlineLevel="1" x14ac:dyDescent="0.2">
      <c r="A355" s="131">
        <v>136</v>
      </c>
      <c r="B355" s="132" t="s">
        <v>320</v>
      </c>
      <c r="C355" s="145" t="s">
        <v>639</v>
      </c>
      <c r="D355" s="133" t="s">
        <v>135</v>
      </c>
      <c r="E355" s="134">
        <v>18</v>
      </c>
      <c r="F355" s="135"/>
      <c r="G355" s="136">
        <f>ROUND(E355*F355,2)</f>
        <v>0</v>
      </c>
      <c r="H355" s="121">
        <v>142.66</v>
      </c>
      <c r="I355" s="121">
        <f>ROUND(E355*H355,2)</f>
        <v>2567.88</v>
      </c>
      <c r="J355" s="121">
        <v>653.34</v>
      </c>
      <c r="K355" s="121">
        <f>ROUND(E355*J355,2)</f>
        <v>11760.12</v>
      </c>
      <c r="L355" s="121">
        <v>15</v>
      </c>
      <c r="M355" s="121">
        <f>G355*(1+L355/100)</f>
        <v>0</v>
      </c>
      <c r="N355" s="121">
        <v>5.3499999999999997E-3</v>
      </c>
      <c r="O355" s="121">
        <f>ROUND(E355*N355,2)</f>
        <v>0.1</v>
      </c>
      <c r="P355" s="121">
        <v>0</v>
      </c>
      <c r="Q355" s="121">
        <f>ROUND(E355*P355,2)</f>
        <v>0</v>
      </c>
      <c r="R355" s="121"/>
      <c r="S355" s="121" t="s">
        <v>130</v>
      </c>
      <c r="T355" s="121" t="s">
        <v>130</v>
      </c>
      <c r="U355" s="121">
        <v>1.288</v>
      </c>
      <c r="V355" s="121">
        <f>ROUND(E355*U355,2)</f>
        <v>23.18</v>
      </c>
      <c r="W355" s="121"/>
      <c r="X355" s="121" t="s">
        <v>131</v>
      </c>
      <c r="Y355" s="116"/>
      <c r="Z355" s="116"/>
      <c r="AA355" s="116"/>
      <c r="AB355" s="116"/>
      <c r="AC355" s="116"/>
      <c r="AD355" s="116"/>
      <c r="AE355" s="116"/>
      <c r="AF355" s="116"/>
      <c r="AG355" s="116" t="s">
        <v>132</v>
      </c>
      <c r="AH355" s="116"/>
      <c r="AI355" s="116"/>
      <c r="AJ355" s="116"/>
      <c r="AK355" s="116"/>
      <c r="AL355" s="116"/>
      <c r="AM355" s="116"/>
      <c r="AN355" s="116"/>
      <c r="AO355" s="116"/>
      <c r="AP355" s="116"/>
      <c r="AQ355" s="116"/>
      <c r="AR355" s="116"/>
      <c r="AS355" s="116"/>
      <c r="AT355" s="116"/>
      <c r="AU355" s="116"/>
      <c r="AV355" s="116"/>
      <c r="AW355" s="116"/>
      <c r="AX355" s="116"/>
      <c r="AY355" s="116"/>
      <c r="AZ355" s="116"/>
      <c r="BA355" s="116"/>
      <c r="BB355" s="116"/>
      <c r="BC355" s="116"/>
      <c r="BD355" s="116"/>
      <c r="BE355" s="116"/>
      <c r="BF355" s="116"/>
      <c r="BG355" s="116"/>
      <c r="BH355" s="116"/>
    </row>
    <row r="356" spans="1:60" outlineLevel="1" x14ac:dyDescent="0.2">
      <c r="A356" s="119"/>
      <c r="B356" s="120"/>
      <c r="C356" s="146" t="s">
        <v>433</v>
      </c>
      <c r="D356" s="122"/>
      <c r="E356" s="123">
        <v>16.399999999999999</v>
      </c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16"/>
      <c r="Z356" s="116"/>
      <c r="AA356" s="116"/>
      <c r="AB356" s="116"/>
      <c r="AC356" s="116"/>
      <c r="AD356" s="116"/>
      <c r="AE356" s="116"/>
      <c r="AF356" s="116"/>
      <c r="AG356" s="116" t="s">
        <v>138</v>
      </c>
      <c r="AH356" s="116">
        <v>0</v>
      </c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  <c r="AS356" s="116"/>
      <c r="AT356" s="116"/>
      <c r="AU356" s="116"/>
      <c r="AV356" s="116"/>
      <c r="AW356" s="116"/>
      <c r="AX356" s="116"/>
      <c r="AY356" s="116"/>
      <c r="AZ356" s="116"/>
      <c r="BA356" s="116"/>
      <c r="BB356" s="116"/>
      <c r="BC356" s="116"/>
      <c r="BD356" s="116"/>
      <c r="BE356" s="116"/>
      <c r="BF356" s="116"/>
      <c r="BG356" s="116"/>
      <c r="BH356" s="116"/>
    </row>
    <row r="357" spans="1:60" outlineLevel="1" x14ac:dyDescent="0.2">
      <c r="A357" s="119"/>
      <c r="B357" s="120"/>
      <c r="C357" s="146" t="s">
        <v>434</v>
      </c>
      <c r="D357" s="122"/>
      <c r="E357" s="123">
        <v>-1.2</v>
      </c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16"/>
      <c r="Z357" s="116"/>
      <c r="AA357" s="116"/>
      <c r="AB357" s="116"/>
      <c r="AC357" s="116"/>
      <c r="AD357" s="116"/>
      <c r="AE357" s="116"/>
      <c r="AF357" s="116"/>
      <c r="AG357" s="116" t="s">
        <v>138</v>
      </c>
      <c r="AH357" s="116">
        <v>0</v>
      </c>
      <c r="AI357" s="116"/>
      <c r="AJ357" s="116"/>
      <c r="AK357" s="116"/>
      <c r="AL357" s="116"/>
      <c r="AM357" s="116"/>
      <c r="AN357" s="116"/>
      <c r="AO357" s="116"/>
      <c r="AP357" s="116"/>
      <c r="AQ357" s="116"/>
      <c r="AR357" s="116"/>
      <c r="AS357" s="116"/>
      <c r="AT357" s="116"/>
      <c r="AU357" s="116"/>
      <c r="AV357" s="116"/>
      <c r="AW357" s="116"/>
      <c r="AX357" s="116"/>
      <c r="AY357" s="116"/>
      <c r="AZ357" s="116"/>
      <c r="BA357" s="116"/>
      <c r="BB357" s="116"/>
      <c r="BC357" s="116"/>
      <c r="BD357" s="116"/>
      <c r="BE357" s="116"/>
      <c r="BF357" s="116"/>
      <c r="BG357" s="116"/>
      <c r="BH357" s="116"/>
    </row>
    <row r="358" spans="1:60" outlineLevel="1" x14ac:dyDescent="0.2">
      <c r="A358" s="119"/>
      <c r="B358" s="120"/>
      <c r="C358" s="146" t="s">
        <v>435</v>
      </c>
      <c r="D358" s="122"/>
      <c r="E358" s="123">
        <v>2.8</v>
      </c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16"/>
      <c r="Z358" s="116"/>
      <c r="AA358" s="116"/>
      <c r="AB358" s="116"/>
      <c r="AC358" s="116"/>
      <c r="AD358" s="116"/>
      <c r="AE358" s="116"/>
      <c r="AF358" s="116"/>
      <c r="AG358" s="116" t="s">
        <v>138</v>
      </c>
      <c r="AH358" s="116">
        <v>0</v>
      </c>
      <c r="AI358" s="116"/>
      <c r="AJ358" s="116"/>
      <c r="AK358" s="116"/>
      <c r="AL358" s="116"/>
      <c r="AM358" s="116"/>
      <c r="AN358" s="116"/>
      <c r="AO358" s="116"/>
      <c r="AP358" s="116"/>
      <c r="AQ358" s="116"/>
      <c r="AR358" s="116"/>
      <c r="AS358" s="116"/>
      <c r="AT358" s="116"/>
      <c r="AU358" s="116"/>
      <c r="AV358" s="116"/>
      <c r="AW358" s="116"/>
      <c r="AX358" s="116"/>
      <c r="AY358" s="116"/>
      <c r="AZ358" s="116"/>
      <c r="BA358" s="116"/>
      <c r="BB358" s="116"/>
      <c r="BC358" s="116"/>
      <c r="BD358" s="116"/>
      <c r="BE358" s="116"/>
      <c r="BF358" s="116"/>
      <c r="BG358" s="116"/>
      <c r="BH358" s="116"/>
    </row>
    <row r="359" spans="1:60" outlineLevel="1" x14ac:dyDescent="0.2">
      <c r="A359" s="131">
        <v>137</v>
      </c>
      <c r="B359" s="132" t="s">
        <v>322</v>
      </c>
      <c r="C359" s="145" t="s">
        <v>323</v>
      </c>
      <c r="D359" s="133" t="s">
        <v>135</v>
      </c>
      <c r="E359" s="134">
        <v>18</v>
      </c>
      <c r="F359" s="135"/>
      <c r="G359" s="136">
        <f>ROUND(E359*F359,2)</f>
        <v>0</v>
      </c>
      <c r="H359" s="121">
        <v>9.1999999999999993</v>
      </c>
      <c r="I359" s="121">
        <f>ROUND(E359*H359,2)</f>
        <v>165.6</v>
      </c>
      <c r="J359" s="121">
        <v>0</v>
      </c>
      <c r="K359" s="121">
        <f>ROUND(E359*J359,2)</f>
        <v>0</v>
      </c>
      <c r="L359" s="121">
        <v>15</v>
      </c>
      <c r="M359" s="121">
        <f>G359*(1+L359/100)</f>
        <v>0</v>
      </c>
      <c r="N359" s="121">
        <v>8.9999999999999998E-4</v>
      </c>
      <c r="O359" s="121">
        <f>ROUND(E359*N359,2)</f>
        <v>0.02</v>
      </c>
      <c r="P359" s="121">
        <v>0</v>
      </c>
      <c r="Q359" s="121">
        <f>ROUND(E359*P359,2)</f>
        <v>0</v>
      </c>
      <c r="R359" s="121"/>
      <c r="S359" s="121" t="s">
        <v>130</v>
      </c>
      <c r="T359" s="121" t="s">
        <v>130</v>
      </c>
      <c r="U359" s="121">
        <v>0</v>
      </c>
      <c r="V359" s="121">
        <f>ROUND(E359*U359,2)</f>
        <v>0</v>
      </c>
      <c r="W359" s="121"/>
      <c r="X359" s="121" t="s">
        <v>131</v>
      </c>
      <c r="Y359" s="116"/>
      <c r="Z359" s="116"/>
      <c r="AA359" s="116"/>
      <c r="AB359" s="116"/>
      <c r="AC359" s="116"/>
      <c r="AD359" s="116"/>
      <c r="AE359" s="116"/>
      <c r="AF359" s="116"/>
      <c r="AG359" s="116" t="s">
        <v>132</v>
      </c>
      <c r="AH359" s="116"/>
      <c r="AI359" s="116"/>
      <c r="AJ359" s="116"/>
      <c r="AK359" s="116"/>
      <c r="AL359" s="116"/>
      <c r="AM359" s="116"/>
      <c r="AN359" s="116"/>
      <c r="AO359" s="116"/>
      <c r="AP359" s="116"/>
      <c r="AQ359" s="116"/>
      <c r="AR359" s="116"/>
      <c r="AS359" s="116"/>
      <c r="AT359" s="116"/>
      <c r="AU359" s="116"/>
      <c r="AV359" s="116"/>
      <c r="AW359" s="116"/>
      <c r="AX359" s="116"/>
      <c r="AY359" s="116"/>
      <c r="AZ359" s="116"/>
      <c r="BA359" s="116"/>
      <c r="BB359" s="116"/>
      <c r="BC359" s="116"/>
      <c r="BD359" s="116"/>
      <c r="BE359" s="116"/>
      <c r="BF359" s="116"/>
      <c r="BG359" s="116"/>
      <c r="BH359" s="116"/>
    </row>
    <row r="360" spans="1:60" outlineLevel="1" x14ac:dyDescent="0.2">
      <c r="A360" s="119"/>
      <c r="B360" s="120"/>
      <c r="C360" s="146" t="s">
        <v>433</v>
      </c>
      <c r="D360" s="122"/>
      <c r="E360" s="123">
        <v>16.399999999999999</v>
      </c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16"/>
      <c r="Z360" s="116"/>
      <c r="AA360" s="116"/>
      <c r="AB360" s="116"/>
      <c r="AC360" s="116"/>
      <c r="AD360" s="116"/>
      <c r="AE360" s="116"/>
      <c r="AF360" s="116"/>
      <c r="AG360" s="116" t="s">
        <v>138</v>
      </c>
      <c r="AH360" s="116">
        <v>0</v>
      </c>
      <c r="AI360" s="116"/>
      <c r="AJ360" s="116"/>
      <c r="AK360" s="116"/>
      <c r="AL360" s="116"/>
      <c r="AM360" s="116"/>
      <c r="AN360" s="116"/>
      <c r="AO360" s="116"/>
      <c r="AP360" s="116"/>
      <c r="AQ360" s="116"/>
      <c r="AR360" s="116"/>
      <c r="AS360" s="116"/>
      <c r="AT360" s="116"/>
      <c r="AU360" s="116"/>
      <c r="AV360" s="116"/>
      <c r="AW360" s="116"/>
      <c r="AX360" s="116"/>
      <c r="AY360" s="116"/>
      <c r="AZ360" s="116"/>
      <c r="BA360" s="116"/>
      <c r="BB360" s="116"/>
      <c r="BC360" s="116"/>
      <c r="BD360" s="116"/>
      <c r="BE360" s="116"/>
      <c r="BF360" s="116"/>
      <c r="BG360" s="116"/>
      <c r="BH360" s="116"/>
    </row>
    <row r="361" spans="1:60" outlineLevel="1" x14ac:dyDescent="0.2">
      <c r="A361" s="119"/>
      <c r="B361" s="120"/>
      <c r="C361" s="146" t="s">
        <v>434</v>
      </c>
      <c r="D361" s="122"/>
      <c r="E361" s="123">
        <v>-1.2</v>
      </c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16"/>
      <c r="Z361" s="116"/>
      <c r="AA361" s="116"/>
      <c r="AB361" s="116"/>
      <c r="AC361" s="116"/>
      <c r="AD361" s="116"/>
      <c r="AE361" s="116"/>
      <c r="AF361" s="116"/>
      <c r="AG361" s="116" t="s">
        <v>138</v>
      </c>
      <c r="AH361" s="116">
        <v>0</v>
      </c>
      <c r="AI361" s="116"/>
      <c r="AJ361" s="116"/>
      <c r="AK361" s="116"/>
      <c r="AL361" s="116"/>
      <c r="AM361" s="116"/>
      <c r="AN361" s="116"/>
      <c r="AO361" s="116"/>
      <c r="AP361" s="116"/>
      <c r="AQ361" s="116"/>
      <c r="AR361" s="116"/>
      <c r="AS361" s="116"/>
      <c r="AT361" s="116"/>
      <c r="AU361" s="116"/>
      <c r="AV361" s="116"/>
      <c r="AW361" s="116"/>
      <c r="AX361" s="116"/>
      <c r="AY361" s="116"/>
      <c r="AZ361" s="116"/>
      <c r="BA361" s="116"/>
      <c r="BB361" s="116"/>
      <c r="BC361" s="116"/>
      <c r="BD361" s="116"/>
      <c r="BE361" s="116"/>
      <c r="BF361" s="116"/>
      <c r="BG361" s="116"/>
      <c r="BH361" s="116"/>
    </row>
    <row r="362" spans="1:60" outlineLevel="1" x14ac:dyDescent="0.2">
      <c r="A362" s="119"/>
      <c r="B362" s="120"/>
      <c r="C362" s="146" t="s">
        <v>435</v>
      </c>
      <c r="D362" s="122"/>
      <c r="E362" s="123">
        <v>2.8</v>
      </c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16"/>
      <c r="Z362" s="116"/>
      <c r="AA362" s="116"/>
      <c r="AB362" s="116"/>
      <c r="AC362" s="116"/>
      <c r="AD362" s="116"/>
      <c r="AE362" s="116"/>
      <c r="AF362" s="116"/>
      <c r="AG362" s="116" t="s">
        <v>138</v>
      </c>
      <c r="AH362" s="116">
        <v>0</v>
      </c>
      <c r="AI362" s="116"/>
      <c r="AJ362" s="116"/>
      <c r="AK362" s="116"/>
      <c r="AL362" s="116"/>
      <c r="AM362" s="116"/>
      <c r="AN362" s="116"/>
      <c r="AO362" s="116"/>
      <c r="AP362" s="116"/>
      <c r="AQ362" s="116"/>
      <c r="AR362" s="116"/>
      <c r="AS362" s="116"/>
      <c r="AT362" s="116"/>
      <c r="AU362" s="116"/>
      <c r="AV362" s="116"/>
      <c r="AW362" s="116"/>
      <c r="AX362" s="116"/>
      <c r="AY362" s="116"/>
      <c r="AZ362" s="116"/>
      <c r="BA362" s="116"/>
      <c r="BB362" s="116"/>
      <c r="BC362" s="116"/>
      <c r="BD362" s="116"/>
      <c r="BE362" s="116"/>
      <c r="BF362" s="116"/>
      <c r="BG362" s="116"/>
      <c r="BH362" s="116"/>
    </row>
    <row r="363" spans="1:60" ht="22.5" outlineLevel="1" x14ac:dyDescent="0.2">
      <c r="A363" s="131">
        <v>138</v>
      </c>
      <c r="B363" s="132" t="s">
        <v>640</v>
      </c>
      <c r="C363" s="145" t="s">
        <v>641</v>
      </c>
      <c r="D363" s="133" t="s">
        <v>141</v>
      </c>
      <c r="E363" s="134">
        <v>2.2999999999999998</v>
      </c>
      <c r="F363" s="135"/>
      <c r="G363" s="136">
        <f>ROUND(E363*F363,2)</f>
        <v>0</v>
      </c>
      <c r="H363" s="121">
        <v>0</v>
      </c>
      <c r="I363" s="121">
        <f>ROUND(E363*H363,2)</f>
        <v>0</v>
      </c>
      <c r="J363" s="121">
        <v>60.5</v>
      </c>
      <c r="K363" s="121">
        <f>ROUND(E363*J363,2)</f>
        <v>139.15</v>
      </c>
      <c r="L363" s="121">
        <v>15</v>
      </c>
      <c r="M363" s="121">
        <f>G363*(1+L363/100)</f>
        <v>0</v>
      </c>
      <c r="N363" s="121">
        <v>0</v>
      </c>
      <c r="O363" s="121">
        <f>ROUND(E363*N363,2)</f>
        <v>0</v>
      </c>
      <c r="P363" s="121">
        <v>0</v>
      </c>
      <c r="Q363" s="121">
        <f>ROUND(E363*P363,2)</f>
        <v>0</v>
      </c>
      <c r="R363" s="121"/>
      <c r="S363" s="121" t="s">
        <v>130</v>
      </c>
      <c r="T363" s="121" t="s">
        <v>130</v>
      </c>
      <c r="U363" s="121">
        <v>0.12</v>
      </c>
      <c r="V363" s="121">
        <f>ROUND(E363*U363,2)</f>
        <v>0.28000000000000003</v>
      </c>
      <c r="W363" s="121"/>
      <c r="X363" s="121" t="s">
        <v>131</v>
      </c>
      <c r="Y363" s="116"/>
      <c r="Z363" s="116"/>
      <c r="AA363" s="116"/>
      <c r="AB363" s="116"/>
      <c r="AC363" s="116"/>
      <c r="AD363" s="116"/>
      <c r="AE363" s="116"/>
      <c r="AF363" s="116"/>
      <c r="AG363" s="116" t="s">
        <v>132</v>
      </c>
      <c r="AH363" s="116"/>
      <c r="AI363" s="116"/>
      <c r="AJ363" s="116"/>
      <c r="AK363" s="116"/>
      <c r="AL363" s="116"/>
      <c r="AM363" s="116"/>
      <c r="AN363" s="116"/>
      <c r="AO363" s="116"/>
      <c r="AP363" s="116"/>
      <c r="AQ363" s="116"/>
      <c r="AR363" s="116"/>
      <c r="AS363" s="116"/>
      <c r="AT363" s="116"/>
      <c r="AU363" s="116"/>
      <c r="AV363" s="116"/>
      <c r="AW363" s="116"/>
      <c r="AX363" s="116"/>
      <c r="AY363" s="116"/>
      <c r="AZ363" s="116"/>
      <c r="BA363" s="116"/>
      <c r="BB363" s="116"/>
      <c r="BC363" s="116"/>
      <c r="BD363" s="116"/>
      <c r="BE363" s="116"/>
      <c r="BF363" s="116"/>
      <c r="BG363" s="116"/>
      <c r="BH363" s="116"/>
    </row>
    <row r="364" spans="1:60" outlineLevel="1" x14ac:dyDescent="0.2">
      <c r="A364" s="119"/>
      <c r="B364" s="120"/>
      <c r="C364" s="146" t="s">
        <v>642</v>
      </c>
      <c r="D364" s="122"/>
      <c r="E364" s="123">
        <v>2.2999999999999998</v>
      </c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16"/>
      <c r="Z364" s="116"/>
      <c r="AA364" s="116"/>
      <c r="AB364" s="116"/>
      <c r="AC364" s="116"/>
      <c r="AD364" s="116"/>
      <c r="AE364" s="116"/>
      <c r="AF364" s="116"/>
      <c r="AG364" s="116" t="s">
        <v>138</v>
      </c>
      <c r="AH364" s="116">
        <v>0</v>
      </c>
      <c r="AI364" s="116"/>
      <c r="AJ364" s="116"/>
      <c r="AK364" s="116"/>
      <c r="AL364" s="116"/>
      <c r="AM364" s="116"/>
      <c r="AN364" s="116"/>
      <c r="AO364" s="116"/>
      <c r="AP364" s="116"/>
      <c r="AQ364" s="116"/>
      <c r="AR364" s="116"/>
      <c r="AS364" s="116"/>
      <c r="AT364" s="116"/>
      <c r="AU364" s="116"/>
      <c r="AV364" s="116"/>
      <c r="AW364" s="116"/>
      <c r="AX364" s="116"/>
      <c r="AY364" s="116"/>
      <c r="AZ364" s="116"/>
      <c r="BA364" s="116"/>
      <c r="BB364" s="116"/>
      <c r="BC364" s="116"/>
      <c r="BD364" s="116"/>
      <c r="BE364" s="116"/>
      <c r="BF364" s="116"/>
      <c r="BG364" s="116"/>
      <c r="BH364" s="116"/>
    </row>
    <row r="365" spans="1:60" ht="22.5" outlineLevel="1" x14ac:dyDescent="0.2">
      <c r="A365" s="131">
        <v>139</v>
      </c>
      <c r="B365" s="132" t="s">
        <v>324</v>
      </c>
      <c r="C365" s="145" t="s">
        <v>643</v>
      </c>
      <c r="D365" s="133" t="s">
        <v>135</v>
      </c>
      <c r="E365" s="134">
        <v>19.8</v>
      </c>
      <c r="F365" s="135"/>
      <c r="G365" s="136">
        <f>ROUND(E365*F365,2)</f>
        <v>0</v>
      </c>
      <c r="H365" s="121">
        <v>400</v>
      </c>
      <c r="I365" s="121">
        <f>ROUND(E365*H365,2)</f>
        <v>7920</v>
      </c>
      <c r="J365" s="121">
        <v>0</v>
      </c>
      <c r="K365" s="121">
        <f>ROUND(E365*J365,2)</f>
        <v>0</v>
      </c>
      <c r="L365" s="121">
        <v>15</v>
      </c>
      <c r="M365" s="121">
        <f>G365*(1+L365/100)</f>
        <v>0</v>
      </c>
      <c r="N365" s="121">
        <v>0</v>
      </c>
      <c r="O365" s="121">
        <f>ROUND(E365*N365,2)</f>
        <v>0</v>
      </c>
      <c r="P365" s="121">
        <v>0</v>
      </c>
      <c r="Q365" s="121">
        <f>ROUND(E365*P365,2)</f>
        <v>0</v>
      </c>
      <c r="R365" s="121"/>
      <c r="S365" s="121" t="s">
        <v>145</v>
      </c>
      <c r="T365" s="121" t="s">
        <v>146</v>
      </c>
      <c r="U365" s="121">
        <v>0</v>
      </c>
      <c r="V365" s="121">
        <f>ROUND(E365*U365,2)</f>
        <v>0</v>
      </c>
      <c r="W365" s="121"/>
      <c r="X365" s="121" t="s">
        <v>151</v>
      </c>
      <c r="Y365" s="116"/>
      <c r="Z365" s="116"/>
      <c r="AA365" s="116"/>
      <c r="AB365" s="116"/>
      <c r="AC365" s="116"/>
      <c r="AD365" s="116"/>
      <c r="AE365" s="116"/>
      <c r="AF365" s="116"/>
      <c r="AG365" s="116" t="s">
        <v>326</v>
      </c>
      <c r="AH365" s="116"/>
      <c r="AI365" s="116"/>
      <c r="AJ365" s="116"/>
      <c r="AK365" s="116"/>
      <c r="AL365" s="116"/>
      <c r="AM365" s="116"/>
      <c r="AN365" s="116"/>
      <c r="AO365" s="116"/>
      <c r="AP365" s="116"/>
      <c r="AQ365" s="116"/>
      <c r="AR365" s="116"/>
      <c r="AS365" s="116"/>
      <c r="AT365" s="116"/>
      <c r="AU365" s="116"/>
      <c r="AV365" s="116"/>
      <c r="AW365" s="116"/>
      <c r="AX365" s="116"/>
      <c r="AY365" s="116"/>
      <c r="AZ365" s="116"/>
      <c r="BA365" s="116"/>
      <c r="BB365" s="116"/>
      <c r="BC365" s="116"/>
      <c r="BD365" s="116"/>
      <c r="BE365" s="116"/>
      <c r="BF365" s="116"/>
      <c r="BG365" s="116"/>
      <c r="BH365" s="116"/>
    </row>
    <row r="366" spans="1:60" outlineLevel="1" x14ac:dyDescent="0.2">
      <c r="A366" s="119"/>
      <c r="B366" s="120"/>
      <c r="C366" s="151" t="s">
        <v>595</v>
      </c>
      <c r="D366" s="149"/>
      <c r="E366" s="150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16"/>
      <c r="Z366" s="116"/>
      <c r="AA366" s="116"/>
      <c r="AB366" s="116"/>
      <c r="AC366" s="116"/>
      <c r="AD366" s="116"/>
      <c r="AE366" s="116"/>
      <c r="AF366" s="116"/>
      <c r="AG366" s="116" t="s">
        <v>138</v>
      </c>
      <c r="AH366" s="116"/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6"/>
      <c r="AU366" s="116"/>
      <c r="AV366" s="116"/>
      <c r="AW366" s="116"/>
      <c r="AX366" s="116"/>
      <c r="AY366" s="116"/>
      <c r="AZ366" s="116"/>
      <c r="BA366" s="116"/>
      <c r="BB366" s="116"/>
      <c r="BC366" s="116"/>
      <c r="BD366" s="116"/>
      <c r="BE366" s="116"/>
      <c r="BF366" s="116"/>
      <c r="BG366" s="116"/>
      <c r="BH366" s="116"/>
    </row>
    <row r="367" spans="1:60" outlineLevel="1" x14ac:dyDescent="0.2">
      <c r="A367" s="119"/>
      <c r="B367" s="120"/>
      <c r="C367" s="152" t="s">
        <v>644</v>
      </c>
      <c r="D367" s="149"/>
      <c r="E367" s="150">
        <v>16.399999999999999</v>
      </c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16"/>
      <c r="Z367" s="116"/>
      <c r="AA367" s="116"/>
      <c r="AB367" s="116"/>
      <c r="AC367" s="116"/>
      <c r="AD367" s="116"/>
      <c r="AE367" s="116"/>
      <c r="AF367" s="116"/>
      <c r="AG367" s="116" t="s">
        <v>138</v>
      </c>
      <c r="AH367" s="116">
        <v>2</v>
      </c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6"/>
      <c r="AU367" s="116"/>
      <c r="AV367" s="116"/>
      <c r="AW367" s="116"/>
      <c r="AX367" s="116"/>
      <c r="AY367" s="116"/>
      <c r="AZ367" s="116"/>
      <c r="BA367" s="116"/>
      <c r="BB367" s="116"/>
      <c r="BC367" s="116"/>
      <c r="BD367" s="116"/>
      <c r="BE367" s="116"/>
      <c r="BF367" s="116"/>
      <c r="BG367" s="116"/>
      <c r="BH367" s="116"/>
    </row>
    <row r="368" spans="1:60" outlineLevel="1" x14ac:dyDescent="0.2">
      <c r="A368" s="119"/>
      <c r="B368" s="120"/>
      <c r="C368" s="152" t="s">
        <v>645</v>
      </c>
      <c r="D368" s="149"/>
      <c r="E368" s="150">
        <v>-1.2</v>
      </c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16"/>
      <c r="Z368" s="116"/>
      <c r="AA368" s="116"/>
      <c r="AB368" s="116"/>
      <c r="AC368" s="116"/>
      <c r="AD368" s="116"/>
      <c r="AE368" s="116"/>
      <c r="AF368" s="116"/>
      <c r="AG368" s="116" t="s">
        <v>138</v>
      </c>
      <c r="AH368" s="116">
        <v>2</v>
      </c>
      <c r="AI368" s="116"/>
      <c r="AJ368" s="116"/>
      <c r="AK368" s="116"/>
      <c r="AL368" s="116"/>
      <c r="AM368" s="116"/>
      <c r="AN368" s="116"/>
      <c r="AO368" s="116"/>
      <c r="AP368" s="116"/>
      <c r="AQ368" s="116"/>
      <c r="AR368" s="116"/>
      <c r="AS368" s="116"/>
      <c r="AT368" s="116"/>
      <c r="AU368" s="116"/>
      <c r="AV368" s="116"/>
      <c r="AW368" s="116"/>
      <c r="AX368" s="116"/>
      <c r="AY368" s="116"/>
      <c r="AZ368" s="116"/>
      <c r="BA368" s="116"/>
      <c r="BB368" s="116"/>
      <c r="BC368" s="116"/>
      <c r="BD368" s="116"/>
      <c r="BE368" s="116"/>
      <c r="BF368" s="116"/>
      <c r="BG368" s="116"/>
      <c r="BH368" s="116"/>
    </row>
    <row r="369" spans="1:60" outlineLevel="1" x14ac:dyDescent="0.2">
      <c r="A369" s="119"/>
      <c r="B369" s="120"/>
      <c r="C369" s="152" t="s">
        <v>646</v>
      </c>
      <c r="D369" s="149"/>
      <c r="E369" s="150">
        <v>2.8</v>
      </c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16"/>
      <c r="Z369" s="116"/>
      <c r="AA369" s="116"/>
      <c r="AB369" s="116"/>
      <c r="AC369" s="116"/>
      <c r="AD369" s="116"/>
      <c r="AE369" s="116"/>
      <c r="AF369" s="116"/>
      <c r="AG369" s="116" t="s">
        <v>138</v>
      </c>
      <c r="AH369" s="116">
        <v>2</v>
      </c>
      <c r="AI369" s="116"/>
      <c r="AJ369" s="116"/>
      <c r="AK369" s="116"/>
      <c r="AL369" s="116"/>
      <c r="AM369" s="116"/>
      <c r="AN369" s="116"/>
      <c r="AO369" s="116"/>
      <c r="AP369" s="116"/>
      <c r="AQ369" s="116"/>
      <c r="AR369" s="116"/>
      <c r="AS369" s="116"/>
      <c r="AT369" s="116"/>
      <c r="AU369" s="116"/>
      <c r="AV369" s="116"/>
      <c r="AW369" s="116"/>
      <c r="AX369" s="116"/>
      <c r="AY369" s="116"/>
      <c r="AZ369" s="116"/>
      <c r="BA369" s="116"/>
      <c r="BB369" s="116"/>
      <c r="BC369" s="116"/>
      <c r="BD369" s="116"/>
      <c r="BE369" s="116"/>
      <c r="BF369" s="116"/>
      <c r="BG369" s="116"/>
      <c r="BH369" s="116"/>
    </row>
    <row r="370" spans="1:60" outlineLevel="1" x14ac:dyDescent="0.2">
      <c r="A370" s="119"/>
      <c r="B370" s="120"/>
      <c r="C370" s="151" t="s">
        <v>598</v>
      </c>
      <c r="D370" s="149"/>
      <c r="E370" s="150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16"/>
      <c r="Z370" s="116"/>
      <c r="AA370" s="116"/>
      <c r="AB370" s="116"/>
      <c r="AC370" s="116"/>
      <c r="AD370" s="116"/>
      <c r="AE370" s="116"/>
      <c r="AF370" s="116"/>
      <c r="AG370" s="116" t="s">
        <v>138</v>
      </c>
      <c r="AH370" s="116"/>
      <c r="AI370" s="116"/>
      <c r="AJ370" s="116"/>
      <c r="AK370" s="116"/>
      <c r="AL370" s="116"/>
      <c r="AM370" s="116"/>
      <c r="AN370" s="116"/>
      <c r="AO370" s="116"/>
      <c r="AP370" s="116"/>
      <c r="AQ370" s="116"/>
      <c r="AR370" s="116"/>
      <c r="AS370" s="116"/>
      <c r="AT370" s="116"/>
      <c r="AU370" s="116"/>
      <c r="AV370" s="116"/>
      <c r="AW370" s="116"/>
      <c r="AX370" s="116"/>
      <c r="AY370" s="116"/>
      <c r="AZ370" s="116"/>
      <c r="BA370" s="116"/>
      <c r="BB370" s="116"/>
      <c r="BC370" s="116"/>
      <c r="BD370" s="116"/>
      <c r="BE370" s="116"/>
      <c r="BF370" s="116"/>
      <c r="BG370" s="116"/>
      <c r="BH370" s="116"/>
    </row>
    <row r="371" spans="1:60" outlineLevel="1" x14ac:dyDescent="0.2">
      <c r="A371" s="119"/>
      <c r="B371" s="120"/>
      <c r="C371" s="146" t="s">
        <v>647</v>
      </c>
      <c r="D371" s="122"/>
      <c r="E371" s="123">
        <v>19.8</v>
      </c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16"/>
      <c r="Z371" s="116"/>
      <c r="AA371" s="116"/>
      <c r="AB371" s="116"/>
      <c r="AC371" s="116"/>
      <c r="AD371" s="116"/>
      <c r="AE371" s="116"/>
      <c r="AF371" s="116"/>
      <c r="AG371" s="116" t="s">
        <v>138</v>
      </c>
      <c r="AH371" s="116">
        <v>0</v>
      </c>
      <c r="AI371" s="116"/>
      <c r="AJ371" s="116"/>
      <c r="AK371" s="116"/>
      <c r="AL371" s="116"/>
      <c r="AM371" s="116"/>
      <c r="AN371" s="116"/>
      <c r="AO371" s="116"/>
      <c r="AP371" s="116"/>
      <c r="AQ371" s="116"/>
      <c r="AR371" s="116"/>
      <c r="AS371" s="116"/>
      <c r="AT371" s="116"/>
      <c r="AU371" s="116"/>
      <c r="AV371" s="116"/>
      <c r="AW371" s="116"/>
      <c r="AX371" s="116"/>
      <c r="AY371" s="116"/>
      <c r="AZ371" s="116"/>
      <c r="BA371" s="116"/>
      <c r="BB371" s="116"/>
      <c r="BC371" s="116"/>
      <c r="BD371" s="116"/>
      <c r="BE371" s="116"/>
      <c r="BF371" s="116"/>
      <c r="BG371" s="116"/>
      <c r="BH371" s="116"/>
    </row>
    <row r="372" spans="1:60" outlineLevel="1" x14ac:dyDescent="0.2">
      <c r="A372" s="137">
        <v>140</v>
      </c>
      <c r="B372" s="138" t="s">
        <v>648</v>
      </c>
      <c r="C372" s="144" t="s">
        <v>649</v>
      </c>
      <c r="D372" s="139" t="s">
        <v>141</v>
      </c>
      <c r="E372" s="140">
        <v>2.4</v>
      </c>
      <c r="F372" s="141"/>
      <c r="G372" s="142">
        <f>ROUND(E372*F372,2)</f>
        <v>0</v>
      </c>
      <c r="H372" s="121">
        <v>87</v>
      </c>
      <c r="I372" s="121">
        <f>ROUND(E372*H372,2)</f>
        <v>208.8</v>
      </c>
      <c r="J372" s="121">
        <v>0</v>
      </c>
      <c r="K372" s="121">
        <f>ROUND(E372*J372,2)</f>
        <v>0</v>
      </c>
      <c r="L372" s="121">
        <v>15</v>
      </c>
      <c r="M372" s="121">
        <f>G372*(1+L372/100)</f>
        <v>0</v>
      </c>
      <c r="N372" s="121">
        <v>2.2000000000000001E-4</v>
      </c>
      <c r="O372" s="121">
        <f>ROUND(E372*N372,2)</f>
        <v>0</v>
      </c>
      <c r="P372" s="121">
        <v>0</v>
      </c>
      <c r="Q372" s="121">
        <f>ROUND(E372*P372,2)</f>
        <v>0</v>
      </c>
      <c r="R372" s="121"/>
      <c r="S372" s="121" t="s">
        <v>145</v>
      </c>
      <c r="T372" s="121" t="s">
        <v>146</v>
      </c>
      <c r="U372" s="121">
        <v>0</v>
      </c>
      <c r="V372" s="121">
        <f>ROUND(E372*U372,2)</f>
        <v>0</v>
      </c>
      <c r="W372" s="121"/>
      <c r="X372" s="121" t="s">
        <v>151</v>
      </c>
      <c r="Y372" s="116"/>
      <c r="Z372" s="116"/>
      <c r="AA372" s="116"/>
      <c r="AB372" s="116"/>
      <c r="AC372" s="116"/>
      <c r="AD372" s="116"/>
      <c r="AE372" s="116"/>
      <c r="AF372" s="116"/>
      <c r="AG372" s="116" t="s">
        <v>326</v>
      </c>
      <c r="AH372" s="116"/>
      <c r="AI372" s="116"/>
      <c r="AJ372" s="116"/>
      <c r="AK372" s="116"/>
      <c r="AL372" s="116"/>
      <c r="AM372" s="116"/>
      <c r="AN372" s="116"/>
      <c r="AO372" s="116"/>
      <c r="AP372" s="116"/>
      <c r="AQ372" s="116"/>
      <c r="AR372" s="116"/>
      <c r="AS372" s="116"/>
      <c r="AT372" s="116"/>
      <c r="AU372" s="116"/>
      <c r="AV372" s="116"/>
      <c r="AW372" s="116"/>
      <c r="AX372" s="116"/>
      <c r="AY372" s="116"/>
      <c r="AZ372" s="116"/>
      <c r="BA372" s="116"/>
      <c r="BB372" s="116"/>
      <c r="BC372" s="116"/>
      <c r="BD372" s="116"/>
      <c r="BE372" s="116"/>
      <c r="BF372" s="116"/>
      <c r="BG372" s="116"/>
      <c r="BH372" s="116"/>
    </row>
    <row r="373" spans="1:60" outlineLevel="1" x14ac:dyDescent="0.2">
      <c r="A373" s="137">
        <v>141</v>
      </c>
      <c r="B373" s="138" t="s">
        <v>328</v>
      </c>
      <c r="C373" s="144" t="s">
        <v>329</v>
      </c>
      <c r="D373" s="139" t="s">
        <v>0</v>
      </c>
      <c r="E373" s="140">
        <v>245.47149999999999</v>
      </c>
      <c r="F373" s="141"/>
      <c r="G373" s="142">
        <f>ROUND(E373*F373,2)</f>
        <v>0</v>
      </c>
      <c r="H373" s="121">
        <v>0</v>
      </c>
      <c r="I373" s="121">
        <f>ROUND(E373*H373,2)</f>
        <v>0</v>
      </c>
      <c r="J373" s="121">
        <v>3.65</v>
      </c>
      <c r="K373" s="121">
        <f>ROUND(E373*J373,2)</f>
        <v>895.97</v>
      </c>
      <c r="L373" s="121">
        <v>15</v>
      </c>
      <c r="M373" s="121">
        <f>G373*(1+L373/100)</f>
        <v>0</v>
      </c>
      <c r="N373" s="121">
        <v>0</v>
      </c>
      <c r="O373" s="121">
        <f>ROUND(E373*N373,2)</f>
        <v>0</v>
      </c>
      <c r="P373" s="121">
        <v>0</v>
      </c>
      <c r="Q373" s="121">
        <f>ROUND(E373*P373,2)</f>
        <v>0</v>
      </c>
      <c r="R373" s="121"/>
      <c r="S373" s="121" t="s">
        <v>130</v>
      </c>
      <c r="T373" s="121" t="s">
        <v>136</v>
      </c>
      <c r="U373" s="121">
        <v>0</v>
      </c>
      <c r="V373" s="121">
        <f>ROUND(E373*U373,2)</f>
        <v>0</v>
      </c>
      <c r="W373" s="121"/>
      <c r="X373" s="121" t="s">
        <v>213</v>
      </c>
      <c r="Y373" s="116"/>
      <c r="Z373" s="116"/>
      <c r="AA373" s="116"/>
      <c r="AB373" s="116"/>
      <c r="AC373" s="116"/>
      <c r="AD373" s="116"/>
      <c r="AE373" s="116"/>
      <c r="AF373" s="116"/>
      <c r="AG373" s="116" t="s">
        <v>214</v>
      </c>
      <c r="AH373" s="116"/>
      <c r="AI373" s="116"/>
      <c r="AJ373" s="116"/>
      <c r="AK373" s="116"/>
      <c r="AL373" s="116"/>
      <c r="AM373" s="116"/>
      <c r="AN373" s="116"/>
      <c r="AO373" s="116"/>
      <c r="AP373" s="116"/>
      <c r="AQ373" s="116"/>
      <c r="AR373" s="116"/>
      <c r="AS373" s="116"/>
      <c r="AT373" s="116"/>
      <c r="AU373" s="116"/>
      <c r="AV373" s="116"/>
      <c r="AW373" s="116"/>
      <c r="AX373" s="116"/>
      <c r="AY373" s="116"/>
      <c r="AZ373" s="116"/>
      <c r="BA373" s="116"/>
      <c r="BB373" s="116"/>
      <c r="BC373" s="116"/>
      <c r="BD373" s="116"/>
      <c r="BE373" s="116"/>
      <c r="BF373" s="116"/>
      <c r="BG373" s="116"/>
      <c r="BH373" s="116"/>
    </row>
    <row r="374" spans="1:60" x14ac:dyDescent="0.2">
      <c r="A374" s="125" t="s">
        <v>125</v>
      </c>
      <c r="B374" s="126" t="s">
        <v>87</v>
      </c>
      <c r="C374" s="143" t="s">
        <v>88</v>
      </c>
      <c r="D374" s="127"/>
      <c r="E374" s="128"/>
      <c r="F374" s="129"/>
      <c r="G374" s="130">
        <f>SUMIF(AG375:AG382,"&lt;&gt;NOR",G375:G382)</f>
        <v>0</v>
      </c>
      <c r="H374" s="124"/>
      <c r="I374" s="124">
        <f>SUM(I375:I382)</f>
        <v>1640.25</v>
      </c>
      <c r="J374" s="124"/>
      <c r="K374" s="124">
        <f>SUM(K375:K382)</f>
        <v>4324</v>
      </c>
      <c r="L374" s="124"/>
      <c r="M374" s="124">
        <f>SUM(M375:M382)</f>
        <v>0</v>
      </c>
      <c r="N374" s="124"/>
      <c r="O374" s="124">
        <f>SUM(O375:O382)</f>
        <v>0</v>
      </c>
      <c r="P374" s="124"/>
      <c r="Q374" s="124">
        <f>SUM(Q375:Q382)</f>
        <v>0</v>
      </c>
      <c r="R374" s="124"/>
      <c r="S374" s="124"/>
      <c r="T374" s="124"/>
      <c r="U374" s="124"/>
      <c r="V374" s="124">
        <f>SUM(V375:V382)</f>
        <v>8.83</v>
      </c>
      <c r="W374" s="124"/>
      <c r="X374" s="124"/>
      <c r="AG374" t="s">
        <v>126</v>
      </c>
    </row>
    <row r="375" spans="1:60" outlineLevel="1" x14ac:dyDescent="0.2">
      <c r="A375" s="131">
        <v>142</v>
      </c>
      <c r="B375" s="132" t="s">
        <v>330</v>
      </c>
      <c r="C375" s="145" t="s">
        <v>331</v>
      </c>
      <c r="D375" s="133" t="s">
        <v>135</v>
      </c>
      <c r="E375" s="134">
        <v>9.6300000000000008</v>
      </c>
      <c r="F375" s="135"/>
      <c r="G375" s="136">
        <f>ROUND(E375*F375,2)</f>
        <v>0</v>
      </c>
      <c r="H375" s="121">
        <v>70.86</v>
      </c>
      <c r="I375" s="121">
        <f>ROUND(E375*H375,2)</f>
        <v>682.38</v>
      </c>
      <c r="J375" s="121">
        <v>67.64</v>
      </c>
      <c r="K375" s="121">
        <f>ROUND(E375*J375,2)</f>
        <v>651.37</v>
      </c>
      <c r="L375" s="121">
        <v>15</v>
      </c>
      <c r="M375" s="121">
        <f>G375*(1+L375/100)</f>
        <v>0</v>
      </c>
      <c r="N375" s="121">
        <v>3.6999999999999999E-4</v>
      </c>
      <c r="O375" s="121">
        <f>ROUND(E375*N375,2)</f>
        <v>0</v>
      </c>
      <c r="P375" s="121">
        <v>0</v>
      </c>
      <c r="Q375" s="121">
        <f>ROUND(E375*P375,2)</f>
        <v>0</v>
      </c>
      <c r="R375" s="121"/>
      <c r="S375" s="121" t="s">
        <v>130</v>
      </c>
      <c r="T375" s="121" t="s">
        <v>136</v>
      </c>
      <c r="U375" s="121">
        <v>0.13900000000000001</v>
      </c>
      <c r="V375" s="121">
        <f>ROUND(E375*U375,2)</f>
        <v>1.34</v>
      </c>
      <c r="W375" s="121"/>
      <c r="X375" s="121" t="s">
        <v>131</v>
      </c>
      <c r="Y375" s="116"/>
      <c r="Z375" s="116"/>
      <c r="AA375" s="116"/>
      <c r="AB375" s="116"/>
      <c r="AC375" s="116"/>
      <c r="AD375" s="116"/>
      <c r="AE375" s="116"/>
      <c r="AF375" s="116"/>
      <c r="AG375" s="116" t="s">
        <v>132</v>
      </c>
      <c r="AH375" s="116"/>
      <c r="AI375" s="116"/>
      <c r="AJ375" s="116"/>
      <c r="AK375" s="116"/>
      <c r="AL375" s="116"/>
      <c r="AM375" s="116"/>
      <c r="AN375" s="116"/>
      <c r="AO375" s="116"/>
      <c r="AP375" s="116"/>
      <c r="AQ375" s="116"/>
      <c r="AR375" s="116"/>
      <c r="AS375" s="116"/>
      <c r="AT375" s="116"/>
      <c r="AU375" s="116"/>
      <c r="AV375" s="116"/>
      <c r="AW375" s="116"/>
      <c r="AX375" s="116"/>
      <c r="AY375" s="116"/>
      <c r="AZ375" s="116"/>
      <c r="BA375" s="116"/>
      <c r="BB375" s="116"/>
      <c r="BC375" s="116"/>
      <c r="BD375" s="116"/>
      <c r="BE375" s="116"/>
      <c r="BF375" s="116"/>
      <c r="BG375" s="116"/>
      <c r="BH375" s="116"/>
    </row>
    <row r="376" spans="1:60" outlineLevel="1" x14ac:dyDescent="0.2">
      <c r="A376" s="119"/>
      <c r="B376" s="120"/>
      <c r="C376" s="146" t="s">
        <v>650</v>
      </c>
      <c r="D376" s="122"/>
      <c r="E376" s="123">
        <v>2.25</v>
      </c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16"/>
      <c r="Z376" s="116"/>
      <c r="AA376" s="116"/>
      <c r="AB376" s="116"/>
      <c r="AC376" s="116"/>
      <c r="AD376" s="116"/>
      <c r="AE376" s="116"/>
      <c r="AF376" s="116"/>
      <c r="AG376" s="116" t="s">
        <v>138</v>
      </c>
      <c r="AH376" s="116">
        <v>0</v>
      </c>
      <c r="AI376" s="116"/>
      <c r="AJ376" s="116"/>
      <c r="AK376" s="116"/>
      <c r="AL376" s="116"/>
      <c r="AM376" s="116"/>
      <c r="AN376" s="116"/>
      <c r="AO376" s="116"/>
      <c r="AP376" s="116"/>
      <c r="AQ376" s="116"/>
      <c r="AR376" s="116"/>
      <c r="AS376" s="116"/>
      <c r="AT376" s="116"/>
      <c r="AU376" s="116"/>
      <c r="AV376" s="116"/>
      <c r="AW376" s="116"/>
      <c r="AX376" s="116"/>
      <c r="AY376" s="116"/>
      <c r="AZ376" s="116"/>
      <c r="BA376" s="116"/>
      <c r="BB376" s="116"/>
      <c r="BC376" s="116"/>
      <c r="BD376" s="116"/>
      <c r="BE376" s="116"/>
      <c r="BF376" s="116"/>
      <c r="BG376" s="116"/>
      <c r="BH376" s="116"/>
    </row>
    <row r="377" spans="1:60" outlineLevel="1" x14ac:dyDescent="0.2">
      <c r="A377" s="119"/>
      <c r="B377" s="120"/>
      <c r="C377" s="146" t="s">
        <v>651</v>
      </c>
      <c r="D377" s="122"/>
      <c r="E377" s="123">
        <v>5.22</v>
      </c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16"/>
      <c r="Z377" s="116"/>
      <c r="AA377" s="116"/>
      <c r="AB377" s="116"/>
      <c r="AC377" s="116"/>
      <c r="AD377" s="116"/>
      <c r="AE377" s="116"/>
      <c r="AF377" s="116"/>
      <c r="AG377" s="116" t="s">
        <v>138</v>
      </c>
      <c r="AH377" s="116">
        <v>0</v>
      </c>
      <c r="AI377" s="116"/>
      <c r="AJ377" s="116"/>
      <c r="AK377" s="116"/>
      <c r="AL377" s="116"/>
      <c r="AM377" s="116"/>
      <c r="AN377" s="116"/>
      <c r="AO377" s="116"/>
      <c r="AP377" s="116"/>
      <c r="AQ377" s="116"/>
      <c r="AR377" s="116"/>
      <c r="AS377" s="116"/>
      <c r="AT377" s="116"/>
      <c r="AU377" s="116"/>
      <c r="AV377" s="116"/>
      <c r="AW377" s="116"/>
      <c r="AX377" s="116"/>
      <c r="AY377" s="116"/>
      <c r="AZ377" s="116"/>
      <c r="BA377" s="116"/>
      <c r="BB377" s="116"/>
      <c r="BC377" s="116"/>
      <c r="BD377" s="116"/>
      <c r="BE377" s="116"/>
      <c r="BF377" s="116"/>
      <c r="BG377" s="116"/>
      <c r="BH377" s="116"/>
    </row>
    <row r="378" spans="1:60" outlineLevel="1" x14ac:dyDescent="0.2">
      <c r="A378" s="119"/>
      <c r="B378" s="120"/>
      <c r="C378" s="146" t="s">
        <v>652</v>
      </c>
      <c r="D378" s="122"/>
      <c r="E378" s="123">
        <v>2.16</v>
      </c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16"/>
      <c r="Z378" s="116"/>
      <c r="AA378" s="116"/>
      <c r="AB378" s="116"/>
      <c r="AC378" s="116"/>
      <c r="AD378" s="116"/>
      <c r="AE378" s="116"/>
      <c r="AF378" s="116"/>
      <c r="AG378" s="116" t="s">
        <v>138</v>
      </c>
      <c r="AH378" s="116">
        <v>0</v>
      </c>
      <c r="AI378" s="116"/>
      <c r="AJ378" s="116"/>
      <c r="AK378" s="116"/>
      <c r="AL378" s="116"/>
      <c r="AM378" s="116"/>
      <c r="AN378" s="116"/>
      <c r="AO378" s="116"/>
      <c r="AP378" s="116"/>
      <c r="AQ378" s="116"/>
      <c r="AR378" s="116"/>
      <c r="AS378" s="116"/>
      <c r="AT378" s="116"/>
      <c r="AU378" s="116"/>
      <c r="AV378" s="116"/>
      <c r="AW378" s="116"/>
      <c r="AX378" s="116"/>
      <c r="AY378" s="116"/>
      <c r="AZ378" s="116"/>
      <c r="BA378" s="116"/>
      <c r="BB378" s="116"/>
      <c r="BC378" s="116"/>
      <c r="BD378" s="116"/>
      <c r="BE378" s="116"/>
      <c r="BF378" s="116"/>
      <c r="BG378" s="116"/>
      <c r="BH378" s="116"/>
    </row>
    <row r="379" spans="1:60" outlineLevel="1" x14ac:dyDescent="0.2">
      <c r="A379" s="137">
        <v>143</v>
      </c>
      <c r="B379" s="138" t="s">
        <v>333</v>
      </c>
      <c r="C379" s="144" t="s">
        <v>334</v>
      </c>
      <c r="D379" s="139" t="s">
        <v>141</v>
      </c>
      <c r="E379" s="140">
        <v>34</v>
      </c>
      <c r="F379" s="141"/>
      <c r="G379" s="142">
        <f>ROUND(E379*F379,2)</f>
        <v>0</v>
      </c>
      <c r="H379" s="121">
        <v>16.11</v>
      </c>
      <c r="I379" s="121">
        <f>ROUND(E379*H379,2)</f>
        <v>547.74</v>
      </c>
      <c r="J379" s="121">
        <v>58.49</v>
      </c>
      <c r="K379" s="121">
        <f>ROUND(E379*J379,2)</f>
        <v>1988.66</v>
      </c>
      <c r="L379" s="121">
        <v>15</v>
      </c>
      <c r="M379" s="121">
        <f>G379*(1+L379/100)</f>
        <v>0</v>
      </c>
      <c r="N379" s="121">
        <v>9.0000000000000006E-5</v>
      </c>
      <c r="O379" s="121">
        <f>ROUND(E379*N379,2)</f>
        <v>0</v>
      </c>
      <c r="P379" s="121">
        <v>0</v>
      </c>
      <c r="Q379" s="121">
        <f>ROUND(E379*P379,2)</f>
        <v>0</v>
      </c>
      <c r="R379" s="121"/>
      <c r="S379" s="121" t="s">
        <v>130</v>
      </c>
      <c r="T379" s="121" t="s">
        <v>130</v>
      </c>
      <c r="U379" s="121">
        <v>0.11600000000000001</v>
      </c>
      <c r="V379" s="121">
        <f>ROUND(E379*U379,2)</f>
        <v>3.94</v>
      </c>
      <c r="W379" s="121"/>
      <c r="X379" s="121" t="s">
        <v>131</v>
      </c>
      <c r="Y379" s="116"/>
      <c r="Z379" s="116"/>
      <c r="AA379" s="116"/>
      <c r="AB379" s="116"/>
      <c r="AC379" s="116"/>
      <c r="AD379" s="116"/>
      <c r="AE379" s="116"/>
      <c r="AF379" s="116"/>
      <c r="AG379" s="116" t="s">
        <v>132</v>
      </c>
      <c r="AH379" s="116"/>
      <c r="AI379" s="116"/>
      <c r="AJ379" s="116"/>
      <c r="AK379" s="116"/>
      <c r="AL379" s="116"/>
      <c r="AM379" s="116"/>
      <c r="AN379" s="116"/>
      <c r="AO379" s="116"/>
      <c r="AP379" s="116"/>
      <c r="AQ379" s="116"/>
      <c r="AR379" s="116"/>
      <c r="AS379" s="116"/>
      <c r="AT379" s="116"/>
      <c r="AU379" s="116"/>
      <c r="AV379" s="116"/>
      <c r="AW379" s="116"/>
      <c r="AX379" s="116"/>
      <c r="AY379" s="116"/>
      <c r="AZ379" s="116"/>
      <c r="BA379" s="116"/>
      <c r="BB379" s="116"/>
      <c r="BC379" s="116"/>
      <c r="BD379" s="116"/>
      <c r="BE379" s="116"/>
      <c r="BF379" s="116"/>
      <c r="BG379" s="116"/>
      <c r="BH379" s="116"/>
    </row>
    <row r="380" spans="1:60" outlineLevel="1" x14ac:dyDescent="0.2">
      <c r="A380" s="131">
        <v>144</v>
      </c>
      <c r="B380" s="132" t="s">
        <v>349</v>
      </c>
      <c r="C380" s="145" t="s">
        <v>350</v>
      </c>
      <c r="D380" s="133" t="s">
        <v>135</v>
      </c>
      <c r="E380" s="134">
        <v>8.6</v>
      </c>
      <c r="F380" s="135"/>
      <c r="G380" s="136">
        <f>ROUND(E380*F380,2)</f>
        <v>0</v>
      </c>
      <c r="H380" s="121">
        <v>47.69</v>
      </c>
      <c r="I380" s="121">
        <f>ROUND(E380*H380,2)</f>
        <v>410.13</v>
      </c>
      <c r="J380" s="121">
        <v>195.81</v>
      </c>
      <c r="K380" s="121">
        <f>ROUND(E380*J380,2)</f>
        <v>1683.97</v>
      </c>
      <c r="L380" s="121">
        <v>15</v>
      </c>
      <c r="M380" s="121">
        <f>G380*(1+L380/100)</f>
        <v>0</v>
      </c>
      <c r="N380" s="121">
        <v>3.6000000000000002E-4</v>
      </c>
      <c r="O380" s="121">
        <f>ROUND(E380*N380,2)</f>
        <v>0</v>
      </c>
      <c r="P380" s="121">
        <v>0</v>
      </c>
      <c r="Q380" s="121">
        <f>ROUND(E380*P380,2)</f>
        <v>0</v>
      </c>
      <c r="R380" s="121"/>
      <c r="S380" s="121" t="s">
        <v>145</v>
      </c>
      <c r="T380" s="121" t="s">
        <v>146</v>
      </c>
      <c r="U380" s="121">
        <v>0.41299999999999998</v>
      </c>
      <c r="V380" s="121">
        <f>ROUND(E380*U380,2)</f>
        <v>3.55</v>
      </c>
      <c r="W380" s="121"/>
      <c r="X380" s="121" t="s">
        <v>131</v>
      </c>
      <c r="Y380" s="116"/>
      <c r="Z380" s="116"/>
      <c r="AA380" s="116"/>
      <c r="AB380" s="116"/>
      <c r="AC380" s="116"/>
      <c r="AD380" s="116"/>
      <c r="AE380" s="116"/>
      <c r="AF380" s="116"/>
      <c r="AG380" s="116" t="s">
        <v>132</v>
      </c>
      <c r="AH380" s="116"/>
      <c r="AI380" s="116"/>
      <c r="AJ380" s="116"/>
      <c r="AK380" s="116"/>
      <c r="AL380" s="116"/>
      <c r="AM380" s="116"/>
      <c r="AN380" s="116"/>
      <c r="AO380" s="116"/>
      <c r="AP380" s="116"/>
      <c r="AQ380" s="116"/>
      <c r="AR380" s="116"/>
      <c r="AS380" s="116"/>
      <c r="AT380" s="116"/>
      <c r="AU380" s="116"/>
      <c r="AV380" s="116"/>
      <c r="AW380" s="116"/>
      <c r="AX380" s="116"/>
      <c r="AY380" s="116"/>
      <c r="AZ380" s="116"/>
      <c r="BA380" s="116"/>
      <c r="BB380" s="116"/>
      <c r="BC380" s="116"/>
      <c r="BD380" s="116"/>
      <c r="BE380" s="116"/>
      <c r="BF380" s="116"/>
      <c r="BG380" s="116"/>
      <c r="BH380" s="116"/>
    </row>
    <row r="381" spans="1:60" outlineLevel="1" x14ac:dyDescent="0.2">
      <c r="A381" s="119"/>
      <c r="B381" s="120"/>
      <c r="C381" s="146" t="s">
        <v>352</v>
      </c>
      <c r="D381" s="122"/>
      <c r="E381" s="123">
        <v>3.6</v>
      </c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16"/>
      <c r="Z381" s="116"/>
      <c r="AA381" s="116"/>
      <c r="AB381" s="116"/>
      <c r="AC381" s="116"/>
      <c r="AD381" s="116"/>
      <c r="AE381" s="116"/>
      <c r="AF381" s="116"/>
      <c r="AG381" s="116" t="s">
        <v>138</v>
      </c>
      <c r="AH381" s="116">
        <v>0</v>
      </c>
      <c r="AI381" s="116"/>
      <c r="AJ381" s="116"/>
      <c r="AK381" s="116"/>
      <c r="AL381" s="116"/>
      <c r="AM381" s="116"/>
      <c r="AN381" s="116"/>
      <c r="AO381" s="116"/>
      <c r="AP381" s="116"/>
      <c r="AQ381" s="116"/>
      <c r="AR381" s="116"/>
      <c r="AS381" s="116"/>
      <c r="AT381" s="116"/>
      <c r="AU381" s="116"/>
      <c r="AV381" s="116"/>
      <c r="AW381" s="116"/>
      <c r="AX381" s="116"/>
      <c r="AY381" s="116"/>
      <c r="AZ381" s="116"/>
      <c r="BA381" s="116"/>
      <c r="BB381" s="116"/>
      <c r="BC381" s="116"/>
      <c r="BD381" s="116"/>
      <c r="BE381" s="116"/>
      <c r="BF381" s="116"/>
      <c r="BG381" s="116"/>
      <c r="BH381" s="116"/>
    </row>
    <row r="382" spans="1:60" outlineLevel="1" x14ac:dyDescent="0.2">
      <c r="A382" s="119"/>
      <c r="B382" s="120"/>
      <c r="C382" s="146" t="s">
        <v>653</v>
      </c>
      <c r="D382" s="122"/>
      <c r="E382" s="123">
        <v>5</v>
      </c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16"/>
      <c r="Z382" s="116"/>
      <c r="AA382" s="116"/>
      <c r="AB382" s="116"/>
      <c r="AC382" s="116"/>
      <c r="AD382" s="116"/>
      <c r="AE382" s="116"/>
      <c r="AF382" s="116"/>
      <c r="AG382" s="116" t="s">
        <v>138</v>
      </c>
      <c r="AH382" s="116">
        <v>0</v>
      </c>
      <c r="AI382" s="116"/>
      <c r="AJ382" s="116"/>
      <c r="AK382" s="116"/>
      <c r="AL382" s="116"/>
      <c r="AM382" s="116"/>
      <c r="AN382" s="116"/>
      <c r="AO382" s="116"/>
      <c r="AP382" s="116"/>
      <c r="AQ382" s="116"/>
      <c r="AR382" s="116"/>
      <c r="AS382" s="116"/>
      <c r="AT382" s="116"/>
      <c r="AU382" s="116"/>
      <c r="AV382" s="116"/>
      <c r="AW382" s="116"/>
      <c r="AX382" s="116"/>
      <c r="AY382" s="116"/>
      <c r="AZ382" s="116"/>
      <c r="BA382" s="116"/>
      <c r="BB382" s="116"/>
      <c r="BC382" s="116"/>
      <c r="BD382" s="116"/>
      <c r="BE382" s="116"/>
      <c r="BF382" s="116"/>
      <c r="BG382" s="116"/>
      <c r="BH382" s="116"/>
    </row>
    <row r="383" spans="1:60" x14ac:dyDescent="0.2">
      <c r="A383" s="125" t="s">
        <v>125</v>
      </c>
      <c r="B383" s="126" t="s">
        <v>89</v>
      </c>
      <c r="C383" s="143" t="s">
        <v>90</v>
      </c>
      <c r="D383" s="127"/>
      <c r="E383" s="128"/>
      <c r="F383" s="129"/>
      <c r="G383" s="130">
        <f>SUMIF(AG384:AG423,"&lt;&gt;NOR",G384:G423)</f>
        <v>0</v>
      </c>
      <c r="H383" s="124"/>
      <c r="I383" s="124">
        <f>SUM(I384:I423)</f>
        <v>1629.9299999999998</v>
      </c>
      <c r="J383" s="124"/>
      <c r="K383" s="124">
        <f>SUM(K384:K423)</f>
        <v>17902.75</v>
      </c>
      <c r="L383" s="124"/>
      <c r="M383" s="124">
        <f>SUM(M384:M423)</f>
        <v>0</v>
      </c>
      <c r="N383" s="124"/>
      <c r="O383" s="124">
        <f>SUM(O384:O423)</f>
        <v>0.05</v>
      </c>
      <c r="P383" s="124"/>
      <c r="Q383" s="124">
        <f>SUM(Q384:Q423)</f>
        <v>0</v>
      </c>
      <c r="R383" s="124"/>
      <c r="S383" s="124"/>
      <c r="T383" s="124"/>
      <c r="U383" s="124"/>
      <c r="V383" s="124">
        <f>SUM(V384:V423)</f>
        <v>36.730000000000004</v>
      </c>
      <c r="W383" s="124"/>
      <c r="X383" s="124"/>
      <c r="AG383" t="s">
        <v>126</v>
      </c>
    </row>
    <row r="384" spans="1:60" outlineLevel="1" x14ac:dyDescent="0.2">
      <c r="A384" s="131">
        <v>145</v>
      </c>
      <c r="B384" s="132" t="s">
        <v>654</v>
      </c>
      <c r="C384" s="145" t="s">
        <v>655</v>
      </c>
      <c r="D384" s="133" t="s">
        <v>135</v>
      </c>
      <c r="E384" s="134">
        <v>232.76</v>
      </c>
      <c r="F384" s="135"/>
      <c r="G384" s="136">
        <f>ROUND(E384*F384,2)</f>
        <v>0</v>
      </c>
      <c r="H384" s="121">
        <v>0.1</v>
      </c>
      <c r="I384" s="121">
        <f>ROUND(E384*H384,2)</f>
        <v>23.28</v>
      </c>
      <c r="J384" s="121">
        <v>21.1</v>
      </c>
      <c r="K384" s="121">
        <f>ROUND(E384*J384,2)</f>
        <v>4911.24</v>
      </c>
      <c r="L384" s="121">
        <v>15</v>
      </c>
      <c r="M384" s="121">
        <f>G384*(1+L384/100)</f>
        <v>0</v>
      </c>
      <c r="N384" s="121">
        <v>0</v>
      </c>
      <c r="O384" s="121">
        <f>ROUND(E384*N384,2)</f>
        <v>0</v>
      </c>
      <c r="P384" s="121">
        <v>0</v>
      </c>
      <c r="Q384" s="121">
        <f>ROUND(E384*P384,2)</f>
        <v>0</v>
      </c>
      <c r="R384" s="121"/>
      <c r="S384" s="121" t="s">
        <v>130</v>
      </c>
      <c r="T384" s="121" t="s">
        <v>130</v>
      </c>
      <c r="U384" s="121">
        <v>4.3220000000000001E-2</v>
      </c>
      <c r="V384" s="121">
        <f>ROUND(E384*U384,2)</f>
        <v>10.06</v>
      </c>
      <c r="W384" s="121"/>
      <c r="X384" s="121" t="s">
        <v>131</v>
      </c>
      <c r="Y384" s="116"/>
      <c r="Z384" s="116"/>
      <c r="AA384" s="116"/>
      <c r="AB384" s="116"/>
      <c r="AC384" s="116"/>
      <c r="AD384" s="116"/>
      <c r="AE384" s="116"/>
      <c r="AF384" s="116"/>
      <c r="AG384" s="116" t="s">
        <v>132</v>
      </c>
      <c r="AH384" s="116"/>
      <c r="AI384" s="116"/>
      <c r="AJ384" s="116"/>
      <c r="AK384" s="116"/>
      <c r="AL384" s="116"/>
      <c r="AM384" s="116"/>
      <c r="AN384" s="116"/>
      <c r="AO384" s="116"/>
      <c r="AP384" s="116"/>
      <c r="AQ384" s="116"/>
      <c r="AR384" s="116"/>
      <c r="AS384" s="116"/>
      <c r="AT384" s="116"/>
      <c r="AU384" s="116"/>
      <c r="AV384" s="116"/>
      <c r="AW384" s="116"/>
      <c r="AX384" s="116"/>
      <c r="AY384" s="116"/>
      <c r="AZ384" s="116"/>
      <c r="BA384" s="116"/>
      <c r="BB384" s="116"/>
      <c r="BC384" s="116"/>
      <c r="BD384" s="116"/>
      <c r="BE384" s="116"/>
      <c r="BF384" s="116"/>
      <c r="BG384" s="116"/>
      <c r="BH384" s="116"/>
    </row>
    <row r="385" spans="1:60" outlineLevel="1" x14ac:dyDescent="0.2">
      <c r="A385" s="119"/>
      <c r="B385" s="120"/>
      <c r="C385" s="146" t="s">
        <v>656</v>
      </c>
      <c r="D385" s="122"/>
      <c r="E385" s="123">
        <v>38.479999999999997</v>
      </c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16"/>
      <c r="Z385" s="116"/>
      <c r="AA385" s="116"/>
      <c r="AB385" s="116"/>
      <c r="AC385" s="116"/>
      <c r="AD385" s="116"/>
      <c r="AE385" s="116"/>
      <c r="AF385" s="116"/>
      <c r="AG385" s="116" t="s">
        <v>138</v>
      </c>
      <c r="AH385" s="116">
        <v>0</v>
      </c>
      <c r="AI385" s="116"/>
      <c r="AJ385" s="116"/>
      <c r="AK385" s="116"/>
      <c r="AL385" s="116"/>
      <c r="AM385" s="116"/>
      <c r="AN385" s="116"/>
      <c r="AO385" s="116"/>
      <c r="AP385" s="116"/>
      <c r="AQ385" s="116"/>
      <c r="AR385" s="116"/>
      <c r="AS385" s="116"/>
      <c r="AT385" s="116"/>
      <c r="AU385" s="116"/>
      <c r="AV385" s="116"/>
      <c r="AW385" s="116"/>
      <c r="AX385" s="116"/>
      <c r="AY385" s="116"/>
      <c r="AZ385" s="116"/>
      <c r="BA385" s="116"/>
      <c r="BB385" s="116"/>
      <c r="BC385" s="116"/>
      <c r="BD385" s="116"/>
      <c r="BE385" s="116"/>
      <c r="BF385" s="116"/>
      <c r="BG385" s="116"/>
      <c r="BH385" s="116"/>
    </row>
    <row r="386" spans="1:60" outlineLevel="1" x14ac:dyDescent="0.2">
      <c r="A386" s="119"/>
      <c r="B386" s="120"/>
      <c r="C386" s="146" t="s">
        <v>415</v>
      </c>
      <c r="D386" s="122"/>
      <c r="E386" s="123">
        <v>8.58</v>
      </c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16"/>
      <c r="Z386" s="116"/>
      <c r="AA386" s="116"/>
      <c r="AB386" s="116"/>
      <c r="AC386" s="116"/>
      <c r="AD386" s="116"/>
      <c r="AE386" s="116"/>
      <c r="AF386" s="116"/>
      <c r="AG386" s="116" t="s">
        <v>138</v>
      </c>
      <c r="AH386" s="116">
        <v>0</v>
      </c>
      <c r="AI386" s="116"/>
      <c r="AJ386" s="116"/>
      <c r="AK386" s="116"/>
      <c r="AL386" s="116"/>
      <c r="AM386" s="116"/>
      <c r="AN386" s="116"/>
      <c r="AO386" s="116"/>
      <c r="AP386" s="116"/>
      <c r="AQ386" s="116"/>
      <c r="AR386" s="116"/>
      <c r="AS386" s="116"/>
      <c r="AT386" s="116"/>
      <c r="AU386" s="116"/>
      <c r="AV386" s="116"/>
      <c r="AW386" s="116"/>
      <c r="AX386" s="116"/>
      <c r="AY386" s="116"/>
      <c r="AZ386" s="116"/>
      <c r="BA386" s="116"/>
      <c r="BB386" s="116"/>
      <c r="BC386" s="116"/>
      <c r="BD386" s="116"/>
      <c r="BE386" s="116"/>
      <c r="BF386" s="116"/>
      <c r="BG386" s="116"/>
      <c r="BH386" s="116"/>
    </row>
    <row r="387" spans="1:60" outlineLevel="1" x14ac:dyDescent="0.2">
      <c r="A387" s="119"/>
      <c r="B387" s="120"/>
      <c r="C387" s="146" t="s">
        <v>416</v>
      </c>
      <c r="D387" s="122"/>
      <c r="E387" s="123">
        <v>4.92</v>
      </c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16"/>
      <c r="Z387" s="116"/>
      <c r="AA387" s="116"/>
      <c r="AB387" s="116"/>
      <c r="AC387" s="116"/>
      <c r="AD387" s="116"/>
      <c r="AE387" s="116"/>
      <c r="AF387" s="116"/>
      <c r="AG387" s="116" t="s">
        <v>138</v>
      </c>
      <c r="AH387" s="116">
        <v>0</v>
      </c>
      <c r="AI387" s="116"/>
      <c r="AJ387" s="116"/>
      <c r="AK387" s="116"/>
      <c r="AL387" s="116"/>
      <c r="AM387" s="116"/>
      <c r="AN387" s="116"/>
      <c r="AO387" s="116"/>
      <c r="AP387" s="116"/>
      <c r="AQ387" s="116"/>
      <c r="AR387" s="116"/>
      <c r="AS387" s="116"/>
      <c r="AT387" s="116"/>
      <c r="AU387" s="116"/>
      <c r="AV387" s="116"/>
      <c r="AW387" s="116"/>
      <c r="AX387" s="116"/>
      <c r="AY387" s="116"/>
      <c r="AZ387" s="116"/>
      <c r="BA387" s="116"/>
      <c r="BB387" s="116"/>
      <c r="BC387" s="116"/>
      <c r="BD387" s="116"/>
      <c r="BE387" s="116"/>
      <c r="BF387" s="116"/>
      <c r="BG387" s="116"/>
      <c r="BH387" s="116"/>
    </row>
    <row r="388" spans="1:60" outlineLevel="1" x14ac:dyDescent="0.2">
      <c r="A388" s="119"/>
      <c r="B388" s="120"/>
      <c r="C388" s="146" t="s">
        <v>417</v>
      </c>
      <c r="D388" s="122"/>
      <c r="E388" s="123">
        <v>10.92</v>
      </c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16"/>
      <c r="Z388" s="116"/>
      <c r="AA388" s="116"/>
      <c r="AB388" s="116"/>
      <c r="AC388" s="116"/>
      <c r="AD388" s="116"/>
      <c r="AE388" s="116"/>
      <c r="AF388" s="116"/>
      <c r="AG388" s="116" t="s">
        <v>138</v>
      </c>
      <c r="AH388" s="116">
        <v>0</v>
      </c>
      <c r="AI388" s="116"/>
      <c r="AJ388" s="116"/>
      <c r="AK388" s="116"/>
      <c r="AL388" s="116"/>
      <c r="AM388" s="116"/>
      <c r="AN388" s="116"/>
      <c r="AO388" s="116"/>
      <c r="AP388" s="116"/>
      <c r="AQ388" s="116"/>
      <c r="AR388" s="116"/>
      <c r="AS388" s="116"/>
      <c r="AT388" s="116"/>
      <c r="AU388" s="116"/>
      <c r="AV388" s="116"/>
      <c r="AW388" s="116"/>
      <c r="AX388" s="116"/>
      <c r="AY388" s="116"/>
      <c r="AZ388" s="116"/>
      <c r="BA388" s="116"/>
      <c r="BB388" s="116"/>
      <c r="BC388" s="116"/>
      <c r="BD388" s="116"/>
      <c r="BE388" s="116"/>
      <c r="BF388" s="116"/>
      <c r="BG388" s="116"/>
      <c r="BH388" s="116"/>
    </row>
    <row r="389" spans="1:60" outlineLevel="1" x14ac:dyDescent="0.2">
      <c r="A389" s="119"/>
      <c r="B389" s="120"/>
      <c r="C389" s="146" t="s">
        <v>418</v>
      </c>
      <c r="D389" s="122"/>
      <c r="E389" s="123">
        <v>42.12</v>
      </c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16"/>
      <c r="Z389" s="116"/>
      <c r="AA389" s="116"/>
      <c r="AB389" s="116"/>
      <c r="AC389" s="116"/>
      <c r="AD389" s="116"/>
      <c r="AE389" s="116"/>
      <c r="AF389" s="116"/>
      <c r="AG389" s="116" t="s">
        <v>138</v>
      </c>
      <c r="AH389" s="116">
        <v>0</v>
      </c>
      <c r="AI389" s="116"/>
      <c r="AJ389" s="116"/>
      <c r="AK389" s="116"/>
      <c r="AL389" s="116"/>
      <c r="AM389" s="116"/>
      <c r="AN389" s="116"/>
      <c r="AO389" s="116"/>
      <c r="AP389" s="116"/>
      <c r="AQ389" s="116"/>
      <c r="AR389" s="116"/>
      <c r="AS389" s="116"/>
      <c r="AT389" s="116"/>
      <c r="AU389" s="116"/>
      <c r="AV389" s="116"/>
      <c r="AW389" s="116"/>
      <c r="AX389" s="116"/>
      <c r="AY389" s="116"/>
      <c r="AZ389" s="116"/>
      <c r="BA389" s="116"/>
      <c r="BB389" s="116"/>
      <c r="BC389" s="116"/>
      <c r="BD389" s="116"/>
      <c r="BE389" s="116"/>
      <c r="BF389" s="116"/>
      <c r="BG389" s="116"/>
      <c r="BH389" s="116"/>
    </row>
    <row r="390" spans="1:60" outlineLevel="1" x14ac:dyDescent="0.2">
      <c r="A390" s="119"/>
      <c r="B390" s="120"/>
      <c r="C390" s="146" t="s">
        <v>420</v>
      </c>
      <c r="D390" s="122"/>
      <c r="E390" s="123">
        <v>52</v>
      </c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16"/>
      <c r="Z390" s="116"/>
      <c r="AA390" s="116"/>
      <c r="AB390" s="116"/>
      <c r="AC390" s="116"/>
      <c r="AD390" s="116"/>
      <c r="AE390" s="116"/>
      <c r="AF390" s="116"/>
      <c r="AG390" s="116" t="s">
        <v>138</v>
      </c>
      <c r="AH390" s="116">
        <v>0</v>
      </c>
      <c r="AI390" s="116"/>
      <c r="AJ390" s="116"/>
      <c r="AK390" s="116"/>
      <c r="AL390" s="116"/>
      <c r="AM390" s="116"/>
      <c r="AN390" s="116"/>
      <c r="AO390" s="116"/>
      <c r="AP390" s="116"/>
      <c r="AQ390" s="116"/>
      <c r="AR390" s="116"/>
      <c r="AS390" s="116"/>
      <c r="AT390" s="116"/>
      <c r="AU390" s="116"/>
      <c r="AV390" s="116"/>
      <c r="AW390" s="116"/>
      <c r="AX390" s="116"/>
      <c r="AY390" s="116"/>
      <c r="AZ390" s="116"/>
      <c r="BA390" s="116"/>
      <c r="BB390" s="116"/>
      <c r="BC390" s="116"/>
      <c r="BD390" s="116"/>
      <c r="BE390" s="116"/>
      <c r="BF390" s="116"/>
      <c r="BG390" s="116"/>
      <c r="BH390" s="116"/>
    </row>
    <row r="391" spans="1:60" outlineLevel="1" x14ac:dyDescent="0.2">
      <c r="A391" s="119"/>
      <c r="B391" s="120"/>
      <c r="C391" s="146" t="s">
        <v>657</v>
      </c>
      <c r="D391" s="122"/>
      <c r="E391" s="123">
        <v>29.12</v>
      </c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16"/>
      <c r="Z391" s="116"/>
      <c r="AA391" s="116"/>
      <c r="AB391" s="116"/>
      <c r="AC391" s="116"/>
      <c r="AD391" s="116"/>
      <c r="AE391" s="116"/>
      <c r="AF391" s="116"/>
      <c r="AG391" s="116" t="s">
        <v>138</v>
      </c>
      <c r="AH391" s="116">
        <v>0</v>
      </c>
      <c r="AI391" s="116"/>
      <c r="AJ391" s="116"/>
      <c r="AK391" s="116"/>
      <c r="AL391" s="116"/>
      <c r="AM391" s="116"/>
      <c r="AN391" s="116"/>
      <c r="AO391" s="116"/>
      <c r="AP391" s="116"/>
      <c r="AQ391" s="116"/>
      <c r="AR391" s="116"/>
      <c r="AS391" s="116"/>
      <c r="AT391" s="116"/>
      <c r="AU391" s="116"/>
      <c r="AV391" s="116"/>
      <c r="AW391" s="116"/>
      <c r="AX391" s="116"/>
      <c r="AY391" s="116"/>
      <c r="AZ391" s="116"/>
      <c r="BA391" s="116"/>
      <c r="BB391" s="116"/>
      <c r="BC391" s="116"/>
      <c r="BD391" s="116"/>
      <c r="BE391" s="116"/>
      <c r="BF391" s="116"/>
      <c r="BG391" s="116"/>
      <c r="BH391" s="116"/>
    </row>
    <row r="392" spans="1:60" outlineLevel="1" x14ac:dyDescent="0.2">
      <c r="A392" s="119"/>
      <c r="B392" s="120"/>
      <c r="C392" s="146" t="s">
        <v>358</v>
      </c>
      <c r="D392" s="122"/>
      <c r="E392" s="123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16"/>
      <c r="Z392" s="116"/>
      <c r="AA392" s="116"/>
      <c r="AB392" s="116"/>
      <c r="AC392" s="116"/>
      <c r="AD392" s="116"/>
      <c r="AE392" s="116"/>
      <c r="AF392" s="116"/>
      <c r="AG392" s="116" t="s">
        <v>138</v>
      </c>
      <c r="AH392" s="116">
        <v>0</v>
      </c>
      <c r="AI392" s="116"/>
      <c r="AJ392" s="116"/>
      <c r="AK392" s="116"/>
      <c r="AL392" s="116"/>
      <c r="AM392" s="116"/>
      <c r="AN392" s="116"/>
      <c r="AO392" s="116"/>
      <c r="AP392" s="116"/>
      <c r="AQ392" s="116"/>
      <c r="AR392" s="116"/>
      <c r="AS392" s="116"/>
      <c r="AT392" s="116"/>
      <c r="AU392" s="116"/>
      <c r="AV392" s="116"/>
      <c r="AW392" s="116"/>
      <c r="AX392" s="116"/>
      <c r="AY392" s="116"/>
      <c r="AZ392" s="116"/>
      <c r="BA392" s="116"/>
      <c r="BB392" s="116"/>
      <c r="BC392" s="116"/>
      <c r="BD392" s="116"/>
      <c r="BE392" s="116"/>
      <c r="BF392" s="116"/>
      <c r="BG392" s="116"/>
      <c r="BH392" s="116"/>
    </row>
    <row r="393" spans="1:60" outlineLevel="1" x14ac:dyDescent="0.2">
      <c r="A393" s="119"/>
      <c r="B393" s="120"/>
      <c r="C393" s="146" t="s">
        <v>411</v>
      </c>
      <c r="D393" s="122"/>
      <c r="E393" s="123">
        <v>1.04</v>
      </c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16"/>
      <c r="Z393" s="116"/>
      <c r="AA393" s="116"/>
      <c r="AB393" s="116"/>
      <c r="AC393" s="116"/>
      <c r="AD393" s="116"/>
      <c r="AE393" s="116"/>
      <c r="AF393" s="116"/>
      <c r="AG393" s="116" t="s">
        <v>138</v>
      </c>
      <c r="AH393" s="116">
        <v>0</v>
      </c>
      <c r="AI393" s="116"/>
      <c r="AJ393" s="116"/>
      <c r="AK393" s="116"/>
      <c r="AL393" s="116"/>
      <c r="AM393" s="116"/>
      <c r="AN393" s="116"/>
      <c r="AO393" s="116"/>
      <c r="AP393" s="116"/>
      <c r="AQ393" s="116"/>
      <c r="AR393" s="116"/>
      <c r="AS393" s="116"/>
      <c r="AT393" s="116"/>
      <c r="AU393" s="116"/>
      <c r="AV393" s="116"/>
      <c r="AW393" s="116"/>
      <c r="AX393" s="116"/>
      <c r="AY393" s="116"/>
      <c r="AZ393" s="116"/>
      <c r="BA393" s="116"/>
      <c r="BB393" s="116"/>
      <c r="BC393" s="116"/>
      <c r="BD393" s="116"/>
      <c r="BE393" s="116"/>
      <c r="BF393" s="116"/>
      <c r="BG393" s="116"/>
      <c r="BH393" s="116"/>
    </row>
    <row r="394" spans="1:60" outlineLevel="1" x14ac:dyDescent="0.2">
      <c r="A394" s="119"/>
      <c r="B394" s="120"/>
      <c r="C394" s="146" t="s">
        <v>409</v>
      </c>
      <c r="D394" s="122"/>
      <c r="E394" s="123">
        <v>15.3</v>
      </c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16"/>
      <c r="Z394" s="116"/>
      <c r="AA394" s="116"/>
      <c r="AB394" s="116"/>
      <c r="AC394" s="116"/>
      <c r="AD394" s="116"/>
      <c r="AE394" s="116"/>
      <c r="AF394" s="116"/>
      <c r="AG394" s="116" t="s">
        <v>138</v>
      </c>
      <c r="AH394" s="116">
        <v>0</v>
      </c>
      <c r="AI394" s="116"/>
      <c r="AJ394" s="116"/>
      <c r="AK394" s="116"/>
      <c r="AL394" s="116"/>
      <c r="AM394" s="116"/>
      <c r="AN394" s="116"/>
      <c r="AO394" s="116"/>
      <c r="AP394" s="116"/>
      <c r="AQ394" s="116"/>
      <c r="AR394" s="116"/>
      <c r="AS394" s="116"/>
      <c r="AT394" s="116"/>
      <c r="AU394" s="116"/>
      <c r="AV394" s="116"/>
      <c r="AW394" s="116"/>
      <c r="AX394" s="116"/>
      <c r="AY394" s="116"/>
      <c r="AZ394" s="116"/>
      <c r="BA394" s="116"/>
      <c r="BB394" s="116"/>
      <c r="BC394" s="116"/>
      <c r="BD394" s="116"/>
      <c r="BE394" s="116"/>
      <c r="BF394" s="116"/>
      <c r="BG394" s="116"/>
      <c r="BH394" s="116"/>
    </row>
    <row r="395" spans="1:60" outlineLevel="1" x14ac:dyDescent="0.2">
      <c r="A395" s="119"/>
      <c r="B395" s="120"/>
      <c r="C395" s="146" t="s">
        <v>442</v>
      </c>
      <c r="D395" s="122"/>
      <c r="E395" s="123">
        <v>22.44</v>
      </c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16"/>
      <c r="Z395" s="116"/>
      <c r="AA395" s="116"/>
      <c r="AB395" s="116"/>
      <c r="AC395" s="116"/>
      <c r="AD395" s="116"/>
      <c r="AE395" s="116"/>
      <c r="AF395" s="116"/>
      <c r="AG395" s="116" t="s">
        <v>138</v>
      </c>
      <c r="AH395" s="116">
        <v>0</v>
      </c>
      <c r="AI395" s="116"/>
      <c r="AJ395" s="116"/>
      <c r="AK395" s="116"/>
      <c r="AL395" s="116"/>
      <c r="AM395" s="116"/>
      <c r="AN395" s="116"/>
      <c r="AO395" s="116"/>
      <c r="AP395" s="116"/>
      <c r="AQ395" s="116"/>
      <c r="AR395" s="116"/>
      <c r="AS395" s="116"/>
      <c r="AT395" s="116"/>
      <c r="AU395" s="116"/>
      <c r="AV395" s="116"/>
      <c r="AW395" s="116"/>
      <c r="AX395" s="116"/>
      <c r="AY395" s="116"/>
      <c r="AZ395" s="116"/>
      <c r="BA395" s="116"/>
      <c r="BB395" s="116"/>
      <c r="BC395" s="116"/>
      <c r="BD395" s="116"/>
      <c r="BE395" s="116"/>
      <c r="BF395" s="116"/>
      <c r="BG395" s="116"/>
      <c r="BH395" s="116"/>
    </row>
    <row r="396" spans="1:60" outlineLevel="1" x14ac:dyDescent="0.2">
      <c r="A396" s="119"/>
      <c r="B396" s="120"/>
      <c r="C396" s="146" t="s">
        <v>439</v>
      </c>
      <c r="D396" s="122"/>
      <c r="E396" s="123">
        <v>7.84</v>
      </c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16"/>
      <c r="Z396" s="116"/>
      <c r="AA396" s="116"/>
      <c r="AB396" s="116"/>
      <c r="AC396" s="116"/>
      <c r="AD396" s="116"/>
      <c r="AE396" s="116"/>
      <c r="AF396" s="116"/>
      <c r="AG396" s="116" t="s">
        <v>138</v>
      </c>
      <c r="AH396" s="116">
        <v>0</v>
      </c>
      <c r="AI396" s="116"/>
      <c r="AJ396" s="116"/>
      <c r="AK396" s="116"/>
      <c r="AL396" s="116"/>
      <c r="AM396" s="116"/>
      <c r="AN396" s="116"/>
      <c r="AO396" s="116"/>
      <c r="AP396" s="116"/>
      <c r="AQ396" s="116"/>
      <c r="AR396" s="116"/>
      <c r="AS396" s="116"/>
      <c r="AT396" s="116"/>
      <c r="AU396" s="116"/>
      <c r="AV396" s="116"/>
      <c r="AW396" s="116"/>
      <c r="AX396" s="116"/>
      <c r="AY396" s="116"/>
      <c r="AZ396" s="116"/>
      <c r="BA396" s="116"/>
      <c r="BB396" s="116"/>
      <c r="BC396" s="116"/>
      <c r="BD396" s="116"/>
      <c r="BE396" s="116"/>
      <c r="BF396" s="116"/>
      <c r="BG396" s="116"/>
      <c r="BH396" s="116"/>
    </row>
    <row r="397" spans="1:60" outlineLevel="1" x14ac:dyDescent="0.2">
      <c r="A397" s="131">
        <v>146</v>
      </c>
      <c r="B397" s="132" t="s">
        <v>658</v>
      </c>
      <c r="C397" s="145" t="s">
        <v>659</v>
      </c>
      <c r="D397" s="133" t="s">
        <v>135</v>
      </c>
      <c r="E397" s="134">
        <v>15.87</v>
      </c>
      <c r="F397" s="135"/>
      <c r="G397" s="136">
        <f>ROUND(E397*F397,2)</f>
        <v>0</v>
      </c>
      <c r="H397" s="121">
        <v>4.68</v>
      </c>
      <c r="I397" s="121">
        <f>ROUND(E397*H397,2)</f>
        <v>74.27</v>
      </c>
      <c r="J397" s="121">
        <v>16.420000000000002</v>
      </c>
      <c r="K397" s="121">
        <f>ROUND(E397*J397,2)</f>
        <v>260.58999999999997</v>
      </c>
      <c r="L397" s="121">
        <v>15</v>
      </c>
      <c r="M397" s="121">
        <f>G397*(1+L397/100)</f>
        <v>0</v>
      </c>
      <c r="N397" s="121">
        <v>6.9999999999999994E-5</v>
      </c>
      <c r="O397" s="121">
        <f>ROUND(E397*N397,2)</f>
        <v>0</v>
      </c>
      <c r="P397" s="121">
        <v>0</v>
      </c>
      <c r="Q397" s="121">
        <f>ROUND(E397*P397,2)</f>
        <v>0</v>
      </c>
      <c r="R397" s="121"/>
      <c r="S397" s="121" t="s">
        <v>130</v>
      </c>
      <c r="T397" s="121" t="s">
        <v>130</v>
      </c>
      <c r="U397" s="121">
        <v>3.2480000000000002E-2</v>
      </c>
      <c r="V397" s="121">
        <f>ROUND(E397*U397,2)</f>
        <v>0.52</v>
      </c>
      <c r="W397" s="121"/>
      <c r="X397" s="121" t="s">
        <v>131</v>
      </c>
      <c r="Y397" s="116"/>
      <c r="Z397" s="116"/>
      <c r="AA397" s="116"/>
      <c r="AB397" s="116"/>
      <c r="AC397" s="116"/>
      <c r="AD397" s="116"/>
      <c r="AE397" s="116"/>
      <c r="AF397" s="116"/>
      <c r="AG397" s="116" t="s">
        <v>132</v>
      </c>
      <c r="AH397" s="116"/>
      <c r="AI397" s="116"/>
      <c r="AJ397" s="116"/>
      <c r="AK397" s="116"/>
      <c r="AL397" s="116"/>
      <c r="AM397" s="116"/>
      <c r="AN397" s="116"/>
      <c r="AO397" s="116"/>
      <c r="AP397" s="116"/>
      <c r="AQ397" s="116"/>
      <c r="AR397" s="116"/>
      <c r="AS397" s="116"/>
      <c r="AT397" s="116"/>
      <c r="AU397" s="116"/>
      <c r="AV397" s="116"/>
      <c r="AW397" s="116"/>
      <c r="AX397" s="116"/>
      <c r="AY397" s="116"/>
      <c r="AZ397" s="116"/>
      <c r="BA397" s="116"/>
      <c r="BB397" s="116"/>
      <c r="BC397" s="116"/>
      <c r="BD397" s="116"/>
      <c r="BE397" s="116"/>
      <c r="BF397" s="116"/>
      <c r="BG397" s="116"/>
      <c r="BH397" s="116"/>
    </row>
    <row r="398" spans="1:60" outlineLevel="1" x14ac:dyDescent="0.2">
      <c r="A398" s="119"/>
      <c r="B398" s="120"/>
      <c r="C398" s="146" t="s">
        <v>660</v>
      </c>
      <c r="D398" s="122"/>
      <c r="E398" s="123">
        <v>13.53</v>
      </c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16"/>
      <c r="Z398" s="116"/>
      <c r="AA398" s="116"/>
      <c r="AB398" s="116"/>
      <c r="AC398" s="116"/>
      <c r="AD398" s="116"/>
      <c r="AE398" s="116"/>
      <c r="AF398" s="116"/>
      <c r="AG398" s="116" t="s">
        <v>138</v>
      </c>
      <c r="AH398" s="116">
        <v>0</v>
      </c>
      <c r="AI398" s="116"/>
      <c r="AJ398" s="116"/>
      <c r="AK398" s="116"/>
      <c r="AL398" s="116"/>
      <c r="AM398" s="116"/>
      <c r="AN398" s="116"/>
      <c r="AO398" s="116"/>
      <c r="AP398" s="116"/>
      <c r="AQ398" s="116"/>
      <c r="AR398" s="116"/>
      <c r="AS398" s="116"/>
      <c r="AT398" s="116"/>
      <c r="AU398" s="116"/>
      <c r="AV398" s="116"/>
      <c r="AW398" s="116"/>
      <c r="AX398" s="116"/>
      <c r="AY398" s="116"/>
      <c r="AZ398" s="116"/>
      <c r="BA398" s="116"/>
      <c r="BB398" s="116"/>
      <c r="BC398" s="116"/>
      <c r="BD398" s="116"/>
      <c r="BE398" s="116"/>
      <c r="BF398" s="116"/>
      <c r="BG398" s="116"/>
      <c r="BH398" s="116"/>
    </row>
    <row r="399" spans="1:60" outlineLevel="1" x14ac:dyDescent="0.2">
      <c r="A399" s="119"/>
      <c r="B399" s="120"/>
      <c r="C399" s="146" t="s">
        <v>661</v>
      </c>
      <c r="D399" s="122"/>
      <c r="E399" s="123">
        <v>2.34</v>
      </c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16"/>
      <c r="Z399" s="116"/>
      <c r="AA399" s="116"/>
      <c r="AB399" s="116"/>
      <c r="AC399" s="116"/>
      <c r="AD399" s="116"/>
      <c r="AE399" s="116"/>
      <c r="AF399" s="116"/>
      <c r="AG399" s="116" t="s">
        <v>138</v>
      </c>
      <c r="AH399" s="116">
        <v>0</v>
      </c>
      <c r="AI399" s="116"/>
      <c r="AJ399" s="116"/>
      <c r="AK399" s="116"/>
      <c r="AL399" s="116"/>
      <c r="AM399" s="116"/>
      <c r="AN399" s="116"/>
      <c r="AO399" s="116"/>
      <c r="AP399" s="116"/>
      <c r="AQ399" s="116"/>
      <c r="AR399" s="116"/>
      <c r="AS399" s="116"/>
      <c r="AT399" s="116"/>
      <c r="AU399" s="116"/>
      <c r="AV399" s="116"/>
      <c r="AW399" s="116"/>
      <c r="AX399" s="116"/>
      <c r="AY399" s="116"/>
      <c r="AZ399" s="116"/>
      <c r="BA399" s="116"/>
      <c r="BB399" s="116"/>
      <c r="BC399" s="116"/>
      <c r="BD399" s="116"/>
      <c r="BE399" s="116"/>
      <c r="BF399" s="116"/>
      <c r="BG399" s="116"/>
      <c r="BH399" s="116"/>
    </row>
    <row r="400" spans="1:60" outlineLevel="1" x14ac:dyDescent="0.2">
      <c r="A400" s="131">
        <v>147</v>
      </c>
      <c r="B400" s="132" t="s">
        <v>354</v>
      </c>
      <c r="C400" s="145" t="s">
        <v>355</v>
      </c>
      <c r="D400" s="133" t="s">
        <v>135</v>
      </c>
      <c r="E400" s="134">
        <v>248.63</v>
      </c>
      <c r="F400" s="135"/>
      <c r="G400" s="136">
        <f>ROUND(E400*F400,2)</f>
        <v>0</v>
      </c>
      <c r="H400" s="121">
        <v>3.79</v>
      </c>
      <c r="I400" s="121">
        <f>ROUND(E400*H400,2)</f>
        <v>942.31</v>
      </c>
      <c r="J400" s="121">
        <v>49.61</v>
      </c>
      <c r="K400" s="121">
        <f>ROUND(E400*J400,2)</f>
        <v>12334.53</v>
      </c>
      <c r="L400" s="121">
        <v>15</v>
      </c>
      <c r="M400" s="121">
        <f>G400*(1+L400/100)</f>
        <v>0</v>
      </c>
      <c r="N400" s="121">
        <v>1.3999999999999999E-4</v>
      </c>
      <c r="O400" s="121">
        <f>ROUND(E400*N400,2)</f>
        <v>0.03</v>
      </c>
      <c r="P400" s="121">
        <v>0</v>
      </c>
      <c r="Q400" s="121">
        <f>ROUND(E400*P400,2)</f>
        <v>0</v>
      </c>
      <c r="R400" s="121"/>
      <c r="S400" s="121" t="s">
        <v>130</v>
      </c>
      <c r="T400" s="121" t="s">
        <v>136</v>
      </c>
      <c r="U400" s="121">
        <v>0.10191</v>
      </c>
      <c r="V400" s="121">
        <f>ROUND(E400*U400,2)</f>
        <v>25.34</v>
      </c>
      <c r="W400" s="121"/>
      <c r="X400" s="121" t="s">
        <v>131</v>
      </c>
      <c r="Y400" s="116"/>
      <c r="Z400" s="116"/>
      <c r="AA400" s="116"/>
      <c r="AB400" s="116"/>
      <c r="AC400" s="116"/>
      <c r="AD400" s="116"/>
      <c r="AE400" s="116"/>
      <c r="AF400" s="116"/>
      <c r="AG400" s="116" t="s">
        <v>132</v>
      </c>
      <c r="AH400" s="116"/>
      <c r="AI400" s="116"/>
      <c r="AJ400" s="116"/>
      <c r="AK400" s="116"/>
      <c r="AL400" s="116"/>
      <c r="AM400" s="116"/>
      <c r="AN400" s="116"/>
      <c r="AO400" s="116"/>
      <c r="AP400" s="116"/>
      <c r="AQ400" s="116"/>
      <c r="AR400" s="116"/>
      <c r="AS400" s="116"/>
      <c r="AT400" s="116"/>
      <c r="AU400" s="116"/>
      <c r="AV400" s="116"/>
      <c r="AW400" s="116"/>
      <c r="AX400" s="116"/>
      <c r="AY400" s="116"/>
      <c r="AZ400" s="116"/>
      <c r="BA400" s="116"/>
      <c r="BB400" s="116"/>
      <c r="BC400" s="116"/>
      <c r="BD400" s="116"/>
      <c r="BE400" s="116"/>
      <c r="BF400" s="116"/>
      <c r="BG400" s="116"/>
      <c r="BH400" s="116"/>
    </row>
    <row r="401" spans="1:60" outlineLevel="1" x14ac:dyDescent="0.2">
      <c r="A401" s="119"/>
      <c r="B401" s="120"/>
      <c r="C401" s="146" t="s">
        <v>656</v>
      </c>
      <c r="D401" s="122"/>
      <c r="E401" s="123">
        <v>38.479999999999997</v>
      </c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16"/>
      <c r="Z401" s="116"/>
      <c r="AA401" s="116"/>
      <c r="AB401" s="116"/>
      <c r="AC401" s="116"/>
      <c r="AD401" s="116"/>
      <c r="AE401" s="116"/>
      <c r="AF401" s="116"/>
      <c r="AG401" s="116" t="s">
        <v>138</v>
      </c>
      <c r="AH401" s="116">
        <v>0</v>
      </c>
      <c r="AI401" s="116"/>
      <c r="AJ401" s="116"/>
      <c r="AK401" s="116"/>
      <c r="AL401" s="116"/>
      <c r="AM401" s="116"/>
      <c r="AN401" s="116"/>
      <c r="AO401" s="116"/>
      <c r="AP401" s="116"/>
      <c r="AQ401" s="116"/>
      <c r="AR401" s="116"/>
      <c r="AS401" s="116"/>
      <c r="AT401" s="116"/>
      <c r="AU401" s="116"/>
      <c r="AV401" s="116"/>
      <c r="AW401" s="116"/>
      <c r="AX401" s="116"/>
      <c r="AY401" s="116"/>
      <c r="AZ401" s="116"/>
      <c r="BA401" s="116"/>
      <c r="BB401" s="116"/>
      <c r="BC401" s="116"/>
      <c r="BD401" s="116"/>
      <c r="BE401" s="116"/>
      <c r="BF401" s="116"/>
      <c r="BG401" s="116"/>
      <c r="BH401" s="116"/>
    </row>
    <row r="402" spans="1:60" outlineLevel="1" x14ac:dyDescent="0.2">
      <c r="A402" s="119"/>
      <c r="B402" s="120"/>
      <c r="C402" s="146" t="s">
        <v>662</v>
      </c>
      <c r="D402" s="122"/>
      <c r="E402" s="123">
        <v>10.92</v>
      </c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16"/>
      <c r="Z402" s="116"/>
      <c r="AA402" s="116"/>
      <c r="AB402" s="116"/>
      <c r="AC402" s="116"/>
      <c r="AD402" s="116"/>
      <c r="AE402" s="116"/>
      <c r="AF402" s="116"/>
      <c r="AG402" s="116" t="s">
        <v>138</v>
      </c>
      <c r="AH402" s="116">
        <v>0</v>
      </c>
      <c r="AI402" s="116"/>
      <c r="AJ402" s="116"/>
      <c r="AK402" s="116"/>
      <c r="AL402" s="116"/>
      <c r="AM402" s="116"/>
      <c r="AN402" s="116"/>
      <c r="AO402" s="116"/>
      <c r="AP402" s="116"/>
      <c r="AQ402" s="116"/>
      <c r="AR402" s="116"/>
      <c r="AS402" s="116"/>
      <c r="AT402" s="116"/>
      <c r="AU402" s="116"/>
      <c r="AV402" s="116"/>
      <c r="AW402" s="116"/>
      <c r="AX402" s="116"/>
      <c r="AY402" s="116"/>
      <c r="AZ402" s="116"/>
      <c r="BA402" s="116"/>
      <c r="BB402" s="116"/>
      <c r="BC402" s="116"/>
      <c r="BD402" s="116"/>
      <c r="BE402" s="116"/>
      <c r="BF402" s="116"/>
      <c r="BG402" s="116"/>
      <c r="BH402" s="116"/>
    </row>
    <row r="403" spans="1:60" outlineLevel="1" x14ac:dyDescent="0.2">
      <c r="A403" s="119"/>
      <c r="B403" s="120"/>
      <c r="C403" s="146" t="s">
        <v>416</v>
      </c>
      <c r="D403" s="122"/>
      <c r="E403" s="123">
        <v>4.92</v>
      </c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16"/>
      <c r="Z403" s="116"/>
      <c r="AA403" s="116"/>
      <c r="AB403" s="116"/>
      <c r="AC403" s="116"/>
      <c r="AD403" s="116"/>
      <c r="AE403" s="116"/>
      <c r="AF403" s="116"/>
      <c r="AG403" s="116" t="s">
        <v>138</v>
      </c>
      <c r="AH403" s="116">
        <v>0</v>
      </c>
      <c r="AI403" s="116"/>
      <c r="AJ403" s="116"/>
      <c r="AK403" s="116"/>
      <c r="AL403" s="116"/>
      <c r="AM403" s="116"/>
      <c r="AN403" s="116"/>
      <c r="AO403" s="116"/>
      <c r="AP403" s="116"/>
      <c r="AQ403" s="116"/>
      <c r="AR403" s="116"/>
      <c r="AS403" s="116"/>
      <c r="AT403" s="116"/>
      <c r="AU403" s="116"/>
      <c r="AV403" s="116"/>
      <c r="AW403" s="116"/>
      <c r="AX403" s="116"/>
      <c r="AY403" s="116"/>
      <c r="AZ403" s="116"/>
      <c r="BA403" s="116"/>
      <c r="BB403" s="116"/>
      <c r="BC403" s="116"/>
      <c r="BD403" s="116"/>
      <c r="BE403" s="116"/>
      <c r="BF403" s="116"/>
      <c r="BG403" s="116"/>
      <c r="BH403" s="116"/>
    </row>
    <row r="404" spans="1:60" outlineLevel="1" x14ac:dyDescent="0.2">
      <c r="A404" s="119"/>
      <c r="B404" s="120"/>
      <c r="C404" s="146" t="s">
        <v>417</v>
      </c>
      <c r="D404" s="122"/>
      <c r="E404" s="123">
        <v>10.92</v>
      </c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16"/>
      <c r="Z404" s="116"/>
      <c r="AA404" s="116"/>
      <c r="AB404" s="116"/>
      <c r="AC404" s="116"/>
      <c r="AD404" s="116"/>
      <c r="AE404" s="116"/>
      <c r="AF404" s="116"/>
      <c r="AG404" s="116" t="s">
        <v>138</v>
      </c>
      <c r="AH404" s="116">
        <v>0</v>
      </c>
      <c r="AI404" s="116"/>
      <c r="AJ404" s="116"/>
      <c r="AK404" s="116"/>
      <c r="AL404" s="116"/>
      <c r="AM404" s="116"/>
      <c r="AN404" s="116"/>
      <c r="AO404" s="116"/>
      <c r="AP404" s="116"/>
      <c r="AQ404" s="116"/>
      <c r="AR404" s="116"/>
      <c r="AS404" s="116"/>
      <c r="AT404" s="116"/>
      <c r="AU404" s="116"/>
      <c r="AV404" s="116"/>
      <c r="AW404" s="116"/>
      <c r="AX404" s="116"/>
      <c r="AY404" s="116"/>
      <c r="AZ404" s="116"/>
      <c r="BA404" s="116"/>
      <c r="BB404" s="116"/>
      <c r="BC404" s="116"/>
      <c r="BD404" s="116"/>
      <c r="BE404" s="116"/>
      <c r="BF404" s="116"/>
      <c r="BG404" s="116"/>
      <c r="BH404" s="116"/>
    </row>
    <row r="405" spans="1:60" outlineLevel="1" x14ac:dyDescent="0.2">
      <c r="A405" s="119"/>
      <c r="B405" s="120"/>
      <c r="C405" s="146" t="s">
        <v>418</v>
      </c>
      <c r="D405" s="122"/>
      <c r="E405" s="123">
        <v>42.12</v>
      </c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16"/>
      <c r="Z405" s="116"/>
      <c r="AA405" s="116"/>
      <c r="AB405" s="116"/>
      <c r="AC405" s="116"/>
      <c r="AD405" s="116"/>
      <c r="AE405" s="116"/>
      <c r="AF405" s="116"/>
      <c r="AG405" s="116" t="s">
        <v>138</v>
      </c>
      <c r="AH405" s="116">
        <v>0</v>
      </c>
      <c r="AI405" s="116"/>
      <c r="AJ405" s="116"/>
      <c r="AK405" s="116"/>
      <c r="AL405" s="116"/>
      <c r="AM405" s="116"/>
      <c r="AN405" s="116"/>
      <c r="AO405" s="116"/>
      <c r="AP405" s="116"/>
      <c r="AQ405" s="116"/>
      <c r="AR405" s="116"/>
      <c r="AS405" s="116"/>
      <c r="AT405" s="116"/>
      <c r="AU405" s="116"/>
      <c r="AV405" s="116"/>
      <c r="AW405" s="116"/>
      <c r="AX405" s="116"/>
      <c r="AY405" s="116"/>
      <c r="AZ405" s="116"/>
      <c r="BA405" s="116"/>
      <c r="BB405" s="116"/>
      <c r="BC405" s="116"/>
      <c r="BD405" s="116"/>
      <c r="BE405" s="116"/>
      <c r="BF405" s="116"/>
      <c r="BG405" s="116"/>
      <c r="BH405" s="116"/>
    </row>
    <row r="406" spans="1:60" outlineLevel="1" x14ac:dyDescent="0.2">
      <c r="A406" s="119"/>
      <c r="B406" s="120"/>
      <c r="C406" s="146" t="s">
        <v>420</v>
      </c>
      <c r="D406" s="122"/>
      <c r="E406" s="123">
        <v>52</v>
      </c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16"/>
      <c r="Z406" s="116"/>
      <c r="AA406" s="116"/>
      <c r="AB406" s="116"/>
      <c r="AC406" s="116"/>
      <c r="AD406" s="116"/>
      <c r="AE406" s="116"/>
      <c r="AF406" s="116"/>
      <c r="AG406" s="116" t="s">
        <v>138</v>
      </c>
      <c r="AH406" s="116">
        <v>0</v>
      </c>
      <c r="AI406" s="116"/>
      <c r="AJ406" s="116"/>
      <c r="AK406" s="116"/>
      <c r="AL406" s="116"/>
      <c r="AM406" s="116"/>
      <c r="AN406" s="116"/>
      <c r="AO406" s="116"/>
      <c r="AP406" s="116"/>
      <c r="AQ406" s="116"/>
      <c r="AR406" s="116"/>
      <c r="AS406" s="116"/>
      <c r="AT406" s="116"/>
      <c r="AU406" s="116"/>
      <c r="AV406" s="116"/>
      <c r="AW406" s="116"/>
      <c r="AX406" s="116"/>
      <c r="AY406" s="116"/>
      <c r="AZ406" s="116"/>
      <c r="BA406" s="116"/>
      <c r="BB406" s="116"/>
      <c r="BC406" s="116"/>
      <c r="BD406" s="116"/>
      <c r="BE406" s="116"/>
      <c r="BF406" s="116"/>
      <c r="BG406" s="116"/>
      <c r="BH406" s="116"/>
    </row>
    <row r="407" spans="1:60" outlineLevel="1" x14ac:dyDescent="0.2">
      <c r="A407" s="119"/>
      <c r="B407" s="120"/>
      <c r="C407" s="146" t="s">
        <v>657</v>
      </c>
      <c r="D407" s="122"/>
      <c r="E407" s="123">
        <v>29.12</v>
      </c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16"/>
      <c r="Z407" s="116"/>
      <c r="AA407" s="116"/>
      <c r="AB407" s="116"/>
      <c r="AC407" s="116"/>
      <c r="AD407" s="116"/>
      <c r="AE407" s="116"/>
      <c r="AF407" s="116"/>
      <c r="AG407" s="116" t="s">
        <v>138</v>
      </c>
      <c r="AH407" s="116">
        <v>0</v>
      </c>
      <c r="AI407" s="116"/>
      <c r="AJ407" s="116"/>
      <c r="AK407" s="116"/>
      <c r="AL407" s="116"/>
      <c r="AM407" s="116"/>
      <c r="AN407" s="116"/>
      <c r="AO407" s="116"/>
      <c r="AP407" s="116"/>
      <c r="AQ407" s="116"/>
      <c r="AR407" s="116"/>
      <c r="AS407" s="116"/>
      <c r="AT407" s="116"/>
      <c r="AU407" s="116"/>
      <c r="AV407" s="116"/>
      <c r="AW407" s="116"/>
      <c r="AX407" s="116"/>
      <c r="AY407" s="116"/>
      <c r="AZ407" s="116"/>
      <c r="BA407" s="116"/>
      <c r="BB407" s="116"/>
      <c r="BC407" s="116"/>
      <c r="BD407" s="116"/>
      <c r="BE407" s="116"/>
      <c r="BF407" s="116"/>
      <c r="BG407" s="116"/>
      <c r="BH407" s="116"/>
    </row>
    <row r="408" spans="1:60" outlineLevel="1" x14ac:dyDescent="0.2">
      <c r="A408" s="119"/>
      <c r="B408" s="120"/>
      <c r="C408" s="146" t="s">
        <v>358</v>
      </c>
      <c r="D408" s="122"/>
      <c r="E408" s="123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16"/>
      <c r="Z408" s="116"/>
      <c r="AA408" s="116"/>
      <c r="AB408" s="116"/>
      <c r="AC408" s="116"/>
      <c r="AD408" s="116"/>
      <c r="AE408" s="116"/>
      <c r="AF408" s="116"/>
      <c r="AG408" s="116" t="s">
        <v>138</v>
      </c>
      <c r="AH408" s="116">
        <v>0</v>
      </c>
      <c r="AI408" s="116"/>
      <c r="AJ408" s="116"/>
      <c r="AK408" s="116"/>
      <c r="AL408" s="116"/>
      <c r="AM408" s="116"/>
      <c r="AN408" s="116"/>
      <c r="AO408" s="116"/>
      <c r="AP408" s="116"/>
      <c r="AQ408" s="116"/>
      <c r="AR408" s="116"/>
      <c r="AS408" s="116"/>
      <c r="AT408" s="116"/>
      <c r="AU408" s="116"/>
      <c r="AV408" s="116"/>
      <c r="AW408" s="116"/>
      <c r="AX408" s="116"/>
      <c r="AY408" s="116"/>
      <c r="AZ408" s="116"/>
      <c r="BA408" s="116"/>
      <c r="BB408" s="116"/>
      <c r="BC408" s="116"/>
      <c r="BD408" s="116"/>
      <c r="BE408" s="116"/>
      <c r="BF408" s="116"/>
      <c r="BG408" s="116"/>
      <c r="BH408" s="116"/>
    </row>
    <row r="409" spans="1:60" outlineLevel="1" x14ac:dyDescent="0.2">
      <c r="A409" s="119"/>
      <c r="B409" s="120"/>
      <c r="C409" s="146" t="s">
        <v>391</v>
      </c>
      <c r="D409" s="122"/>
      <c r="E409" s="123">
        <v>8.25</v>
      </c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16"/>
      <c r="Z409" s="116"/>
      <c r="AA409" s="116"/>
      <c r="AB409" s="116"/>
      <c r="AC409" s="116"/>
      <c r="AD409" s="116"/>
      <c r="AE409" s="116"/>
      <c r="AF409" s="116"/>
      <c r="AG409" s="116" t="s">
        <v>138</v>
      </c>
      <c r="AH409" s="116">
        <v>0</v>
      </c>
      <c r="AI409" s="116"/>
      <c r="AJ409" s="116"/>
      <c r="AK409" s="116"/>
      <c r="AL409" s="116"/>
      <c r="AM409" s="116"/>
      <c r="AN409" s="116"/>
      <c r="AO409" s="116"/>
      <c r="AP409" s="116"/>
      <c r="AQ409" s="116"/>
      <c r="AR409" s="116"/>
      <c r="AS409" s="116"/>
      <c r="AT409" s="116"/>
      <c r="AU409" s="116"/>
      <c r="AV409" s="116"/>
      <c r="AW409" s="116"/>
      <c r="AX409" s="116"/>
      <c r="AY409" s="116"/>
      <c r="AZ409" s="116"/>
      <c r="BA409" s="116"/>
      <c r="BB409" s="116"/>
      <c r="BC409" s="116"/>
      <c r="BD409" s="116"/>
      <c r="BE409" s="116"/>
      <c r="BF409" s="116"/>
      <c r="BG409" s="116"/>
      <c r="BH409" s="116"/>
    </row>
    <row r="410" spans="1:60" outlineLevel="1" x14ac:dyDescent="0.2">
      <c r="A410" s="119"/>
      <c r="B410" s="120"/>
      <c r="C410" s="146" t="s">
        <v>392</v>
      </c>
      <c r="D410" s="122"/>
      <c r="E410" s="123">
        <v>1.08</v>
      </c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16"/>
      <c r="Z410" s="116"/>
      <c r="AA410" s="116"/>
      <c r="AB410" s="116"/>
      <c r="AC410" s="116"/>
      <c r="AD410" s="116"/>
      <c r="AE410" s="116"/>
      <c r="AF410" s="116"/>
      <c r="AG410" s="116" t="s">
        <v>138</v>
      </c>
      <c r="AH410" s="116">
        <v>0</v>
      </c>
      <c r="AI410" s="116"/>
      <c r="AJ410" s="116"/>
      <c r="AK410" s="116"/>
      <c r="AL410" s="116"/>
      <c r="AM410" s="116"/>
      <c r="AN410" s="116"/>
      <c r="AO410" s="116"/>
      <c r="AP410" s="116"/>
      <c r="AQ410" s="116"/>
      <c r="AR410" s="116"/>
      <c r="AS410" s="116"/>
      <c r="AT410" s="116"/>
      <c r="AU410" s="116"/>
      <c r="AV410" s="116"/>
      <c r="AW410" s="116"/>
      <c r="AX410" s="116"/>
      <c r="AY410" s="116"/>
      <c r="AZ410" s="116"/>
      <c r="BA410" s="116"/>
      <c r="BB410" s="116"/>
      <c r="BC410" s="116"/>
      <c r="BD410" s="116"/>
      <c r="BE410" s="116"/>
      <c r="BF410" s="116"/>
      <c r="BG410" s="116"/>
      <c r="BH410" s="116"/>
    </row>
    <row r="411" spans="1:60" outlineLevel="1" x14ac:dyDescent="0.2">
      <c r="A411" s="119"/>
      <c r="B411" s="120"/>
      <c r="C411" s="146" t="s">
        <v>438</v>
      </c>
      <c r="D411" s="122"/>
      <c r="E411" s="123">
        <v>4.2</v>
      </c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16"/>
      <c r="Z411" s="116"/>
      <c r="AA411" s="116"/>
      <c r="AB411" s="116"/>
      <c r="AC411" s="116"/>
      <c r="AD411" s="116"/>
      <c r="AE411" s="116"/>
      <c r="AF411" s="116"/>
      <c r="AG411" s="116" t="s">
        <v>138</v>
      </c>
      <c r="AH411" s="116">
        <v>0</v>
      </c>
      <c r="AI411" s="116"/>
      <c r="AJ411" s="116"/>
      <c r="AK411" s="116"/>
      <c r="AL411" s="116"/>
      <c r="AM411" s="116"/>
      <c r="AN411" s="116"/>
      <c r="AO411" s="116"/>
      <c r="AP411" s="116"/>
      <c r="AQ411" s="116"/>
      <c r="AR411" s="116"/>
      <c r="AS411" s="116"/>
      <c r="AT411" s="116"/>
      <c r="AU411" s="116"/>
      <c r="AV411" s="116"/>
      <c r="AW411" s="116"/>
      <c r="AX411" s="116"/>
      <c r="AY411" s="116"/>
      <c r="AZ411" s="116"/>
      <c r="BA411" s="116"/>
      <c r="BB411" s="116"/>
      <c r="BC411" s="116"/>
      <c r="BD411" s="116"/>
      <c r="BE411" s="116"/>
      <c r="BF411" s="116"/>
      <c r="BG411" s="116"/>
      <c r="BH411" s="116"/>
    </row>
    <row r="412" spans="1:60" outlineLevel="1" x14ac:dyDescent="0.2">
      <c r="A412" s="119"/>
      <c r="B412" s="120"/>
      <c r="C412" s="146" t="s">
        <v>411</v>
      </c>
      <c r="D412" s="122"/>
      <c r="E412" s="123">
        <v>1.04</v>
      </c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16"/>
      <c r="Z412" s="116"/>
      <c r="AA412" s="116"/>
      <c r="AB412" s="116"/>
      <c r="AC412" s="116"/>
      <c r="AD412" s="116"/>
      <c r="AE412" s="116"/>
      <c r="AF412" s="116"/>
      <c r="AG412" s="116" t="s">
        <v>138</v>
      </c>
      <c r="AH412" s="116">
        <v>0</v>
      </c>
      <c r="AI412" s="116"/>
      <c r="AJ412" s="116"/>
      <c r="AK412" s="116"/>
      <c r="AL412" s="116"/>
      <c r="AM412" s="116"/>
      <c r="AN412" s="116"/>
      <c r="AO412" s="116"/>
      <c r="AP412" s="116"/>
      <c r="AQ412" s="116"/>
      <c r="AR412" s="116"/>
      <c r="AS412" s="116"/>
      <c r="AT412" s="116"/>
      <c r="AU412" s="116"/>
      <c r="AV412" s="116"/>
      <c r="AW412" s="116"/>
      <c r="AX412" s="116"/>
      <c r="AY412" s="116"/>
      <c r="AZ412" s="116"/>
      <c r="BA412" s="116"/>
      <c r="BB412" s="116"/>
      <c r="BC412" s="116"/>
      <c r="BD412" s="116"/>
      <c r="BE412" s="116"/>
      <c r="BF412" s="116"/>
      <c r="BG412" s="116"/>
      <c r="BH412" s="116"/>
    </row>
    <row r="413" spans="1:60" outlineLevel="1" x14ac:dyDescent="0.2">
      <c r="A413" s="119"/>
      <c r="B413" s="120"/>
      <c r="C413" s="146" t="s">
        <v>409</v>
      </c>
      <c r="D413" s="122"/>
      <c r="E413" s="123">
        <v>15.3</v>
      </c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16"/>
      <c r="Z413" s="116"/>
      <c r="AA413" s="116"/>
      <c r="AB413" s="116"/>
      <c r="AC413" s="116"/>
      <c r="AD413" s="116"/>
      <c r="AE413" s="116"/>
      <c r="AF413" s="116"/>
      <c r="AG413" s="116" t="s">
        <v>138</v>
      </c>
      <c r="AH413" s="116">
        <v>0</v>
      </c>
      <c r="AI413" s="116"/>
      <c r="AJ413" s="116"/>
      <c r="AK413" s="116"/>
      <c r="AL413" s="116"/>
      <c r="AM413" s="116"/>
      <c r="AN413" s="116"/>
      <c r="AO413" s="116"/>
      <c r="AP413" s="116"/>
      <c r="AQ413" s="116"/>
      <c r="AR413" s="116"/>
      <c r="AS413" s="116"/>
      <c r="AT413" s="116"/>
      <c r="AU413" s="116"/>
      <c r="AV413" s="116"/>
      <c r="AW413" s="116"/>
      <c r="AX413" s="116"/>
      <c r="AY413" s="116"/>
      <c r="AZ413" s="116"/>
      <c r="BA413" s="116"/>
      <c r="BB413" s="116"/>
      <c r="BC413" s="116"/>
      <c r="BD413" s="116"/>
      <c r="BE413" s="116"/>
      <c r="BF413" s="116"/>
      <c r="BG413" s="116"/>
      <c r="BH413" s="116"/>
    </row>
    <row r="414" spans="1:60" outlineLevel="1" x14ac:dyDescent="0.2">
      <c r="A414" s="119"/>
      <c r="B414" s="120"/>
      <c r="C414" s="146" t="s">
        <v>442</v>
      </c>
      <c r="D414" s="122"/>
      <c r="E414" s="123">
        <v>22.44</v>
      </c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16"/>
      <c r="Z414" s="116"/>
      <c r="AA414" s="116"/>
      <c r="AB414" s="116"/>
      <c r="AC414" s="116"/>
      <c r="AD414" s="116"/>
      <c r="AE414" s="116"/>
      <c r="AF414" s="116"/>
      <c r="AG414" s="116" t="s">
        <v>138</v>
      </c>
      <c r="AH414" s="116">
        <v>0</v>
      </c>
      <c r="AI414" s="116"/>
      <c r="AJ414" s="116"/>
      <c r="AK414" s="116"/>
      <c r="AL414" s="116"/>
      <c r="AM414" s="116"/>
      <c r="AN414" s="116"/>
      <c r="AO414" s="116"/>
      <c r="AP414" s="116"/>
      <c r="AQ414" s="116"/>
      <c r="AR414" s="116"/>
      <c r="AS414" s="116"/>
      <c r="AT414" s="116"/>
      <c r="AU414" s="116"/>
      <c r="AV414" s="116"/>
      <c r="AW414" s="116"/>
      <c r="AX414" s="116"/>
      <c r="AY414" s="116"/>
      <c r="AZ414" s="116"/>
      <c r="BA414" s="116"/>
      <c r="BB414" s="116"/>
      <c r="BC414" s="116"/>
      <c r="BD414" s="116"/>
      <c r="BE414" s="116"/>
      <c r="BF414" s="116"/>
      <c r="BG414" s="116"/>
      <c r="BH414" s="116"/>
    </row>
    <row r="415" spans="1:60" outlineLevel="1" x14ac:dyDescent="0.2">
      <c r="A415" s="119"/>
      <c r="B415" s="120"/>
      <c r="C415" s="146" t="s">
        <v>439</v>
      </c>
      <c r="D415" s="122"/>
      <c r="E415" s="123">
        <v>7.84</v>
      </c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16"/>
      <c r="Z415" s="116"/>
      <c r="AA415" s="116"/>
      <c r="AB415" s="116"/>
      <c r="AC415" s="116"/>
      <c r="AD415" s="116"/>
      <c r="AE415" s="116"/>
      <c r="AF415" s="116"/>
      <c r="AG415" s="116" t="s">
        <v>138</v>
      </c>
      <c r="AH415" s="116">
        <v>0</v>
      </c>
      <c r="AI415" s="116"/>
      <c r="AJ415" s="116"/>
      <c r="AK415" s="116"/>
      <c r="AL415" s="116"/>
      <c r="AM415" s="116"/>
      <c r="AN415" s="116"/>
      <c r="AO415" s="116"/>
      <c r="AP415" s="116"/>
      <c r="AQ415" s="116"/>
      <c r="AR415" s="116"/>
      <c r="AS415" s="116"/>
      <c r="AT415" s="116"/>
      <c r="AU415" s="116"/>
      <c r="AV415" s="116"/>
      <c r="AW415" s="116"/>
      <c r="AX415" s="116"/>
      <c r="AY415" s="116"/>
      <c r="AZ415" s="116"/>
      <c r="BA415" s="116"/>
      <c r="BB415" s="116"/>
      <c r="BC415" s="116"/>
      <c r="BD415" s="116"/>
      <c r="BE415" s="116"/>
      <c r="BF415" s="116"/>
      <c r="BG415" s="116"/>
      <c r="BH415" s="116"/>
    </row>
    <row r="416" spans="1:60" outlineLevel="1" x14ac:dyDescent="0.2">
      <c r="A416" s="131">
        <v>148</v>
      </c>
      <c r="B416" s="132" t="s">
        <v>359</v>
      </c>
      <c r="C416" s="145" t="s">
        <v>360</v>
      </c>
      <c r="D416" s="133" t="s">
        <v>135</v>
      </c>
      <c r="E416" s="134">
        <v>60.15</v>
      </c>
      <c r="F416" s="135"/>
      <c r="G416" s="136">
        <f>ROUND(E416*F416,2)</f>
        <v>0</v>
      </c>
      <c r="H416" s="121">
        <v>9.81</v>
      </c>
      <c r="I416" s="121">
        <f>ROUND(E416*H416,2)</f>
        <v>590.07000000000005</v>
      </c>
      <c r="J416" s="121">
        <v>6.59</v>
      </c>
      <c r="K416" s="121">
        <f>ROUND(E416*J416,2)</f>
        <v>396.39</v>
      </c>
      <c r="L416" s="121">
        <v>15</v>
      </c>
      <c r="M416" s="121">
        <f>G416*(1+L416/100)</f>
        <v>0</v>
      </c>
      <c r="N416" s="121">
        <v>3.5E-4</v>
      </c>
      <c r="O416" s="121">
        <f>ROUND(E416*N416,2)</f>
        <v>0.02</v>
      </c>
      <c r="P416" s="121">
        <v>0</v>
      </c>
      <c r="Q416" s="121">
        <f>ROUND(E416*P416,2)</f>
        <v>0</v>
      </c>
      <c r="R416" s="121"/>
      <c r="S416" s="121" t="s">
        <v>130</v>
      </c>
      <c r="T416" s="121" t="s">
        <v>130</v>
      </c>
      <c r="U416" s="121">
        <v>1.35E-2</v>
      </c>
      <c r="V416" s="121">
        <f>ROUND(E416*U416,2)</f>
        <v>0.81</v>
      </c>
      <c r="W416" s="121"/>
      <c r="X416" s="121" t="s">
        <v>131</v>
      </c>
      <c r="Y416" s="116"/>
      <c r="Z416" s="116"/>
      <c r="AA416" s="116"/>
      <c r="AB416" s="116"/>
      <c r="AC416" s="116"/>
      <c r="AD416" s="116"/>
      <c r="AE416" s="116"/>
      <c r="AF416" s="116"/>
      <c r="AG416" s="116" t="s">
        <v>132</v>
      </c>
      <c r="AH416" s="116"/>
      <c r="AI416" s="116"/>
      <c r="AJ416" s="116"/>
      <c r="AK416" s="116"/>
      <c r="AL416" s="116"/>
      <c r="AM416" s="116"/>
      <c r="AN416" s="116"/>
      <c r="AO416" s="116"/>
      <c r="AP416" s="116"/>
      <c r="AQ416" s="116"/>
      <c r="AR416" s="116"/>
      <c r="AS416" s="116"/>
      <c r="AT416" s="116"/>
      <c r="AU416" s="116"/>
      <c r="AV416" s="116"/>
      <c r="AW416" s="116"/>
      <c r="AX416" s="116"/>
      <c r="AY416" s="116"/>
      <c r="AZ416" s="116"/>
      <c r="BA416" s="116"/>
      <c r="BB416" s="116"/>
      <c r="BC416" s="116"/>
      <c r="BD416" s="116"/>
      <c r="BE416" s="116"/>
      <c r="BF416" s="116"/>
      <c r="BG416" s="116"/>
      <c r="BH416" s="116"/>
    </row>
    <row r="417" spans="1:60" outlineLevel="1" x14ac:dyDescent="0.2">
      <c r="A417" s="119"/>
      <c r="B417" s="120"/>
      <c r="C417" s="146" t="s">
        <v>391</v>
      </c>
      <c r="D417" s="122"/>
      <c r="E417" s="123">
        <v>8.25</v>
      </c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16"/>
      <c r="Z417" s="116"/>
      <c r="AA417" s="116"/>
      <c r="AB417" s="116"/>
      <c r="AC417" s="116"/>
      <c r="AD417" s="116"/>
      <c r="AE417" s="116"/>
      <c r="AF417" s="116"/>
      <c r="AG417" s="116" t="s">
        <v>138</v>
      </c>
      <c r="AH417" s="116">
        <v>0</v>
      </c>
      <c r="AI417" s="116"/>
      <c r="AJ417" s="116"/>
      <c r="AK417" s="116"/>
      <c r="AL417" s="116"/>
      <c r="AM417" s="116"/>
      <c r="AN417" s="116"/>
      <c r="AO417" s="116"/>
      <c r="AP417" s="116"/>
      <c r="AQ417" s="116"/>
      <c r="AR417" s="116"/>
      <c r="AS417" s="116"/>
      <c r="AT417" s="116"/>
      <c r="AU417" s="116"/>
      <c r="AV417" s="116"/>
      <c r="AW417" s="116"/>
      <c r="AX417" s="116"/>
      <c r="AY417" s="116"/>
      <c r="AZ417" s="116"/>
      <c r="BA417" s="116"/>
      <c r="BB417" s="116"/>
      <c r="BC417" s="116"/>
      <c r="BD417" s="116"/>
      <c r="BE417" s="116"/>
      <c r="BF417" s="116"/>
      <c r="BG417" s="116"/>
      <c r="BH417" s="116"/>
    </row>
    <row r="418" spans="1:60" outlineLevel="1" x14ac:dyDescent="0.2">
      <c r="A418" s="119"/>
      <c r="B418" s="120"/>
      <c r="C418" s="146" t="s">
        <v>392</v>
      </c>
      <c r="D418" s="122"/>
      <c r="E418" s="123">
        <v>1.08</v>
      </c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16"/>
      <c r="Z418" s="116"/>
      <c r="AA418" s="116"/>
      <c r="AB418" s="116"/>
      <c r="AC418" s="116"/>
      <c r="AD418" s="116"/>
      <c r="AE418" s="116"/>
      <c r="AF418" s="116"/>
      <c r="AG418" s="116" t="s">
        <v>138</v>
      </c>
      <c r="AH418" s="116">
        <v>0</v>
      </c>
      <c r="AI418" s="116"/>
      <c r="AJ418" s="116"/>
      <c r="AK418" s="116"/>
      <c r="AL418" s="116"/>
      <c r="AM418" s="116"/>
      <c r="AN418" s="116"/>
      <c r="AO418" s="116"/>
      <c r="AP418" s="116"/>
      <c r="AQ418" s="116"/>
      <c r="AR418" s="116"/>
      <c r="AS418" s="116"/>
      <c r="AT418" s="116"/>
      <c r="AU418" s="116"/>
      <c r="AV418" s="116"/>
      <c r="AW418" s="116"/>
      <c r="AX418" s="116"/>
      <c r="AY418" s="116"/>
      <c r="AZ418" s="116"/>
      <c r="BA418" s="116"/>
      <c r="BB418" s="116"/>
      <c r="BC418" s="116"/>
      <c r="BD418" s="116"/>
      <c r="BE418" s="116"/>
      <c r="BF418" s="116"/>
      <c r="BG418" s="116"/>
      <c r="BH418" s="116"/>
    </row>
    <row r="419" spans="1:60" outlineLevel="1" x14ac:dyDescent="0.2">
      <c r="A419" s="119"/>
      <c r="B419" s="120"/>
      <c r="C419" s="146" t="s">
        <v>438</v>
      </c>
      <c r="D419" s="122"/>
      <c r="E419" s="123">
        <v>4.2</v>
      </c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16"/>
      <c r="Z419" s="116"/>
      <c r="AA419" s="116"/>
      <c r="AB419" s="116"/>
      <c r="AC419" s="116"/>
      <c r="AD419" s="116"/>
      <c r="AE419" s="116"/>
      <c r="AF419" s="116"/>
      <c r="AG419" s="116" t="s">
        <v>138</v>
      </c>
      <c r="AH419" s="116">
        <v>0</v>
      </c>
      <c r="AI419" s="116"/>
      <c r="AJ419" s="116"/>
      <c r="AK419" s="116"/>
      <c r="AL419" s="116"/>
      <c r="AM419" s="116"/>
      <c r="AN419" s="116"/>
      <c r="AO419" s="116"/>
      <c r="AP419" s="116"/>
      <c r="AQ419" s="116"/>
      <c r="AR419" s="116"/>
      <c r="AS419" s="116"/>
      <c r="AT419" s="116"/>
      <c r="AU419" s="116"/>
      <c r="AV419" s="116"/>
      <c r="AW419" s="116"/>
      <c r="AX419" s="116"/>
      <c r="AY419" s="116"/>
      <c r="AZ419" s="116"/>
      <c r="BA419" s="116"/>
      <c r="BB419" s="116"/>
      <c r="BC419" s="116"/>
      <c r="BD419" s="116"/>
      <c r="BE419" s="116"/>
      <c r="BF419" s="116"/>
      <c r="BG419" s="116"/>
      <c r="BH419" s="116"/>
    </row>
    <row r="420" spans="1:60" outlineLevel="1" x14ac:dyDescent="0.2">
      <c r="A420" s="119"/>
      <c r="B420" s="120"/>
      <c r="C420" s="146" t="s">
        <v>411</v>
      </c>
      <c r="D420" s="122"/>
      <c r="E420" s="123">
        <v>1.04</v>
      </c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16"/>
      <c r="Z420" s="116"/>
      <c r="AA420" s="116"/>
      <c r="AB420" s="116"/>
      <c r="AC420" s="116"/>
      <c r="AD420" s="116"/>
      <c r="AE420" s="116"/>
      <c r="AF420" s="116"/>
      <c r="AG420" s="116" t="s">
        <v>138</v>
      </c>
      <c r="AH420" s="116">
        <v>0</v>
      </c>
      <c r="AI420" s="116"/>
      <c r="AJ420" s="116"/>
      <c r="AK420" s="116"/>
      <c r="AL420" s="116"/>
      <c r="AM420" s="116"/>
      <c r="AN420" s="116"/>
      <c r="AO420" s="116"/>
      <c r="AP420" s="116"/>
      <c r="AQ420" s="116"/>
      <c r="AR420" s="116"/>
      <c r="AS420" s="116"/>
      <c r="AT420" s="116"/>
      <c r="AU420" s="116"/>
      <c r="AV420" s="116"/>
      <c r="AW420" s="116"/>
      <c r="AX420" s="116"/>
      <c r="AY420" s="116"/>
      <c r="AZ420" s="116"/>
      <c r="BA420" s="116"/>
      <c r="BB420" s="116"/>
      <c r="BC420" s="116"/>
      <c r="BD420" s="116"/>
      <c r="BE420" s="116"/>
      <c r="BF420" s="116"/>
      <c r="BG420" s="116"/>
      <c r="BH420" s="116"/>
    </row>
    <row r="421" spans="1:60" outlineLevel="1" x14ac:dyDescent="0.2">
      <c r="A421" s="119"/>
      <c r="B421" s="120"/>
      <c r="C421" s="146" t="s">
        <v>409</v>
      </c>
      <c r="D421" s="122"/>
      <c r="E421" s="123">
        <v>15.3</v>
      </c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16"/>
      <c r="Z421" s="116"/>
      <c r="AA421" s="116"/>
      <c r="AB421" s="116"/>
      <c r="AC421" s="116"/>
      <c r="AD421" s="116"/>
      <c r="AE421" s="116"/>
      <c r="AF421" s="116"/>
      <c r="AG421" s="116" t="s">
        <v>138</v>
      </c>
      <c r="AH421" s="116">
        <v>0</v>
      </c>
      <c r="AI421" s="116"/>
      <c r="AJ421" s="116"/>
      <c r="AK421" s="116"/>
      <c r="AL421" s="116"/>
      <c r="AM421" s="116"/>
      <c r="AN421" s="116"/>
      <c r="AO421" s="116"/>
      <c r="AP421" s="116"/>
      <c r="AQ421" s="116"/>
      <c r="AR421" s="116"/>
      <c r="AS421" s="116"/>
      <c r="AT421" s="116"/>
      <c r="AU421" s="116"/>
      <c r="AV421" s="116"/>
      <c r="AW421" s="116"/>
      <c r="AX421" s="116"/>
      <c r="AY421" s="116"/>
      <c r="AZ421" s="116"/>
      <c r="BA421" s="116"/>
      <c r="BB421" s="116"/>
      <c r="BC421" s="116"/>
      <c r="BD421" s="116"/>
      <c r="BE421" s="116"/>
      <c r="BF421" s="116"/>
      <c r="BG421" s="116"/>
      <c r="BH421" s="116"/>
    </row>
    <row r="422" spans="1:60" outlineLevel="1" x14ac:dyDescent="0.2">
      <c r="A422" s="119"/>
      <c r="B422" s="120"/>
      <c r="C422" s="146" t="s">
        <v>442</v>
      </c>
      <c r="D422" s="122"/>
      <c r="E422" s="123">
        <v>22.44</v>
      </c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16"/>
      <c r="Z422" s="116"/>
      <c r="AA422" s="116"/>
      <c r="AB422" s="116"/>
      <c r="AC422" s="116"/>
      <c r="AD422" s="116"/>
      <c r="AE422" s="116"/>
      <c r="AF422" s="116"/>
      <c r="AG422" s="116" t="s">
        <v>138</v>
      </c>
      <c r="AH422" s="116">
        <v>0</v>
      </c>
      <c r="AI422" s="116"/>
      <c r="AJ422" s="116"/>
      <c r="AK422" s="116"/>
      <c r="AL422" s="116"/>
      <c r="AM422" s="116"/>
      <c r="AN422" s="116"/>
      <c r="AO422" s="116"/>
      <c r="AP422" s="116"/>
      <c r="AQ422" s="116"/>
      <c r="AR422" s="116"/>
      <c r="AS422" s="116"/>
      <c r="AT422" s="116"/>
      <c r="AU422" s="116"/>
      <c r="AV422" s="116"/>
      <c r="AW422" s="116"/>
      <c r="AX422" s="116"/>
      <c r="AY422" s="116"/>
      <c r="AZ422" s="116"/>
      <c r="BA422" s="116"/>
      <c r="BB422" s="116"/>
      <c r="BC422" s="116"/>
      <c r="BD422" s="116"/>
      <c r="BE422" s="116"/>
      <c r="BF422" s="116"/>
      <c r="BG422" s="116"/>
      <c r="BH422" s="116"/>
    </row>
    <row r="423" spans="1:60" outlineLevel="1" x14ac:dyDescent="0.2">
      <c r="A423" s="119"/>
      <c r="B423" s="120"/>
      <c r="C423" s="146" t="s">
        <v>439</v>
      </c>
      <c r="D423" s="122"/>
      <c r="E423" s="123">
        <v>7.84</v>
      </c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16"/>
      <c r="Z423" s="116"/>
      <c r="AA423" s="116"/>
      <c r="AB423" s="116"/>
      <c r="AC423" s="116"/>
      <c r="AD423" s="116"/>
      <c r="AE423" s="116"/>
      <c r="AF423" s="116"/>
      <c r="AG423" s="116" t="s">
        <v>138</v>
      </c>
      <c r="AH423" s="116">
        <v>0</v>
      </c>
      <c r="AI423" s="116"/>
      <c r="AJ423" s="116"/>
      <c r="AK423" s="116"/>
      <c r="AL423" s="116"/>
      <c r="AM423" s="116"/>
      <c r="AN423" s="116"/>
      <c r="AO423" s="116"/>
      <c r="AP423" s="116"/>
      <c r="AQ423" s="116"/>
      <c r="AR423" s="116"/>
      <c r="AS423" s="116"/>
      <c r="AT423" s="116"/>
      <c r="AU423" s="116"/>
      <c r="AV423" s="116"/>
      <c r="AW423" s="116"/>
      <c r="AX423" s="116"/>
      <c r="AY423" s="116"/>
      <c r="AZ423" s="116"/>
      <c r="BA423" s="116"/>
      <c r="BB423" s="116"/>
      <c r="BC423" s="116"/>
      <c r="BD423" s="116"/>
      <c r="BE423" s="116"/>
      <c r="BF423" s="116"/>
      <c r="BG423" s="116"/>
      <c r="BH423" s="116"/>
    </row>
    <row r="424" spans="1:60" x14ac:dyDescent="0.2">
      <c r="A424" s="125" t="s">
        <v>125</v>
      </c>
      <c r="B424" s="126" t="s">
        <v>91</v>
      </c>
      <c r="C424" s="143" t="s">
        <v>92</v>
      </c>
      <c r="D424" s="127"/>
      <c r="E424" s="128"/>
      <c r="F424" s="129"/>
      <c r="G424" s="130">
        <f>SUMIF(AG425:AG429,"&lt;&gt;NOR",G425:G429)</f>
        <v>0</v>
      </c>
      <c r="H424" s="124"/>
      <c r="I424" s="124">
        <f>SUM(I425:I429)</f>
        <v>0</v>
      </c>
      <c r="J424" s="124"/>
      <c r="K424" s="124">
        <f>SUM(K425:K429)</f>
        <v>1551.92</v>
      </c>
      <c r="L424" s="124"/>
      <c r="M424" s="124">
        <f>SUM(M425:M429)</f>
        <v>0</v>
      </c>
      <c r="N424" s="124"/>
      <c r="O424" s="124">
        <f>SUM(O425:O429)</f>
        <v>0</v>
      </c>
      <c r="P424" s="124"/>
      <c r="Q424" s="124">
        <f>SUM(Q425:Q429)</f>
        <v>0</v>
      </c>
      <c r="R424" s="124"/>
      <c r="S424" s="124"/>
      <c r="T424" s="124"/>
      <c r="U424" s="124"/>
      <c r="V424" s="124">
        <f>SUM(V425:V429)</f>
        <v>3.37</v>
      </c>
      <c r="W424" s="124"/>
      <c r="X424" s="124"/>
      <c r="AG424" t="s">
        <v>126</v>
      </c>
    </row>
    <row r="425" spans="1:60" outlineLevel="1" x14ac:dyDescent="0.2">
      <c r="A425" s="131">
        <v>149</v>
      </c>
      <c r="B425" s="132" t="s">
        <v>663</v>
      </c>
      <c r="C425" s="145" t="s">
        <v>664</v>
      </c>
      <c r="D425" s="133" t="s">
        <v>135</v>
      </c>
      <c r="E425" s="134">
        <v>37.485999999999997</v>
      </c>
      <c r="F425" s="135"/>
      <c r="G425" s="136">
        <f>ROUND(E425*F425,2)</f>
        <v>0</v>
      </c>
      <c r="H425" s="121">
        <v>0</v>
      </c>
      <c r="I425" s="121">
        <f>ROUND(E425*H425,2)</f>
        <v>0</v>
      </c>
      <c r="J425" s="121">
        <v>41.4</v>
      </c>
      <c r="K425" s="121">
        <f>ROUND(E425*J425,2)</f>
        <v>1551.92</v>
      </c>
      <c r="L425" s="121">
        <v>15</v>
      </c>
      <c r="M425" s="121">
        <f>G425*(1+L425/100)</f>
        <v>0</v>
      </c>
      <c r="N425" s="121">
        <v>0</v>
      </c>
      <c r="O425" s="121">
        <f>ROUND(E425*N425,2)</f>
        <v>0</v>
      </c>
      <c r="P425" s="121">
        <v>0</v>
      </c>
      <c r="Q425" s="121">
        <f>ROUND(E425*P425,2)</f>
        <v>0</v>
      </c>
      <c r="R425" s="121"/>
      <c r="S425" s="121" t="s">
        <v>130</v>
      </c>
      <c r="T425" s="121" t="s">
        <v>130</v>
      </c>
      <c r="U425" s="121">
        <v>0.09</v>
      </c>
      <c r="V425" s="121">
        <f>ROUND(E425*U425,2)</f>
        <v>3.37</v>
      </c>
      <c r="W425" s="121"/>
      <c r="X425" s="121" t="s">
        <v>131</v>
      </c>
      <c r="Y425" s="116"/>
      <c r="Z425" s="116"/>
      <c r="AA425" s="116"/>
      <c r="AB425" s="116"/>
      <c r="AC425" s="116"/>
      <c r="AD425" s="116"/>
      <c r="AE425" s="116"/>
      <c r="AF425" s="116"/>
      <c r="AG425" s="116" t="s">
        <v>132</v>
      </c>
      <c r="AH425" s="116"/>
      <c r="AI425" s="116"/>
      <c r="AJ425" s="116"/>
      <c r="AK425" s="116"/>
      <c r="AL425" s="116"/>
      <c r="AM425" s="116"/>
      <c r="AN425" s="116"/>
      <c r="AO425" s="116"/>
      <c r="AP425" s="116"/>
      <c r="AQ425" s="116"/>
      <c r="AR425" s="116"/>
      <c r="AS425" s="116"/>
      <c r="AT425" s="116"/>
      <c r="AU425" s="116"/>
      <c r="AV425" s="116"/>
      <c r="AW425" s="116"/>
      <c r="AX425" s="116"/>
      <c r="AY425" s="116"/>
      <c r="AZ425" s="116"/>
      <c r="BA425" s="116"/>
      <c r="BB425" s="116"/>
      <c r="BC425" s="116"/>
      <c r="BD425" s="116"/>
      <c r="BE425" s="116"/>
      <c r="BF425" s="116"/>
      <c r="BG425" s="116"/>
      <c r="BH425" s="116"/>
    </row>
    <row r="426" spans="1:60" outlineLevel="1" x14ac:dyDescent="0.2">
      <c r="A426" s="119"/>
      <c r="B426" s="120"/>
      <c r="C426" s="146" t="s">
        <v>400</v>
      </c>
      <c r="D426" s="122"/>
      <c r="E426" s="123">
        <v>38.479999999999997</v>
      </c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16"/>
      <c r="Z426" s="116"/>
      <c r="AA426" s="116"/>
      <c r="AB426" s="116"/>
      <c r="AC426" s="116"/>
      <c r="AD426" s="116"/>
      <c r="AE426" s="116"/>
      <c r="AF426" s="116"/>
      <c r="AG426" s="116" t="s">
        <v>138</v>
      </c>
      <c r="AH426" s="116">
        <v>0</v>
      </c>
      <c r="AI426" s="116"/>
      <c r="AJ426" s="116"/>
      <c r="AK426" s="116"/>
      <c r="AL426" s="116"/>
      <c r="AM426" s="116"/>
      <c r="AN426" s="116"/>
      <c r="AO426" s="116"/>
      <c r="AP426" s="116"/>
      <c r="AQ426" s="116"/>
      <c r="AR426" s="116"/>
      <c r="AS426" s="116"/>
      <c r="AT426" s="116"/>
      <c r="AU426" s="116"/>
      <c r="AV426" s="116"/>
      <c r="AW426" s="116"/>
      <c r="AX426" s="116"/>
      <c r="AY426" s="116"/>
      <c r="AZ426" s="116"/>
      <c r="BA426" s="116"/>
      <c r="BB426" s="116"/>
      <c r="BC426" s="116"/>
      <c r="BD426" s="116"/>
      <c r="BE426" s="116"/>
      <c r="BF426" s="116"/>
      <c r="BG426" s="116"/>
      <c r="BH426" s="116"/>
    </row>
    <row r="427" spans="1:60" outlineLevel="1" x14ac:dyDescent="0.2">
      <c r="A427" s="119"/>
      <c r="B427" s="120"/>
      <c r="C427" s="146" t="s">
        <v>176</v>
      </c>
      <c r="D427" s="122"/>
      <c r="E427" s="123">
        <v>-3.5459999999999998</v>
      </c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16"/>
      <c r="Z427" s="116"/>
      <c r="AA427" s="116"/>
      <c r="AB427" s="116"/>
      <c r="AC427" s="116"/>
      <c r="AD427" s="116"/>
      <c r="AE427" s="116"/>
      <c r="AF427" s="116"/>
      <c r="AG427" s="116" t="s">
        <v>138</v>
      </c>
      <c r="AH427" s="116">
        <v>0</v>
      </c>
      <c r="AI427" s="116"/>
      <c r="AJ427" s="116"/>
      <c r="AK427" s="116"/>
      <c r="AL427" s="116"/>
      <c r="AM427" s="116"/>
      <c r="AN427" s="116"/>
      <c r="AO427" s="116"/>
      <c r="AP427" s="116"/>
      <c r="AQ427" s="116"/>
      <c r="AR427" s="116"/>
      <c r="AS427" s="116"/>
      <c r="AT427" s="116"/>
      <c r="AU427" s="116"/>
      <c r="AV427" s="116"/>
      <c r="AW427" s="116"/>
      <c r="AX427" s="116"/>
      <c r="AY427" s="116"/>
      <c r="AZ427" s="116"/>
      <c r="BA427" s="116"/>
      <c r="BB427" s="116"/>
      <c r="BC427" s="116"/>
      <c r="BD427" s="116"/>
      <c r="BE427" s="116"/>
      <c r="BF427" s="116"/>
      <c r="BG427" s="116"/>
      <c r="BH427" s="116"/>
    </row>
    <row r="428" spans="1:60" outlineLevel="1" x14ac:dyDescent="0.2">
      <c r="A428" s="119"/>
      <c r="B428" s="120"/>
      <c r="C428" s="146" t="s">
        <v>401</v>
      </c>
      <c r="D428" s="122"/>
      <c r="E428" s="123">
        <v>-4.7279999999999998</v>
      </c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16"/>
      <c r="Z428" s="116"/>
      <c r="AA428" s="116"/>
      <c r="AB428" s="116"/>
      <c r="AC428" s="116"/>
      <c r="AD428" s="116"/>
      <c r="AE428" s="116"/>
      <c r="AF428" s="116"/>
      <c r="AG428" s="116" t="s">
        <v>138</v>
      </c>
      <c r="AH428" s="116">
        <v>0</v>
      </c>
      <c r="AI428" s="116"/>
      <c r="AJ428" s="116"/>
      <c r="AK428" s="116"/>
      <c r="AL428" s="116"/>
      <c r="AM428" s="116"/>
      <c r="AN428" s="116"/>
      <c r="AO428" s="116"/>
      <c r="AP428" s="116"/>
      <c r="AQ428" s="116"/>
      <c r="AR428" s="116"/>
      <c r="AS428" s="116"/>
      <c r="AT428" s="116"/>
      <c r="AU428" s="116"/>
      <c r="AV428" s="116"/>
      <c r="AW428" s="116"/>
      <c r="AX428" s="116"/>
      <c r="AY428" s="116"/>
      <c r="AZ428" s="116"/>
      <c r="BA428" s="116"/>
      <c r="BB428" s="116"/>
      <c r="BC428" s="116"/>
      <c r="BD428" s="116"/>
      <c r="BE428" s="116"/>
      <c r="BF428" s="116"/>
      <c r="BG428" s="116"/>
      <c r="BH428" s="116"/>
    </row>
    <row r="429" spans="1:60" outlineLevel="1" x14ac:dyDescent="0.2">
      <c r="A429" s="119"/>
      <c r="B429" s="120"/>
      <c r="C429" s="146" t="s">
        <v>437</v>
      </c>
      <c r="D429" s="122"/>
      <c r="E429" s="123">
        <v>7.28</v>
      </c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16"/>
      <c r="Z429" s="116"/>
      <c r="AA429" s="116"/>
      <c r="AB429" s="116"/>
      <c r="AC429" s="116"/>
      <c r="AD429" s="116"/>
      <c r="AE429" s="116"/>
      <c r="AF429" s="116"/>
      <c r="AG429" s="116" t="s">
        <v>138</v>
      </c>
      <c r="AH429" s="116">
        <v>0</v>
      </c>
      <c r="AI429" s="116"/>
      <c r="AJ429" s="116"/>
      <c r="AK429" s="116"/>
      <c r="AL429" s="116"/>
      <c r="AM429" s="116"/>
      <c r="AN429" s="116"/>
      <c r="AO429" s="116"/>
      <c r="AP429" s="116"/>
      <c r="AQ429" s="116"/>
      <c r="AR429" s="116"/>
      <c r="AS429" s="116"/>
      <c r="AT429" s="116"/>
      <c r="AU429" s="116"/>
      <c r="AV429" s="116"/>
      <c r="AW429" s="116"/>
      <c r="AX429" s="116"/>
      <c r="AY429" s="116"/>
      <c r="AZ429" s="116"/>
      <c r="BA429" s="116"/>
      <c r="BB429" s="116"/>
      <c r="BC429" s="116"/>
      <c r="BD429" s="116"/>
      <c r="BE429" s="116"/>
      <c r="BF429" s="116"/>
      <c r="BG429" s="116"/>
      <c r="BH429" s="116"/>
    </row>
    <row r="430" spans="1:60" x14ac:dyDescent="0.2">
      <c r="A430" s="125" t="s">
        <v>125</v>
      </c>
      <c r="B430" s="126" t="s">
        <v>93</v>
      </c>
      <c r="C430" s="143" t="s">
        <v>94</v>
      </c>
      <c r="D430" s="127"/>
      <c r="E430" s="128"/>
      <c r="F430" s="129"/>
      <c r="G430" s="130">
        <f>SUMIF(AG431:AG467,"&lt;&gt;NOR",G431:G467)</f>
        <v>0</v>
      </c>
      <c r="H430" s="124"/>
      <c r="I430" s="124">
        <f>SUM(I431:I467)</f>
        <v>23869.440000000002</v>
      </c>
      <c r="J430" s="124"/>
      <c r="K430" s="124">
        <f>SUM(K431:K467)</f>
        <v>33001.06</v>
      </c>
      <c r="L430" s="124"/>
      <c r="M430" s="124">
        <f>SUM(M431:M467)</f>
        <v>0</v>
      </c>
      <c r="N430" s="124"/>
      <c r="O430" s="124">
        <f>SUM(O431:O467)</f>
        <v>30.1</v>
      </c>
      <c r="P430" s="124"/>
      <c r="Q430" s="124">
        <f>SUM(Q431:Q467)</f>
        <v>0</v>
      </c>
      <c r="R430" s="124"/>
      <c r="S430" s="124"/>
      <c r="T430" s="124"/>
      <c r="U430" s="124"/>
      <c r="V430" s="124">
        <f>SUM(V431:V467)</f>
        <v>39.979999999999997</v>
      </c>
      <c r="W430" s="124"/>
      <c r="X430" s="124"/>
      <c r="AG430" t="s">
        <v>126</v>
      </c>
    </row>
    <row r="431" spans="1:60" outlineLevel="1" x14ac:dyDescent="0.2">
      <c r="A431" s="137">
        <v>150</v>
      </c>
      <c r="B431" s="138" t="s">
        <v>665</v>
      </c>
      <c r="C431" s="144" t="s">
        <v>666</v>
      </c>
      <c r="D431" s="139" t="s">
        <v>129</v>
      </c>
      <c r="E431" s="140">
        <v>6</v>
      </c>
      <c r="F431" s="141"/>
      <c r="G431" s="142">
        <f t="shared" ref="G431:G467" si="35">ROUND(E431*F431,2)</f>
        <v>0</v>
      </c>
      <c r="H431" s="121">
        <v>0</v>
      </c>
      <c r="I431" s="121">
        <f t="shared" ref="I431:I467" si="36">ROUND(E431*H431,2)</f>
        <v>0</v>
      </c>
      <c r="J431" s="121">
        <v>28</v>
      </c>
      <c r="K431" s="121">
        <f t="shared" ref="K431:K467" si="37">ROUND(E431*J431,2)</f>
        <v>168</v>
      </c>
      <c r="L431" s="121">
        <v>15</v>
      </c>
      <c r="M431" s="121">
        <f t="shared" ref="M431:M467" si="38">G431*(1+L431/100)</f>
        <v>0</v>
      </c>
      <c r="N431" s="121">
        <v>0</v>
      </c>
      <c r="O431" s="121">
        <f t="shared" ref="O431:O467" si="39">ROUND(E431*N431,2)</f>
        <v>0</v>
      </c>
      <c r="P431" s="121">
        <v>0</v>
      </c>
      <c r="Q431" s="121">
        <f t="shared" ref="Q431:Q467" si="40">ROUND(E431*P431,2)</f>
        <v>0</v>
      </c>
      <c r="R431" s="121"/>
      <c r="S431" s="121" t="s">
        <v>130</v>
      </c>
      <c r="T431" s="121" t="s">
        <v>146</v>
      </c>
      <c r="U431" s="121">
        <v>5.0500000000000003E-2</v>
      </c>
      <c r="V431" s="121">
        <f t="shared" ref="V431:V467" si="41">ROUND(E431*U431,2)</f>
        <v>0.3</v>
      </c>
      <c r="W431" s="121"/>
      <c r="X431" s="121" t="s">
        <v>131</v>
      </c>
      <c r="Y431" s="116"/>
      <c r="Z431" s="116"/>
      <c r="AA431" s="116"/>
      <c r="AB431" s="116"/>
      <c r="AC431" s="116"/>
      <c r="AD431" s="116"/>
      <c r="AE431" s="116"/>
      <c r="AF431" s="116"/>
      <c r="AG431" s="116" t="s">
        <v>132</v>
      </c>
      <c r="AH431" s="116"/>
      <c r="AI431" s="116"/>
      <c r="AJ431" s="116"/>
      <c r="AK431" s="116"/>
      <c r="AL431" s="116"/>
      <c r="AM431" s="116"/>
      <c r="AN431" s="116"/>
      <c r="AO431" s="116"/>
      <c r="AP431" s="116"/>
      <c r="AQ431" s="116"/>
      <c r="AR431" s="116"/>
      <c r="AS431" s="116"/>
      <c r="AT431" s="116"/>
      <c r="AU431" s="116"/>
      <c r="AV431" s="116"/>
      <c r="AW431" s="116"/>
      <c r="AX431" s="116"/>
      <c r="AY431" s="116"/>
      <c r="AZ431" s="116"/>
      <c r="BA431" s="116"/>
      <c r="BB431" s="116"/>
      <c r="BC431" s="116"/>
      <c r="BD431" s="116"/>
      <c r="BE431" s="116"/>
      <c r="BF431" s="116"/>
      <c r="BG431" s="116"/>
      <c r="BH431" s="116"/>
    </row>
    <row r="432" spans="1:60" outlineLevel="1" x14ac:dyDescent="0.2">
      <c r="A432" s="137">
        <v>151</v>
      </c>
      <c r="B432" s="138" t="s">
        <v>667</v>
      </c>
      <c r="C432" s="144" t="s">
        <v>668</v>
      </c>
      <c r="D432" s="139" t="s">
        <v>129</v>
      </c>
      <c r="E432" s="140">
        <v>1</v>
      </c>
      <c r="F432" s="141"/>
      <c r="G432" s="142">
        <f t="shared" si="35"/>
        <v>0</v>
      </c>
      <c r="H432" s="121">
        <v>0</v>
      </c>
      <c r="I432" s="121">
        <f t="shared" si="36"/>
        <v>0</v>
      </c>
      <c r="J432" s="121">
        <v>33</v>
      </c>
      <c r="K432" s="121">
        <f t="shared" si="37"/>
        <v>33</v>
      </c>
      <c r="L432" s="121">
        <v>15</v>
      </c>
      <c r="M432" s="121">
        <f t="shared" si="38"/>
        <v>0</v>
      </c>
      <c r="N432" s="121">
        <v>0</v>
      </c>
      <c r="O432" s="121">
        <f t="shared" si="39"/>
        <v>0</v>
      </c>
      <c r="P432" s="121">
        <v>0</v>
      </c>
      <c r="Q432" s="121">
        <f t="shared" si="40"/>
        <v>0</v>
      </c>
      <c r="R432" s="121"/>
      <c r="S432" s="121" t="s">
        <v>130</v>
      </c>
      <c r="T432" s="121" t="s">
        <v>146</v>
      </c>
      <c r="U432" s="121">
        <v>0.06</v>
      </c>
      <c r="V432" s="121">
        <f t="shared" si="41"/>
        <v>0.06</v>
      </c>
      <c r="W432" s="121"/>
      <c r="X432" s="121" t="s">
        <v>131</v>
      </c>
      <c r="Y432" s="116"/>
      <c r="Z432" s="116"/>
      <c r="AA432" s="116"/>
      <c r="AB432" s="116"/>
      <c r="AC432" s="116"/>
      <c r="AD432" s="116"/>
      <c r="AE432" s="116"/>
      <c r="AF432" s="116"/>
      <c r="AG432" s="116" t="s">
        <v>132</v>
      </c>
      <c r="AH432" s="116"/>
      <c r="AI432" s="116"/>
      <c r="AJ432" s="116"/>
      <c r="AK432" s="116"/>
      <c r="AL432" s="116"/>
      <c r="AM432" s="116"/>
      <c r="AN432" s="116"/>
      <c r="AO432" s="116"/>
      <c r="AP432" s="116"/>
      <c r="AQ432" s="116"/>
      <c r="AR432" s="116"/>
      <c r="AS432" s="116"/>
      <c r="AT432" s="116"/>
      <c r="AU432" s="116"/>
      <c r="AV432" s="116"/>
      <c r="AW432" s="116"/>
      <c r="AX432" s="116"/>
      <c r="AY432" s="116"/>
      <c r="AZ432" s="116"/>
      <c r="BA432" s="116"/>
      <c r="BB432" s="116"/>
      <c r="BC432" s="116"/>
      <c r="BD432" s="116"/>
      <c r="BE432" s="116"/>
      <c r="BF432" s="116"/>
      <c r="BG432" s="116"/>
      <c r="BH432" s="116"/>
    </row>
    <row r="433" spans="1:60" outlineLevel="1" x14ac:dyDescent="0.2">
      <c r="A433" s="137">
        <v>152</v>
      </c>
      <c r="B433" s="138" t="s">
        <v>669</v>
      </c>
      <c r="C433" s="144" t="s">
        <v>670</v>
      </c>
      <c r="D433" s="139" t="s">
        <v>129</v>
      </c>
      <c r="E433" s="140">
        <v>10</v>
      </c>
      <c r="F433" s="141"/>
      <c r="G433" s="142">
        <f t="shared" si="35"/>
        <v>0</v>
      </c>
      <c r="H433" s="121">
        <v>0</v>
      </c>
      <c r="I433" s="121">
        <f t="shared" si="36"/>
        <v>0</v>
      </c>
      <c r="J433" s="121">
        <v>167</v>
      </c>
      <c r="K433" s="121">
        <f t="shared" si="37"/>
        <v>1670</v>
      </c>
      <c r="L433" s="121">
        <v>15</v>
      </c>
      <c r="M433" s="121">
        <f t="shared" si="38"/>
        <v>0</v>
      </c>
      <c r="N433" s="121">
        <v>0</v>
      </c>
      <c r="O433" s="121">
        <f t="shared" si="39"/>
        <v>0</v>
      </c>
      <c r="P433" s="121">
        <v>0</v>
      </c>
      <c r="Q433" s="121">
        <f t="shared" si="40"/>
        <v>0</v>
      </c>
      <c r="R433" s="121"/>
      <c r="S433" s="121" t="s">
        <v>130</v>
      </c>
      <c r="T433" s="121" t="s">
        <v>146</v>
      </c>
      <c r="U433" s="121">
        <v>0.30567</v>
      </c>
      <c r="V433" s="121">
        <f t="shared" si="41"/>
        <v>3.06</v>
      </c>
      <c r="W433" s="121"/>
      <c r="X433" s="121" t="s">
        <v>131</v>
      </c>
      <c r="Y433" s="116"/>
      <c r="Z433" s="116"/>
      <c r="AA433" s="116"/>
      <c r="AB433" s="116"/>
      <c r="AC433" s="116"/>
      <c r="AD433" s="116"/>
      <c r="AE433" s="116"/>
      <c r="AF433" s="116"/>
      <c r="AG433" s="116" t="s">
        <v>132</v>
      </c>
      <c r="AH433" s="116"/>
      <c r="AI433" s="116"/>
      <c r="AJ433" s="116"/>
      <c r="AK433" s="116"/>
      <c r="AL433" s="116"/>
      <c r="AM433" s="116"/>
      <c r="AN433" s="116"/>
      <c r="AO433" s="116"/>
      <c r="AP433" s="116"/>
      <c r="AQ433" s="116"/>
      <c r="AR433" s="116"/>
      <c r="AS433" s="116"/>
      <c r="AT433" s="116"/>
      <c r="AU433" s="116"/>
      <c r="AV433" s="116"/>
      <c r="AW433" s="116"/>
      <c r="AX433" s="116"/>
      <c r="AY433" s="116"/>
      <c r="AZ433" s="116"/>
      <c r="BA433" s="116"/>
      <c r="BB433" s="116"/>
      <c r="BC433" s="116"/>
      <c r="BD433" s="116"/>
      <c r="BE433" s="116"/>
      <c r="BF433" s="116"/>
      <c r="BG433" s="116"/>
      <c r="BH433" s="116"/>
    </row>
    <row r="434" spans="1:60" ht="22.5" outlineLevel="1" x14ac:dyDescent="0.2">
      <c r="A434" s="137">
        <v>153</v>
      </c>
      <c r="B434" s="138" t="s">
        <v>671</v>
      </c>
      <c r="C434" s="144" t="s">
        <v>672</v>
      </c>
      <c r="D434" s="139" t="s">
        <v>129</v>
      </c>
      <c r="E434" s="140">
        <v>4</v>
      </c>
      <c r="F434" s="141"/>
      <c r="G434" s="142">
        <f t="shared" si="35"/>
        <v>0</v>
      </c>
      <c r="H434" s="121">
        <v>200.76</v>
      </c>
      <c r="I434" s="121">
        <f t="shared" si="36"/>
        <v>803.04</v>
      </c>
      <c r="J434" s="121">
        <v>149.24</v>
      </c>
      <c r="K434" s="121">
        <f t="shared" si="37"/>
        <v>596.96</v>
      </c>
      <c r="L434" s="121">
        <v>15</v>
      </c>
      <c r="M434" s="121">
        <f t="shared" si="38"/>
        <v>0</v>
      </c>
      <c r="N434" s="121">
        <v>9.0000000000000006E-5</v>
      </c>
      <c r="O434" s="121">
        <f t="shared" si="39"/>
        <v>0</v>
      </c>
      <c r="P434" s="121">
        <v>0</v>
      </c>
      <c r="Q434" s="121">
        <f t="shared" si="40"/>
        <v>0</v>
      </c>
      <c r="R434" s="121"/>
      <c r="S434" s="121" t="s">
        <v>130</v>
      </c>
      <c r="T434" s="121" t="s">
        <v>146</v>
      </c>
      <c r="U434" s="121">
        <v>0.2475</v>
      </c>
      <c r="V434" s="121">
        <f t="shared" si="41"/>
        <v>0.99</v>
      </c>
      <c r="W434" s="121"/>
      <c r="X434" s="121" t="s">
        <v>131</v>
      </c>
      <c r="Y434" s="116"/>
      <c r="Z434" s="116"/>
      <c r="AA434" s="116"/>
      <c r="AB434" s="116"/>
      <c r="AC434" s="116"/>
      <c r="AD434" s="116"/>
      <c r="AE434" s="116"/>
      <c r="AF434" s="116"/>
      <c r="AG434" s="116" t="s">
        <v>132</v>
      </c>
      <c r="AH434" s="116"/>
      <c r="AI434" s="116"/>
      <c r="AJ434" s="116"/>
      <c r="AK434" s="116"/>
      <c r="AL434" s="116"/>
      <c r="AM434" s="116"/>
      <c r="AN434" s="116"/>
      <c r="AO434" s="116"/>
      <c r="AP434" s="116"/>
      <c r="AQ434" s="116"/>
      <c r="AR434" s="116"/>
      <c r="AS434" s="116"/>
      <c r="AT434" s="116"/>
      <c r="AU434" s="116"/>
      <c r="AV434" s="116"/>
      <c r="AW434" s="116"/>
      <c r="AX434" s="116"/>
      <c r="AY434" s="116"/>
      <c r="AZ434" s="116"/>
      <c r="BA434" s="116"/>
      <c r="BB434" s="116"/>
      <c r="BC434" s="116"/>
      <c r="BD434" s="116"/>
      <c r="BE434" s="116"/>
      <c r="BF434" s="116"/>
      <c r="BG434" s="116"/>
      <c r="BH434" s="116"/>
    </row>
    <row r="435" spans="1:60" ht="33.75" outlineLevel="1" x14ac:dyDescent="0.2">
      <c r="A435" s="137">
        <v>154</v>
      </c>
      <c r="B435" s="138" t="s">
        <v>673</v>
      </c>
      <c r="C435" s="144" t="s">
        <v>674</v>
      </c>
      <c r="D435" s="139" t="s">
        <v>129</v>
      </c>
      <c r="E435" s="140">
        <v>14</v>
      </c>
      <c r="F435" s="141"/>
      <c r="G435" s="142">
        <f t="shared" si="35"/>
        <v>0</v>
      </c>
      <c r="H435" s="121">
        <v>256.45</v>
      </c>
      <c r="I435" s="121">
        <f t="shared" si="36"/>
        <v>3590.3</v>
      </c>
      <c r="J435" s="121">
        <v>151.55000000000001</v>
      </c>
      <c r="K435" s="121">
        <f t="shared" si="37"/>
        <v>2121.6999999999998</v>
      </c>
      <c r="L435" s="121">
        <v>15</v>
      </c>
      <c r="M435" s="121">
        <f t="shared" si="38"/>
        <v>0</v>
      </c>
      <c r="N435" s="121">
        <v>1E-4</v>
      </c>
      <c r="O435" s="121">
        <f t="shared" si="39"/>
        <v>0</v>
      </c>
      <c r="P435" s="121">
        <v>0</v>
      </c>
      <c r="Q435" s="121">
        <f t="shared" si="40"/>
        <v>0</v>
      </c>
      <c r="R435" s="121"/>
      <c r="S435" s="121" t="s">
        <v>130</v>
      </c>
      <c r="T435" s="121" t="s">
        <v>146</v>
      </c>
      <c r="U435" s="121">
        <v>0.249</v>
      </c>
      <c r="V435" s="121">
        <f t="shared" si="41"/>
        <v>3.49</v>
      </c>
      <c r="W435" s="121"/>
      <c r="X435" s="121" t="s">
        <v>131</v>
      </c>
      <c r="Y435" s="116"/>
      <c r="Z435" s="116"/>
      <c r="AA435" s="116"/>
      <c r="AB435" s="116"/>
      <c r="AC435" s="116"/>
      <c r="AD435" s="116"/>
      <c r="AE435" s="116"/>
      <c r="AF435" s="116"/>
      <c r="AG435" s="116" t="s">
        <v>132</v>
      </c>
      <c r="AH435" s="116"/>
      <c r="AI435" s="116"/>
      <c r="AJ435" s="116"/>
      <c r="AK435" s="116"/>
      <c r="AL435" s="116"/>
      <c r="AM435" s="116"/>
      <c r="AN435" s="116"/>
      <c r="AO435" s="116"/>
      <c r="AP435" s="116"/>
      <c r="AQ435" s="116"/>
      <c r="AR435" s="116"/>
      <c r="AS435" s="116"/>
      <c r="AT435" s="116"/>
      <c r="AU435" s="116"/>
      <c r="AV435" s="116"/>
      <c r="AW435" s="116"/>
      <c r="AX435" s="116"/>
      <c r="AY435" s="116"/>
      <c r="AZ435" s="116"/>
      <c r="BA435" s="116"/>
      <c r="BB435" s="116"/>
      <c r="BC435" s="116"/>
      <c r="BD435" s="116"/>
      <c r="BE435" s="116"/>
      <c r="BF435" s="116"/>
      <c r="BG435" s="116"/>
      <c r="BH435" s="116"/>
    </row>
    <row r="436" spans="1:60" outlineLevel="1" x14ac:dyDescent="0.2">
      <c r="A436" s="137">
        <v>155</v>
      </c>
      <c r="B436" s="138" t="s">
        <v>675</v>
      </c>
      <c r="C436" s="144" t="s">
        <v>676</v>
      </c>
      <c r="D436" s="139" t="s">
        <v>129</v>
      </c>
      <c r="E436" s="140">
        <v>8</v>
      </c>
      <c r="F436" s="141"/>
      <c r="G436" s="142">
        <f t="shared" si="35"/>
        <v>0</v>
      </c>
      <c r="H436" s="121">
        <v>0</v>
      </c>
      <c r="I436" s="121">
        <f t="shared" si="36"/>
        <v>0</v>
      </c>
      <c r="J436" s="121">
        <v>186</v>
      </c>
      <c r="K436" s="121">
        <f t="shared" si="37"/>
        <v>1488</v>
      </c>
      <c r="L436" s="121">
        <v>15</v>
      </c>
      <c r="M436" s="121">
        <f t="shared" si="38"/>
        <v>0</v>
      </c>
      <c r="N436" s="121">
        <v>0</v>
      </c>
      <c r="O436" s="121">
        <f t="shared" si="39"/>
        <v>0</v>
      </c>
      <c r="P436" s="121">
        <v>0</v>
      </c>
      <c r="Q436" s="121">
        <f t="shared" si="40"/>
        <v>0</v>
      </c>
      <c r="R436" s="121"/>
      <c r="S436" s="121" t="s">
        <v>130</v>
      </c>
      <c r="T436" s="121" t="s">
        <v>146</v>
      </c>
      <c r="U436" s="121">
        <v>0.34</v>
      </c>
      <c r="V436" s="121">
        <f t="shared" si="41"/>
        <v>2.72</v>
      </c>
      <c r="W436" s="121"/>
      <c r="X436" s="121" t="s">
        <v>131</v>
      </c>
      <c r="Y436" s="116"/>
      <c r="Z436" s="116"/>
      <c r="AA436" s="116"/>
      <c r="AB436" s="116"/>
      <c r="AC436" s="116"/>
      <c r="AD436" s="116"/>
      <c r="AE436" s="116"/>
      <c r="AF436" s="116"/>
      <c r="AG436" s="116" t="s">
        <v>132</v>
      </c>
      <c r="AH436" s="116"/>
      <c r="AI436" s="116"/>
      <c r="AJ436" s="116"/>
      <c r="AK436" s="116"/>
      <c r="AL436" s="116"/>
      <c r="AM436" s="116"/>
      <c r="AN436" s="116"/>
      <c r="AO436" s="116"/>
      <c r="AP436" s="116"/>
      <c r="AQ436" s="116"/>
      <c r="AR436" s="116"/>
      <c r="AS436" s="116"/>
      <c r="AT436" s="116"/>
      <c r="AU436" s="116"/>
      <c r="AV436" s="116"/>
      <c r="AW436" s="116"/>
      <c r="AX436" s="116"/>
      <c r="AY436" s="116"/>
      <c r="AZ436" s="116"/>
      <c r="BA436" s="116"/>
      <c r="BB436" s="116"/>
      <c r="BC436" s="116"/>
      <c r="BD436" s="116"/>
      <c r="BE436" s="116"/>
      <c r="BF436" s="116"/>
      <c r="BG436" s="116"/>
      <c r="BH436" s="116"/>
    </row>
    <row r="437" spans="1:60" outlineLevel="1" x14ac:dyDescent="0.2">
      <c r="A437" s="137">
        <v>156</v>
      </c>
      <c r="B437" s="138" t="s">
        <v>677</v>
      </c>
      <c r="C437" s="144" t="s">
        <v>678</v>
      </c>
      <c r="D437" s="139" t="s">
        <v>129</v>
      </c>
      <c r="E437" s="140">
        <v>1</v>
      </c>
      <c r="F437" s="141"/>
      <c r="G437" s="142">
        <f t="shared" si="35"/>
        <v>0</v>
      </c>
      <c r="H437" s="121">
        <v>0</v>
      </c>
      <c r="I437" s="121">
        <f t="shared" si="36"/>
        <v>0</v>
      </c>
      <c r="J437" s="121">
        <v>223.5</v>
      </c>
      <c r="K437" s="121">
        <f t="shared" si="37"/>
        <v>223.5</v>
      </c>
      <c r="L437" s="121">
        <v>15</v>
      </c>
      <c r="M437" s="121">
        <f t="shared" si="38"/>
        <v>0</v>
      </c>
      <c r="N437" s="121">
        <v>0</v>
      </c>
      <c r="O437" s="121">
        <f t="shared" si="39"/>
        <v>0</v>
      </c>
      <c r="P437" s="121">
        <v>0</v>
      </c>
      <c r="Q437" s="121">
        <f t="shared" si="40"/>
        <v>0</v>
      </c>
      <c r="R437" s="121"/>
      <c r="S437" s="121" t="s">
        <v>130</v>
      </c>
      <c r="T437" s="121" t="s">
        <v>130</v>
      </c>
      <c r="U437" s="121">
        <v>0.45350000000000001</v>
      </c>
      <c r="V437" s="121">
        <f t="shared" si="41"/>
        <v>0.45</v>
      </c>
      <c r="W437" s="121"/>
      <c r="X437" s="121" t="s">
        <v>131</v>
      </c>
      <c r="Y437" s="116"/>
      <c r="Z437" s="116"/>
      <c r="AA437" s="116"/>
      <c r="AB437" s="116"/>
      <c r="AC437" s="116"/>
      <c r="AD437" s="116"/>
      <c r="AE437" s="116"/>
      <c r="AF437" s="116"/>
      <c r="AG437" s="116" t="s">
        <v>132</v>
      </c>
      <c r="AH437" s="116"/>
      <c r="AI437" s="116"/>
      <c r="AJ437" s="116"/>
      <c r="AK437" s="116"/>
      <c r="AL437" s="116"/>
      <c r="AM437" s="116"/>
      <c r="AN437" s="116"/>
      <c r="AO437" s="116"/>
      <c r="AP437" s="116"/>
      <c r="AQ437" s="116"/>
      <c r="AR437" s="116"/>
      <c r="AS437" s="116"/>
      <c r="AT437" s="116"/>
      <c r="AU437" s="116"/>
      <c r="AV437" s="116"/>
      <c r="AW437" s="116"/>
      <c r="AX437" s="116"/>
      <c r="AY437" s="116"/>
      <c r="AZ437" s="116"/>
      <c r="BA437" s="116"/>
      <c r="BB437" s="116"/>
      <c r="BC437" s="116"/>
      <c r="BD437" s="116"/>
      <c r="BE437" s="116"/>
      <c r="BF437" s="116"/>
      <c r="BG437" s="116"/>
      <c r="BH437" s="116"/>
    </row>
    <row r="438" spans="1:60" outlineLevel="1" x14ac:dyDescent="0.2">
      <c r="A438" s="137">
        <v>157</v>
      </c>
      <c r="B438" s="138" t="s">
        <v>679</v>
      </c>
      <c r="C438" s="144" t="s">
        <v>680</v>
      </c>
      <c r="D438" s="139" t="s">
        <v>129</v>
      </c>
      <c r="E438" s="140">
        <v>1</v>
      </c>
      <c r="F438" s="141"/>
      <c r="G438" s="142">
        <f t="shared" si="35"/>
        <v>0</v>
      </c>
      <c r="H438" s="121">
        <v>0</v>
      </c>
      <c r="I438" s="121">
        <f t="shared" si="36"/>
        <v>0</v>
      </c>
      <c r="J438" s="121">
        <v>198</v>
      </c>
      <c r="K438" s="121">
        <f t="shared" si="37"/>
        <v>198</v>
      </c>
      <c r="L438" s="121">
        <v>15</v>
      </c>
      <c r="M438" s="121">
        <f t="shared" si="38"/>
        <v>0</v>
      </c>
      <c r="N438" s="121">
        <v>0</v>
      </c>
      <c r="O438" s="121">
        <f t="shared" si="39"/>
        <v>0</v>
      </c>
      <c r="P438" s="121">
        <v>0</v>
      </c>
      <c r="Q438" s="121">
        <f t="shared" si="40"/>
        <v>0</v>
      </c>
      <c r="R438" s="121"/>
      <c r="S438" s="121" t="s">
        <v>130</v>
      </c>
      <c r="T438" s="121" t="s">
        <v>146</v>
      </c>
      <c r="U438" s="121">
        <v>0.36199999999999999</v>
      </c>
      <c r="V438" s="121">
        <f t="shared" si="41"/>
        <v>0.36</v>
      </c>
      <c r="W438" s="121"/>
      <c r="X438" s="121" t="s">
        <v>131</v>
      </c>
      <c r="Y438" s="116"/>
      <c r="Z438" s="116"/>
      <c r="AA438" s="116"/>
      <c r="AB438" s="116"/>
      <c r="AC438" s="116"/>
      <c r="AD438" s="116"/>
      <c r="AE438" s="116"/>
      <c r="AF438" s="116"/>
      <c r="AG438" s="116" t="s">
        <v>132</v>
      </c>
      <c r="AH438" s="116"/>
      <c r="AI438" s="116"/>
      <c r="AJ438" s="116"/>
      <c r="AK438" s="116"/>
      <c r="AL438" s="116"/>
      <c r="AM438" s="116"/>
      <c r="AN438" s="116"/>
      <c r="AO438" s="116"/>
      <c r="AP438" s="116"/>
      <c r="AQ438" s="116"/>
      <c r="AR438" s="116"/>
      <c r="AS438" s="116"/>
      <c r="AT438" s="116"/>
      <c r="AU438" s="116"/>
      <c r="AV438" s="116"/>
      <c r="AW438" s="116"/>
      <c r="AX438" s="116"/>
      <c r="AY438" s="116"/>
      <c r="AZ438" s="116"/>
      <c r="BA438" s="116"/>
      <c r="BB438" s="116"/>
      <c r="BC438" s="116"/>
      <c r="BD438" s="116"/>
      <c r="BE438" s="116"/>
      <c r="BF438" s="116"/>
      <c r="BG438" s="116"/>
      <c r="BH438" s="116"/>
    </row>
    <row r="439" spans="1:60" outlineLevel="1" x14ac:dyDescent="0.2">
      <c r="A439" s="137">
        <v>158</v>
      </c>
      <c r="B439" s="138" t="s">
        <v>681</v>
      </c>
      <c r="C439" s="144" t="s">
        <v>682</v>
      </c>
      <c r="D439" s="139" t="s">
        <v>129</v>
      </c>
      <c r="E439" s="140">
        <v>8</v>
      </c>
      <c r="F439" s="141"/>
      <c r="G439" s="142">
        <f t="shared" si="35"/>
        <v>0</v>
      </c>
      <c r="H439" s="121">
        <v>0</v>
      </c>
      <c r="I439" s="121">
        <f t="shared" si="36"/>
        <v>0</v>
      </c>
      <c r="J439" s="121">
        <v>212</v>
      </c>
      <c r="K439" s="121">
        <f t="shared" si="37"/>
        <v>1696</v>
      </c>
      <c r="L439" s="121">
        <v>15</v>
      </c>
      <c r="M439" s="121">
        <f t="shared" si="38"/>
        <v>0</v>
      </c>
      <c r="N439" s="121">
        <v>0</v>
      </c>
      <c r="O439" s="121">
        <f t="shared" si="39"/>
        <v>0</v>
      </c>
      <c r="P439" s="121">
        <v>0</v>
      </c>
      <c r="Q439" s="121">
        <f t="shared" si="40"/>
        <v>0</v>
      </c>
      <c r="R439" s="121"/>
      <c r="S439" s="121" t="s">
        <v>130</v>
      </c>
      <c r="T439" s="121" t="s">
        <v>130</v>
      </c>
      <c r="U439" s="121">
        <v>0.43</v>
      </c>
      <c r="V439" s="121">
        <f t="shared" si="41"/>
        <v>3.44</v>
      </c>
      <c r="W439" s="121"/>
      <c r="X439" s="121" t="s">
        <v>131</v>
      </c>
      <c r="Y439" s="116"/>
      <c r="Z439" s="116"/>
      <c r="AA439" s="116"/>
      <c r="AB439" s="116"/>
      <c r="AC439" s="116"/>
      <c r="AD439" s="116"/>
      <c r="AE439" s="116"/>
      <c r="AF439" s="116"/>
      <c r="AG439" s="116" t="s">
        <v>132</v>
      </c>
      <c r="AH439" s="116"/>
      <c r="AI439" s="116"/>
      <c r="AJ439" s="116"/>
      <c r="AK439" s="116"/>
      <c r="AL439" s="116"/>
      <c r="AM439" s="116"/>
      <c r="AN439" s="116"/>
      <c r="AO439" s="116"/>
      <c r="AP439" s="116"/>
      <c r="AQ439" s="116"/>
      <c r="AR439" s="116"/>
      <c r="AS439" s="116"/>
      <c r="AT439" s="116"/>
      <c r="AU439" s="116"/>
      <c r="AV439" s="116"/>
      <c r="AW439" s="116"/>
      <c r="AX439" s="116"/>
      <c r="AY439" s="116"/>
      <c r="AZ439" s="116"/>
      <c r="BA439" s="116"/>
      <c r="BB439" s="116"/>
      <c r="BC439" s="116"/>
      <c r="BD439" s="116"/>
      <c r="BE439" s="116"/>
      <c r="BF439" s="116"/>
      <c r="BG439" s="116"/>
      <c r="BH439" s="116"/>
    </row>
    <row r="440" spans="1:60" outlineLevel="1" x14ac:dyDescent="0.2">
      <c r="A440" s="137">
        <v>159</v>
      </c>
      <c r="B440" s="138" t="s">
        <v>683</v>
      </c>
      <c r="C440" s="144" t="s">
        <v>684</v>
      </c>
      <c r="D440" s="139" t="s">
        <v>141</v>
      </c>
      <c r="E440" s="140">
        <v>10</v>
      </c>
      <c r="F440" s="141"/>
      <c r="G440" s="142">
        <f t="shared" si="35"/>
        <v>0</v>
      </c>
      <c r="H440" s="121">
        <v>0</v>
      </c>
      <c r="I440" s="121">
        <f t="shared" si="36"/>
        <v>0</v>
      </c>
      <c r="J440" s="121">
        <v>35</v>
      </c>
      <c r="K440" s="121">
        <f t="shared" si="37"/>
        <v>350</v>
      </c>
      <c r="L440" s="121">
        <v>15</v>
      </c>
      <c r="M440" s="121">
        <f t="shared" si="38"/>
        <v>0</v>
      </c>
      <c r="N440" s="121">
        <v>0</v>
      </c>
      <c r="O440" s="121">
        <f t="shared" si="39"/>
        <v>0</v>
      </c>
      <c r="P440" s="121">
        <v>0</v>
      </c>
      <c r="Q440" s="121">
        <f t="shared" si="40"/>
        <v>0</v>
      </c>
      <c r="R440" s="121"/>
      <c r="S440" s="121" t="s">
        <v>130</v>
      </c>
      <c r="T440" s="121" t="s">
        <v>146</v>
      </c>
      <c r="U440" s="121">
        <v>6.4149999999999999E-2</v>
      </c>
      <c r="V440" s="121">
        <f t="shared" si="41"/>
        <v>0.64</v>
      </c>
      <c r="W440" s="121"/>
      <c r="X440" s="121" t="s">
        <v>131</v>
      </c>
      <c r="Y440" s="116"/>
      <c r="Z440" s="116"/>
      <c r="AA440" s="116"/>
      <c r="AB440" s="116"/>
      <c r="AC440" s="116"/>
      <c r="AD440" s="116"/>
      <c r="AE440" s="116"/>
      <c r="AF440" s="116"/>
      <c r="AG440" s="116" t="s">
        <v>132</v>
      </c>
      <c r="AH440" s="116"/>
      <c r="AI440" s="116"/>
      <c r="AJ440" s="116"/>
      <c r="AK440" s="116"/>
      <c r="AL440" s="116"/>
      <c r="AM440" s="116"/>
      <c r="AN440" s="116"/>
      <c r="AO440" s="116"/>
      <c r="AP440" s="116"/>
      <c r="AQ440" s="116"/>
      <c r="AR440" s="116"/>
      <c r="AS440" s="116"/>
      <c r="AT440" s="116"/>
      <c r="AU440" s="116"/>
      <c r="AV440" s="116"/>
      <c r="AW440" s="116"/>
      <c r="AX440" s="116"/>
      <c r="AY440" s="116"/>
      <c r="AZ440" s="116"/>
      <c r="BA440" s="116"/>
      <c r="BB440" s="116"/>
      <c r="BC440" s="116"/>
      <c r="BD440" s="116"/>
      <c r="BE440" s="116"/>
      <c r="BF440" s="116"/>
      <c r="BG440" s="116"/>
      <c r="BH440" s="116"/>
    </row>
    <row r="441" spans="1:60" outlineLevel="1" x14ac:dyDescent="0.2">
      <c r="A441" s="137">
        <v>160</v>
      </c>
      <c r="B441" s="138" t="s">
        <v>685</v>
      </c>
      <c r="C441" s="144" t="s">
        <v>686</v>
      </c>
      <c r="D441" s="139" t="s">
        <v>141</v>
      </c>
      <c r="E441" s="140">
        <v>1</v>
      </c>
      <c r="F441" s="141"/>
      <c r="G441" s="142">
        <f t="shared" si="35"/>
        <v>0</v>
      </c>
      <c r="H441" s="121">
        <v>0</v>
      </c>
      <c r="I441" s="121">
        <f t="shared" si="36"/>
        <v>0</v>
      </c>
      <c r="J441" s="121">
        <v>81</v>
      </c>
      <c r="K441" s="121">
        <f t="shared" si="37"/>
        <v>81</v>
      </c>
      <c r="L441" s="121">
        <v>15</v>
      </c>
      <c r="M441" s="121">
        <f t="shared" si="38"/>
        <v>0</v>
      </c>
      <c r="N441" s="121">
        <v>0</v>
      </c>
      <c r="O441" s="121">
        <f t="shared" si="39"/>
        <v>0</v>
      </c>
      <c r="P441" s="121">
        <v>0</v>
      </c>
      <c r="Q441" s="121">
        <f t="shared" si="40"/>
        <v>0</v>
      </c>
      <c r="R441" s="121"/>
      <c r="S441" s="121" t="s">
        <v>130</v>
      </c>
      <c r="T441" s="121" t="s">
        <v>146</v>
      </c>
      <c r="U441" s="121">
        <v>0.14868000000000001</v>
      </c>
      <c r="V441" s="121">
        <f t="shared" si="41"/>
        <v>0.15</v>
      </c>
      <c r="W441" s="121"/>
      <c r="X441" s="121" t="s">
        <v>131</v>
      </c>
      <c r="Y441" s="116"/>
      <c r="Z441" s="116"/>
      <c r="AA441" s="116"/>
      <c r="AB441" s="116"/>
      <c r="AC441" s="116"/>
      <c r="AD441" s="116"/>
      <c r="AE441" s="116"/>
      <c r="AF441" s="116"/>
      <c r="AG441" s="116" t="s">
        <v>132</v>
      </c>
      <c r="AH441" s="116"/>
      <c r="AI441" s="116"/>
      <c r="AJ441" s="116"/>
      <c r="AK441" s="116"/>
      <c r="AL441" s="116"/>
      <c r="AM441" s="116"/>
      <c r="AN441" s="116"/>
      <c r="AO441" s="116"/>
      <c r="AP441" s="116"/>
      <c r="AQ441" s="116"/>
      <c r="AR441" s="116"/>
      <c r="AS441" s="116"/>
      <c r="AT441" s="116"/>
      <c r="AU441" s="116"/>
      <c r="AV441" s="116"/>
      <c r="AW441" s="116"/>
      <c r="AX441" s="116"/>
      <c r="AY441" s="116"/>
      <c r="AZ441" s="116"/>
      <c r="BA441" s="116"/>
      <c r="BB441" s="116"/>
      <c r="BC441" s="116"/>
      <c r="BD441" s="116"/>
      <c r="BE441" s="116"/>
      <c r="BF441" s="116"/>
      <c r="BG441" s="116"/>
      <c r="BH441" s="116"/>
    </row>
    <row r="442" spans="1:60" ht="22.5" outlineLevel="1" x14ac:dyDescent="0.2">
      <c r="A442" s="137">
        <v>161</v>
      </c>
      <c r="B442" s="138" t="s">
        <v>687</v>
      </c>
      <c r="C442" s="144" t="s">
        <v>688</v>
      </c>
      <c r="D442" s="139" t="s">
        <v>141</v>
      </c>
      <c r="E442" s="140">
        <v>110</v>
      </c>
      <c r="F442" s="141"/>
      <c r="G442" s="142">
        <f t="shared" si="35"/>
        <v>0</v>
      </c>
      <c r="H442" s="121">
        <v>15.04</v>
      </c>
      <c r="I442" s="121">
        <f t="shared" si="36"/>
        <v>1654.4</v>
      </c>
      <c r="J442" s="121">
        <v>39.96</v>
      </c>
      <c r="K442" s="121">
        <f t="shared" si="37"/>
        <v>4395.6000000000004</v>
      </c>
      <c r="L442" s="121">
        <v>15</v>
      </c>
      <c r="M442" s="121">
        <f t="shared" si="38"/>
        <v>0</v>
      </c>
      <c r="N442" s="121">
        <v>1.6000000000000001E-4</v>
      </c>
      <c r="O442" s="121">
        <f t="shared" si="39"/>
        <v>0.02</v>
      </c>
      <c r="P442" s="121">
        <v>0</v>
      </c>
      <c r="Q442" s="121">
        <f t="shared" si="40"/>
        <v>0</v>
      </c>
      <c r="R442" s="121"/>
      <c r="S442" s="121" t="s">
        <v>130</v>
      </c>
      <c r="T442" s="121" t="s">
        <v>146</v>
      </c>
      <c r="U442" s="121">
        <v>7.0000000000000007E-2</v>
      </c>
      <c r="V442" s="121">
        <f t="shared" si="41"/>
        <v>7.7</v>
      </c>
      <c r="W442" s="121"/>
      <c r="X442" s="121" t="s">
        <v>131</v>
      </c>
      <c r="Y442" s="116"/>
      <c r="Z442" s="116"/>
      <c r="AA442" s="116"/>
      <c r="AB442" s="116"/>
      <c r="AC442" s="116"/>
      <c r="AD442" s="116"/>
      <c r="AE442" s="116"/>
      <c r="AF442" s="116"/>
      <c r="AG442" s="116" t="s">
        <v>132</v>
      </c>
      <c r="AH442" s="116"/>
      <c r="AI442" s="116"/>
      <c r="AJ442" s="116"/>
      <c r="AK442" s="116"/>
      <c r="AL442" s="116"/>
      <c r="AM442" s="116"/>
      <c r="AN442" s="116"/>
      <c r="AO442" s="116"/>
      <c r="AP442" s="116"/>
      <c r="AQ442" s="116"/>
      <c r="AR442" s="116"/>
      <c r="AS442" s="116"/>
      <c r="AT442" s="116"/>
      <c r="AU442" s="116"/>
      <c r="AV442" s="116"/>
      <c r="AW442" s="116"/>
      <c r="AX442" s="116"/>
      <c r="AY442" s="116"/>
      <c r="AZ442" s="116"/>
      <c r="BA442" s="116"/>
      <c r="BB442" s="116"/>
      <c r="BC442" s="116"/>
      <c r="BD442" s="116"/>
      <c r="BE442" s="116"/>
      <c r="BF442" s="116"/>
      <c r="BG442" s="116"/>
      <c r="BH442" s="116"/>
    </row>
    <row r="443" spans="1:60" ht="22.5" outlineLevel="1" x14ac:dyDescent="0.2">
      <c r="A443" s="137">
        <v>162</v>
      </c>
      <c r="B443" s="138" t="s">
        <v>689</v>
      </c>
      <c r="C443" s="144" t="s">
        <v>690</v>
      </c>
      <c r="D443" s="139" t="s">
        <v>141</v>
      </c>
      <c r="E443" s="140">
        <v>90</v>
      </c>
      <c r="F443" s="141"/>
      <c r="G443" s="142">
        <f t="shared" si="35"/>
        <v>0</v>
      </c>
      <c r="H443" s="121">
        <v>24.99</v>
      </c>
      <c r="I443" s="121">
        <f t="shared" si="36"/>
        <v>2249.1</v>
      </c>
      <c r="J443" s="121">
        <v>41.01</v>
      </c>
      <c r="K443" s="121">
        <f t="shared" si="37"/>
        <v>3690.9</v>
      </c>
      <c r="L443" s="121">
        <v>15</v>
      </c>
      <c r="M443" s="121">
        <f t="shared" si="38"/>
        <v>0</v>
      </c>
      <c r="N443" s="121">
        <v>2.1000000000000001E-4</v>
      </c>
      <c r="O443" s="121">
        <f t="shared" si="39"/>
        <v>0.02</v>
      </c>
      <c r="P443" s="121">
        <v>0</v>
      </c>
      <c r="Q443" s="121">
        <f t="shared" si="40"/>
        <v>0</v>
      </c>
      <c r="R443" s="121"/>
      <c r="S443" s="121" t="s">
        <v>130</v>
      </c>
      <c r="T443" s="121" t="s">
        <v>146</v>
      </c>
      <c r="U443" s="121">
        <v>7.0000000000000007E-2</v>
      </c>
      <c r="V443" s="121">
        <f t="shared" si="41"/>
        <v>6.3</v>
      </c>
      <c r="W443" s="121"/>
      <c r="X443" s="121" t="s">
        <v>131</v>
      </c>
      <c r="Y443" s="116"/>
      <c r="Z443" s="116"/>
      <c r="AA443" s="116"/>
      <c r="AB443" s="116"/>
      <c r="AC443" s="116"/>
      <c r="AD443" s="116"/>
      <c r="AE443" s="116"/>
      <c r="AF443" s="116"/>
      <c r="AG443" s="116" t="s">
        <v>132</v>
      </c>
      <c r="AH443" s="116"/>
      <c r="AI443" s="116"/>
      <c r="AJ443" s="116"/>
      <c r="AK443" s="116"/>
      <c r="AL443" s="116"/>
      <c r="AM443" s="116"/>
      <c r="AN443" s="116"/>
      <c r="AO443" s="116"/>
      <c r="AP443" s="116"/>
      <c r="AQ443" s="116"/>
      <c r="AR443" s="116"/>
      <c r="AS443" s="116"/>
      <c r="AT443" s="116"/>
      <c r="AU443" s="116"/>
      <c r="AV443" s="116"/>
      <c r="AW443" s="116"/>
      <c r="AX443" s="116"/>
      <c r="AY443" s="116"/>
      <c r="AZ443" s="116"/>
      <c r="BA443" s="116"/>
      <c r="BB443" s="116"/>
      <c r="BC443" s="116"/>
      <c r="BD443" s="116"/>
      <c r="BE443" s="116"/>
      <c r="BF443" s="116"/>
      <c r="BG443" s="116"/>
      <c r="BH443" s="116"/>
    </row>
    <row r="444" spans="1:60" ht="22.5" outlineLevel="1" x14ac:dyDescent="0.2">
      <c r="A444" s="137">
        <v>163</v>
      </c>
      <c r="B444" s="138" t="s">
        <v>691</v>
      </c>
      <c r="C444" s="144" t="s">
        <v>692</v>
      </c>
      <c r="D444" s="139" t="s">
        <v>141</v>
      </c>
      <c r="E444" s="140">
        <v>10</v>
      </c>
      <c r="F444" s="141"/>
      <c r="G444" s="142">
        <f t="shared" si="35"/>
        <v>0</v>
      </c>
      <c r="H444" s="121">
        <v>45.56</v>
      </c>
      <c r="I444" s="121">
        <f t="shared" si="36"/>
        <v>455.6</v>
      </c>
      <c r="J444" s="121">
        <v>35.74</v>
      </c>
      <c r="K444" s="121">
        <f t="shared" si="37"/>
        <v>357.4</v>
      </c>
      <c r="L444" s="121">
        <v>15</v>
      </c>
      <c r="M444" s="121">
        <f t="shared" si="38"/>
        <v>0</v>
      </c>
      <c r="N444" s="121">
        <v>3.2000000000000003E-4</v>
      </c>
      <c r="O444" s="121">
        <f t="shared" si="39"/>
        <v>0</v>
      </c>
      <c r="P444" s="121">
        <v>0</v>
      </c>
      <c r="Q444" s="121">
        <f t="shared" si="40"/>
        <v>0</v>
      </c>
      <c r="R444" s="121"/>
      <c r="S444" s="121" t="s">
        <v>130</v>
      </c>
      <c r="T444" s="121" t="s">
        <v>130</v>
      </c>
      <c r="U444" s="121">
        <v>7.2459999999999997E-2</v>
      </c>
      <c r="V444" s="121">
        <f t="shared" si="41"/>
        <v>0.72</v>
      </c>
      <c r="W444" s="121"/>
      <c r="X444" s="121" t="s">
        <v>131</v>
      </c>
      <c r="Y444" s="116"/>
      <c r="Z444" s="116"/>
      <c r="AA444" s="116"/>
      <c r="AB444" s="116"/>
      <c r="AC444" s="116"/>
      <c r="AD444" s="116"/>
      <c r="AE444" s="116"/>
      <c r="AF444" s="116"/>
      <c r="AG444" s="116" t="s">
        <v>132</v>
      </c>
      <c r="AH444" s="116"/>
      <c r="AI444" s="116"/>
      <c r="AJ444" s="116"/>
      <c r="AK444" s="116"/>
      <c r="AL444" s="116"/>
      <c r="AM444" s="116"/>
      <c r="AN444" s="116"/>
      <c r="AO444" s="116"/>
      <c r="AP444" s="116"/>
      <c r="AQ444" s="116"/>
      <c r="AR444" s="116"/>
      <c r="AS444" s="116"/>
      <c r="AT444" s="116"/>
      <c r="AU444" s="116"/>
      <c r="AV444" s="116"/>
      <c r="AW444" s="116"/>
      <c r="AX444" s="116"/>
      <c r="AY444" s="116"/>
      <c r="AZ444" s="116"/>
      <c r="BA444" s="116"/>
      <c r="BB444" s="116"/>
      <c r="BC444" s="116"/>
      <c r="BD444" s="116"/>
      <c r="BE444" s="116"/>
      <c r="BF444" s="116"/>
      <c r="BG444" s="116"/>
      <c r="BH444" s="116"/>
    </row>
    <row r="445" spans="1:60" outlineLevel="1" x14ac:dyDescent="0.2">
      <c r="A445" s="137">
        <v>164</v>
      </c>
      <c r="B445" s="138" t="s">
        <v>693</v>
      </c>
      <c r="C445" s="144" t="s">
        <v>694</v>
      </c>
      <c r="D445" s="139" t="s">
        <v>129</v>
      </c>
      <c r="E445" s="140">
        <v>28</v>
      </c>
      <c r="F445" s="141"/>
      <c r="G445" s="142">
        <f t="shared" si="35"/>
        <v>0</v>
      </c>
      <c r="H445" s="121">
        <v>0</v>
      </c>
      <c r="I445" s="121">
        <f t="shared" si="36"/>
        <v>0</v>
      </c>
      <c r="J445" s="121">
        <v>181</v>
      </c>
      <c r="K445" s="121">
        <f t="shared" si="37"/>
        <v>5068</v>
      </c>
      <c r="L445" s="121">
        <v>15</v>
      </c>
      <c r="M445" s="121">
        <f t="shared" si="38"/>
        <v>0</v>
      </c>
      <c r="N445" s="121">
        <v>0</v>
      </c>
      <c r="O445" s="121">
        <f t="shared" si="39"/>
        <v>0</v>
      </c>
      <c r="P445" s="121">
        <v>0</v>
      </c>
      <c r="Q445" s="121">
        <f t="shared" si="40"/>
        <v>0</v>
      </c>
      <c r="R445" s="121"/>
      <c r="S445" s="121" t="s">
        <v>130</v>
      </c>
      <c r="T445" s="121" t="s">
        <v>146</v>
      </c>
      <c r="U445" s="121">
        <v>0.33050000000000002</v>
      </c>
      <c r="V445" s="121">
        <f t="shared" si="41"/>
        <v>9.25</v>
      </c>
      <c r="W445" s="121"/>
      <c r="X445" s="121" t="s">
        <v>131</v>
      </c>
      <c r="Y445" s="116"/>
      <c r="Z445" s="116"/>
      <c r="AA445" s="116"/>
      <c r="AB445" s="116"/>
      <c r="AC445" s="116"/>
      <c r="AD445" s="116"/>
      <c r="AE445" s="116"/>
      <c r="AF445" s="116"/>
      <c r="AG445" s="116" t="s">
        <v>132</v>
      </c>
      <c r="AH445" s="116"/>
      <c r="AI445" s="116"/>
      <c r="AJ445" s="116"/>
      <c r="AK445" s="116"/>
      <c r="AL445" s="116"/>
      <c r="AM445" s="116"/>
      <c r="AN445" s="116"/>
      <c r="AO445" s="116"/>
      <c r="AP445" s="116"/>
      <c r="AQ445" s="116"/>
      <c r="AR445" s="116"/>
      <c r="AS445" s="116"/>
      <c r="AT445" s="116"/>
      <c r="AU445" s="116"/>
      <c r="AV445" s="116"/>
      <c r="AW445" s="116"/>
      <c r="AX445" s="116"/>
      <c r="AY445" s="116"/>
      <c r="AZ445" s="116"/>
      <c r="BA445" s="116"/>
      <c r="BB445" s="116"/>
      <c r="BC445" s="116"/>
      <c r="BD445" s="116"/>
      <c r="BE445" s="116"/>
      <c r="BF445" s="116"/>
      <c r="BG445" s="116"/>
      <c r="BH445" s="116"/>
    </row>
    <row r="446" spans="1:60" outlineLevel="1" x14ac:dyDescent="0.2">
      <c r="A446" s="137">
        <v>165</v>
      </c>
      <c r="B446" s="138" t="s">
        <v>695</v>
      </c>
      <c r="C446" s="144" t="s">
        <v>696</v>
      </c>
      <c r="D446" s="139" t="s">
        <v>129</v>
      </c>
      <c r="E446" s="140">
        <v>1</v>
      </c>
      <c r="F446" s="141"/>
      <c r="G446" s="142">
        <f t="shared" si="35"/>
        <v>0</v>
      </c>
      <c r="H446" s="121">
        <v>0</v>
      </c>
      <c r="I446" s="121">
        <f t="shared" si="36"/>
        <v>0</v>
      </c>
      <c r="J446" s="121">
        <v>191</v>
      </c>
      <c r="K446" s="121">
        <f t="shared" si="37"/>
        <v>191</v>
      </c>
      <c r="L446" s="121">
        <v>15</v>
      </c>
      <c r="M446" s="121">
        <f t="shared" si="38"/>
        <v>0</v>
      </c>
      <c r="N446" s="121">
        <v>0</v>
      </c>
      <c r="O446" s="121">
        <f t="shared" si="39"/>
        <v>0</v>
      </c>
      <c r="P446" s="121">
        <v>0</v>
      </c>
      <c r="Q446" s="121">
        <f t="shared" si="40"/>
        <v>0</v>
      </c>
      <c r="R446" s="121"/>
      <c r="S446" s="121" t="s">
        <v>130</v>
      </c>
      <c r="T446" s="121" t="s">
        <v>146</v>
      </c>
      <c r="U446" s="121">
        <v>0.35</v>
      </c>
      <c r="V446" s="121">
        <f t="shared" si="41"/>
        <v>0.35</v>
      </c>
      <c r="W446" s="121"/>
      <c r="X446" s="121" t="s">
        <v>131</v>
      </c>
      <c r="Y446" s="116"/>
      <c r="Z446" s="116"/>
      <c r="AA446" s="116"/>
      <c r="AB446" s="116"/>
      <c r="AC446" s="116"/>
      <c r="AD446" s="116"/>
      <c r="AE446" s="116"/>
      <c r="AF446" s="116"/>
      <c r="AG446" s="116" t="s">
        <v>132</v>
      </c>
      <c r="AH446" s="116"/>
      <c r="AI446" s="116"/>
      <c r="AJ446" s="116"/>
      <c r="AK446" s="116"/>
      <c r="AL446" s="116"/>
      <c r="AM446" s="116"/>
      <c r="AN446" s="116"/>
      <c r="AO446" s="116"/>
      <c r="AP446" s="116"/>
      <c r="AQ446" s="116"/>
      <c r="AR446" s="116"/>
      <c r="AS446" s="116"/>
      <c r="AT446" s="116"/>
      <c r="AU446" s="116"/>
      <c r="AV446" s="116"/>
      <c r="AW446" s="116"/>
      <c r="AX446" s="116"/>
      <c r="AY446" s="116"/>
      <c r="AZ446" s="116"/>
      <c r="BA446" s="116"/>
      <c r="BB446" s="116"/>
      <c r="BC446" s="116"/>
      <c r="BD446" s="116"/>
      <c r="BE446" s="116"/>
      <c r="BF446" s="116"/>
      <c r="BG446" s="116"/>
      <c r="BH446" s="116"/>
    </row>
    <row r="447" spans="1:60" outlineLevel="1" x14ac:dyDescent="0.2">
      <c r="A447" s="137">
        <v>166</v>
      </c>
      <c r="B447" s="138" t="s">
        <v>697</v>
      </c>
      <c r="C447" s="144" t="s">
        <v>698</v>
      </c>
      <c r="D447" s="139" t="s">
        <v>217</v>
      </c>
      <c r="E447" s="140">
        <v>1</v>
      </c>
      <c r="F447" s="141"/>
      <c r="G447" s="142">
        <f t="shared" si="35"/>
        <v>0</v>
      </c>
      <c r="H447" s="121">
        <v>0</v>
      </c>
      <c r="I447" s="121">
        <f t="shared" si="36"/>
        <v>0</v>
      </c>
      <c r="J447" s="121">
        <v>1500</v>
      </c>
      <c r="K447" s="121">
        <f t="shared" si="37"/>
        <v>1500</v>
      </c>
      <c r="L447" s="121">
        <v>15</v>
      </c>
      <c r="M447" s="121">
        <f t="shared" si="38"/>
        <v>0</v>
      </c>
      <c r="N447" s="121">
        <v>0</v>
      </c>
      <c r="O447" s="121">
        <f t="shared" si="39"/>
        <v>0</v>
      </c>
      <c r="P447" s="121">
        <v>0</v>
      </c>
      <c r="Q447" s="121">
        <f t="shared" si="40"/>
        <v>0</v>
      </c>
      <c r="R447" s="121"/>
      <c r="S447" s="121" t="s">
        <v>145</v>
      </c>
      <c r="T447" s="121" t="s">
        <v>146</v>
      </c>
      <c r="U447" s="121">
        <v>0</v>
      </c>
      <c r="V447" s="121">
        <f t="shared" si="41"/>
        <v>0</v>
      </c>
      <c r="W447" s="121"/>
      <c r="X447" s="121" t="s">
        <v>131</v>
      </c>
      <c r="Y447" s="116"/>
      <c r="Z447" s="116"/>
      <c r="AA447" s="116"/>
      <c r="AB447" s="116"/>
      <c r="AC447" s="116"/>
      <c r="AD447" s="116"/>
      <c r="AE447" s="116"/>
      <c r="AF447" s="116"/>
      <c r="AG447" s="116" t="s">
        <v>132</v>
      </c>
      <c r="AH447" s="116"/>
      <c r="AI447" s="116"/>
      <c r="AJ447" s="116"/>
      <c r="AK447" s="116"/>
      <c r="AL447" s="116"/>
      <c r="AM447" s="116"/>
      <c r="AN447" s="116"/>
      <c r="AO447" s="116"/>
      <c r="AP447" s="116"/>
      <c r="AQ447" s="116"/>
      <c r="AR447" s="116"/>
      <c r="AS447" s="116"/>
      <c r="AT447" s="116"/>
      <c r="AU447" s="116"/>
      <c r="AV447" s="116"/>
      <c r="AW447" s="116"/>
      <c r="AX447" s="116"/>
      <c r="AY447" s="116"/>
      <c r="AZ447" s="116"/>
      <c r="BA447" s="116"/>
      <c r="BB447" s="116"/>
      <c r="BC447" s="116"/>
      <c r="BD447" s="116"/>
      <c r="BE447" s="116"/>
      <c r="BF447" s="116"/>
      <c r="BG447" s="116"/>
      <c r="BH447" s="116"/>
    </row>
    <row r="448" spans="1:60" outlineLevel="1" x14ac:dyDescent="0.2">
      <c r="A448" s="137">
        <v>167</v>
      </c>
      <c r="B448" s="138" t="s">
        <v>699</v>
      </c>
      <c r="C448" s="144" t="s">
        <v>700</v>
      </c>
      <c r="D448" s="139" t="s">
        <v>273</v>
      </c>
      <c r="E448" s="140">
        <v>4</v>
      </c>
      <c r="F448" s="141"/>
      <c r="G448" s="142">
        <f t="shared" si="35"/>
        <v>0</v>
      </c>
      <c r="H448" s="121">
        <v>0</v>
      </c>
      <c r="I448" s="121">
        <f t="shared" si="36"/>
        <v>0</v>
      </c>
      <c r="J448" s="121">
        <v>518</v>
      </c>
      <c r="K448" s="121">
        <f t="shared" si="37"/>
        <v>2072</v>
      </c>
      <c r="L448" s="121">
        <v>15</v>
      </c>
      <c r="M448" s="121">
        <f t="shared" si="38"/>
        <v>0</v>
      </c>
      <c r="N448" s="121">
        <v>0</v>
      </c>
      <c r="O448" s="121">
        <f t="shared" si="39"/>
        <v>0</v>
      </c>
      <c r="P448" s="121">
        <v>0</v>
      </c>
      <c r="Q448" s="121">
        <f t="shared" si="40"/>
        <v>0</v>
      </c>
      <c r="R448" s="121"/>
      <c r="S448" s="121" t="s">
        <v>145</v>
      </c>
      <c r="T448" s="121" t="s">
        <v>146</v>
      </c>
      <c r="U448" s="121">
        <v>0</v>
      </c>
      <c r="V448" s="121">
        <f t="shared" si="41"/>
        <v>0</v>
      </c>
      <c r="W448" s="121"/>
      <c r="X448" s="121" t="s">
        <v>131</v>
      </c>
      <c r="Y448" s="116"/>
      <c r="Z448" s="116"/>
      <c r="AA448" s="116"/>
      <c r="AB448" s="116"/>
      <c r="AC448" s="116"/>
      <c r="AD448" s="116"/>
      <c r="AE448" s="116"/>
      <c r="AF448" s="116"/>
      <c r="AG448" s="116" t="s">
        <v>132</v>
      </c>
      <c r="AH448" s="116"/>
      <c r="AI448" s="116"/>
      <c r="AJ448" s="116"/>
      <c r="AK448" s="116"/>
      <c r="AL448" s="116"/>
      <c r="AM448" s="116"/>
      <c r="AN448" s="116"/>
      <c r="AO448" s="116"/>
      <c r="AP448" s="116"/>
      <c r="AQ448" s="116"/>
      <c r="AR448" s="116"/>
      <c r="AS448" s="116"/>
      <c r="AT448" s="116"/>
      <c r="AU448" s="116"/>
      <c r="AV448" s="116"/>
      <c r="AW448" s="116"/>
      <c r="AX448" s="116"/>
      <c r="AY448" s="116"/>
      <c r="AZ448" s="116"/>
      <c r="BA448" s="116"/>
      <c r="BB448" s="116"/>
      <c r="BC448" s="116"/>
      <c r="BD448" s="116"/>
      <c r="BE448" s="116"/>
      <c r="BF448" s="116"/>
      <c r="BG448" s="116"/>
      <c r="BH448" s="116"/>
    </row>
    <row r="449" spans="1:60" outlineLevel="1" x14ac:dyDescent="0.2">
      <c r="A449" s="137">
        <v>168</v>
      </c>
      <c r="B449" s="138" t="s">
        <v>701</v>
      </c>
      <c r="C449" s="144" t="s">
        <v>702</v>
      </c>
      <c r="D449" s="139" t="s">
        <v>273</v>
      </c>
      <c r="E449" s="140">
        <v>6</v>
      </c>
      <c r="F449" s="141"/>
      <c r="G449" s="142">
        <f t="shared" si="35"/>
        <v>0</v>
      </c>
      <c r="H449" s="121">
        <v>0</v>
      </c>
      <c r="I449" s="121">
        <f t="shared" si="36"/>
        <v>0</v>
      </c>
      <c r="J449" s="121">
        <v>350</v>
      </c>
      <c r="K449" s="121">
        <f t="shared" si="37"/>
        <v>2100</v>
      </c>
      <c r="L449" s="121">
        <v>15</v>
      </c>
      <c r="M449" s="121">
        <f t="shared" si="38"/>
        <v>0</v>
      </c>
      <c r="N449" s="121">
        <v>0</v>
      </c>
      <c r="O449" s="121">
        <f t="shared" si="39"/>
        <v>0</v>
      </c>
      <c r="P449" s="121">
        <v>0</v>
      </c>
      <c r="Q449" s="121">
        <f t="shared" si="40"/>
        <v>0</v>
      </c>
      <c r="R449" s="121"/>
      <c r="S449" s="121" t="s">
        <v>145</v>
      </c>
      <c r="T449" s="121" t="s">
        <v>146</v>
      </c>
      <c r="U449" s="121">
        <v>0</v>
      </c>
      <c r="V449" s="121">
        <f t="shared" si="41"/>
        <v>0</v>
      </c>
      <c r="W449" s="121"/>
      <c r="X449" s="121" t="s">
        <v>131</v>
      </c>
      <c r="Y449" s="116"/>
      <c r="Z449" s="116"/>
      <c r="AA449" s="116"/>
      <c r="AB449" s="116"/>
      <c r="AC449" s="116"/>
      <c r="AD449" s="116"/>
      <c r="AE449" s="116"/>
      <c r="AF449" s="116"/>
      <c r="AG449" s="116" t="s">
        <v>132</v>
      </c>
      <c r="AH449" s="116"/>
      <c r="AI449" s="116"/>
      <c r="AJ449" s="116"/>
      <c r="AK449" s="116"/>
      <c r="AL449" s="116"/>
      <c r="AM449" s="116"/>
      <c r="AN449" s="116"/>
      <c r="AO449" s="116"/>
      <c r="AP449" s="116"/>
      <c r="AQ449" s="116"/>
      <c r="AR449" s="116"/>
      <c r="AS449" s="116"/>
      <c r="AT449" s="116"/>
      <c r="AU449" s="116"/>
      <c r="AV449" s="116"/>
      <c r="AW449" s="116"/>
      <c r="AX449" s="116"/>
      <c r="AY449" s="116"/>
      <c r="AZ449" s="116"/>
      <c r="BA449" s="116"/>
      <c r="BB449" s="116"/>
      <c r="BC449" s="116"/>
      <c r="BD449" s="116"/>
      <c r="BE449" s="116"/>
      <c r="BF449" s="116"/>
      <c r="BG449" s="116"/>
      <c r="BH449" s="116"/>
    </row>
    <row r="450" spans="1:60" outlineLevel="1" x14ac:dyDescent="0.2">
      <c r="A450" s="137">
        <v>169</v>
      </c>
      <c r="B450" s="138" t="s">
        <v>361</v>
      </c>
      <c r="C450" s="144" t="s">
        <v>703</v>
      </c>
      <c r="D450" s="139" t="s">
        <v>217</v>
      </c>
      <c r="E450" s="140">
        <v>1</v>
      </c>
      <c r="F450" s="141"/>
      <c r="G450" s="142">
        <f t="shared" si="35"/>
        <v>0</v>
      </c>
      <c r="H450" s="121">
        <v>0</v>
      </c>
      <c r="I450" s="121">
        <f t="shared" si="36"/>
        <v>0</v>
      </c>
      <c r="J450" s="121">
        <v>5000</v>
      </c>
      <c r="K450" s="121">
        <f t="shared" si="37"/>
        <v>5000</v>
      </c>
      <c r="L450" s="121">
        <v>15</v>
      </c>
      <c r="M450" s="121">
        <f t="shared" si="38"/>
        <v>0</v>
      </c>
      <c r="N450" s="121">
        <v>0</v>
      </c>
      <c r="O450" s="121">
        <f t="shared" si="39"/>
        <v>0</v>
      </c>
      <c r="P450" s="121">
        <v>0</v>
      </c>
      <c r="Q450" s="121">
        <f t="shared" si="40"/>
        <v>0</v>
      </c>
      <c r="R450" s="121"/>
      <c r="S450" s="121" t="s">
        <v>145</v>
      </c>
      <c r="T450" s="121" t="s">
        <v>146</v>
      </c>
      <c r="U450" s="121">
        <v>0</v>
      </c>
      <c r="V450" s="121">
        <f t="shared" si="41"/>
        <v>0</v>
      </c>
      <c r="W450" s="121"/>
      <c r="X450" s="121" t="s">
        <v>131</v>
      </c>
      <c r="Y450" s="116"/>
      <c r="Z450" s="116"/>
      <c r="AA450" s="116"/>
      <c r="AB450" s="116"/>
      <c r="AC450" s="116"/>
      <c r="AD450" s="116"/>
      <c r="AE450" s="116"/>
      <c r="AF450" s="116"/>
      <c r="AG450" s="116" t="s">
        <v>132</v>
      </c>
      <c r="AH450" s="116"/>
      <c r="AI450" s="116"/>
      <c r="AJ450" s="116"/>
      <c r="AK450" s="116"/>
      <c r="AL450" s="116"/>
      <c r="AM450" s="116"/>
      <c r="AN450" s="116"/>
      <c r="AO450" s="116"/>
      <c r="AP450" s="116"/>
      <c r="AQ450" s="116"/>
      <c r="AR450" s="116"/>
      <c r="AS450" s="116"/>
      <c r="AT450" s="116"/>
      <c r="AU450" s="116"/>
      <c r="AV450" s="116"/>
      <c r="AW450" s="116"/>
      <c r="AX450" s="116"/>
      <c r="AY450" s="116"/>
      <c r="AZ450" s="116"/>
      <c r="BA450" s="116"/>
      <c r="BB450" s="116"/>
      <c r="BC450" s="116"/>
      <c r="BD450" s="116"/>
      <c r="BE450" s="116"/>
      <c r="BF450" s="116"/>
      <c r="BG450" s="116"/>
      <c r="BH450" s="116"/>
    </row>
    <row r="451" spans="1:60" outlineLevel="1" x14ac:dyDescent="0.2">
      <c r="A451" s="137">
        <v>170</v>
      </c>
      <c r="B451" s="138" t="s">
        <v>704</v>
      </c>
      <c r="C451" s="144" t="s">
        <v>705</v>
      </c>
      <c r="D451" s="139" t="s">
        <v>141</v>
      </c>
      <c r="E451" s="140">
        <v>10</v>
      </c>
      <c r="F451" s="141"/>
      <c r="G451" s="142">
        <f t="shared" si="35"/>
        <v>0</v>
      </c>
      <c r="H451" s="121">
        <v>16</v>
      </c>
      <c r="I451" s="121">
        <f t="shared" si="36"/>
        <v>160</v>
      </c>
      <c r="J451" s="121">
        <v>0</v>
      </c>
      <c r="K451" s="121">
        <f t="shared" si="37"/>
        <v>0</v>
      </c>
      <c r="L451" s="121">
        <v>15</v>
      </c>
      <c r="M451" s="121">
        <f t="shared" si="38"/>
        <v>0</v>
      </c>
      <c r="N451" s="121">
        <v>8.0000000000000007E-5</v>
      </c>
      <c r="O451" s="121">
        <f t="shared" si="39"/>
        <v>0</v>
      </c>
      <c r="P451" s="121">
        <v>0</v>
      </c>
      <c r="Q451" s="121">
        <f t="shared" si="40"/>
        <v>0</v>
      </c>
      <c r="R451" s="121" t="s">
        <v>248</v>
      </c>
      <c r="S451" s="121" t="s">
        <v>130</v>
      </c>
      <c r="T451" s="121" t="s">
        <v>146</v>
      </c>
      <c r="U451" s="121">
        <v>0</v>
      </c>
      <c r="V451" s="121">
        <f t="shared" si="41"/>
        <v>0</v>
      </c>
      <c r="W451" s="121"/>
      <c r="X451" s="121" t="s">
        <v>147</v>
      </c>
      <c r="Y451" s="116"/>
      <c r="Z451" s="116"/>
      <c r="AA451" s="116"/>
      <c r="AB451" s="116"/>
      <c r="AC451" s="116"/>
      <c r="AD451" s="116"/>
      <c r="AE451" s="116"/>
      <c r="AF451" s="116"/>
      <c r="AG451" s="116" t="s">
        <v>148</v>
      </c>
      <c r="AH451" s="116"/>
      <c r="AI451" s="116"/>
      <c r="AJ451" s="116"/>
      <c r="AK451" s="116"/>
      <c r="AL451" s="116"/>
      <c r="AM451" s="116"/>
      <c r="AN451" s="116"/>
      <c r="AO451" s="116"/>
      <c r="AP451" s="116"/>
      <c r="AQ451" s="116"/>
      <c r="AR451" s="116"/>
      <c r="AS451" s="116"/>
      <c r="AT451" s="116"/>
      <c r="AU451" s="116"/>
      <c r="AV451" s="116"/>
      <c r="AW451" s="116"/>
      <c r="AX451" s="116"/>
      <c r="AY451" s="116"/>
      <c r="AZ451" s="116"/>
      <c r="BA451" s="116"/>
      <c r="BB451" s="116"/>
      <c r="BC451" s="116"/>
      <c r="BD451" s="116"/>
      <c r="BE451" s="116"/>
      <c r="BF451" s="116"/>
      <c r="BG451" s="116"/>
      <c r="BH451" s="116"/>
    </row>
    <row r="452" spans="1:60" outlineLevel="1" x14ac:dyDescent="0.2">
      <c r="A452" s="137">
        <v>171</v>
      </c>
      <c r="B452" s="138" t="s">
        <v>706</v>
      </c>
      <c r="C452" s="144" t="s">
        <v>707</v>
      </c>
      <c r="D452" s="139" t="s">
        <v>141</v>
      </c>
      <c r="E452" s="140">
        <v>1</v>
      </c>
      <c r="F452" s="141"/>
      <c r="G452" s="142">
        <f t="shared" si="35"/>
        <v>0</v>
      </c>
      <c r="H452" s="121">
        <v>17</v>
      </c>
      <c r="I452" s="121">
        <f t="shared" si="36"/>
        <v>17</v>
      </c>
      <c r="J452" s="121">
        <v>0</v>
      </c>
      <c r="K452" s="121">
        <f t="shared" si="37"/>
        <v>0</v>
      </c>
      <c r="L452" s="121">
        <v>15</v>
      </c>
      <c r="M452" s="121">
        <f t="shared" si="38"/>
        <v>0</v>
      </c>
      <c r="N452" s="121">
        <v>6.0000000000000002E-5</v>
      </c>
      <c r="O452" s="121">
        <f t="shared" si="39"/>
        <v>0</v>
      </c>
      <c r="P452" s="121">
        <v>0</v>
      </c>
      <c r="Q452" s="121">
        <f t="shared" si="40"/>
        <v>0</v>
      </c>
      <c r="R452" s="121" t="s">
        <v>248</v>
      </c>
      <c r="S452" s="121" t="s">
        <v>130</v>
      </c>
      <c r="T452" s="121" t="s">
        <v>146</v>
      </c>
      <c r="U452" s="121">
        <v>0</v>
      </c>
      <c r="V452" s="121">
        <f t="shared" si="41"/>
        <v>0</v>
      </c>
      <c r="W452" s="121"/>
      <c r="X452" s="121" t="s">
        <v>147</v>
      </c>
      <c r="Y452" s="116"/>
      <c r="Z452" s="116"/>
      <c r="AA452" s="116"/>
      <c r="AB452" s="116"/>
      <c r="AC452" s="116"/>
      <c r="AD452" s="116"/>
      <c r="AE452" s="116"/>
      <c r="AF452" s="116"/>
      <c r="AG452" s="116" t="s">
        <v>148</v>
      </c>
      <c r="AH452" s="116"/>
      <c r="AI452" s="116"/>
      <c r="AJ452" s="116"/>
      <c r="AK452" s="116"/>
      <c r="AL452" s="116"/>
      <c r="AM452" s="116"/>
      <c r="AN452" s="116"/>
      <c r="AO452" s="116"/>
      <c r="AP452" s="116"/>
      <c r="AQ452" s="116"/>
      <c r="AR452" s="116"/>
      <c r="AS452" s="116"/>
      <c r="AT452" s="116"/>
      <c r="AU452" s="116"/>
      <c r="AV452" s="116"/>
      <c r="AW452" s="116"/>
      <c r="AX452" s="116"/>
      <c r="AY452" s="116"/>
      <c r="AZ452" s="116"/>
      <c r="BA452" s="116"/>
      <c r="BB452" s="116"/>
      <c r="BC452" s="116"/>
      <c r="BD452" s="116"/>
      <c r="BE452" s="116"/>
      <c r="BF452" s="116"/>
      <c r="BG452" s="116"/>
      <c r="BH452" s="116"/>
    </row>
    <row r="453" spans="1:60" ht="22.5" outlineLevel="1" x14ac:dyDescent="0.2">
      <c r="A453" s="137">
        <v>172</v>
      </c>
      <c r="B453" s="138" t="s">
        <v>708</v>
      </c>
      <c r="C453" s="144" t="s">
        <v>709</v>
      </c>
      <c r="D453" s="139" t="s">
        <v>129</v>
      </c>
      <c r="E453" s="140">
        <v>10</v>
      </c>
      <c r="F453" s="141"/>
      <c r="G453" s="142">
        <f t="shared" si="35"/>
        <v>0</v>
      </c>
      <c r="H453" s="121">
        <v>152</v>
      </c>
      <c r="I453" s="121">
        <f t="shared" si="36"/>
        <v>1520</v>
      </c>
      <c r="J453" s="121">
        <v>0</v>
      </c>
      <c r="K453" s="121">
        <f t="shared" si="37"/>
        <v>0</v>
      </c>
      <c r="L453" s="121">
        <v>15</v>
      </c>
      <c r="M453" s="121">
        <f t="shared" si="38"/>
        <v>0</v>
      </c>
      <c r="N453" s="121">
        <v>1.0000000000000001E-5</v>
      </c>
      <c r="O453" s="121">
        <f t="shared" si="39"/>
        <v>0</v>
      </c>
      <c r="P453" s="121">
        <v>0</v>
      </c>
      <c r="Q453" s="121">
        <f t="shared" si="40"/>
        <v>0</v>
      </c>
      <c r="R453" s="121" t="s">
        <v>248</v>
      </c>
      <c r="S453" s="121" t="s">
        <v>130</v>
      </c>
      <c r="T453" s="121" t="s">
        <v>146</v>
      </c>
      <c r="U453" s="121">
        <v>0</v>
      </c>
      <c r="V453" s="121">
        <f t="shared" si="41"/>
        <v>0</v>
      </c>
      <c r="W453" s="121"/>
      <c r="X453" s="121" t="s">
        <v>147</v>
      </c>
      <c r="Y453" s="116"/>
      <c r="Z453" s="116"/>
      <c r="AA453" s="116"/>
      <c r="AB453" s="116"/>
      <c r="AC453" s="116"/>
      <c r="AD453" s="116"/>
      <c r="AE453" s="116"/>
      <c r="AF453" s="116"/>
      <c r="AG453" s="116" t="s">
        <v>148</v>
      </c>
      <c r="AH453" s="116"/>
      <c r="AI453" s="116"/>
      <c r="AJ453" s="116"/>
      <c r="AK453" s="116"/>
      <c r="AL453" s="116"/>
      <c r="AM453" s="116"/>
      <c r="AN453" s="116"/>
      <c r="AO453" s="116"/>
      <c r="AP453" s="116"/>
      <c r="AQ453" s="116"/>
      <c r="AR453" s="116"/>
      <c r="AS453" s="116"/>
      <c r="AT453" s="116"/>
      <c r="AU453" s="116"/>
      <c r="AV453" s="116"/>
      <c r="AW453" s="116"/>
      <c r="AX453" s="116"/>
      <c r="AY453" s="116"/>
      <c r="AZ453" s="116"/>
      <c r="BA453" s="116"/>
      <c r="BB453" s="116"/>
      <c r="BC453" s="116"/>
      <c r="BD453" s="116"/>
      <c r="BE453" s="116"/>
      <c r="BF453" s="116"/>
      <c r="BG453" s="116"/>
      <c r="BH453" s="116"/>
    </row>
    <row r="454" spans="1:60" outlineLevel="1" x14ac:dyDescent="0.2">
      <c r="A454" s="137">
        <v>173</v>
      </c>
      <c r="B454" s="138" t="s">
        <v>710</v>
      </c>
      <c r="C454" s="144" t="s">
        <v>711</v>
      </c>
      <c r="D454" s="139" t="s">
        <v>129</v>
      </c>
      <c r="E454" s="140">
        <v>1</v>
      </c>
      <c r="F454" s="141"/>
      <c r="G454" s="142">
        <f t="shared" si="35"/>
        <v>0</v>
      </c>
      <c r="H454" s="121">
        <v>557</v>
      </c>
      <c r="I454" s="121">
        <f t="shared" si="36"/>
        <v>557</v>
      </c>
      <c r="J454" s="121">
        <v>0</v>
      </c>
      <c r="K454" s="121">
        <f t="shared" si="37"/>
        <v>0</v>
      </c>
      <c r="L454" s="121">
        <v>15</v>
      </c>
      <c r="M454" s="121">
        <f t="shared" si="38"/>
        <v>0</v>
      </c>
      <c r="N454" s="121">
        <v>2.4000000000000001E-4</v>
      </c>
      <c r="O454" s="121">
        <f t="shared" si="39"/>
        <v>0</v>
      </c>
      <c r="P454" s="121">
        <v>0</v>
      </c>
      <c r="Q454" s="121">
        <f t="shared" si="40"/>
        <v>0</v>
      </c>
      <c r="R454" s="121" t="s">
        <v>248</v>
      </c>
      <c r="S454" s="121" t="s">
        <v>130</v>
      </c>
      <c r="T454" s="121" t="s">
        <v>130</v>
      </c>
      <c r="U454" s="121">
        <v>0</v>
      </c>
      <c r="V454" s="121">
        <f t="shared" si="41"/>
        <v>0</v>
      </c>
      <c r="W454" s="121"/>
      <c r="X454" s="121" t="s">
        <v>147</v>
      </c>
      <c r="Y454" s="116"/>
      <c r="Z454" s="116"/>
      <c r="AA454" s="116"/>
      <c r="AB454" s="116"/>
      <c r="AC454" s="116"/>
      <c r="AD454" s="116"/>
      <c r="AE454" s="116"/>
      <c r="AF454" s="116"/>
      <c r="AG454" s="116" t="s">
        <v>148</v>
      </c>
      <c r="AH454" s="116"/>
      <c r="AI454" s="116"/>
      <c r="AJ454" s="116"/>
      <c r="AK454" s="116"/>
      <c r="AL454" s="116"/>
      <c r="AM454" s="116"/>
      <c r="AN454" s="116"/>
      <c r="AO454" s="116"/>
      <c r="AP454" s="116"/>
      <c r="AQ454" s="116"/>
      <c r="AR454" s="116"/>
      <c r="AS454" s="116"/>
      <c r="AT454" s="116"/>
      <c r="AU454" s="116"/>
      <c r="AV454" s="116"/>
      <c r="AW454" s="116"/>
      <c r="AX454" s="116"/>
      <c r="AY454" s="116"/>
      <c r="AZ454" s="116"/>
      <c r="BA454" s="116"/>
      <c r="BB454" s="116"/>
      <c r="BC454" s="116"/>
      <c r="BD454" s="116"/>
      <c r="BE454" s="116"/>
      <c r="BF454" s="116"/>
      <c r="BG454" s="116"/>
      <c r="BH454" s="116"/>
    </row>
    <row r="455" spans="1:60" outlineLevel="1" x14ac:dyDescent="0.2">
      <c r="A455" s="137">
        <v>174</v>
      </c>
      <c r="B455" s="138" t="s">
        <v>712</v>
      </c>
      <c r="C455" s="144" t="s">
        <v>713</v>
      </c>
      <c r="D455" s="139" t="s">
        <v>129</v>
      </c>
      <c r="E455" s="140">
        <v>10</v>
      </c>
      <c r="F455" s="141"/>
      <c r="G455" s="142">
        <f t="shared" si="35"/>
        <v>0</v>
      </c>
      <c r="H455" s="121">
        <v>54</v>
      </c>
      <c r="I455" s="121">
        <f t="shared" si="36"/>
        <v>540</v>
      </c>
      <c r="J455" s="121">
        <v>0</v>
      </c>
      <c r="K455" s="121">
        <f t="shared" si="37"/>
        <v>0</v>
      </c>
      <c r="L455" s="121">
        <v>15</v>
      </c>
      <c r="M455" s="121">
        <f t="shared" si="38"/>
        <v>0</v>
      </c>
      <c r="N455" s="121">
        <v>1.0000000000000001E-5</v>
      </c>
      <c r="O455" s="121">
        <f t="shared" si="39"/>
        <v>0</v>
      </c>
      <c r="P455" s="121">
        <v>0</v>
      </c>
      <c r="Q455" s="121">
        <f t="shared" si="40"/>
        <v>0</v>
      </c>
      <c r="R455" s="121" t="s">
        <v>248</v>
      </c>
      <c r="S455" s="121" t="s">
        <v>130</v>
      </c>
      <c r="T455" s="121" t="s">
        <v>146</v>
      </c>
      <c r="U455" s="121">
        <v>0</v>
      </c>
      <c r="V455" s="121">
        <f t="shared" si="41"/>
        <v>0</v>
      </c>
      <c r="W455" s="121"/>
      <c r="X455" s="121" t="s">
        <v>147</v>
      </c>
      <c r="Y455" s="116"/>
      <c r="Z455" s="116"/>
      <c r="AA455" s="116"/>
      <c r="AB455" s="116"/>
      <c r="AC455" s="116"/>
      <c r="AD455" s="116"/>
      <c r="AE455" s="116"/>
      <c r="AF455" s="116"/>
      <c r="AG455" s="116" t="s">
        <v>148</v>
      </c>
      <c r="AH455" s="116"/>
      <c r="AI455" s="116"/>
      <c r="AJ455" s="116"/>
      <c r="AK455" s="116"/>
      <c r="AL455" s="116"/>
      <c r="AM455" s="116"/>
      <c r="AN455" s="116"/>
      <c r="AO455" s="116"/>
      <c r="AP455" s="116"/>
      <c r="AQ455" s="116"/>
      <c r="AR455" s="116"/>
      <c r="AS455" s="116"/>
      <c r="AT455" s="116"/>
      <c r="AU455" s="116"/>
      <c r="AV455" s="116"/>
      <c r="AW455" s="116"/>
      <c r="AX455" s="116"/>
      <c r="AY455" s="116"/>
      <c r="AZ455" s="116"/>
      <c r="BA455" s="116"/>
      <c r="BB455" s="116"/>
      <c r="BC455" s="116"/>
      <c r="BD455" s="116"/>
      <c r="BE455" s="116"/>
      <c r="BF455" s="116"/>
      <c r="BG455" s="116"/>
      <c r="BH455" s="116"/>
    </row>
    <row r="456" spans="1:60" outlineLevel="1" x14ac:dyDescent="0.2">
      <c r="A456" s="137">
        <v>175</v>
      </c>
      <c r="B456" s="138" t="s">
        <v>714</v>
      </c>
      <c r="C456" s="144" t="s">
        <v>715</v>
      </c>
      <c r="D456" s="139" t="s">
        <v>129</v>
      </c>
      <c r="E456" s="140">
        <v>10</v>
      </c>
      <c r="F456" s="141"/>
      <c r="G456" s="142">
        <f t="shared" si="35"/>
        <v>0</v>
      </c>
      <c r="H456" s="121">
        <v>34</v>
      </c>
      <c r="I456" s="121">
        <f t="shared" si="36"/>
        <v>340</v>
      </c>
      <c r="J456" s="121">
        <v>0</v>
      </c>
      <c r="K456" s="121">
        <f t="shared" si="37"/>
        <v>0</v>
      </c>
      <c r="L456" s="121">
        <v>15</v>
      </c>
      <c r="M456" s="121">
        <f t="shared" si="38"/>
        <v>0</v>
      </c>
      <c r="N456" s="121">
        <v>5.0000000000000002E-5</v>
      </c>
      <c r="O456" s="121">
        <f t="shared" si="39"/>
        <v>0</v>
      </c>
      <c r="P456" s="121">
        <v>0</v>
      </c>
      <c r="Q456" s="121">
        <f t="shared" si="40"/>
        <v>0</v>
      </c>
      <c r="R456" s="121" t="s">
        <v>248</v>
      </c>
      <c r="S456" s="121" t="s">
        <v>130</v>
      </c>
      <c r="T456" s="121" t="s">
        <v>146</v>
      </c>
      <c r="U456" s="121">
        <v>0</v>
      </c>
      <c r="V456" s="121">
        <f t="shared" si="41"/>
        <v>0</v>
      </c>
      <c r="W456" s="121"/>
      <c r="X456" s="121" t="s">
        <v>147</v>
      </c>
      <c r="Y456" s="116"/>
      <c r="Z456" s="116"/>
      <c r="AA456" s="116"/>
      <c r="AB456" s="116"/>
      <c r="AC456" s="116"/>
      <c r="AD456" s="116"/>
      <c r="AE456" s="116"/>
      <c r="AF456" s="116"/>
      <c r="AG456" s="116" t="s">
        <v>148</v>
      </c>
      <c r="AH456" s="116"/>
      <c r="AI456" s="116"/>
      <c r="AJ456" s="116"/>
      <c r="AK456" s="116"/>
      <c r="AL456" s="116"/>
      <c r="AM456" s="116"/>
      <c r="AN456" s="116"/>
      <c r="AO456" s="116"/>
      <c r="AP456" s="116"/>
      <c r="AQ456" s="116"/>
      <c r="AR456" s="116"/>
      <c r="AS456" s="116"/>
      <c r="AT456" s="116"/>
      <c r="AU456" s="116"/>
      <c r="AV456" s="116"/>
      <c r="AW456" s="116"/>
      <c r="AX456" s="116"/>
      <c r="AY456" s="116"/>
      <c r="AZ456" s="116"/>
      <c r="BA456" s="116"/>
      <c r="BB456" s="116"/>
      <c r="BC456" s="116"/>
      <c r="BD456" s="116"/>
      <c r="BE456" s="116"/>
      <c r="BF456" s="116"/>
      <c r="BG456" s="116"/>
      <c r="BH456" s="116"/>
    </row>
    <row r="457" spans="1:60" outlineLevel="1" x14ac:dyDescent="0.2">
      <c r="A457" s="137">
        <v>176</v>
      </c>
      <c r="B457" s="138" t="s">
        <v>716</v>
      </c>
      <c r="C457" s="144" t="s">
        <v>717</v>
      </c>
      <c r="D457" s="139" t="s">
        <v>129</v>
      </c>
      <c r="E457" s="140">
        <v>1</v>
      </c>
      <c r="F457" s="141"/>
      <c r="G457" s="142">
        <f t="shared" si="35"/>
        <v>0</v>
      </c>
      <c r="H457" s="121">
        <v>45</v>
      </c>
      <c r="I457" s="121">
        <f t="shared" si="36"/>
        <v>45</v>
      </c>
      <c r="J457" s="121">
        <v>0</v>
      </c>
      <c r="K457" s="121">
        <f t="shared" si="37"/>
        <v>0</v>
      </c>
      <c r="L457" s="121">
        <v>15</v>
      </c>
      <c r="M457" s="121">
        <f t="shared" si="38"/>
        <v>0</v>
      </c>
      <c r="N457" s="121">
        <v>0</v>
      </c>
      <c r="O457" s="121">
        <f t="shared" si="39"/>
        <v>0</v>
      </c>
      <c r="P457" s="121">
        <v>0</v>
      </c>
      <c r="Q457" s="121">
        <f t="shared" si="40"/>
        <v>0</v>
      </c>
      <c r="R457" s="121" t="s">
        <v>248</v>
      </c>
      <c r="S457" s="121" t="s">
        <v>130</v>
      </c>
      <c r="T457" s="121" t="s">
        <v>146</v>
      </c>
      <c r="U457" s="121">
        <v>0</v>
      </c>
      <c r="V457" s="121">
        <f t="shared" si="41"/>
        <v>0</v>
      </c>
      <c r="W457" s="121"/>
      <c r="X457" s="121" t="s">
        <v>147</v>
      </c>
      <c r="Y457" s="116"/>
      <c r="Z457" s="116"/>
      <c r="AA457" s="116"/>
      <c r="AB457" s="116"/>
      <c r="AC457" s="116"/>
      <c r="AD457" s="116"/>
      <c r="AE457" s="116"/>
      <c r="AF457" s="116"/>
      <c r="AG457" s="116" t="s">
        <v>148</v>
      </c>
      <c r="AH457" s="116"/>
      <c r="AI457" s="116"/>
      <c r="AJ457" s="116"/>
      <c r="AK457" s="116"/>
      <c r="AL457" s="116"/>
      <c r="AM457" s="116"/>
      <c r="AN457" s="116"/>
      <c r="AO457" s="116"/>
      <c r="AP457" s="116"/>
      <c r="AQ457" s="116"/>
      <c r="AR457" s="116"/>
      <c r="AS457" s="116"/>
      <c r="AT457" s="116"/>
      <c r="AU457" s="116"/>
      <c r="AV457" s="116"/>
      <c r="AW457" s="116"/>
      <c r="AX457" s="116"/>
      <c r="AY457" s="116"/>
      <c r="AZ457" s="116"/>
      <c r="BA457" s="116"/>
      <c r="BB457" s="116"/>
      <c r="BC457" s="116"/>
      <c r="BD457" s="116"/>
      <c r="BE457" s="116"/>
      <c r="BF457" s="116"/>
      <c r="BG457" s="116"/>
      <c r="BH457" s="116"/>
    </row>
    <row r="458" spans="1:60" outlineLevel="1" x14ac:dyDescent="0.2">
      <c r="A458" s="137">
        <v>177</v>
      </c>
      <c r="B458" s="138" t="s">
        <v>718</v>
      </c>
      <c r="C458" s="144" t="s">
        <v>719</v>
      </c>
      <c r="D458" s="139" t="s">
        <v>129</v>
      </c>
      <c r="E458" s="140">
        <v>28</v>
      </c>
      <c r="F458" s="141"/>
      <c r="G458" s="142">
        <f t="shared" si="35"/>
        <v>0</v>
      </c>
      <c r="H458" s="121">
        <v>14</v>
      </c>
      <c r="I458" s="121">
        <f t="shared" si="36"/>
        <v>392</v>
      </c>
      <c r="J458" s="121">
        <v>0</v>
      </c>
      <c r="K458" s="121">
        <f t="shared" si="37"/>
        <v>0</v>
      </c>
      <c r="L458" s="121">
        <v>15</v>
      </c>
      <c r="M458" s="121">
        <f t="shared" si="38"/>
        <v>0</v>
      </c>
      <c r="N458" s="121">
        <v>4.0000000000000003E-5</v>
      </c>
      <c r="O458" s="121">
        <f t="shared" si="39"/>
        <v>0</v>
      </c>
      <c r="P458" s="121">
        <v>0</v>
      </c>
      <c r="Q458" s="121">
        <f t="shared" si="40"/>
        <v>0</v>
      </c>
      <c r="R458" s="121" t="s">
        <v>248</v>
      </c>
      <c r="S458" s="121" t="s">
        <v>130</v>
      </c>
      <c r="T458" s="121" t="s">
        <v>146</v>
      </c>
      <c r="U458" s="121">
        <v>0</v>
      </c>
      <c r="V458" s="121">
        <f t="shared" si="41"/>
        <v>0</v>
      </c>
      <c r="W458" s="121"/>
      <c r="X458" s="121" t="s">
        <v>147</v>
      </c>
      <c r="Y458" s="116"/>
      <c r="Z458" s="116"/>
      <c r="AA458" s="116"/>
      <c r="AB458" s="116"/>
      <c r="AC458" s="116"/>
      <c r="AD458" s="116"/>
      <c r="AE458" s="116"/>
      <c r="AF458" s="116"/>
      <c r="AG458" s="116" t="s">
        <v>148</v>
      </c>
      <c r="AH458" s="116"/>
      <c r="AI458" s="116"/>
      <c r="AJ458" s="116"/>
      <c r="AK458" s="116"/>
      <c r="AL458" s="116"/>
      <c r="AM458" s="116"/>
      <c r="AN458" s="116"/>
      <c r="AO458" s="116"/>
      <c r="AP458" s="116"/>
      <c r="AQ458" s="116"/>
      <c r="AR458" s="116"/>
      <c r="AS458" s="116"/>
      <c r="AT458" s="116"/>
      <c r="AU458" s="116"/>
      <c r="AV458" s="116"/>
      <c r="AW458" s="116"/>
      <c r="AX458" s="116"/>
      <c r="AY458" s="116"/>
      <c r="AZ458" s="116"/>
      <c r="BA458" s="116"/>
      <c r="BB458" s="116"/>
      <c r="BC458" s="116"/>
      <c r="BD458" s="116"/>
      <c r="BE458" s="116"/>
      <c r="BF458" s="116"/>
      <c r="BG458" s="116"/>
      <c r="BH458" s="116"/>
    </row>
    <row r="459" spans="1:60" outlineLevel="1" x14ac:dyDescent="0.2">
      <c r="A459" s="137">
        <v>178</v>
      </c>
      <c r="B459" s="138" t="s">
        <v>720</v>
      </c>
      <c r="C459" s="144" t="s">
        <v>721</v>
      </c>
      <c r="D459" s="139" t="s">
        <v>129</v>
      </c>
      <c r="E459" s="140">
        <v>6</v>
      </c>
      <c r="F459" s="141"/>
      <c r="G459" s="142">
        <f t="shared" si="35"/>
        <v>0</v>
      </c>
      <c r="H459" s="121">
        <v>850</v>
      </c>
      <c r="I459" s="121">
        <f t="shared" si="36"/>
        <v>5100</v>
      </c>
      <c r="J459" s="121">
        <v>0</v>
      </c>
      <c r="K459" s="121">
        <f t="shared" si="37"/>
        <v>0</v>
      </c>
      <c r="L459" s="121">
        <v>15</v>
      </c>
      <c r="M459" s="121">
        <f t="shared" si="38"/>
        <v>0</v>
      </c>
      <c r="N459" s="121">
        <v>4.0000000000000001E-3</v>
      </c>
      <c r="O459" s="121">
        <f t="shared" si="39"/>
        <v>0.02</v>
      </c>
      <c r="P459" s="121">
        <v>0</v>
      </c>
      <c r="Q459" s="121">
        <f t="shared" si="40"/>
        <v>0</v>
      </c>
      <c r="R459" s="121" t="s">
        <v>248</v>
      </c>
      <c r="S459" s="121" t="s">
        <v>130</v>
      </c>
      <c r="T459" s="121" t="s">
        <v>146</v>
      </c>
      <c r="U459" s="121">
        <v>0</v>
      </c>
      <c r="V459" s="121">
        <f t="shared" si="41"/>
        <v>0</v>
      </c>
      <c r="W459" s="121"/>
      <c r="X459" s="121" t="s">
        <v>147</v>
      </c>
      <c r="Y459" s="116"/>
      <c r="Z459" s="116"/>
      <c r="AA459" s="116"/>
      <c r="AB459" s="116"/>
      <c r="AC459" s="116"/>
      <c r="AD459" s="116"/>
      <c r="AE459" s="116"/>
      <c r="AF459" s="116"/>
      <c r="AG459" s="116" t="s">
        <v>148</v>
      </c>
      <c r="AH459" s="116"/>
      <c r="AI459" s="116"/>
      <c r="AJ459" s="116"/>
      <c r="AK459" s="116"/>
      <c r="AL459" s="116"/>
      <c r="AM459" s="116"/>
      <c r="AN459" s="116"/>
      <c r="AO459" s="116"/>
      <c r="AP459" s="116"/>
      <c r="AQ459" s="116"/>
      <c r="AR459" s="116"/>
      <c r="AS459" s="116"/>
      <c r="AT459" s="116"/>
      <c r="AU459" s="116"/>
      <c r="AV459" s="116"/>
      <c r="AW459" s="116"/>
      <c r="AX459" s="116"/>
      <c r="AY459" s="116"/>
      <c r="AZ459" s="116"/>
      <c r="BA459" s="116"/>
      <c r="BB459" s="116"/>
      <c r="BC459" s="116"/>
      <c r="BD459" s="116"/>
      <c r="BE459" s="116"/>
      <c r="BF459" s="116"/>
      <c r="BG459" s="116"/>
      <c r="BH459" s="116"/>
    </row>
    <row r="460" spans="1:60" outlineLevel="1" x14ac:dyDescent="0.2">
      <c r="A460" s="137">
        <v>179</v>
      </c>
      <c r="B460" s="138" t="s">
        <v>722</v>
      </c>
      <c r="C460" s="144" t="s">
        <v>723</v>
      </c>
      <c r="D460" s="139" t="s">
        <v>129</v>
      </c>
      <c r="E460" s="140">
        <v>2</v>
      </c>
      <c r="F460" s="141"/>
      <c r="G460" s="142">
        <f t="shared" si="35"/>
        <v>0</v>
      </c>
      <c r="H460" s="121">
        <v>1210</v>
      </c>
      <c r="I460" s="121">
        <f t="shared" si="36"/>
        <v>2420</v>
      </c>
      <c r="J460" s="121">
        <v>0</v>
      </c>
      <c r="K460" s="121">
        <f t="shared" si="37"/>
        <v>0</v>
      </c>
      <c r="L460" s="121">
        <v>15</v>
      </c>
      <c r="M460" s="121">
        <f t="shared" si="38"/>
        <v>0</v>
      </c>
      <c r="N460" s="121">
        <v>4.0000000000000001E-3</v>
      </c>
      <c r="O460" s="121">
        <f t="shared" si="39"/>
        <v>0.01</v>
      </c>
      <c r="P460" s="121">
        <v>0</v>
      </c>
      <c r="Q460" s="121">
        <f t="shared" si="40"/>
        <v>0</v>
      </c>
      <c r="R460" s="121"/>
      <c r="S460" s="121" t="s">
        <v>145</v>
      </c>
      <c r="T460" s="121" t="s">
        <v>146</v>
      </c>
      <c r="U460" s="121">
        <v>0</v>
      </c>
      <c r="V460" s="121">
        <f t="shared" si="41"/>
        <v>0</v>
      </c>
      <c r="W460" s="121"/>
      <c r="X460" s="121" t="s">
        <v>147</v>
      </c>
      <c r="Y460" s="116"/>
      <c r="Z460" s="116"/>
      <c r="AA460" s="116"/>
      <c r="AB460" s="116"/>
      <c r="AC460" s="116"/>
      <c r="AD460" s="116"/>
      <c r="AE460" s="116"/>
      <c r="AF460" s="116"/>
      <c r="AG460" s="116" t="s">
        <v>148</v>
      </c>
      <c r="AH460" s="116"/>
      <c r="AI460" s="116"/>
      <c r="AJ460" s="116"/>
      <c r="AK460" s="116"/>
      <c r="AL460" s="116"/>
      <c r="AM460" s="116"/>
      <c r="AN460" s="116"/>
      <c r="AO460" s="116"/>
      <c r="AP460" s="116"/>
      <c r="AQ460" s="116"/>
      <c r="AR460" s="116"/>
      <c r="AS460" s="116"/>
      <c r="AT460" s="116"/>
      <c r="AU460" s="116"/>
      <c r="AV460" s="116"/>
      <c r="AW460" s="116"/>
      <c r="AX460" s="116"/>
      <c r="AY460" s="116"/>
      <c r="AZ460" s="116"/>
      <c r="BA460" s="116"/>
      <c r="BB460" s="116"/>
      <c r="BC460" s="116"/>
      <c r="BD460" s="116"/>
      <c r="BE460" s="116"/>
      <c r="BF460" s="116"/>
      <c r="BG460" s="116"/>
      <c r="BH460" s="116"/>
    </row>
    <row r="461" spans="1:60" outlineLevel="1" x14ac:dyDescent="0.2">
      <c r="A461" s="137">
        <v>180</v>
      </c>
      <c r="B461" s="138" t="s">
        <v>724</v>
      </c>
      <c r="C461" s="144" t="s">
        <v>725</v>
      </c>
      <c r="D461" s="139" t="s">
        <v>129</v>
      </c>
      <c r="E461" s="140">
        <v>1</v>
      </c>
      <c r="F461" s="141"/>
      <c r="G461" s="142">
        <f t="shared" si="35"/>
        <v>0</v>
      </c>
      <c r="H461" s="121">
        <v>978</v>
      </c>
      <c r="I461" s="121">
        <f t="shared" si="36"/>
        <v>978</v>
      </c>
      <c r="J461" s="121">
        <v>0</v>
      </c>
      <c r="K461" s="121">
        <f t="shared" si="37"/>
        <v>0</v>
      </c>
      <c r="L461" s="121">
        <v>15</v>
      </c>
      <c r="M461" s="121">
        <f t="shared" si="38"/>
        <v>0</v>
      </c>
      <c r="N461" s="121">
        <v>2.63E-2</v>
      </c>
      <c r="O461" s="121">
        <f t="shared" si="39"/>
        <v>0.03</v>
      </c>
      <c r="P461" s="121">
        <v>0</v>
      </c>
      <c r="Q461" s="121">
        <f t="shared" si="40"/>
        <v>0</v>
      </c>
      <c r="R461" s="121"/>
      <c r="S461" s="121" t="s">
        <v>145</v>
      </c>
      <c r="T461" s="121" t="s">
        <v>146</v>
      </c>
      <c r="U461" s="121">
        <v>0</v>
      </c>
      <c r="V461" s="121">
        <f t="shared" si="41"/>
        <v>0</v>
      </c>
      <c r="W461" s="121"/>
      <c r="X461" s="121" t="s">
        <v>147</v>
      </c>
      <c r="Y461" s="116"/>
      <c r="Z461" s="116"/>
      <c r="AA461" s="116"/>
      <c r="AB461" s="116"/>
      <c r="AC461" s="116"/>
      <c r="AD461" s="116"/>
      <c r="AE461" s="116"/>
      <c r="AF461" s="116"/>
      <c r="AG461" s="116" t="s">
        <v>148</v>
      </c>
      <c r="AH461" s="116"/>
      <c r="AI461" s="116"/>
      <c r="AJ461" s="116"/>
      <c r="AK461" s="116"/>
      <c r="AL461" s="116"/>
      <c r="AM461" s="116"/>
      <c r="AN461" s="116"/>
      <c r="AO461" s="116"/>
      <c r="AP461" s="116"/>
      <c r="AQ461" s="116"/>
      <c r="AR461" s="116"/>
      <c r="AS461" s="116"/>
      <c r="AT461" s="116"/>
      <c r="AU461" s="116"/>
      <c r="AV461" s="116"/>
      <c r="AW461" s="116"/>
      <c r="AX461" s="116"/>
      <c r="AY461" s="116"/>
      <c r="AZ461" s="116"/>
      <c r="BA461" s="116"/>
      <c r="BB461" s="116"/>
      <c r="BC461" s="116"/>
      <c r="BD461" s="116"/>
      <c r="BE461" s="116"/>
      <c r="BF461" s="116"/>
      <c r="BG461" s="116"/>
      <c r="BH461" s="116"/>
    </row>
    <row r="462" spans="1:60" outlineLevel="1" x14ac:dyDescent="0.2">
      <c r="A462" s="137">
        <v>181</v>
      </c>
      <c r="B462" s="138" t="s">
        <v>726</v>
      </c>
      <c r="C462" s="144" t="s">
        <v>727</v>
      </c>
      <c r="D462" s="139" t="s">
        <v>129</v>
      </c>
      <c r="E462" s="140">
        <v>2</v>
      </c>
      <c r="F462" s="141"/>
      <c r="G462" s="142">
        <f t="shared" si="35"/>
        <v>0</v>
      </c>
      <c r="H462" s="121">
        <v>187</v>
      </c>
      <c r="I462" s="121">
        <f t="shared" si="36"/>
        <v>374</v>
      </c>
      <c r="J462" s="121">
        <v>0</v>
      </c>
      <c r="K462" s="121">
        <f t="shared" si="37"/>
        <v>0</v>
      </c>
      <c r="L462" s="121">
        <v>15</v>
      </c>
      <c r="M462" s="121">
        <f t="shared" si="38"/>
        <v>0</v>
      </c>
      <c r="N462" s="121">
        <v>1.8000000000000001E-4</v>
      </c>
      <c r="O462" s="121">
        <f t="shared" si="39"/>
        <v>0</v>
      </c>
      <c r="P462" s="121">
        <v>0</v>
      </c>
      <c r="Q462" s="121">
        <f t="shared" si="40"/>
        <v>0</v>
      </c>
      <c r="R462" s="121" t="s">
        <v>248</v>
      </c>
      <c r="S462" s="121" t="s">
        <v>130</v>
      </c>
      <c r="T462" s="121" t="s">
        <v>146</v>
      </c>
      <c r="U462" s="121">
        <v>0</v>
      </c>
      <c r="V462" s="121">
        <f t="shared" si="41"/>
        <v>0</v>
      </c>
      <c r="W462" s="121"/>
      <c r="X462" s="121" t="s">
        <v>147</v>
      </c>
      <c r="Y462" s="116"/>
      <c r="Z462" s="116"/>
      <c r="AA462" s="116"/>
      <c r="AB462" s="116"/>
      <c r="AC462" s="116"/>
      <c r="AD462" s="116"/>
      <c r="AE462" s="116"/>
      <c r="AF462" s="116"/>
      <c r="AG462" s="116" t="s">
        <v>148</v>
      </c>
      <c r="AH462" s="116"/>
      <c r="AI462" s="116"/>
      <c r="AJ462" s="116"/>
      <c r="AK462" s="116"/>
      <c r="AL462" s="116"/>
      <c r="AM462" s="116"/>
      <c r="AN462" s="116"/>
      <c r="AO462" s="116"/>
      <c r="AP462" s="116"/>
      <c r="AQ462" s="116"/>
      <c r="AR462" s="116"/>
      <c r="AS462" s="116"/>
      <c r="AT462" s="116"/>
      <c r="AU462" s="116"/>
      <c r="AV462" s="116"/>
      <c r="AW462" s="116"/>
      <c r="AX462" s="116"/>
      <c r="AY462" s="116"/>
      <c r="AZ462" s="116"/>
      <c r="BA462" s="116"/>
      <c r="BB462" s="116"/>
      <c r="BC462" s="116"/>
      <c r="BD462" s="116"/>
      <c r="BE462" s="116"/>
      <c r="BF462" s="116"/>
      <c r="BG462" s="116"/>
      <c r="BH462" s="116"/>
    </row>
    <row r="463" spans="1:60" outlineLevel="1" x14ac:dyDescent="0.2">
      <c r="A463" s="137">
        <v>182</v>
      </c>
      <c r="B463" s="138" t="s">
        <v>728</v>
      </c>
      <c r="C463" s="144" t="s">
        <v>729</v>
      </c>
      <c r="D463" s="139" t="s">
        <v>129</v>
      </c>
      <c r="E463" s="140">
        <v>3</v>
      </c>
      <c r="F463" s="141"/>
      <c r="G463" s="142">
        <f t="shared" si="35"/>
        <v>0</v>
      </c>
      <c r="H463" s="121">
        <v>223</v>
      </c>
      <c r="I463" s="121">
        <f t="shared" si="36"/>
        <v>669</v>
      </c>
      <c r="J463" s="121">
        <v>0</v>
      </c>
      <c r="K463" s="121">
        <f t="shared" si="37"/>
        <v>0</v>
      </c>
      <c r="L463" s="121">
        <v>15</v>
      </c>
      <c r="M463" s="121">
        <f t="shared" si="38"/>
        <v>0</v>
      </c>
      <c r="N463" s="121">
        <v>1.8000000000000001E-4</v>
      </c>
      <c r="O463" s="121">
        <f t="shared" si="39"/>
        <v>0</v>
      </c>
      <c r="P463" s="121">
        <v>0</v>
      </c>
      <c r="Q463" s="121">
        <f t="shared" si="40"/>
        <v>0</v>
      </c>
      <c r="R463" s="121" t="s">
        <v>248</v>
      </c>
      <c r="S463" s="121" t="s">
        <v>130</v>
      </c>
      <c r="T463" s="121" t="s">
        <v>146</v>
      </c>
      <c r="U463" s="121">
        <v>0</v>
      </c>
      <c r="V463" s="121">
        <f t="shared" si="41"/>
        <v>0</v>
      </c>
      <c r="W463" s="121"/>
      <c r="X463" s="121" t="s">
        <v>147</v>
      </c>
      <c r="Y463" s="116"/>
      <c r="Z463" s="116"/>
      <c r="AA463" s="116"/>
      <c r="AB463" s="116"/>
      <c r="AC463" s="116"/>
      <c r="AD463" s="116"/>
      <c r="AE463" s="116"/>
      <c r="AF463" s="116"/>
      <c r="AG463" s="116" t="s">
        <v>148</v>
      </c>
      <c r="AH463" s="116"/>
      <c r="AI463" s="116"/>
      <c r="AJ463" s="116"/>
      <c r="AK463" s="116"/>
      <c r="AL463" s="116"/>
      <c r="AM463" s="116"/>
      <c r="AN463" s="116"/>
      <c r="AO463" s="116"/>
      <c r="AP463" s="116"/>
      <c r="AQ463" s="116"/>
      <c r="AR463" s="116"/>
      <c r="AS463" s="116"/>
      <c r="AT463" s="116"/>
      <c r="AU463" s="116"/>
      <c r="AV463" s="116"/>
      <c r="AW463" s="116"/>
      <c r="AX463" s="116"/>
      <c r="AY463" s="116"/>
      <c r="AZ463" s="116"/>
      <c r="BA463" s="116"/>
      <c r="BB463" s="116"/>
      <c r="BC463" s="116"/>
      <c r="BD463" s="116"/>
      <c r="BE463" s="116"/>
      <c r="BF463" s="116"/>
      <c r="BG463" s="116"/>
      <c r="BH463" s="116"/>
    </row>
    <row r="464" spans="1:60" outlineLevel="1" x14ac:dyDescent="0.2">
      <c r="A464" s="137">
        <v>183</v>
      </c>
      <c r="B464" s="138" t="s">
        <v>730</v>
      </c>
      <c r="C464" s="144" t="s">
        <v>731</v>
      </c>
      <c r="D464" s="139" t="s">
        <v>129</v>
      </c>
      <c r="E464" s="140">
        <v>2</v>
      </c>
      <c r="F464" s="141"/>
      <c r="G464" s="142">
        <f t="shared" si="35"/>
        <v>0</v>
      </c>
      <c r="H464" s="121">
        <v>162</v>
      </c>
      <c r="I464" s="121">
        <f t="shared" si="36"/>
        <v>324</v>
      </c>
      <c r="J464" s="121">
        <v>0</v>
      </c>
      <c r="K464" s="121">
        <f t="shared" si="37"/>
        <v>0</v>
      </c>
      <c r="L464" s="121">
        <v>15</v>
      </c>
      <c r="M464" s="121">
        <f t="shared" si="38"/>
        <v>0</v>
      </c>
      <c r="N464" s="121">
        <v>1.8000000000000001E-4</v>
      </c>
      <c r="O464" s="121">
        <f t="shared" si="39"/>
        <v>0</v>
      </c>
      <c r="P464" s="121">
        <v>0</v>
      </c>
      <c r="Q464" s="121">
        <f t="shared" si="40"/>
        <v>0</v>
      </c>
      <c r="R464" s="121" t="s">
        <v>248</v>
      </c>
      <c r="S464" s="121" t="s">
        <v>130</v>
      </c>
      <c r="T464" s="121" t="s">
        <v>146</v>
      </c>
      <c r="U464" s="121">
        <v>0</v>
      </c>
      <c r="V464" s="121">
        <f t="shared" si="41"/>
        <v>0</v>
      </c>
      <c r="W464" s="121"/>
      <c r="X464" s="121" t="s">
        <v>147</v>
      </c>
      <c r="Y464" s="116"/>
      <c r="Z464" s="116"/>
      <c r="AA464" s="116"/>
      <c r="AB464" s="116"/>
      <c r="AC464" s="116"/>
      <c r="AD464" s="116"/>
      <c r="AE464" s="116"/>
      <c r="AF464" s="116"/>
      <c r="AG464" s="116" t="s">
        <v>148</v>
      </c>
      <c r="AH464" s="116"/>
      <c r="AI464" s="116"/>
      <c r="AJ464" s="116"/>
      <c r="AK464" s="116"/>
      <c r="AL464" s="116"/>
      <c r="AM464" s="116"/>
      <c r="AN464" s="116"/>
      <c r="AO464" s="116"/>
      <c r="AP464" s="116"/>
      <c r="AQ464" s="116"/>
      <c r="AR464" s="116"/>
      <c r="AS464" s="116"/>
      <c r="AT464" s="116"/>
      <c r="AU464" s="116"/>
      <c r="AV464" s="116"/>
      <c r="AW464" s="116"/>
      <c r="AX464" s="116"/>
      <c r="AY464" s="116"/>
      <c r="AZ464" s="116"/>
      <c r="BA464" s="116"/>
      <c r="BB464" s="116"/>
      <c r="BC464" s="116"/>
      <c r="BD464" s="116"/>
      <c r="BE464" s="116"/>
      <c r="BF464" s="116"/>
      <c r="BG464" s="116"/>
      <c r="BH464" s="116"/>
    </row>
    <row r="465" spans="1:60" outlineLevel="1" x14ac:dyDescent="0.2">
      <c r="A465" s="137">
        <v>184</v>
      </c>
      <c r="B465" s="138" t="s">
        <v>732</v>
      </c>
      <c r="C465" s="144" t="s">
        <v>733</v>
      </c>
      <c r="D465" s="139" t="s">
        <v>129</v>
      </c>
      <c r="E465" s="140">
        <v>1</v>
      </c>
      <c r="F465" s="141"/>
      <c r="G465" s="142">
        <f t="shared" si="35"/>
        <v>0</v>
      </c>
      <c r="H465" s="121">
        <v>378</v>
      </c>
      <c r="I465" s="121">
        <f t="shared" si="36"/>
        <v>378</v>
      </c>
      <c r="J465" s="121">
        <v>0</v>
      </c>
      <c r="K465" s="121">
        <f t="shared" si="37"/>
        <v>0</v>
      </c>
      <c r="L465" s="121">
        <v>15</v>
      </c>
      <c r="M465" s="121">
        <f t="shared" si="38"/>
        <v>0</v>
      </c>
      <c r="N465" s="121">
        <v>4.0000000000000002E-4</v>
      </c>
      <c r="O465" s="121">
        <f t="shared" si="39"/>
        <v>0</v>
      </c>
      <c r="P465" s="121">
        <v>0</v>
      </c>
      <c r="Q465" s="121">
        <f t="shared" si="40"/>
        <v>0</v>
      </c>
      <c r="R465" s="121" t="s">
        <v>248</v>
      </c>
      <c r="S465" s="121" t="s">
        <v>130</v>
      </c>
      <c r="T465" s="121" t="s">
        <v>130</v>
      </c>
      <c r="U465" s="121">
        <v>0</v>
      </c>
      <c r="V465" s="121">
        <f t="shared" si="41"/>
        <v>0</v>
      </c>
      <c r="W465" s="121"/>
      <c r="X465" s="121" t="s">
        <v>147</v>
      </c>
      <c r="Y465" s="116"/>
      <c r="Z465" s="116"/>
      <c r="AA465" s="116"/>
      <c r="AB465" s="116"/>
      <c r="AC465" s="116"/>
      <c r="AD465" s="116"/>
      <c r="AE465" s="116"/>
      <c r="AF465" s="116"/>
      <c r="AG465" s="116" t="s">
        <v>148</v>
      </c>
      <c r="AH465" s="116"/>
      <c r="AI465" s="116"/>
      <c r="AJ465" s="116"/>
      <c r="AK465" s="116"/>
      <c r="AL465" s="116"/>
      <c r="AM465" s="116"/>
      <c r="AN465" s="116"/>
      <c r="AO465" s="116"/>
      <c r="AP465" s="116"/>
      <c r="AQ465" s="116"/>
      <c r="AR465" s="116"/>
      <c r="AS465" s="116"/>
      <c r="AT465" s="116"/>
      <c r="AU465" s="116"/>
      <c r="AV465" s="116"/>
      <c r="AW465" s="116"/>
      <c r="AX465" s="116"/>
      <c r="AY465" s="116"/>
      <c r="AZ465" s="116"/>
      <c r="BA465" s="116"/>
      <c r="BB465" s="116"/>
      <c r="BC465" s="116"/>
      <c r="BD465" s="116"/>
      <c r="BE465" s="116"/>
      <c r="BF465" s="116"/>
      <c r="BG465" s="116"/>
      <c r="BH465" s="116"/>
    </row>
    <row r="466" spans="1:60" outlineLevel="1" x14ac:dyDescent="0.2">
      <c r="A466" s="137">
        <v>185</v>
      </c>
      <c r="B466" s="138" t="s">
        <v>734</v>
      </c>
      <c r="C466" s="144" t="s">
        <v>735</v>
      </c>
      <c r="D466" s="139" t="s">
        <v>129</v>
      </c>
      <c r="E466" s="140">
        <v>1</v>
      </c>
      <c r="F466" s="141"/>
      <c r="G466" s="142">
        <f t="shared" si="35"/>
        <v>0</v>
      </c>
      <c r="H466" s="121">
        <v>943</v>
      </c>
      <c r="I466" s="121">
        <f t="shared" si="36"/>
        <v>943</v>
      </c>
      <c r="J466" s="121">
        <v>0</v>
      </c>
      <c r="K466" s="121">
        <f t="shared" si="37"/>
        <v>0</v>
      </c>
      <c r="L466" s="121">
        <v>15</v>
      </c>
      <c r="M466" s="121">
        <f t="shared" si="38"/>
        <v>0</v>
      </c>
      <c r="N466" s="121">
        <v>5.0000000000000001E-4</v>
      </c>
      <c r="O466" s="121">
        <f t="shared" si="39"/>
        <v>0</v>
      </c>
      <c r="P466" s="121">
        <v>0</v>
      </c>
      <c r="Q466" s="121">
        <f t="shared" si="40"/>
        <v>0</v>
      </c>
      <c r="R466" s="121" t="s">
        <v>248</v>
      </c>
      <c r="S466" s="121" t="s">
        <v>130</v>
      </c>
      <c r="T466" s="121" t="s">
        <v>146</v>
      </c>
      <c r="U466" s="121">
        <v>0</v>
      </c>
      <c r="V466" s="121">
        <f t="shared" si="41"/>
        <v>0</v>
      </c>
      <c r="W466" s="121"/>
      <c r="X466" s="121" t="s">
        <v>147</v>
      </c>
      <c r="Y466" s="116"/>
      <c r="Z466" s="116"/>
      <c r="AA466" s="116"/>
      <c r="AB466" s="116"/>
      <c r="AC466" s="116"/>
      <c r="AD466" s="116"/>
      <c r="AE466" s="116"/>
      <c r="AF466" s="116"/>
      <c r="AG466" s="116" t="s">
        <v>148</v>
      </c>
      <c r="AH466" s="116"/>
      <c r="AI466" s="116"/>
      <c r="AJ466" s="116"/>
      <c r="AK466" s="116"/>
      <c r="AL466" s="116"/>
      <c r="AM466" s="116"/>
      <c r="AN466" s="116"/>
      <c r="AO466" s="116"/>
      <c r="AP466" s="116"/>
      <c r="AQ466" s="116"/>
      <c r="AR466" s="116"/>
      <c r="AS466" s="116"/>
      <c r="AT466" s="116"/>
      <c r="AU466" s="116"/>
      <c r="AV466" s="116"/>
      <c r="AW466" s="116"/>
      <c r="AX466" s="116"/>
      <c r="AY466" s="116"/>
      <c r="AZ466" s="116"/>
      <c r="BA466" s="116"/>
      <c r="BB466" s="116"/>
      <c r="BC466" s="116"/>
      <c r="BD466" s="116"/>
      <c r="BE466" s="116"/>
      <c r="BF466" s="116"/>
      <c r="BG466" s="116"/>
      <c r="BH466" s="116"/>
    </row>
    <row r="467" spans="1:60" outlineLevel="1" x14ac:dyDescent="0.2">
      <c r="A467" s="137">
        <v>186</v>
      </c>
      <c r="B467" s="138" t="s">
        <v>736</v>
      </c>
      <c r="C467" s="144" t="s">
        <v>737</v>
      </c>
      <c r="D467" s="139" t="s">
        <v>738</v>
      </c>
      <c r="E467" s="140">
        <v>30</v>
      </c>
      <c r="F467" s="141"/>
      <c r="G467" s="142">
        <f t="shared" si="35"/>
        <v>0</v>
      </c>
      <c r="H467" s="121">
        <v>12</v>
      </c>
      <c r="I467" s="121">
        <f t="shared" si="36"/>
        <v>360</v>
      </c>
      <c r="J467" s="121">
        <v>0</v>
      </c>
      <c r="K467" s="121">
        <f t="shared" si="37"/>
        <v>0</v>
      </c>
      <c r="L467" s="121">
        <v>15</v>
      </c>
      <c r="M467" s="121">
        <f t="shared" si="38"/>
        <v>0</v>
      </c>
      <c r="N467" s="121">
        <v>1</v>
      </c>
      <c r="O467" s="121">
        <f t="shared" si="39"/>
        <v>30</v>
      </c>
      <c r="P467" s="121">
        <v>0</v>
      </c>
      <c r="Q467" s="121">
        <f t="shared" si="40"/>
        <v>0</v>
      </c>
      <c r="R467" s="121" t="s">
        <v>248</v>
      </c>
      <c r="S467" s="121" t="s">
        <v>130</v>
      </c>
      <c r="T467" s="121" t="s">
        <v>146</v>
      </c>
      <c r="U467" s="121">
        <v>0</v>
      </c>
      <c r="V467" s="121">
        <f t="shared" si="41"/>
        <v>0</v>
      </c>
      <c r="W467" s="121"/>
      <c r="X467" s="121" t="s">
        <v>147</v>
      </c>
      <c r="Y467" s="116"/>
      <c r="Z467" s="116"/>
      <c r="AA467" s="116"/>
      <c r="AB467" s="116"/>
      <c r="AC467" s="116"/>
      <c r="AD467" s="116"/>
      <c r="AE467" s="116"/>
      <c r="AF467" s="116"/>
      <c r="AG467" s="116" t="s">
        <v>148</v>
      </c>
      <c r="AH467" s="116"/>
      <c r="AI467" s="116"/>
      <c r="AJ467" s="116"/>
      <c r="AK467" s="116"/>
      <c r="AL467" s="116"/>
      <c r="AM467" s="116"/>
      <c r="AN467" s="116"/>
      <c r="AO467" s="116"/>
      <c r="AP467" s="116"/>
      <c r="AQ467" s="116"/>
      <c r="AR467" s="116"/>
      <c r="AS467" s="116"/>
      <c r="AT467" s="116"/>
      <c r="AU467" s="116"/>
      <c r="AV467" s="116"/>
      <c r="AW467" s="116"/>
      <c r="AX467" s="116"/>
      <c r="AY467" s="116"/>
      <c r="AZ467" s="116"/>
      <c r="BA467" s="116"/>
      <c r="BB467" s="116"/>
      <c r="BC467" s="116"/>
      <c r="BD467" s="116"/>
      <c r="BE467" s="116"/>
      <c r="BF467" s="116"/>
      <c r="BG467" s="116"/>
      <c r="BH467" s="116"/>
    </row>
    <row r="468" spans="1:60" x14ac:dyDescent="0.2">
      <c r="A468" s="125" t="s">
        <v>125</v>
      </c>
      <c r="B468" s="126" t="s">
        <v>95</v>
      </c>
      <c r="C468" s="143" t="s">
        <v>96</v>
      </c>
      <c r="D468" s="127"/>
      <c r="E468" s="128"/>
      <c r="F468" s="129"/>
      <c r="G468" s="130">
        <f>SUMIF(AG469:AG472,"&lt;&gt;NOR",G469:G472)</f>
        <v>0</v>
      </c>
      <c r="H468" s="124"/>
      <c r="I468" s="124">
        <f>SUM(I469:I472)</f>
        <v>650.14</v>
      </c>
      <c r="J468" s="124"/>
      <c r="K468" s="124">
        <f>SUM(K469:K472)</f>
        <v>668.86</v>
      </c>
      <c r="L468" s="124"/>
      <c r="M468" s="124">
        <f>SUM(M469:M472)</f>
        <v>0</v>
      </c>
      <c r="N468" s="124"/>
      <c r="O468" s="124">
        <f>SUM(O469:O472)</f>
        <v>0</v>
      </c>
      <c r="P468" s="124"/>
      <c r="Q468" s="124">
        <f>SUM(Q469:Q472)</f>
        <v>0</v>
      </c>
      <c r="R468" s="124"/>
      <c r="S468" s="124"/>
      <c r="T468" s="124"/>
      <c r="U468" s="124"/>
      <c r="V468" s="124">
        <f>SUM(V469:V472)</f>
        <v>1.35</v>
      </c>
      <c r="W468" s="124"/>
      <c r="X468" s="124"/>
      <c r="AG468" t="s">
        <v>126</v>
      </c>
    </row>
    <row r="469" spans="1:60" outlineLevel="1" x14ac:dyDescent="0.2">
      <c r="A469" s="137">
        <v>187</v>
      </c>
      <c r="B469" s="138" t="s">
        <v>739</v>
      </c>
      <c r="C469" s="144" t="s">
        <v>740</v>
      </c>
      <c r="D469" s="139" t="s">
        <v>129</v>
      </c>
      <c r="E469" s="140">
        <v>2</v>
      </c>
      <c r="F469" s="141"/>
      <c r="G469" s="142">
        <f>ROUND(E469*F469,2)</f>
        <v>0</v>
      </c>
      <c r="H469" s="121">
        <v>75.069999999999993</v>
      </c>
      <c r="I469" s="121">
        <f>ROUND(E469*H469,2)</f>
        <v>150.13999999999999</v>
      </c>
      <c r="J469" s="121">
        <v>116.43</v>
      </c>
      <c r="K469" s="121">
        <f>ROUND(E469*J469,2)</f>
        <v>232.86</v>
      </c>
      <c r="L469" s="121">
        <v>15</v>
      </c>
      <c r="M469" s="121">
        <f>G469*(1+L469/100)</f>
        <v>0</v>
      </c>
      <c r="N469" s="121">
        <v>0</v>
      </c>
      <c r="O469" s="121">
        <f>ROUND(E469*N469,2)</f>
        <v>0</v>
      </c>
      <c r="P469" s="121">
        <v>0</v>
      </c>
      <c r="Q469" s="121">
        <f>ROUND(E469*P469,2)</f>
        <v>0</v>
      </c>
      <c r="R469" s="121"/>
      <c r="S469" s="121" t="s">
        <v>130</v>
      </c>
      <c r="T469" s="121" t="s">
        <v>130</v>
      </c>
      <c r="U469" s="121">
        <v>0.23599999999999999</v>
      </c>
      <c r="V469" s="121">
        <f>ROUND(E469*U469,2)</f>
        <v>0.47</v>
      </c>
      <c r="W469" s="121"/>
      <c r="X469" s="121" t="s">
        <v>131</v>
      </c>
      <c r="Y469" s="116"/>
      <c r="Z469" s="116"/>
      <c r="AA469" s="116"/>
      <c r="AB469" s="116"/>
      <c r="AC469" s="116"/>
      <c r="AD469" s="116"/>
      <c r="AE469" s="116"/>
      <c r="AF469" s="116"/>
      <c r="AG469" s="116" t="s">
        <v>132</v>
      </c>
      <c r="AH469" s="116"/>
      <c r="AI469" s="116"/>
      <c r="AJ469" s="116"/>
      <c r="AK469" s="116"/>
      <c r="AL469" s="116"/>
      <c r="AM469" s="116"/>
      <c r="AN469" s="116"/>
      <c r="AO469" s="116"/>
      <c r="AP469" s="116"/>
      <c r="AQ469" s="116"/>
      <c r="AR469" s="116"/>
      <c r="AS469" s="116"/>
      <c r="AT469" s="116"/>
      <c r="AU469" s="116"/>
      <c r="AV469" s="116"/>
      <c r="AW469" s="116"/>
      <c r="AX469" s="116"/>
      <c r="AY469" s="116"/>
      <c r="AZ469" s="116"/>
      <c r="BA469" s="116"/>
      <c r="BB469" s="116"/>
      <c r="BC469" s="116"/>
      <c r="BD469" s="116"/>
      <c r="BE469" s="116"/>
      <c r="BF469" s="116"/>
      <c r="BG469" s="116"/>
      <c r="BH469" s="116"/>
    </row>
    <row r="470" spans="1:60" outlineLevel="1" x14ac:dyDescent="0.2">
      <c r="A470" s="137">
        <v>188</v>
      </c>
      <c r="B470" s="138" t="s">
        <v>741</v>
      </c>
      <c r="C470" s="144" t="s">
        <v>742</v>
      </c>
      <c r="D470" s="139" t="s">
        <v>129</v>
      </c>
      <c r="E470" s="140">
        <v>1</v>
      </c>
      <c r="F470" s="141"/>
      <c r="G470" s="142">
        <f>ROUND(E470*F470,2)</f>
        <v>0</v>
      </c>
      <c r="H470" s="121">
        <v>0</v>
      </c>
      <c r="I470" s="121">
        <f>ROUND(E470*H470,2)</f>
        <v>0</v>
      </c>
      <c r="J470" s="121">
        <v>237</v>
      </c>
      <c r="K470" s="121">
        <f>ROUND(E470*J470,2)</f>
        <v>237</v>
      </c>
      <c r="L470" s="121">
        <v>15</v>
      </c>
      <c r="M470" s="121">
        <f>G470*(1+L470/100)</f>
        <v>0</v>
      </c>
      <c r="N470" s="121">
        <v>0</v>
      </c>
      <c r="O470" s="121">
        <f>ROUND(E470*N470,2)</f>
        <v>0</v>
      </c>
      <c r="P470" s="121">
        <v>0</v>
      </c>
      <c r="Q470" s="121">
        <f>ROUND(E470*P470,2)</f>
        <v>0</v>
      </c>
      <c r="R470" s="121"/>
      <c r="S470" s="121" t="s">
        <v>130</v>
      </c>
      <c r="T470" s="121" t="s">
        <v>130</v>
      </c>
      <c r="U470" s="121">
        <v>0.48</v>
      </c>
      <c r="V470" s="121">
        <f>ROUND(E470*U470,2)</f>
        <v>0.48</v>
      </c>
      <c r="W470" s="121"/>
      <c r="X470" s="121" t="s">
        <v>131</v>
      </c>
      <c r="Y470" s="116"/>
      <c r="Z470" s="116"/>
      <c r="AA470" s="116"/>
      <c r="AB470" s="116"/>
      <c r="AC470" s="116"/>
      <c r="AD470" s="116"/>
      <c r="AE470" s="116"/>
      <c r="AF470" s="116"/>
      <c r="AG470" s="116" t="s">
        <v>132</v>
      </c>
      <c r="AH470" s="116"/>
      <c r="AI470" s="116"/>
      <c r="AJ470" s="116"/>
      <c r="AK470" s="116"/>
      <c r="AL470" s="116"/>
      <c r="AM470" s="116"/>
      <c r="AN470" s="116"/>
      <c r="AO470" s="116"/>
      <c r="AP470" s="116"/>
      <c r="AQ470" s="116"/>
      <c r="AR470" s="116"/>
      <c r="AS470" s="116"/>
      <c r="AT470" s="116"/>
      <c r="AU470" s="116"/>
      <c r="AV470" s="116"/>
      <c r="AW470" s="116"/>
      <c r="AX470" s="116"/>
      <c r="AY470" s="116"/>
      <c r="AZ470" s="116"/>
      <c r="BA470" s="116"/>
      <c r="BB470" s="116"/>
      <c r="BC470" s="116"/>
      <c r="BD470" s="116"/>
      <c r="BE470" s="116"/>
      <c r="BF470" s="116"/>
      <c r="BG470" s="116"/>
      <c r="BH470" s="116"/>
    </row>
    <row r="471" spans="1:60" outlineLevel="1" x14ac:dyDescent="0.2">
      <c r="A471" s="137">
        <v>189</v>
      </c>
      <c r="B471" s="138" t="s">
        <v>743</v>
      </c>
      <c r="C471" s="144" t="s">
        <v>744</v>
      </c>
      <c r="D471" s="139" t="s">
        <v>129</v>
      </c>
      <c r="E471" s="140">
        <v>2</v>
      </c>
      <c r="F471" s="141"/>
      <c r="G471" s="142">
        <f>ROUND(E471*F471,2)</f>
        <v>0</v>
      </c>
      <c r="H471" s="121">
        <v>0</v>
      </c>
      <c r="I471" s="121">
        <f>ROUND(E471*H471,2)</f>
        <v>0</v>
      </c>
      <c r="J471" s="121">
        <v>99.5</v>
      </c>
      <c r="K471" s="121">
        <f>ROUND(E471*J471,2)</f>
        <v>199</v>
      </c>
      <c r="L471" s="121">
        <v>15</v>
      </c>
      <c r="M471" s="121">
        <f>G471*(1+L471/100)</f>
        <v>0</v>
      </c>
      <c r="N471" s="121">
        <v>0</v>
      </c>
      <c r="O471" s="121">
        <f>ROUND(E471*N471,2)</f>
        <v>0</v>
      </c>
      <c r="P471" s="121">
        <v>0</v>
      </c>
      <c r="Q471" s="121">
        <f>ROUND(E471*P471,2)</f>
        <v>0</v>
      </c>
      <c r="R471" s="121"/>
      <c r="S471" s="121" t="s">
        <v>130</v>
      </c>
      <c r="T471" s="121" t="s">
        <v>130</v>
      </c>
      <c r="U471" s="121">
        <v>0.20166999999999999</v>
      </c>
      <c r="V471" s="121">
        <f>ROUND(E471*U471,2)</f>
        <v>0.4</v>
      </c>
      <c r="W471" s="121"/>
      <c r="X471" s="121" t="s">
        <v>131</v>
      </c>
      <c r="Y471" s="116"/>
      <c r="Z471" s="116"/>
      <c r="AA471" s="116"/>
      <c r="AB471" s="116"/>
      <c r="AC471" s="116"/>
      <c r="AD471" s="116"/>
      <c r="AE471" s="116"/>
      <c r="AF471" s="116"/>
      <c r="AG471" s="116" t="s">
        <v>132</v>
      </c>
      <c r="AH471" s="116"/>
      <c r="AI471" s="116"/>
      <c r="AJ471" s="116"/>
      <c r="AK471" s="116"/>
      <c r="AL471" s="116"/>
      <c r="AM471" s="116"/>
      <c r="AN471" s="116"/>
      <c r="AO471" s="116"/>
      <c r="AP471" s="116"/>
      <c r="AQ471" s="116"/>
      <c r="AR471" s="116"/>
      <c r="AS471" s="116"/>
      <c r="AT471" s="116"/>
      <c r="AU471" s="116"/>
      <c r="AV471" s="116"/>
      <c r="AW471" s="116"/>
      <c r="AX471" s="116"/>
      <c r="AY471" s="116"/>
      <c r="AZ471" s="116"/>
      <c r="BA471" s="116"/>
      <c r="BB471" s="116"/>
      <c r="BC471" s="116"/>
      <c r="BD471" s="116"/>
      <c r="BE471" s="116"/>
      <c r="BF471" s="116"/>
      <c r="BG471" s="116"/>
      <c r="BH471" s="116"/>
    </row>
    <row r="472" spans="1:60" outlineLevel="1" x14ac:dyDescent="0.2">
      <c r="A472" s="137">
        <v>190</v>
      </c>
      <c r="B472" s="138" t="s">
        <v>745</v>
      </c>
      <c r="C472" s="144" t="s">
        <v>746</v>
      </c>
      <c r="D472" s="139" t="s">
        <v>129</v>
      </c>
      <c r="E472" s="140">
        <v>2</v>
      </c>
      <c r="F472" s="141"/>
      <c r="G472" s="142">
        <f>ROUND(E472*F472,2)</f>
        <v>0</v>
      </c>
      <c r="H472" s="121">
        <v>250</v>
      </c>
      <c r="I472" s="121">
        <f>ROUND(E472*H472,2)</f>
        <v>500</v>
      </c>
      <c r="J472" s="121">
        <v>0</v>
      </c>
      <c r="K472" s="121">
        <f>ROUND(E472*J472,2)</f>
        <v>0</v>
      </c>
      <c r="L472" s="121">
        <v>15</v>
      </c>
      <c r="M472" s="121">
        <f>G472*(1+L472/100)</f>
        <v>0</v>
      </c>
      <c r="N472" s="121">
        <v>1.0000000000000001E-5</v>
      </c>
      <c r="O472" s="121">
        <f>ROUND(E472*N472,2)</f>
        <v>0</v>
      </c>
      <c r="P472" s="121">
        <v>0</v>
      </c>
      <c r="Q472" s="121">
        <f>ROUND(E472*P472,2)</f>
        <v>0</v>
      </c>
      <c r="R472" s="121" t="s">
        <v>248</v>
      </c>
      <c r="S472" s="121" t="s">
        <v>130</v>
      </c>
      <c r="T472" s="121" t="s">
        <v>146</v>
      </c>
      <c r="U472" s="121">
        <v>0</v>
      </c>
      <c r="V472" s="121">
        <f>ROUND(E472*U472,2)</f>
        <v>0</v>
      </c>
      <c r="W472" s="121"/>
      <c r="X472" s="121" t="s">
        <v>147</v>
      </c>
      <c r="Y472" s="116"/>
      <c r="Z472" s="116"/>
      <c r="AA472" s="116"/>
      <c r="AB472" s="116"/>
      <c r="AC472" s="116"/>
      <c r="AD472" s="116"/>
      <c r="AE472" s="116"/>
      <c r="AF472" s="116"/>
      <c r="AG472" s="116" t="s">
        <v>148</v>
      </c>
      <c r="AH472" s="116"/>
      <c r="AI472" s="116"/>
      <c r="AJ472" s="116"/>
      <c r="AK472" s="116"/>
      <c r="AL472" s="116"/>
      <c r="AM472" s="116"/>
      <c r="AN472" s="116"/>
      <c r="AO472" s="116"/>
      <c r="AP472" s="116"/>
      <c r="AQ472" s="116"/>
      <c r="AR472" s="116"/>
      <c r="AS472" s="116"/>
      <c r="AT472" s="116"/>
      <c r="AU472" s="116"/>
      <c r="AV472" s="116"/>
      <c r="AW472" s="116"/>
      <c r="AX472" s="116"/>
      <c r="AY472" s="116"/>
      <c r="AZ472" s="116"/>
      <c r="BA472" s="116"/>
      <c r="BB472" s="116"/>
      <c r="BC472" s="116"/>
      <c r="BD472" s="116"/>
      <c r="BE472" s="116"/>
      <c r="BF472" s="116"/>
      <c r="BG472" s="116"/>
      <c r="BH472" s="116"/>
    </row>
    <row r="473" spans="1:60" x14ac:dyDescent="0.2">
      <c r="A473" s="125" t="s">
        <v>125</v>
      </c>
      <c r="B473" s="126" t="s">
        <v>97</v>
      </c>
      <c r="C473" s="143" t="s">
        <v>98</v>
      </c>
      <c r="D473" s="127"/>
      <c r="E473" s="128"/>
      <c r="F473" s="129"/>
      <c r="G473" s="130">
        <f>SUMIF(AG474:AG482,"&lt;&gt;NOR",G474:G482)</f>
        <v>0</v>
      </c>
      <c r="H473" s="124"/>
      <c r="I473" s="124">
        <f>SUM(I474:I482)</f>
        <v>0</v>
      </c>
      <c r="J473" s="124"/>
      <c r="K473" s="124">
        <f>SUM(K474:K482)</f>
        <v>7071.4300000000012</v>
      </c>
      <c r="L473" s="124"/>
      <c r="M473" s="124">
        <f>SUM(M474:M482)</f>
        <v>0</v>
      </c>
      <c r="N473" s="124"/>
      <c r="O473" s="124">
        <f>SUM(O474:O482)</f>
        <v>0</v>
      </c>
      <c r="P473" s="124"/>
      <c r="Q473" s="124">
        <f>SUM(Q474:Q482)</f>
        <v>0</v>
      </c>
      <c r="R473" s="124"/>
      <c r="S473" s="124"/>
      <c r="T473" s="124"/>
      <c r="U473" s="124"/>
      <c r="V473" s="124">
        <f>SUM(V474:V482)</f>
        <v>13.679999999999998</v>
      </c>
      <c r="W473" s="124"/>
      <c r="X473" s="124"/>
      <c r="AG473" t="s">
        <v>126</v>
      </c>
    </row>
    <row r="474" spans="1:60" outlineLevel="1" x14ac:dyDescent="0.2">
      <c r="A474" s="137">
        <v>191</v>
      </c>
      <c r="B474" s="138" t="s">
        <v>747</v>
      </c>
      <c r="C474" s="144" t="s">
        <v>748</v>
      </c>
      <c r="D474" s="139" t="s">
        <v>749</v>
      </c>
      <c r="E474" s="140">
        <v>4</v>
      </c>
      <c r="F474" s="141"/>
      <c r="G474" s="142">
        <f t="shared" ref="G474:G482" si="42">ROUND(E474*F474,2)</f>
        <v>0</v>
      </c>
      <c r="H474" s="121">
        <v>0</v>
      </c>
      <c r="I474" s="121">
        <f t="shared" ref="I474:I482" si="43">ROUND(E474*H474,2)</f>
        <v>0</v>
      </c>
      <c r="J474" s="121">
        <v>49.7</v>
      </c>
      <c r="K474" s="121">
        <f t="shared" ref="K474:K482" si="44">ROUND(E474*J474,2)</f>
        <v>198.8</v>
      </c>
      <c r="L474" s="121">
        <v>15</v>
      </c>
      <c r="M474" s="121">
        <f t="shared" ref="M474:M482" si="45">G474*(1+L474/100)</f>
        <v>0</v>
      </c>
      <c r="N474" s="121">
        <v>0</v>
      </c>
      <c r="O474" s="121">
        <f t="shared" ref="O474:O482" si="46">ROUND(E474*N474,2)</f>
        <v>0</v>
      </c>
      <c r="P474" s="121">
        <v>0</v>
      </c>
      <c r="Q474" s="121">
        <f t="shared" ref="Q474:Q482" si="47">ROUND(E474*P474,2)</f>
        <v>0</v>
      </c>
      <c r="R474" s="121"/>
      <c r="S474" s="121" t="s">
        <v>130</v>
      </c>
      <c r="T474" s="121" t="s">
        <v>130</v>
      </c>
      <c r="U474" s="121">
        <v>0</v>
      </c>
      <c r="V474" s="121">
        <f t="shared" ref="V474:V482" si="48">ROUND(E474*U474,2)</f>
        <v>0</v>
      </c>
      <c r="W474" s="121"/>
      <c r="X474" s="121" t="s">
        <v>131</v>
      </c>
      <c r="Y474" s="116"/>
      <c r="Z474" s="116"/>
      <c r="AA474" s="116"/>
      <c r="AB474" s="116"/>
      <c r="AC474" s="116"/>
      <c r="AD474" s="116"/>
      <c r="AE474" s="116"/>
      <c r="AF474" s="116"/>
      <c r="AG474" s="116" t="s">
        <v>132</v>
      </c>
      <c r="AH474" s="116"/>
      <c r="AI474" s="116"/>
      <c r="AJ474" s="116"/>
      <c r="AK474" s="116"/>
      <c r="AL474" s="116"/>
      <c r="AM474" s="116"/>
      <c r="AN474" s="116"/>
      <c r="AO474" s="116"/>
      <c r="AP474" s="116"/>
      <c r="AQ474" s="116"/>
      <c r="AR474" s="116"/>
      <c r="AS474" s="116"/>
      <c r="AT474" s="116"/>
      <c r="AU474" s="116"/>
      <c r="AV474" s="116"/>
      <c r="AW474" s="116"/>
      <c r="AX474" s="116"/>
      <c r="AY474" s="116"/>
      <c r="AZ474" s="116"/>
      <c r="BA474" s="116"/>
      <c r="BB474" s="116"/>
      <c r="BC474" s="116"/>
      <c r="BD474" s="116"/>
      <c r="BE474" s="116"/>
      <c r="BF474" s="116"/>
      <c r="BG474" s="116"/>
      <c r="BH474" s="116"/>
    </row>
    <row r="475" spans="1:60" outlineLevel="1" x14ac:dyDescent="0.2">
      <c r="A475" s="137">
        <v>192</v>
      </c>
      <c r="B475" s="138" t="s">
        <v>363</v>
      </c>
      <c r="C475" s="144" t="s">
        <v>364</v>
      </c>
      <c r="D475" s="139" t="s">
        <v>212</v>
      </c>
      <c r="E475" s="140">
        <v>2.7406100000000002</v>
      </c>
      <c r="F475" s="141"/>
      <c r="G475" s="142">
        <f t="shared" si="42"/>
        <v>0</v>
      </c>
      <c r="H475" s="121">
        <v>0</v>
      </c>
      <c r="I475" s="121">
        <f t="shared" si="43"/>
        <v>0</v>
      </c>
      <c r="J475" s="121">
        <v>168.5</v>
      </c>
      <c r="K475" s="121">
        <f t="shared" si="44"/>
        <v>461.79</v>
      </c>
      <c r="L475" s="121">
        <v>15</v>
      </c>
      <c r="M475" s="121">
        <f t="shared" si="45"/>
        <v>0</v>
      </c>
      <c r="N475" s="121">
        <v>0</v>
      </c>
      <c r="O475" s="121">
        <f t="shared" si="46"/>
        <v>0</v>
      </c>
      <c r="P475" s="121">
        <v>0</v>
      </c>
      <c r="Q475" s="121">
        <f t="shared" si="47"/>
        <v>0</v>
      </c>
      <c r="R475" s="121"/>
      <c r="S475" s="121" t="s">
        <v>130</v>
      </c>
      <c r="T475" s="121" t="s">
        <v>130</v>
      </c>
      <c r="U475" s="121">
        <v>0.27700000000000002</v>
      </c>
      <c r="V475" s="121">
        <f t="shared" si="48"/>
        <v>0.76</v>
      </c>
      <c r="W475" s="121"/>
      <c r="X475" s="121" t="s">
        <v>365</v>
      </c>
      <c r="Y475" s="116"/>
      <c r="Z475" s="116"/>
      <c r="AA475" s="116"/>
      <c r="AB475" s="116"/>
      <c r="AC475" s="116"/>
      <c r="AD475" s="116"/>
      <c r="AE475" s="116"/>
      <c r="AF475" s="116"/>
      <c r="AG475" s="116" t="s">
        <v>366</v>
      </c>
      <c r="AH475" s="116"/>
      <c r="AI475" s="116"/>
      <c r="AJ475" s="116"/>
      <c r="AK475" s="116"/>
      <c r="AL475" s="116"/>
      <c r="AM475" s="116"/>
      <c r="AN475" s="116"/>
      <c r="AO475" s="116"/>
      <c r="AP475" s="116"/>
      <c r="AQ475" s="116"/>
      <c r="AR475" s="116"/>
      <c r="AS475" s="116"/>
      <c r="AT475" s="116"/>
      <c r="AU475" s="116"/>
      <c r="AV475" s="116"/>
      <c r="AW475" s="116"/>
      <c r="AX475" s="116"/>
      <c r="AY475" s="116"/>
      <c r="AZ475" s="116"/>
      <c r="BA475" s="116"/>
      <c r="BB475" s="116"/>
      <c r="BC475" s="116"/>
      <c r="BD475" s="116"/>
      <c r="BE475" s="116"/>
      <c r="BF475" s="116"/>
      <c r="BG475" s="116"/>
      <c r="BH475" s="116"/>
    </row>
    <row r="476" spans="1:60" outlineLevel="1" x14ac:dyDescent="0.2">
      <c r="A476" s="137">
        <v>193</v>
      </c>
      <c r="B476" s="138" t="s">
        <v>367</v>
      </c>
      <c r="C476" s="144" t="s">
        <v>368</v>
      </c>
      <c r="D476" s="139" t="s">
        <v>212</v>
      </c>
      <c r="E476" s="140">
        <v>2.7406100000000002</v>
      </c>
      <c r="F476" s="141"/>
      <c r="G476" s="142">
        <f t="shared" si="42"/>
        <v>0</v>
      </c>
      <c r="H476" s="121">
        <v>0</v>
      </c>
      <c r="I476" s="121">
        <f t="shared" si="43"/>
        <v>0</v>
      </c>
      <c r="J476" s="121">
        <v>706</v>
      </c>
      <c r="K476" s="121">
        <f t="shared" si="44"/>
        <v>1934.87</v>
      </c>
      <c r="L476" s="121">
        <v>15</v>
      </c>
      <c r="M476" s="121">
        <f t="shared" si="45"/>
        <v>0</v>
      </c>
      <c r="N476" s="121">
        <v>0</v>
      </c>
      <c r="O476" s="121">
        <f t="shared" si="46"/>
        <v>0</v>
      </c>
      <c r="P476" s="121">
        <v>0</v>
      </c>
      <c r="Q476" s="121">
        <f t="shared" si="47"/>
        <v>0</v>
      </c>
      <c r="R476" s="121"/>
      <c r="S476" s="121" t="s">
        <v>130</v>
      </c>
      <c r="T476" s="121" t="s">
        <v>130</v>
      </c>
      <c r="U476" s="121">
        <v>2.0089999999999999</v>
      </c>
      <c r="V476" s="121">
        <f t="shared" si="48"/>
        <v>5.51</v>
      </c>
      <c r="W476" s="121"/>
      <c r="X476" s="121" t="s">
        <v>365</v>
      </c>
      <c r="Y476" s="116"/>
      <c r="Z476" s="116"/>
      <c r="AA476" s="116"/>
      <c r="AB476" s="116"/>
      <c r="AC476" s="116"/>
      <c r="AD476" s="116"/>
      <c r="AE476" s="116"/>
      <c r="AF476" s="116"/>
      <c r="AG476" s="116" t="s">
        <v>366</v>
      </c>
      <c r="AH476" s="116"/>
      <c r="AI476" s="116"/>
      <c r="AJ476" s="116"/>
      <c r="AK476" s="116"/>
      <c r="AL476" s="116"/>
      <c r="AM476" s="116"/>
      <c r="AN476" s="116"/>
      <c r="AO476" s="116"/>
      <c r="AP476" s="116"/>
      <c r="AQ476" s="116"/>
      <c r="AR476" s="116"/>
      <c r="AS476" s="116"/>
      <c r="AT476" s="116"/>
      <c r="AU476" s="116"/>
      <c r="AV476" s="116"/>
      <c r="AW476" s="116"/>
      <c r="AX476" s="116"/>
      <c r="AY476" s="116"/>
      <c r="AZ476" s="116"/>
      <c r="BA476" s="116"/>
      <c r="BB476" s="116"/>
      <c r="BC476" s="116"/>
      <c r="BD476" s="116"/>
      <c r="BE476" s="116"/>
      <c r="BF476" s="116"/>
      <c r="BG476" s="116"/>
      <c r="BH476" s="116"/>
    </row>
    <row r="477" spans="1:60" outlineLevel="1" x14ac:dyDescent="0.2">
      <c r="A477" s="137">
        <v>194</v>
      </c>
      <c r="B477" s="138" t="s">
        <v>369</v>
      </c>
      <c r="C477" s="144" t="s">
        <v>370</v>
      </c>
      <c r="D477" s="139" t="s">
        <v>212</v>
      </c>
      <c r="E477" s="140">
        <v>2.7406100000000002</v>
      </c>
      <c r="F477" s="141"/>
      <c r="G477" s="142">
        <f t="shared" si="42"/>
        <v>0</v>
      </c>
      <c r="H477" s="121">
        <v>0</v>
      </c>
      <c r="I477" s="121">
        <f t="shared" si="43"/>
        <v>0</v>
      </c>
      <c r="J477" s="121">
        <v>337</v>
      </c>
      <c r="K477" s="121">
        <f t="shared" si="44"/>
        <v>923.59</v>
      </c>
      <c r="L477" s="121">
        <v>15</v>
      </c>
      <c r="M477" s="121">
        <f t="shared" si="45"/>
        <v>0</v>
      </c>
      <c r="N477" s="121">
        <v>0</v>
      </c>
      <c r="O477" s="121">
        <f t="shared" si="46"/>
        <v>0</v>
      </c>
      <c r="P477" s="121">
        <v>0</v>
      </c>
      <c r="Q477" s="121">
        <f t="shared" si="47"/>
        <v>0</v>
      </c>
      <c r="R477" s="121"/>
      <c r="S477" s="121" t="s">
        <v>130</v>
      </c>
      <c r="T477" s="121" t="s">
        <v>130</v>
      </c>
      <c r="U477" s="121">
        <v>0.95899999999999996</v>
      </c>
      <c r="V477" s="121">
        <f t="shared" si="48"/>
        <v>2.63</v>
      </c>
      <c r="W477" s="121"/>
      <c r="X477" s="121" t="s">
        <v>365</v>
      </c>
      <c r="Y477" s="116"/>
      <c r="Z477" s="116"/>
      <c r="AA477" s="116"/>
      <c r="AB477" s="116"/>
      <c r="AC477" s="116"/>
      <c r="AD477" s="116"/>
      <c r="AE477" s="116"/>
      <c r="AF477" s="116"/>
      <c r="AG477" s="116" t="s">
        <v>366</v>
      </c>
      <c r="AH477" s="116"/>
      <c r="AI477" s="116"/>
      <c r="AJ477" s="116"/>
      <c r="AK477" s="116"/>
      <c r="AL477" s="116"/>
      <c r="AM477" s="116"/>
      <c r="AN477" s="116"/>
      <c r="AO477" s="116"/>
      <c r="AP477" s="116"/>
      <c r="AQ477" s="116"/>
      <c r="AR477" s="116"/>
      <c r="AS477" s="116"/>
      <c r="AT477" s="116"/>
      <c r="AU477" s="116"/>
      <c r="AV477" s="116"/>
      <c r="AW477" s="116"/>
      <c r="AX477" s="116"/>
      <c r="AY477" s="116"/>
      <c r="AZ477" s="116"/>
      <c r="BA477" s="116"/>
      <c r="BB477" s="116"/>
      <c r="BC477" s="116"/>
      <c r="BD477" s="116"/>
      <c r="BE477" s="116"/>
      <c r="BF477" s="116"/>
      <c r="BG477" s="116"/>
      <c r="BH477" s="116"/>
    </row>
    <row r="478" spans="1:60" outlineLevel="1" x14ac:dyDescent="0.2">
      <c r="A478" s="137">
        <v>195</v>
      </c>
      <c r="B478" s="138" t="s">
        <v>371</v>
      </c>
      <c r="C478" s="144" t="s">
        <v>372</v>
      </c>
      <c r="D478" s="139" t="s">
        <v>212</v>
      </c>
      <c r="E478" s="140">
        <v>2.7406100000000002</v>
      </c>
      <c r="F478" s="141"/>
      <c r="G478" s="142">
        <f t="shared" si="42"/>
        <v>0</v>
      </c>
      <c r="H478" s="121">
        <v>0</v>
      </c>
      <c r="I478" s="121">
        <f t="shared" si="43"/>
        <v>0</v>
      </c>
      <c r="J478" s="121">
        <v>234.5</v>
      </c>
      <c r="K478" s="121">
        <f t="shared" si="44"/>
        <v>642.66999999999996</v>
      </c>
      <c r="L478" s="121">
        <v>15</v>
      </c>
      <c r="M478" s="121">
        <f t="shared" si="45"/>
        <v>0</v>
      </c>
      <c r="N478" s="121">
        <v>0</v>
      </c>
      <c r="O478" s="121">
        <f t="shared" si="46"/>
        <v>0</v>
      </c>
      <c r="P478" s="121">
        <v>0</v>
      </c>
      <c r="Q478" s="121">
        <f t="shared" si="47"/>
        <v>0</v>
      </c>
      <c r="R478" s="121"/>
      <c r="S478" s="121" t="s">
        <v>130</v>
      </c>
      <c r="T478" s="121" t="s">
        <v>130</v>
      </c>
      <c r="U478" s="121">
        <v>0.49</v>
      </c>
      <c r="V478" s="121">
        <f t="shared" si="48"/>
        <v>1.34</v>
      </c>
      <c r="W478" s="121"/>
      <c r="X478" s="121" t="s">
        <v>365</v>
      </c>
      <c r="Y478" s="116"/>
      <c r="Z478" s="116"/>
      <c r="AA478" s="116"/>
      <c r="AB478" s="116"/>
      <c r="AC478" s="116"/>
      <c r="AD478" s="116"/>
      <c r="AE478" s="116"/>
      <c r="AF478" s="116"/>
      <c r="AG478" s="116" t="s">
        <v>366</v>
      </c>
      <c r="AH478" s="116"/>
      <c r="AI478" s="116"/>
      <c r="AJ478" s="116"/>
      <c r="AK478" s="116"/>
      <c r="AL478" s="116"/>
      <c r="AM478" s="116"/>
      <c r="AN478" s="116"/>
      <c r="AO478" s="116"/>
      <c r="AP478" s="116"/>
      <c r="AQ478" s="116"/>
      <c r="AR478" s="116"/>
      <c r="AS478" s="116"/>
      <c r="AT478" s="116"/>
      <c r="AU478" s="116"/>
      <c r="AV478" s="116"/>
      <c r="AW478" s="116"/>
      <c r="AX478" s="116"/>
      <c r="AY478" s="116"/>
      <c r="AZ478" s="116"/>
      <c r="BA478" s="116"/>
      <c r="BB478" s="116"/>
      <c r="BC478" s="116"/>
      <c r="BD478" s="116"/>
      <c r="BE478" s="116"/>
      <c r="BF478" s="116"/>
      <c r="BG478" s="116"/>
      <c r="BH478" s="116"/>
    </row>
    <row r="479" spans="1:60" outlineLevel="1" x14ac:dyDescent="0.2">
      <c r="A479" s="137">
        <v>196</v>
      </c>
      <c r="B479" s="138" t="s">
        <v>373</v>
      </c>
      <c r="C479" s="144" t="s">
        <v>374</v>
      </c>
      <c r="D479" s="139" t="s">
        <v>212</v>
      </c>
      <c r="E479" s="140">
        <v>54.812199999999997</v>
      </c>
      <c r="F479" s="141"/>
      <c r="G479" s="142">
        <f t="shared" si="42"/>
        <v>0</v>
      </c>
      <c r="H479" s="121">
        <v>0</v>
      </c>
      <c r="I479" s="121">
        <f t="shared" si="43"/>
        <v>0</v>
      </c>
      <c r="J479" s="121">
        <v>16</v>
      </c>
      <c r="K479" s="121">
        <f t="shared" si="44"/>
        <v>877</v>
      </c>
      <c r="L479" s="121">
        <v>15</v>
      </c>
      <c r="M479" s="121">
        <f t="shared" si="45"/>
        <v>0</v>
      </c>
      <c r="N479" s="121">
        <v>0</v>
      </c>
      <c r="O479" s="121">
        <f t="shared" si="46"/>
        <v>0</v>
      </c>
      <c r="P479" s="121">
        <v>0</v>
      </c>
      <c r="Q479" s="121">
        <f t="shared" si="47"/>
        <v>0</v>
      </c>
      <c r="R479" s="121"/>
      <c r="S479" s="121" t="s">
        <v>130</v>
      </c>
      <c r="T479" s="121" t="s">
        <v>130</v>
      </c>
      <c r="U479" s="121">
        <v>0</v>
      </c>
      <c r="V479" s="121">
        <f t="shared" si="48"/>
        <v>0</v>
      </c>
      <c r="W479" s="121"/>
      <c r="X479" s="121" t="s">
        <v>365</v>
      </c>
      <c r="Y479" s="116"/>
      <c r="Z479" s="116"/>
      <c r="AA479" s="116"/>
      <c r="AB479" s="116"/>
      <c r="AC479" s="116"/>
      <c r="AD479" s="116"/>
      <c r="AE479" s="116"/>
      <c r="AF479" s="116"/>
      <c r="AG479" s="116" t="s">
        <v>366</v>
      </c>
      <c r="AH479" s="116"/>
      <c r="AI479" s="116"/>
      <c r="AJ479" s="116"/>
      <c r="AK479" s="116"/>
      <c r="AL479" s="116"/>
      <c r="AM479" s="116"/>
      <c r="AN479" s="116"/>
      <c r="AO479" s="116"/>
      <c r="AP479" s="116"/>
      <c r="AQ479" s="116"/>
      <c r="AR479" s="116"/>
      <c r="AS479" s="116"/>
      <c r="AT479" s="116"/>
      <c r="AU479" s="116"/>
      <c r="AV479" s="116"/>
      <c r="AW479" s="116"/>
      <c r="AX479" s="116"/>
      <c r="AY479" s="116"/>
      <c r="AZ479" s="116"/>
      <c r="BA479" s="116"/>
      <c r="BB479" s="116"/>
      <c r="BC479" s="116"/>
      <c r="BD479" s="116"/>
      <c r="BE479" s="116"/>
      <c r="BF479" s="116"/>
      <c r="BG479" s="116"/>
      <c r="BH479" s="116"/>
    </row>
    <row r="480" spans="1:60" outlineLevel="1" x14ac:dyDescent="0.2">
      <c r="A480" s="137">
        <v>197</v>
      </c>
      <c r="B480" s="138" t="s">
        <v>375</v>
      </c>
      <c r="C480" s="144" t="s">
        <v>376</v>
      </c>
      <c r="D480" s="139" t="s">
        <v>212</v>
      </c>
      <c r="E480" s="140">
        <v>2.7406100000000002</v>
      </c>
      <c r="F480" s="141"/>
      <c r="G480" s="142">
        <f t="shared" si="42"/>
        <v>0</v>
      </c>
      <c r="H480" s="121">
        <v>0</v>
      </c>
      <c r="I480" s="121">
        <f t="shared" si="43"/>
        <v>0</v>
      </c>
      <c r="J480" s="121">
        <v>331</v>
      </c>
      <c r="K480" s="121">
        <f t="shared" si="44"/>
        <v>907.14</v>
      </c>
      <c r="L480" s="121">
        <v>15</v>
      </c>
      <c r="M480" s="121">
        <f t="shared" si="45"/>
        <v>0</v>
      </c>
      <c r="N480" s="121">
        <v>0</v>
      </c>
      <c r="O480" s="121">
        <f t="shared" si="46"/>
        <v>0</v>
      </c>
      <c r="P480" s="121">
        <v>0</v>
      </c>
      <c r="Q480" s="121">
        <f t="shared" si="47"/>
        <v>0</v>
      </c>
      <c r="R480" s="121"/>
      <c r="S480" s="121" t="s">
        <v>130</v>
      </c>
      <c r="T480" s="121" t="s">
        <v>130</v>
      </c>
      <c r="U480" s="121">
        <v>0.94199999999999995</v>
      </c>
      <c r="V480" s="121">
        <f t="shared" si="48"/>
        <v>2.58</v>
      </c>
      <c r="W480" s="121"/>
      <c r="X480" s="121" t="s">
        <v>365</v>
      </c>
      <c r="Y480" s="116"/>
      <c r="Z480" s="116"/>
      <c r="AA480" s="116"/>
      <c r="AB480" s="116"/>
      <c r="AC480" s="116"/>
      <c r="AD480" s="116"/>
      <c r="AE480" s="116"/>
      <c r="AF480" s="116"/>
      <c r="AG480" s="116" t="s">
        <v>366</v>
      </c>
      <c r="AH480" s="116"/>
      <c r="AI480" s="116"/>
      <c r="AJ480" s="116"/>
      <c r="AK480" s="116"/>
      <c r="AL480" s="116"/>
      <c r="AM480" s="116"/>
      <c r="AN480" s="116"/>
      <c r="AO480" s="116"/>
      <c r="AP480" s="116"/>
      <c r="AQ480" s="116"/>
      <c r="AR480" s="116"/>
      <c r="AS480" s="116"/>
      <c r="AT480" s="116"/>
      <c r="AU480" s="116"/>
      <c r="AV480" s="116"/>
      <c r="AW480" s="116"/>
      <c r="AX480" s="116"/>
      <c r="AY480" s="116"/>
      <c r="AZ480" s="116"/>
      <c r="BA480" s="116"/>
      <c r="BB480" s="116"/>
      <c r="BC480" s="116"/>
      <c r="BD480" s="116"/>
      <c r="BE480" s="116"/>
      <c r="BF480" s="116"/>
      <c r="BG480" s="116"/>
      <c r="BH480" s="116"/>
    </row>
    <row r="481" spans="1:60" outlineLevel="1" x14ac:dyDescent="0.2">
      <c r="A481" s="137">
        <v>198</v>
      </c>
      <c r="B481" s="138" t="s">
        <v>377</v>
      </c>
      <c r="C481" s="144" t="s">
        <v>378</v>
      </c>
      <c r="D481" s="139" t="s">
        <v>212</v>
      </c>
      <c r="E481" s="140">
        <v>8.2218300000000006</v>
      </c>
      <c r="F481" s="141"/>
      <c r="G481" s="142">
        <f t="shared" si="42"/>
        <v>0</v>
      </c>
      <c r="H481" s="121">
        <v>0</v>
      </c>
      <c r="I481" s="121">
        <f t="shared" si="43"/>
        <v>0</v>
      </c>
      <c r="J481" s="121">
        <v>36.9</v>
      </c>
      <c r="K481" s="121">
        <f t="shared" si="44"/>
        <v>303.39</v>
      </c>
      <c r="L481" s="121">
        <v>15</v>
      </c>
      <c r="M481" s="121">
        <f t="shared" si="45"/>
        <v>0</v>
      </c>
      <c r="N481" s="121">
        <v>0</v>
      </c>
      <c r="O481" s="121">
        <f t="shared" si="46"/>
        <v>0</v>
      </c>
      <c r="P481" s="121">
        <v>0</v>
      </c>
      <c r="Q481" s="121">
        <f t="shared" si="47"/>
        <v>0</v>
      </c>
      <c r="R481" s="121"/>
      <c r="S481" s="121" t="s">
        <v>130</v>
      </c>
      <c r="T481" s="121" t="s">
        <v>130</v>
      </c>
      <c r="U481" s="121">
        <v>0.105</v>
      </c>
      <c r="V481" s="121">
        <f t="shared" si="48"/>
        <v>0.86</v>
      </c>
      <c r="W481" s="121"/>
      <c r="X481" s="121" t="s">
        <v>365</v>
      </c>
      <c r="Y481" s="116"/>
      <c r="Z481" s="116"/>
      <c r="AA481" s="116"/>
      <c r="AB481" s="116"/>
      <c r="AC481" s="116"/>
      <c r="AD481" s="116"/>
      <c r="AE481" s="116"/>
      <c r="AF481" s="116"/>
      <c r="AG481" s="116" t="s">
        <v>366</v>
      </c>
      <c r="AH481" s="116"/>
      <c r="AI481" s="116"/>
      <c r="AJ481" s="116"/>
      <c r="AK481" s="116"/>
      <c r="AL481" s="116"/>
      <c r="AM481" s="116"/>
      <c r="AN481" s="116"/>
      <c r="AO481" s="116"/>
      <c r="AP481" s="116"/>
      <c r="AQ481" s="116"/>
      <c r="AR481" s="116"/>
      <c r="AS481" s="116"/>
      <c r="AT481" s="116"/>
      <c r="AU481" s="116"/>
      <c r="AV481" s="116"/>
      <c r="AW481" s="116"/>
      <c r="AX481" s="116"/>
      <c r="AY481" s="116"/>
      <c r="AZ481" s="116"/>
      <c r="BA481" s="116"/>
      <c r="BB481" s="116"/>
      <c r="BC481" s="116"/>
      <c r="BD481" s="116"/>
      <c r="BE481" s="116"/>
      <c r="BF481" s="116"/>
      <c r="BG481" s="116"/>
      <c r="BH481" s="116"/>
    </row>
    <row r="482" spans="1:60" outlineLevel="1" x14ac:dyDescent="0.2">
      <c r="A482" s="131">
        <v>199</v>
      </c>
      <c r="B482" s="132" t="s">
        <v>379</v>
      </c>
      <c r="C482" s="145" t="s">
        <v>380</v>
      </c>
      <c r="D482" s="133" t="s">
        <v>212</v>
      </c>
      <c r="E482" s="134">
        <v>2.7406100000000002</v>
      </c>
      <c r="F482" s="135"/>
      <c r="G482" s="136">
        <f t="shared" si="42"/>
        <v>0</v>
      </c>
      <c r="H482" s="121">
        <v>0</v>
      </c>
      <c r="I482" s="121">
        <f t="shared" si="43"/>
        <v>0</v>
      </c>
      <c r="J482" s="121">
        <v>300</v>
      </c>
      <c r="K482" s="121">
        <f t="shared" si="44"/>
        <v>822.18</v>
      </c>
      <c r="L482" s="121">
        <v>15</v>
      </c>
      <c r="M482" s="121">
        <f t="shared" si="45"/>
        <v>0</v>
      </c>
      <c r="N482" s="121">
        <v>0</v>
      </c>
      <c r="O482" s="121">
        <f t="shared" si="46"/>
        <v>0</v>
      </c>
      <c r="P482" s="121">
        <v>0</v>
      </c>
      <c r="Q482" s="121">
        <f t="shared" si="47"/>
        <v>0</v>
      </c>
      <c r="R482" s="121"/>
      <c r="S482" s="121" t="s">
        <v>381</v>
      </c>
      <c r="T482" s="121" t="s">
        <v>381</v>
      </c>
      <c r="U482" s="121">
        <v>0</v>
      </c>
      <c r="V482" s="121">
        <f t="shared" si="48"/>
        <v>0</v>
      </c>
      <c r="W482" s="121"/>
      <c r="X482" s="121" t="s">
        <v>365</v>
      </c>
      <c r="Y482" s="116"/>
      <c r="Z482" s="116"/>
      <c r="AA482" s="116"/>
      <c r="AB482" s="116"/>
      <c r="AC482" s="116"/>
      <c r="AD482" s="116"/>
      <c r="AE482" s="116"/>
      <c r="AF482" s="116"/>
      <c r="AG482" s="116" t="s">
        <v>366</v>
      </c>
      <c r="AH482" s="116"/>
      <c r="AI482" s="116"/>
      <c r="AJ482" s="116"/>
      <c r="AK482" s="116"/>
      <c r="AL482" s="116"/>
      <c r="AM482" s="116"/>
      <c r="AN482" s="116"/>
      <c r="AO482" s="116"/>
      <c r="AP482" s="116"/>
      <c r="AQ482" s="116"/>
      <c r="AR482" s="116"/>
      <c r="AS482" s="116"/>
      <c r="AT482" s="116"/>
      <c r="AU482" s="116"/>
      <c r="AV482" s="116"/>
      <c r="AW482" s="116"/>
      <c r="AX482" s="116"/>
      <c r="AY482" s="116"/>
      <c r="AZ482" s="116"/>
      <c r="BA482" s="116"/>
      <c r="BB482" s="116"/>
      <c r="BC482" s="116"/>
      <c r="BD482" s="116"/>
      <c r="BE482" s="116"/>
      <c r="BF482" s="116"/>
      <c r="BG482" s="116"/>
      <c r="BH482" s="116"/>
    </row>
    <row r="483" spans="1:60" x14ac:dyDescent="0.2">
      <c r="A483" s="3"/>
      <c r="B483" s="4"/>
      <c r="C483" s="147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AE483">
        <v>15</v>
      </c>
      <c r="AF483">
        <v>21</v>
      </c>
      <c r="AG483" t="s">
        <v>112</v>
      </c>
    </row>
    <row r="484" spans="1:60" x14ac:dyDescent="0.2">
      <c r="C484" s="148"/>
      <c r="D484" s="10"/>
      <c r="AG484" t="s">
        <v>382</v>
      </c>
    </row>
    <row r="485" spans="1:60" x14ac:dyDescent="0.2">
      <c r="D485" s="10"/>
    </row>
    <row r="486" spans="1:60" x14ac:dyDescent="0.2">
      <c r="D486" s="10"/>
    </row>
    <row r="487" spans="1:60" x14ac:dyDescent="0.2">
      <c r="D487" s="10"/>
    </row>
    <row r="488" spans="1:60" x14ac:dyDescent="0.2">
      <c r="D488" s="10"/>
    </row>
    <row r="489" spans="1:60" x14ac:dyDescent="0.2">
      <c r="D489" s="10"/>
    </row>
    <row r="490" spans="1:60" x14ac:dyDescent="0.2">
      <c r="D490" s="10"/>
    </row>
    <row r="491" spans="1:60" x14ac:dyDescent="0.2">
      <c r="D491" s="10"/>
    </row>
    <row r="492" spans="1:60" x14ac:dyDescent="0.2">
      <c r="D492" s="10"/>
    </row>
    <row r="493" spans="1:60" x14ac:dyDescent="0.2">
      <c r="D493" s="10"/>
    </row>
    <row r="494" spans="1:60" x14ac:dyDescent="0.2">
      <c r="D494" s="10"/>
    </row>
    <row r="495" spans="1:60" x14ac:dyDescent="0.2">
      <c r="D495" s="10"/>
    </row>
    <row r="496" spans="1:60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8:V482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Z24" sqref="Z24"/>
    </sheetView>
  </sheetViews>
  <sheetFormatPr defaultRowHeight="12.75" outlineLevelRow="1" x14ac:dyDescent="0.2"/>
  <cols>
    <col min="1" max="1" width="3.42578125" customWidth="1"/>
    <col min="2" max="2" width="12.5703125" style="107" customWidth="1"/>
    <col min="3" max="3" width="38.28515625" style="10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100</v>
      </c>
    </row>
    <row r="2" spans="1:60" ht="24.95" customHeight="1" x14ac:dyDescent="0.2">
      <c r="A2" s="108" t="s">
        <v>8</v>
      </c>
      <c r="B2" s="44"/>
      <c r="C2" s="197" t="s">
        <v>819</v>
      </c>
      <c r="D2" s="198"/>
      <c r="E2" s="198"/>
      <c r="F2" s="198"/>
      <c r="G2" s="199"/>
      <c r="AG2" t="s">
        <v>101</v>
      </c>
    </row>
    <row r="3" spans="1:60" ht="24.95" customHeight="1" x14ac:dyDescent="0.2">
      <c r="A3" s="108" t="s">
        <v>9</v>
      </c>
      <c r="B3" s="44"/>
      <c r="C3" s="197" t="s">
        <v>39</v>
      </c>
      <c r="D3" s="198"/>
      <c r="E3" s="198"/>
      <c r="F3" s="198"/>
      <c r="G3" s="199"/>
      <c r="AC3" s="107" t="s">
        <v>101</v>
      </c>
      <c r="AG3" t="s">
        <v>102</v>
      </c>
    </row>
    <row r="4" spans="1:60" ht="24.95" customHeight="1" x14ac:dyDescent="0.2">
      <c r="A4" s="109" t="s">
        <v>10</v>
      </c>
      <c r="B4" s="110"/>
      <c r="C4" s="200" t="s">
        <v>42</v>
      </c>
      <c r="D4" s="201"/>
      <c r="E4" s="201"/>
      <c r="F4" s="201"/>
      <c r="G4" s="202"/>
      <c r="AG4" t="s">
        <v>103</v>
      </c>
    </row>
    <row r="5" spans="1:60" x14ac:dyDescent="0.2">
      <c r="D5" s="10"/>
    </row>
    <row r="6" spans="1:60" ht="38.25" x14ac:dyDescent="0.2">
      <c r="A6" s="112" t="s">
        <v>104</v>
      </c>
      <c r="B6" s="114" t="s">
        <v>105</v>
      </c>
      <c r="C6" s="114" t="s">
        <v>106</v>
      </c>
      <c r="D6" s="113" t="s">
        <v>107</v>
      </c>
      <c r="E6" s="112" t="s">
        <v>108</v>
      </c>
      <c r="F6" s="111" t="s">
        <v>109</v>
      </c>
      <c r="G6" s="112" t="s">
        <v>26</v>
      </c>
      <c r="H6" s="115" t="s">
        <v>27</v>
      </c>
      <c r="I6" s="115" t="s">
        <v>110</v>
      </c>
      <c r="J6" s="115" t="s">
        <v>28</v>
      </c>
      <c r="K6" s="115" t="s">
        <v>111</v>
      </c>
      <c r="L6" s="115" t="s">
        <v>112</v>
      </c>
      <c r="M6" s="115" t="s">
        <v>113</v>
      </c>
      <c r="N6" s="115" t="s">
        <v>114</v>
      </c>
      <c r="O6" s="115" t="s">
        <v>115</v>
      </c>
      <c r="P6" s="115" t="s">
        <v>116</v>
      </c>
      <c r="Q6" s="115" t="s">
        <v>117</v>
      </c>
      <c r="R6" s="115" t="s">
        <v>118</v>
      </c>
      <c r="S6" s="115" t="s">
        <v>119</v>
      </c>
      <c r="T6" s="115" t="s">
        <v>120</v>
      </c>
      <c r="U6" s="115" t="s">
        <v>121</v>
      </c>
      <c r="V6" s="115" t="s">
        <v>122</v>
      </c>
      <c r="W6" s="115" t="s">
        <v>123</v>
      </c>
      <c r="X6" s="115" t="s">
        <v>124</v>
      </c>
    </row>
    <row r="7" spans="1:60" hidden="1" x14ac:dyDescent="0.2">
      <c r="A7" s="3"/>
      <c r="B7" s="4"/>
      <c r="C7" s="4"/>
      <c r="D7" s="6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60" x14ac:dyDescent="0.2">
      <c r="A8" s="125" t="s">
        <v>125</v>
      </c>
      <c r="B8" s="126" t="s">
        <v>47</v>
      </c>
      <c r="C8" s="143" t="s">
        <v>48</v>
      </c>
      <c r="D8" s="127"/>
      <c r="E8" s="128"/>
      <c r="F8" s="129"/>
      <c r="G8" s="130">
        <f>SUMIF(AG9:AG20,"&lt;&gt;NOR",G9:G20)</f>
        <v>0</v>
      </c>
      <c r="H8" s="124"/>
      <c r="I8" s="124">
        <f>SUM(I9:I20)</f>
        <v>2510.15</v>
      </c>
      <c r="J8" s="124"/>
      <c r="K8" s="124">
        <f>SUM(K9:K20)</f>
        <v>6656.0599999999995</v>
      </c>
      <c r="L8" s="124"/>
      <c r="M8" s="124">
        <f>SUM(M9:M20)</f>
        <v>0</v>
      </c>
      <c r="N8" s="124"/>
      <c r="O8" s="124">
        <f>SUM(O9:O20)</f>
        <v>0.19</v>
      </c>
      <c r="P8" s="124"/>
      <c r="Q8" s="124">
        <f>SUM(Q9:Q20)</f>
        <v>0</v>
      </c>
      <c r="R8" s="124"/>
      <c r="S8" s="124"/>
      <c r="T8" s="124"/>
      <c r="U8" s="124"/>
      <c r="V8" s="124">
        <f>SUM(V9:V20)</f>
        <v>10.08</v>
      </c>
      <c r="W8" s="124"/>
      <c r="X8" s="124"/>
      <c r="AG8" t="s">
        <v>126</v>
      </c>
    </row>
    <row r="9" spans="1:60" outlineLevel="1" x14ac:dyDescent="0.2">
      <c r="A9" s="137">
        <v>1</v>
      </c>
      <c r="B9" s="138" t="s">
        <v>383</v>
      </c>
      <c r="C9" s="144" t="s">
        <v>384</v>
      </c>
      <c r="D9" s="139" t="s">
        <v>129</v>
      </c>
      <c r="E9" s="140">
        <v>1</v>
      </c>
      <c r="F9" s="141"/>
      <c r="G9" s="142">
        <f>ROUND(E9*F9,2)</f>
        <v>0</v>
      </c>
      <c r="H9" s="121">
        <v>7.79</v>
      </c>
      <c r="I9" s="121">
        <f>ROUND(E9*H9,2)</f>
        <v>7.79</v>
      </c>
      <c r="J9" s="121">
        <v>473.71</v>
      </c>
      <c r="K9" s="121">
        <f>ROUND(E9*J9,2)</f>
        <v>473.71</v>
      </c>
      <c r="L9" s="121">
        <v>15</v>
      </c>
      <c r="M9" s="121">
        <f>G9*(1+L9/100)</f>
        <v>0</v>
      </c>
      <c r="N9" s="121">
        <v>1.6000000000000001E-4</v>
      </c>
      <c r="O9" s="121">
        <f>ROUND(E9*N9,2)</f>
        <v>0</v>
      </c>
      <c r="P9" s="121">
        <v>0</v>
      </c>
      <c r="Q9" s="121">
        <f>ROUND(E9*P9,2)</f>
        <v>0</v>
      </c>
      <c r="R9" s="121"/>
      <c r="S9" s="121" t="s">
        <v>130</v>
      </c>
      <c r="T9" s="121" t="s">
        <v>130</v>
      </c>
      <c r="U9" s="121">
        <v>0.94</v>
      </c>
      <c r="V9" s="121">
        <f>ROUND(E9*U9,2)</f>
        <v>0.94</v>
      </c>
      <c r="W9" s="121"/>
      <c r="X9" s="121" t="s">
        <v>131</v>
      </c>
      <c r="Y9" s="116"/>
      <c r="Z9" s="116"/>
      <c r="AA9" s="116"/>
      <c r="AB9" s="116"/>
      <c r="AC9" s="116"/>
      <c r="AD9" s="116"/>
      <c r="AE9" s="116"/>
      <c r="AF9" s="116"/>
      <c r="AG9" s="116" t="s">
        <v>132</v>
      </c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 outlineLevel="1" x14ac:dyDescent="0.2">
      <c r="A10" s="137">
        <v>2</v>
      </c>
      <c r="B10" s="138" t="s">
        <v>127</v>
      </c>
      <c r="C10" s="144" t="s">
        <v>128</v>
      </c>
      <c r="D10" s="139" t="s">
        <v>129</v>
      </c>
      <c r="E10" s="140">
        <v>1</v>
      </c>
      <c r="F10" s="141"/>
      <c r="G10" s="142">
        <f>ROUND(E10*F10,2)</f>
        <v>0</v>
      </c>
      <c r="H10" s="121">
        <v>11.69</v>
      </c>
      <c r="I10" s="121">
        <f>ROUND(E10*H10,2)</f>
        <v>11.69</v>
      </c>
      <c r="J10" s="121">
        <v>524.30999999999995</v>
      </c>
      <c r="K10" s="121">
        <f>ROUND(E10*J10,2)</f>
        <v>524.30999999999995</v>
      </c>
      <c r="L10" s="121">
        <v>15</v>
      </c>
      <c r="M10" s="121">
        <f>G10*(1+L10/100)</f>
        <v>0</v>
      </c>
      <c r="N10" s="121">
        <v>2.4000000000000001E-4</v>
      </c>
      <c r="O10" s="121">
        <f>ROUND(E10*N10,2)</f>
        <v>0</v>
      </c>
      <c r="P10" s="121">
        <v>0</v>
      </c>
      <c r="Q10" s="121">
        <f>ROUND(E10*P10,2)</f>
        <v>0</v>
      </c>
      <c r="R10" s="121"/>
      <c r="S10" s="121" t="s">
        <v>130</v>
      </c>
      <c r="T10" s="121" t="s">
        <v>130</v>
      </c>
      <c r="U10" s="121">
        <v>1.04</v>
      </c>
      <c r="V10" s="121">
        <f>ROUND(E10*U10,2)</f>
        <v>1.04</v>
      </c>
      <c r="W10" s="121"/>
      <c r="X10" s="121" t="s">
        <v>131</v>
      </c>
      <c r="Y10" s="116"/>
      <c r="Z10" s="116"/>
      <c r="AA10" s="116"/>
      <c r="AB10" s="116"/>
      <c r="AC10" s="116"/>
      <c r="AD10" s="116"/>
      <c r="AE10" s="116"/>
      <c r="AF10" s="116"/>
      <c r="AG10" s="116" t="s">
        <v>132</v>
      </c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</row>
    <row r="11" spans="1:60" ht="22.5" outlineLevel="1" x14ac:dyDescent="0.2">
      <c r="A11" s="131">
        <v>3</v>
      </c>
      <c r="B11" s="132" t="s">
        <v>386</v>
      </c>
      <c r="C11" s="145" t="s">
        <v>387</v>
      </c>
      <c r="D11" s="133" t="s">
        <v>135</v>
      </c>
      <c r="E11" s="134">
        <v>2.2000000000000002</v>
      </c>
      <c r="F11" s="135"/>
      <c r="G11" s="136">
        <f>ROUND(E11*F11,2)</f>
        <v>0</v>
      </c>
      <c r="H11" s="121">
        <v>473.03</v>
      </c>
      <c r="I11" s="121">
        <f>ROUND(E11*H11,2)</f>
        <v>1040.67</v>
      </c>
      <c r="J11" s="121">
        <v>371.97</v>
      </c>
      <c r="K11" s="121">
        <f>ROUND(E11*J11,2)</f>
        <v>818.33</v>
      </c>
      <c r="L11" s="121">
        <v>15</v>
      </c>
      <c r="M11" s="121">
        <f>G11*(1+L11/100)</f>
        <v>0</v>
      </c>
      <c r="N11" s="121">
        <v>7.392E-2</v>
      </c>
      <c r="O11" s="121">
        <f>ROUND(E11*N11,2)</f>
        <v>0.16</v>
      </c>
      <c r="P11" s="121">
        <v>0</v>
      </c>
      <c r="Q11" s="121">
        <f>ROUND(E11*P11,2)</f>
        <v>0</v>
      </c>
      <c r="R11" s="121"/>
      <c r="S11" s="121" t="s">
        <v>130</v>
      </c>
      <c r="T11" s="121" t="s">
        <v>130</v>
      </c>
      <c r="U11" s="121">
        <v>0.77700000000000002</v>
      </c>
      <c r="V11" s="121">
        <f>ROUND(E11*U11,2)</f>
        <v>1.71</v>
      </c>
      <c r="W11" s="121"/>
      <c r="X11" s="121" t="s">
        <v>131</v>
      </c>
      <c r="Y11" s="116"/>
      <c r="Z11" s="116"/>
      <c r="AA11" s="116"/>
      <c r="AB11" s="116"/>
      <c r="AC11" s="116"/>
      <c r="AD11" s="116"/>
      <c r="AE11" s="116"/>
      <c r="AF11" s="116"/>
      <c r="AG11" s="116" t="s">
        <v>132</v>
      </c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 outlineLevel="1" x14ac:dyDescent="0.2">
      <c r="A12" s="119"/>
      <c r="B12" s="120"/>
      <c r="C12" s="146" t="s">
        <v>388</v>
      </c>
      <c r="D12" s="122"/>
      <c r="E12" s="123">
        <v>2.2000000000000002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16"/>
      <c r="Z12" s="116"/>
      <c r="AA12" s="116"/>
      <c r="AB12" s="116"/>
      <c r="AC12" s="116"/>
      <c r="AD12" s="116"/>
      <c r="AE12" s="116"/>
      <c r="AF12" s="116"/>
      <c r="AG12" s="116" t="s">
        <v>138</v>
      </c>
      <c r="AH12" s="116">
        <v>0</v>
      </c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</row>
    <row r="13" spans="1:60" outlineLevel="1" x14ac:dyDescent="0.2">
      <c r="A13" s="131">
        <v>4</v>
      </c>
      <c r="B13" s="132" t="s">
        <v>389</v>
      </c>
      <c r="C13" s="145" t="s">
        <v>390</v>
      </c>
      <c r="D13" s="133" t="s">
        <v>135</v>
      </c>
      <c r="E13" s="134">
        <v>11.01</v>
      </c>
      <c r="F13" s="135"/>
      <c r="G13" s="136">
        <f>ROUND(E13*F13,2)</f>
        <v>0</v>
      </c>
      <c r="H13" s="121">
        <v>0</v>
      </c>
      <c r="I13" s="121">
        <f>ROUND(E13*H13,2)</f>
        <v>0</v>
      </c>
      <c r="J13" s="121">
        <v>292.5</v>
      </c>
      <c r="K13" s="121">
        <f>ROUND(E13*J13,2)</f>
        <v>3220.43</v>
      </c>
      <c r="L13" s="121">
        <v>15</v>
      </c>
      <c r="M13" s="121">
        <f>G13*(1+L13/100)</f>
        <v>0</v>
      </c>
      <c r="N13" s="121">
        <v>0</v>
      </c>
      <c r="O13" s="121">
        <f>ROUND(E13*N13,2)</f>
        <v>0</v>
      </c>
      <c r="P13" s="121">
        <v>0</v>
      </c>
      <c r="Q13" s="121">
        <f>ROUND(E13*P13,2)</f>
        <v>0</v>
      </c>
      <c r="R13" s="121"/>
      <c r="S13" s="121" t="s">
        <v>130</v>
      </c>
      <c r="T13" s="121" t="s">
        <v>130</v>
      </c>
      <c r="U13" s="121">
        <v>0.57999999999999996</v>
      </c>
      <c r="V13" s="121">
        <f>ROUND(E13*U13,2)</f>
        <v>6.39</v>
      </c>
      <c r="W13" s="121"/>
      <c r="X13" s="121" t="s">
        <v>131</v>
      </c>
      <c r="Y13" s="116"/>
      <c r="Z13" s="116"/>
      <c r="AA13" s="116"/>
      <c r="AB13" s="116"/>
      <c r="AC13" s="116"/>
      <c r="AD13" s="116"/>
      <c r="AE13" s="116"/>
      <c r="AF13" s="116"/>
      <c r="AG13" s="116" t="s">
        <v>132</v>
      </c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</row>
    <row r="14" spans="1:60" outlineLevel="1" x14ac:dyDescent="0.2">
      <c r="A14" s="119"/>
      <c r="B14" s="120"/>
      <c r="C14" s="146" t="s">
        <v>163</v>
      </c>
      <c r="D14" s="122"/>
      <c r="E14" s="123">
        <v>5.85</v>
      </c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16"/>
      <c r="Z14" s="116"/>
      <c r="AA14" s="116"/>
      <c r="AB14" s="116"/>
      <c r="AC14" s="116"/>
      <c r="AD14" s="116"/>
      <c r="AE14" s="116"/>
      <c r="AF14" s="116"/>
      <c r="AG14" s="116" t="s">
        <v>138</v>
      </c>
      <c r="AH14" s="116">
        <v>0</v>
      </c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</row>
    <row r="15" spans="1:60" outlineLevel="1" x14ac:dyDescent="0.2">
      <c r="A15" s="119"/>
      <c r="B15" s="120"/>
      <c r="C15" s="146" t="s">
        <v>165</v>
      </c>
      <c r="D15" s="122"/>
      <c r="E15" s="123">
        <v>3.99</v>
      </c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16"/>
      <c r="Z15" s="116"/>
      <c r="AA15" s="116"/>
      <c r="AB15" s="116"/>
      <c r="AC15" s="116"/>
      <c r="AD15" s="116"/>
      <c r="AE15" s="116"/>
      <c r="AF15" s="116"/>
      <c r="AG15" s="116" t="s">
        <v>138</v>
      </c>
      <c r="AH15" s="116">
        <v>0</v>
      </c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</row>
    <row r="16" spans="1:60" outlineLevel="1" x14ac:dyDescent="0.2">
      <c r="A16" s="119"/>
      <c r="B16" s="120"/>
      <c r="C16" s="146" t="s">
        <v>166</v>
      </c>
      <c r="D16" s="122"/>
      <c r="E16" s="123">
        <v>1.17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16"/>
      <c r="Z16" s="116"/>
      <c r="AA16" s="116"/>
      <c r="AB16" s="116"/>
      <c r="AC16" s="116"/>
      <c r="AD16" s="116"/>
      <c r="AE16" s="116"/>
      <c r="AF16" s="116"/>
      <c r="AG16" s="116" t="s">
        <v>138</v>
      </c>
      <c r="AH16" s="116">
        <v>0</v>
      </c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</row>
    <row r="17" spans="1:60" outlineLevel="1" x14ac:dyDescent="0.2">
      <c r="A17" s="137">
        <v>5</v>
      </c>
      <c r="B17" s="138" t="s">
        <v>40</v>
      </c>
      <c r="C17" s="144" t="s">
        <v>143</v>
      </c>
      <c r="D17" s="139" t="s">
        <v>144</v>
      </c>
      <c r="E17" s="140">
        <v>1</v>
      </c>
      <c r="F17" s="141"/>
      <c r="G17" s="142">
        <f>ROUND(E17*F17,2)</f>
        <v>0</v>
      </c>
      <c r="H17" s="121">
        <v>1346</v>
      </c>
      <c r="I17" s="121">
        <f>ROUND(E17*H17,2)</f>
        <v>1346</v>
      </c>
      <c r="J17" s="121">
        <v>0</v>
      </c>
      <c r="K17" s="121">
        <f>ROUND(E17*J17,2)</f>
        <v>0</v>
      </c>
      <c r="L17" s="121">
        <v>15</v>
      </c>
      <c r="M17" s="121">
        <f>G17*(1+L17/100)</f>
        <v>0</v>
      </c>
      <c r="N17" s="121">
        <v>0</v>
      </c>
      <c r="O17" s="121">
        <f>ROUND(E17*N17,2)</f>
        <v>0</v>
      </c>
      <c r="P17" s="121">
        <v>0</v>
      </c>
      <c r="Q17" s="121">
        <f>ROUND(E17*P17,2)</f>
        <v>0</v>
      </c>
      <c r="R17" s="121"/>
      <c r="S17" s="121" t="s">
        <v>145</v>
      </c>
      <c r="T17" s="121" t="s">
        <v>146</v>
      </c>
      <c r="U17" s="121">
        <v>0</v>
      </c>
      <c r="V17" s="121">
        <f>ROUND(E17*U17,2)</f>
        <v>0</v>
      </c>
      <c r="W17" s="121"/>
      <c r="X17" s="121" t="s">
        <v>147</v>
      </c>
      <c r="Y17" s="116"/>
      <c r="Z17" s="116"/>
      <c r="AA17" s="116"/>
      <c r="AB17" s="116"/>
      <c r="AC17" s="116"/>
      <c r="AD17" s="116"/>
      <c r="AE17" s="116"/>
      <c r="AF17" s="116"/>
      <c r="AG17" s="116" t="s">
        <v>148</v>
      </c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</row>
    <row r="18" spans="1:60" outlineLevel="1" x14ac:dyDescent="0.2">
      <c r="A18" s="137">
        <v>6</v>
      </c>
      <c r="B18" s="138" t="s">
        <v>394</v>
      </c>
      <c r="C18" s="144" t="s">
        <v>395</v>
      </c>
      <c r="D18" s="139" t="s">
        <v>129</v>
      </c>
      <c r="E18" s="140">
        <v>1</v>
      </c>
      <c r="F18" s="141"/>
      <c r="G18" s="142">
        <f>ROUND(E18*F18,2)</f>
        <v>0</v>
      </c>
      <c r="H18" s="121">
        <v>104</v>
      </c>
      <c r="I18" s="121">
        <f>ROUND(E18*H18,2)</f>
        <v>104</v>
      </c>
      <c r="J18" s="121">
        <v>0</v>
      </c>
      <c r="K18" s="121">
        <f>ROUND(E18*J18,2)</f>
        <v>0</v>
      </c>
      <c r="L18" s="121">
        <v>15</v>
      </c>
      <c r="M18" s="121">
        <f>G18*(1+L18/100)</f>
        <v>0</v>
      </c>
      <c r="N18" s="121">
        <v>5.9999999999999995E-4</v>
      </c>
      <c r="O18" s="121">
        <f>ROUND(E18*N18,2)</f>
        <v>0</v>
      </c>
      <c r="P18" s="121">
        <v>0</v>
      </c>
      <c r="Q18" s="121">
        <f>ROUND(E18*P18,2)</f>
        <v>0</v>
      </c>
      <c r="R18" s="121" t="s">
        <v>248</v>
      </c>
      <c r="S18" s="121" t="s">
        <v>130</v>
      </c>
      <c r="T18" s="121" t="s">
        <v>130</v>
      </c>
      <c r="U18" s="121">
        <v>0</v>
      </c>
      <c r="V18" s="121">
        <f>ROUND(E18*U18,2)</f>
        <v>0</v>
      </c>
      <c r="W18" s="121"/>
      <c r="X18" s="121" t="s">
        <v>147</v>
      </c>
      <c r="Y18" s="116"/>
      <c r="Z18" s="116"/>
      <c r="AA18" s="116"/>
      <c r="AB18" s="116"/>
      <c r="AC18" s="116"/>
      <c r="AD18" s="116"/>
      <c r="AE18" s="116"/>
      <c r="AF18" s="116"/>
      <c r="AG18" s="116" t="s">
        <v>148</v>
      </c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</row>
    <row r="19" spans="1:60" ht="22.5" outlineLevel="1" x14ac:dyDescent="0.2">
      <c r="A19" s="131">
        <v>7</v>
      </c>
      <c r="B19" s="132" t="s">
        <v>149</v>
      </c>
      <c r="C19" s="145" t="s">
        <v>150</v>
      </c>
      <c r="D19" s="133" t="s">
        <v>135</v>
      </c>
      <c r="E19" s="134">
        <v>2.34</v>
      </c>
      <c r="F19" s="135"/>
      <c r="G19" s="136">
        <f>ROUND(E19*F19,2)</f>
        <v>0</v>
      </c>
      <c r="H19" s="121">
        <v>0</v>
      </c>
      <c r="I19" s="121">
        <f>ROUND(E19*H19,2)</f>
        <v>0</v>
      </c>
      <c r="J19" s="121">
        <v>692</v>
      </c>
      <c r="K19" s="121">
        <f>ROUND(E19*J19,2)</f>
        <v>1619.28</v>
      </c>
      <c r="L19" s="121">
        <v>15</v>
      </c>
      <c r="M19" s="121">
        <f>G19*(1+L19/100)</f>
        <v>0</v>
      </c>
      <c r="N19" s="121">
        <v>1.1469999999999999E-2</v>
      </c>
      <c r="O19" s="121">
        <f>ROUND(E19*N19,2)</f>
        <v>0.03</v>
      </c>
      <c r="P19" s="121">
        <v>0</v>
      </c>
      <c r="Q19" s="121">
        <f>ROUND(E19*P19,2)</f>
        <v>0</v>
      </c>
      <c r="R19" s="121"/>
      <c r="S19" s="121" t="s">
        <v>130</v>
      </c>
      <c r="T19" s="121" t="s">
        <v>130</v>
      </c>
      <c r="U19" s="121">
        <v>0</v>
      </c>
      <c r="V19" s="121">
        <f>ROUND(E19*U19,2)</f>
        <v>0</v>
      </c>
      <c r="W19" s="121"/>
      <c r="X19" s="121" t="s">
        <v>151</v>
      </c>
      <c r="Y19" s="116"/>
      <c r="Z19" s="116"/>
      <c r="AA19" s="116"/>
      <c r="AB19" s="116"/>
      <c r="AC19" s="116"/>
      <c r="AD19" s="116"/>
      <c r="AE19" s="116"/>
      <c r="AF19" s="116"/>
      <c r="AG19" s="116" t="s">
        <v>152</v>
      </c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</row>
    <row r="20" spans="1:60" outlineLevel="1" x14ac:dyDescent="0.2">
      <c r="A20" s="119"/>
      <c r="B20" s="120"/>
      <c r="C20" s="146" t="s">
        <v>577</v>
      </c>
      <c r="D20" s="122"/>
      <c r="E20" s="123">
        <v>2.34</v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16"/>
      <c r="Z20" s="116"/>
      <c r="AA20" s="116"/>
      <c r="AB20" s="116"/>
      <c r="AC20" s="116"/>
      <c r="AD20" s="116"/>
      <c r="AE20" s="116"/>
      <c r="AF20" s="116"/>
      <c r="AG20" s="116" t="s">
        <v>138</v>
      </c>
      <c r="AH20" s="116">
        <v>0</v>
      </c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</row>
    <row r="21" spans="1:60" x14ac:dyDescent="0.2">
      <c r="A21" s="125" t="s">
        <v>125</v>
      </c>
      <c r="B21" s="126" t="s">
        <v>49</v>
      </c>
      <c r="C21" s="143" t="s">
        <v>50</v>
      </c>
      <c r="D21" s="127"/>
      <c r="E21" s="128"/>
      <c r="F21" s="129"/>
      <c r="G21" s="130">
        <f>SUMIF(AG22:AG26,"&lt;&gt;NOR",G22:G26)</f>
        <v>0</v>
      </c>
      <c r="H21" s="124"/>
      <c r="I21" s="124">
        <f>SUM(I22:I26)</f>
        <v>3410.48</v>
      </c>
      <c r="J21" s="124"/>
      <c r="K21" s="124">
        <f>SUM(K22:K26)</f>
        <v>5715.73</v>
      </c>
      <c r="L21" s="124"/>
      <c r="M21" s="124">
        <f>SUM(M22:M26)</f>
        <v>0</v>
      </c>
      <c r="N21" s="124"/>
      <c r="O21" s="124">
        <f>SUM(O22:O26)</f>
        <v>0.13</v>
      </c>
      <c r="P21" s="124"/>
      <c r="Q21" s="124">
        <f>SUM(Q22:Q26)</f>
        <v>0</v>
      </c>
      <c r="R21" s="124"/>
      <c r="S21" s="124"/>
      <c r="T21" s="124"/>
      <c r="U21" s="124"/>
      <c r="V21" s="124">
        <f>SUM(V22:V26)</f>
        <v>10.46</v>
      </c>
      <c r="W21" s="124"/>
      <c r="X21" s="124"/>
      <c r="AG21" t="s">
        <v>126</v>
      </c>
    </row>
    <row r="22" spans="1:60" ht="22.5" outlineLevel="1" x14ac:dyDescent="0.2">
      <c r="A22" s="131">
        <v>8</v>
      </c>
      <c r="B22" s="132" t="s">
        <v>396</v>
      </c>
      <c r="C22" s="145" t="s">
        <v>397</v>
      </c>
      <c r="D22" s="133" t="s">
        <v>135</v>
      </c>
      <c r="E22" s="134">
        <v>5.85</v>
      </c>
      <c r="F22" s="135"/>
      <c r="G22" s="136">
        <f>ROUND(E22*F22,2)</f>
        <v>0</v>
      </c>
      <c r="H22" s="121">
        <v>285.86</v>
      </c>
      <c r="I22" s="121">
        <f>ROUND(E22*H22,2)</f>
        <v>1672.28</v>
      </c>
      <c r="J22" s="121">
        <v>519.14</v>
      </c>
      <c r="K22" s="121">
        <f>ROUND(E22*J22,2)</f>
        <v>3036.97</v>
      </c>
      <c r="L22" s="121">
        <v>15</v>
      </c>
      <c r="M22" s="121">
        <f>G22*(1+L22/100)</f>
        <v>0</v>
      </c>
      <c r="N22" s="121">
        <v>1.1900000000000001E-2</v>
      </c>
      <c r="O22" s="121">
        <f>ROUND(E22*N22,2)</f>
        <v>7.0000000000000007E-2</v>
      </c>
      <c r="P22" s="121">
        <v>0</v>
      </c>
      <c r="Q22" s="121">
        <f>ROUND(E22*P22,2)</f>
        <v>0</v>
      </c>
      <c r="R22" s="121"/>
      <c r="S22" s="121" t="s">
        <v>130</v>
      </c>
      <c r="T22" s="121" t="s">
        <v>130</v>
      </c>
      <c r="U22" s="121">
        <v>0.95</v>
      </c>
      <c r="V22" s="121">
        <f>ROUND(E22*U22,2)</f>
        <v>5.56</v>
      </c>
      <c r="W22" s="121"/>
      <c r="X22" s="121" t="s">
        <v>131</v>
      </c>
      <c r="Y22" s="116"/>
      <c r="Z22" s="116"/>
      <c r="AA22" s="116"/>
      <c r="AB22" s="116"/>
      <c r="AC22" s="116"/>
      <c r="AD22" s="116"/>
      <c r="AE22" s="116"/>
      <c r="AF22" s="116"/>
      <c r="AG22" s="116" t="s">
        <v>132</v>
      </c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</row>
    <row r="23" spans="1:60" outlineLevel="1" x14ac:dyDescent="0.2">
      <c r="A23" s="119"/>
      <c r="B23" s="120"/>
      <c r="C23" s="146" t="s">
        <v>163</v>
      </c>
      <c r="D23" s="122"/>
      <c r="E23" s="123">
        <v>5.85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16"/>
      <c r="Z23" s="116"/>
      <c r="AA23" s="116"/>
      <c r="AB23" s="116"/>
      <c r="AC23" s="116"/>
      <c r="AD23" s="116"/>
      <c r="AE23" s="116"/>
      <c r="AF23" s="116"/>
      <c r="AG23" s="116" t="s">
        <v>138</v>
      </c>
      <c r="AH23" s="116">
        <v>0</v>
      </c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</row>
    <row r="24" spans="1:60" ht="22.5" outlineLevel="1" x14ac:dyDescent="0.2">
      <c r="A24" s="131">
        <v>9</v>
      </c>
      <c r="B24" s="132" t="s">
        <v>398</v>
      </c>
      <c r="C24" s="145" t="s">
        <v>399</v>
      </c>
      <c r="D24" s="133" t="s">
        <v>135</v>
      </c>
      <c r="E24" s="134">
        <v>5.16</v>
      </c>
      <c r="F24" s="135"/>
      <c r="G24" s="136">
        <f>ROUND(E24*F24,2)</f>
        <v>0</v>
      </c>
      <c r="H24" s="121">
        <v>336.86</v>
      </c>
      <c r="I24" s="121">
        <f>ROUND(E24*H24,2)</f>
        <v>1738.2</v>
      </c>
      <c r="J24" s="121">
        <v>519.14</v>
      </c>
      <c r="K24" s="121">
        <f>ROUND(E24*J24,2)</f>
        <v>2678.76</v>
      </c>
      <c r="L24" s="121">
        <v>15</v>
      </c>
      <c r="M24" s="121">
        <f>G24*(1+L24/100)</f>
        <v>0</v>
      </c>
      <c r="N24" s="121">
        <v>1.201E-2</v>
      </c>
      <c r="O24" s="121">
        <f>ROUND(E24*N24,2)</f>
        <v>0.06</v>
      </c>
      <c r="P24" s="121">
        <v>0</v>
      </c>
      <c r="Q24" s="121">
        <f>ROUND(E24*P24,2)</f>
        <v>0</v>
      </c>
      <c r="R24" s="121"/>
      <c r="S24" s="121" t="s">
        <v>130</v>
      </c>
      <c r="T24" s="121" t="s">
        <v>130</v>
      </c>
      <c r="U24" s="121">
        <v>0.95</v>
      </c>
      <c r="V24" s="121">
        <f>ROUND(E24*U24,2)</f>
        <v>4.9000000000000004</v>
      </c>
      <c r="W24" s="121"/>
      <c r="X24" s="121" t="s">
        <v>131</v>
      </c>
      <c r="Y24" s="116"/>
      <c r="Z24" s="116"/>
      <c r="AA24" s="116"/>
      <c r="AB24" s="116"/>
      <c r="AC24" s="116"/>
      <c r="AD24" s="116"/>
      <c r="AE24" s="116"/>
      <c r="AF24" s="116"/>
      <c r="AG24" s="116" t="s">
        <v>132</v>
      </c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</row>
    <row r="25" spans="1:60" outlineLevel="1" x14ac:dyDescent="0.2">
      <c r="A25" s="119"/>
      <c r="B25" s="120"/>
      <c r="C25" s="146" t="s">
        <v>165</v>
      </c>
      <c r="D25" s="122"/>
      <c r="E25" s="123">
        <v>3.99</v>
      </c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6"/>
      <c r="Z25" s="116"/>
      <c r="AA25" s="116"/>
      <c r="AB25" s="116"/>
      <c r="AC25" s="116"/>
      <c r="AD25" s="116"/>
      <c r="AE25" s="116"/>
      <c r="AF25" s="116"/>
      <c r="AG25" s="116" t="s">
        <v>138</v>
      </c>
      <c r="AH25" s="116">
        <v>0</v>
      </c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</row>
    <row r="26" spans="1:60" outlineLevel="1" x14ac:dyDescent="0.2">
      <c r="A26" s="119"/>
      <c r="B26" s="120"/>
      <c r="C26" s="146" t="s">
        <v>166</v>
      </c>
      <c r="D26" s="122"/>
      <c r="E26" s="123">
        <v>1.17</v>
      </c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16"/>
      <c r="Z26" s="116"/>
      <c r="AA26" s="116"/>
      <c r="AB26" s="116"/>
      <c r="AC26" s="116"/>
      <c r="AD26" s="116"/>
      <c r="AE26" s="116"/>
      <c r="AF26" s="116"/>
      <c r="AG26" s="116" t="s">
        <v>138</v>
      </c>
      <c r="AH26" s="116">
        <v>0</v>
      </c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</row>
    <row r="27" spans="1:60" x14ac:dyDescent="0.2">
      <c r="A27" s="125" t="s">
        <v>125</v>
      </c>
      <c r="B27" s="126" t="s">
        <v>51</v>
      </c>
      <c r="C27" s="143" t="s">
        <v>52</v>
      </c>
      <c r="D27" s="127"/>
      <c r="E27" s="128"/>
      <c r="F27" s="129"/>
      <c r="G27" s="130">
        <f>SUMIF(AG28:AG66,"&lt;&gt;NOR",G28:G66)</f>
        <v>0</v>
      </c>
      <c r="H27" s="124"/>
      <c r="I27" s="124">
        <f>SUM(I28:I66)</f>
        <v>5601.4500000000007</v>
      </c>
      <c r="J27" s="124"/>
      <c r="K27" s="124">
        <f>SUM(K28:K66)</f>
        <v>28115.899999999998</v>
      </c>
      <c r="L27" s="124"/>
      <c r="M27" s="124">
        <f>SUM(M28:M66)</f>
        <v>0</v>
      </c>
      <c r="N27" s="124"/>
      <c r="O27" s="124">
        <f>SUM(O28:O66)</f>
        <v>2.6900000000000004</v>
      </c>
      <c r="P27" s="124"/>
      <c r="Q27" s="124">
        <f>SUM(Q28:Q66)</f>
        <v>0</v>
      </c>
      <c r="R27" s="124"/>
      <c r="S27" s="124"/>
      <c r="T27" s="124"/>
      <c r="U27" s="124"/>
      <c r="V27" s="124">
        <f>SUM(V28:V66)</f>
        <v>56.870000000000005</v>
      </c>
      <c r="W27" s="124"/>
      <c r="X27" s="124"/>
      <c r="AG27" t="s">
        <v>126</v>
      </c>
    </row>
    <row r="28" spans="1:60" outlineLevel="1" x14ac:dyDescent="0.2">
      <c r="A28" s="131">
        <v>10</v>
      </c>
      <c r="B28" s="132" t="s">
        <v>154</v>
      </c>
      <c r="C28" s="145" t="s">
        <v>155</v>
      </c>
      <c r="D28" s="133" t="s">
        <v>135</v>
      </c>
      <c r="E28" s="134">
        <v>13.5</v>
      </c>
      <c r="F28" s="135"/>
      <c r="G28" s="136">
        <f>ROUND(E28*F28,2)</f>
        <v>0</v>
      </c>
      <c r="H28" s="121">
        <v>24.78</v>
      </c>
      <c r="I28" s="121">
        <f>ROUND(E28*H28,2)</f>
        <v>334.53</v>
      </c>
      <c r="J28" s="121">
        <v>115.22</v>
      </c>
      <c r="K28" s="121">
        <f>ROUND(E28*J28,2)</f>
        <v>1555.47</v>
      </c>
      <c r="L28" s="121">
        <v>15</v>
      </c>
      <c r="M28" s="121">
        <f>G28*(1+L28/100)</f>
        <v>0</v>
      </c>
      <c r="N28" s="121">
        <v>4.8999999999999998E-3</v>
      </c>
      <c r="O28" s="121">
        <f>ROUND(E28*N28,2)</f>
        <v>7.0000000000000007E-2</v>
      </c>
      <c r="P28" s="121">
        <v>0</v>
      </c>
      <c r="Q28" s="121">
        <f>ROUND(E28*P28,2)</f>
        <v>0</v>
      </c>
      <c r="R28" s="121"/>
      <c r="S28" s="121" t="s">
        <v>130</v>
      </c>
      <c r="T28" s="121" t="s">
        <v>136</v>
      </c>
      <c r="U28" s="121">
        <v>0.25</v>
      </c>
      <c r="V28" s="121">
        <f>ROUND(E28*U28,2)</f>
        <v>3.38</v>
      </c>
      <c r="W28" s="121"/>
      <c r="X28" s="121" t="s">
        <v>131</v>
      </c>
      <c r="Y28" s="116"/>
      <c r="Z28" s="116"/>
      <c r="AA28" s="116"/>
      <c r="AB28" s="116"/>
      <c r="AC28" s="116"/>
      <c r="AD28" s="116"/>
      <c r="AE28" s="116"/>
      <c r="AF28" s="116"/>
      <c r="AG28" s="116" t="s">
        <v>132</v>
      </c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</row>
    <row r="29" spans="1:60" outlineLevel="1" x14ac:dyDescent="0.2">
      <c r="A29" s="119"/>
      <c r="B29" s="120"/>
      <c r="C29" s="146" t="s">
        <v>750</v>
      </c>
      <c r="D29" s="122"/>
      <c r="E29" s="123">
        <v>9.6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6"/>
      <c r="Z29" s="116"/>
      <c r="AA29" s="116"/>
      <c r="AB29" s="116"/>
      <c r="AC29" s="116"/>
      <c r="AD29" s="116"/>
      <c r="AE29" s="116"/>
      <c r="AF29" s="116"/>
      <c r="AG29" s="116" t="s">
        <v>138</v>
      </c>
      <c r="AH29" s="116">
        <v>0</v>
      </c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</row>
    <row r="30" spans="1:60" outlineLevel="1" x14ac:dyDescent="0.2">
      <c r="A30" s="119"/>
      <c r="B30" s="120"/>
      <c r="C30" s="146" t="s">
        <v>751</v>
      </c>
      <c r="D30" s="122"/>
      <c r="E30" s="123">
        <v>3.9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6"/>
      <c r="Z30" s="116"/>
      <c r="AA30" s="116"/>
      <c r="AB30" s="116"/>
      <c r="AC30" s="116"/>
      <c r="AD30" s="116"/>
      <c r="AE30" s="116"/>
      <c r="AF30" s="116"/>
      <c r="AG30" s="116" t="s">
        <v>138</v>
      </c>
      <c r="AH30" s="116">
        <v>0</v>
      </c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</row>
    <row r="31" spans="1:60" outlineLevel="1" x14ac:dyDescent="0.2">
      <c r="A31" s="131">
        <v>11</v>
      </c>
      <c r="B31" s="132" t="s">
        <v>157</v>
      </c>
      <c r="C31" s="145" t="s">
        <v>158</v>
      </c>
      <c r="D31" s="133" t="s">
        <v>135</v>
      </c>
      <c r="E31" s="134">
        <v>7.36</v>
      </c>
      <c r="F31" s="135"/>
      <c r="G31" s="136">
        <f>ROUND(E31*F31,2)</f>
        <v>0</v>
      </c>
      <c r="H31" s="121">
        <v>13.56</v>
      </c>
      <c r="I31" s="121">
        <f>ROUND(E31*H31,2)</f>
        <v>99.8</v>
      </c>
      <c r="J31" s="121">
        <v>33.04</v>
      </c>
      <c r="K31" s="121">
        <f>ROUND(E31*J31,2)</f>
        <v>243.17</v>
      </c>
      <c r="L31" s="121">
        <v>15</v>
      </c>
      <c r="M31" s="121">
        <f>G31*(1+L31/100)</f>
        <v>0</v>
      </c>
      <c r="N31" s="121">
        <v>4.0000000000000003E-5</v>
      </c>
      <c r="O31" s="121">
        <f>ROUND(E31*N31,2)</f>
        <v>0</v>
      </c>
      <c r="P31" s="121">
        <v>0</v>
      </c>
      <c r="Q31" s="121">
        <f>ROUND(E31*P31,2)</f>
        <v>0</v>
      </c>
      <c r="R31" s="121"/>
      <c r="S31" s="121" t="s">
        <v>130</v>
      </c>
      <c r="T31" s="121" t="s">
        <v>136</v>
      </c>
      <c r="U31" s="121">
        <v>7.8E-2</v>
      </c>
      <c r="V31" s="121">
        <f>ROUND(E31*U31,2)</f>
        <v>0.56999999999999995</v>
      </c>
      <c r="W31" s="121"/>
      <c r="X31" s="121" t="s">
        <v>131</v>
      </c>
      <c r="Y31" s="116"/>
      <c r="Z31" s="116"/>
      <c r="AA31" s="116"/>
      <c r="AB31" s="116"/>
      <c r="AC31" s="116"/>
      <c r="AD31" s="116"/>
      <c r="AE31" s="116"/>
      <c r="AF31" s="116"/>
      <c r="AG31" s="116" t="s">
        <v>132</v>
      </c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</row>
    <row r="32" spans="1:60" outlineLevel="1" x14ac:dyDescent="0.2">
      <c r="A32" s="119"/>
      <c r="B32" s="120"/>
      <c r="C32" s="146" t="s">
        <v>752</v>
      </c>
      <c r="D32" s="122"/>
      <c r="E32" s="123">
        <v>3.84</v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16"/>
      <c r="Z32" s="116"/>
      <c r="AA32" s="116"/>
      <c r="AB32" s="116"/>
      <c r="AC32" s="116"/>
      <c r="AD32" s="116"/>
      <c r="AE32" s="116"/>
      <c r="AF32" s="116"/>
      <c r="AG32" s="116" t="s">
        <v>138</v>
      </c>
      <c r="AH32" s="116">
        <v>0</v>
      </c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</row>
    <row r="33" spans="1:60" outlineLevel="1" x14ac:dyDescent="0.2">
      <c r="A33" s="119"/>
      <c r="B33" s="120"/>
      <c r="C33" s="146" t="s">
        <v>753</v>
      </c>
      <c r="D33" s="122"/>
      <c r="E33" s="123">
        <v>1.92</v>
      </c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16"/>
      <c r="Z33" s="116"/>
      <c r="AA33" s="116"/>
      <c r="AB33" s="116"/>
      <c r="AC33" s="116"/>
      <c r="AD33" s="116"/>
      <c r="AE33" s="116"/>
      <c r="AF33" s="116"/>
      <c r="AG33" s="116" t="s">
        <v>138</v>
      </c>
      <c r="AH33" s="116">
        <v>0</v>
      </c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</row>
    <row r="34" spans="1:60" outlineLevel="1" x14ac:dyDescent="0.2">
      <c r="A34" s="119"/>
      <c r="B34" s="120"/>
      <c r="C34" s="146" t="s">
        <v>754</v>
      </c>
      <c r="D34" s="122"/>
      <c r="E34" s="123">
        <v>1.6</v>
      </c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16"/>
      <c r="Z34" s="116"/>
      <c r="AA34" s="116"/>
      <c r="AB34" s="116"/>
      <c r="AC34" s="116"/>
      <c r="AD34" s="116"/>
      <c r="AE34" s="116"/>
      <c r="AF34" s="116"/>
      <c r="AG34" s="116" t="s">
        <v>138</v>
      </c>
      <c r="AH34" s="116">
        <v>0</v>
      </c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</row>
    <row r="35" spans="1:60" ht="22.5" outlineLevel="1" x14ac:dyDescent="0.2">
      <c r="A35" s="131">
        <v>12</v>
      </c>
      <c r="B35" s="132" t="s">
        <v>161</v>
      </c>
      <c r="C35" s="145" t="s">
        <v>408</v>
      </c>
      <c r="D35" s="133" t="s">
        <v>135</v>
      </c>
      <c r="E35" s="134">
        <v>23.9</v>
      </c>
      <c r="F35" s="135"/>
      <c r="G35" s="136">
        <f>ROUND(E35*F35,2)</f>
        <v>0</v>
      </c>
      <c r="H35" s="121">
        <v>16.05</v>
      </c>
      <c r="I35" s="121">
        <f>ROUND(E35*H35,2)</f>
        <v>383.6</v>
      </c>
      <c r="J35" s="121">
        <v>96.45</v>
      </c>
      <c r="K35" s="121">
        <f>ROUND(E35*J35,2)</f>
        <v>2305.16</v>
      </c>
      <c r="L35" s="121">
        <v>15</v>
      </c>
      <c r="M35" s="121">
        <f>G35*(1+L35/100)</f>
        <v>0</v>
      </c>
      <c r="N35" s="121">
        <v>6.0899999999999999E-3</v>
      </c>
      <c r="O35" s="121">
        <f>ROUND(E35*N35,2)</f>
        <v>0.15</v>
      </c>
      <c r="P35" s="121">
        <v>0</v>
      </c>
      <c r="Q35" s="121">
        <f>ROUND(E35*P35,2)</f>
        <v>0</v>
      </c>
      <c r="R35" s="121"/>
      <c r="S35" s="121" t="s">
        <v>130</v>
      </c>
      <c r="T35" s="121" t="s">
        <v>130</v>
      </c>
      <c r="U35" s="121">
        <v>0.19273999999999999</v>
      </c>
      <c r="V35" s="121">
        <f>ROUND(E35*U35,2)</f>
        <v>4.6100000000000003</v>
      </c>
      <c r="W35" s="121"/>
      <c r="X35" s="121" t="s">
        <v>131</v>
      </c>
      <c r="Y35" s="116"/>
      <c r="Z35" s="116"/>
      <c r="AA35" s="116"/>
      <c r="AB35" s="116"/>
      <c r="AC35" s="116"/>
      <c r="AD35" s="116"/>
      <c r="AE35" s="116"/>
      <c r="AF35" s="116"/>
      <c r="AG35" s="116" t="s">
        <v>132</v>
      </c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</row>
    <row r="36" spans="1:60" outlineLevel="1" x14ac:dyDescent="0.2">
      <c r="A36" s="119"/>
      <c r="B36" s="120"/>
      <c r="C36" s="146" t="s">
        <v>164</v>
      </c>
      <c r="D36" s="122"/>
      <c r="E36" s="123">
        <v>0.78</v>
      </c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16"/>
      <c r="Z36" s="116"/>
      <c r="AA36" s="116"/>
      <c r="AB36" s="116"/>
      <c r="AC36" s="116"/>
      <c r="AD36" s="116"/>
      <c r="AE36" s="116"/>
      <c r="AF36" s="116"/>
      <c r="AG36" s="116" t="s">
        <v>138</v>
      </c>
      <c r="AH36" s="116">
        <v>0</v>
      </c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</row>
    <row r="37" spans="1:60" outlineLevel="1" x14ac:dyDescent="0.2">
      <c r="A37" s="119"/>
      <c r="B37" s="120"/>
      <c r="C37" s="146" t="s">
        <v>167</v>
      </c>
      <c r="D37" s="122"/>
      <c r="E37" s="123">
        <v>15</v>
      </c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16"/>
      <c r="Z37" s="116"/>
      <c r="AA37" s="116"/>
      <c r="AB37" s="116"/>
      <c r="AC37" s="116"/>
      <c r="AD37" s="116"/>
      <c r="AE37" s="116"/>
      <c r="AF37" s="116"/>
      <c r="AG37" s="116" t="s">
        <v>138</v>
      </c>
      <c r="AH37" s="116">
        <v>0</v>
      </c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</row>
    <row r="38" spans="1:60" outlineLevel="1" x14ac:dyDescent="0.2">
      <c r="A38" s="119"/>
      <c r="B38" s="120"/>
      <c r="C38" s="146" t="s">
        <v>168</v>
      </c>
      <c r="D38" s="122"/>
      <c r="E38" s="123">
        <v>8.1199999999999992</v>
      </c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16"/>
      <c r="Z38" s="116"/>
      <c r="AA38" s="116"/>
      <c r="AB38" s="116"/>
      <c r="AC38" s="116"/>
      <c r="AD38" s="116"/>
      <c r="AE38" s="116"/>
      <c r="AF38" s="116"/>
      <c r="AG38" s="116" t="s">
        <v>138</v>
      </c>
      <c r="AH38" s="116">
        <v>0</v>
      </c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</row>
    <row r="39" spans="1:60" ht="22.5" outlineLevel="1" x14ac:dyDescent="0.2">
      <c r="A39" s="131">
        <v>13</v>
      </c>
      <c r="B39" s="132" t="s">
        <v>413</v>
      </c>
      <c r="C39" s="145" t="s">
        <v>414</v>
      </c>
      <c r="D39" s="133" t="s">
        <v>135</v>
      </c>
      <c r="E39" s="134">
        <v>102.497</v>
      </c>
      <c r="F39" s="135"/>
      <c r="G39" s="136">
        <f>ROUND(E39*F39,2)</f>
        <v>0</v>
      </c>
      <c r="H39" s="121">
        <v>30.64</v>
      </c>
      <c r="I39" s="121">
        <f>ROUND(E39*H39,2)</f>
        <v>3140.51</v>
      </c>
      <c r="J39" s="121">
        <v>168.86</v>
      </c>
      <c r="K39" s="121">
        <f>ROUND(E39*J39,2)</f>
        <v>17307.64</v>
      </c>
      <c r="L39" s="121">
        <v>15</v>
      </c>
      <c r="M39" s="121">
        <f>G39*(1+L39/100)</f>
        <v>0</v>
      </c>
      <c r="N39" s="121">
        <v>1.5740000000000001E-2</v>
      </c>
      <c r="O39" s="121">
        <f>ROUND(E39*N39,2)</f>
        <v>1.61</v>
      </c>
      <c r="P39" s="121">
        <v>0</v>
      </c>
      <c r="Q39" s="121">
        <f>ROUND(E39*P39,2)</f>
        <v>0</v>
      </c>
      <c r="R39" s="121"/>
      <c r="S39" s="121" t="s">
        <v>130</v>
      </c>
      <c r="T39" s="121" t="s">
        <v>130</v>
      </c>
      <c r="U39" s="121">
        <v>0.33481</v>
      </c>
      <c r="V39" s="121">
        <f>ROUND(E39*U39,2)</f>
        <v>34.32</v>
      </c>
      <c r="W39" s="121"/>
      <c r="X39" s="121" t="s">
        <v>131</v>
      </c>
      <c r="Y39" s="116"/>
      <c r="Z39" s="116"/>
      <c r="AA39" s="116"/>
      <c r="AB39" s="116"/>
      <c r="AC39" s="116"/>
      <c r="AD39" s="116"/>
      <c r="AE39" s="116"/>
      <c r="AF39" s="116"/>
      <c r="AG39" s="116" t="s">
        <v>132</v>
      </c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</row>
    <row r="40" spans="1:60" outlineLevel="1" x14ac:dyDescent="0.2">
      <c r="A40" s="119"/>
      <c r="B40" s="120"/>
      <c r="C40" s="146" t="s">
        <v>175</v>
      </c>
      <c r="D40" s="122"/>
      <c r="E40" s="123">
        <v>30.16</v>
      </c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16"/>
      <c r="Z40" s="116"/>
      <c r="AA40" s="116"/>
      <c r="AB40" s="116"/>
      <c r="AC40" s="116"/>
      <c r="AD40" s="116"/>
      <c r="AE40" s="116"/>
      <c r="AF40" s="116"/>
      <c r="AG40" s="116" t="s">
        <v>138</v>
      </c>
      <c r="AH40" s="116">
        <v>0</v>
      </c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</row>
    <row r="41" spans="1:60" outlineLevel="1" x14ac:dyDescent="0.2">
      <c r="A41" s="119"/>
      <c r="B41" s="120"/>
      <c r="C41" s="146" t="s">
        <v>176</v>
      </c>
      <c r="D41" s="122"/>
      <c r="E41" s="123">
        <v>-3.5459999999999998</v>
      </c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16"/>
      <c r="Z41" s="116"/>
      <c r="AA41" s="116"/>
      <c r="AB41" s="116"/>
      <c r="AC41" s="116"/>
      <c r="AD41" s="116"/>
      <c r="AE41" s="116"/>
      <c r="AF41" s="116"/>
      <c r="AG41" s="116" t="s">
        <v>138</v>
      </c>
      <c r="AH41" s="116">
        <v>0</v>
      </c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</row>
    <row r="42" spans="1:60" outlineLevel="1" x14ac:dyDescent="0.2">
      <c r="A42" s="119"/>
      <c r="B42" s="120"/>
      <c r="C42" s="146" t="s">
        <v>177</v>
      </c>
      <c r="D42" s="122"/>
      <c r="E42" s="123">
        <v>-1.5760000000000001</v>
      </c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16"/>
      <c r="Z42" s="116"/>
      <c r="AA42" s="116"/>
      <c r="AB42" s="116"/>
      <c r="AC42" s="116"/>
      <c r="AD42" s="116"/>
      <c r="AE42" s="116"/>
      <c r="AF42" s="116"/>
      <c r="AG42" s="116" t="s">
        <v>138</v>
      </c>
      <c r="AH42" s="116">
        <v>0</v>
      </c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</row>
    <row r="43" spans="1:60" outlineLevel="1" x14ac:dyDescent="0.2">
      <c r="A43" s="119"/>
      <c r="B43" s="120"/>
      <c r="C43" s="146" t="s">
        <v>178</v>
      </c>
      <c r="D43" s="122"/>
      <c r="E43" s="123">
        <v>-2.4624999999999999</v>
      </c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16"/>
      <c r="Z43" s="116"/>
      <c r="AA43" s="116"/>
      <c r="AB43" s="116"/>
      <c r="AC43" s="116"/>
      <c r="AD43" s="116"/>
      <c r="AE43" s="116"/>
      <c r="AF43" s="116"/>
      <c r="AG43" s="116" t="s">
        <v>138</v>
      </c>
      <c r="AH43" s="116">
        <v>0</v>
      </c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</row>
    <row r="44" spans="1:60" outlineLevel="1" x14ac:dyDescent="0.2">
      <c r="A44" s="119"/>
      <c r="B44" s="120"/>
      <c r="C44" s="146" t="s">
        <v>179</v>
      </c>
      <c r="D44" s="122"/>
      <c r="E44" s="123">
        <v>9.8800000000000008</v>
      </c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16"/>
      <c r="Z44" s="116"/>
      <c r="AA44" s="116"/>
      <c r="AB44" s="116"/>
      <c r="AC44" s="116"/>
      <c r="AD44" s="116"/>
      <c r="AE44" s="116"/>
      <c r="AF44" s="116"/>
      <c r="AG44" s="116" t="s">
        <v>138</v>
      </c>
      <c r="AH44" s="116">
        <v>0</v>
      </c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</row>
    <row r="45" spans="1:60" outlineLevel="1" x14ac:dyDescent="0.2">
      <c r="A45" s="119"/>
      <c r="B45" s="120"/>
      <c r="C45" s="146" t="s">
        <v>180</v>
      </c>
      <c r="D45" s="122"/>
      <c r="E45" s="123">
        <v>-1.1819999999999999</v>
      </c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16"/>
      <c r="Z45" s="116"/>
      <c r="AA45" s="116"/>
      <c r="AB45" s="116"/>
      <c r="AC45" s="116"/>
      <c r="AD45" s="116"/>
      <c r="AE45" s="116"/>
      <c r="AF45" s="116"/>
      <c r="AG45" s="116" t="s">
        <v>138</v>
      </c>
      <c r="AH45" s="116">
        <v>0</v>
      </c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</row>
    <row r="46" spans="1:60" outlineLevel="1" x14ac:dyDescent="0.2">
      <c r="A46" s="119"/>
      <c r="B46" s="120"/>
      <c r="C46" s="146" t="s">
        <v>755</v>
      </c>
      <c r="D46" s="122"/>
      <c r="E46" s="123">
        <v>4.8</v>
      </c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16"/>
      <c r="Z46" s="116"/>
      <c r="AA46" s="116"/>
      <c r="AB46" s="116"/>
      <c r="AC46" s="116"/>
      <c r="AD46" s="116"/>
      <c r="AE46" s="116"/>
      <c r="AF46" s="116"/>
      <c r="AG46" s="116" t="s">
        <v>138</v>
      </c>
      <c r="AH46" s="116">
        <v>0</v>
      </c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</row>
    <row r="47" spans="1:60" outlineLevel="1" x14ac:dyDescent="0.2">
      <c r="A47" s="119"/>
      <c r="B47" s="120"/>
      <c r="C47" s="146" t="s">
        <v>182</v>
      </c>
      <c r="D47" s="122"/>
      <c r="E47" s="123">
        <v>9.1</v>
      </c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16"/>
      <c r="Z47" s="116"/>
      <c r="AA47" s="116"/>
      <c r="AB47" s="116"/>
      <c r="AC47" s="116"/>
      <c r="AD47" s="116"/>
      <c r="AE47" s="116"/>
      <c r="AF47" s="116"/>
      <c r="AG47" s="116" t="s">
        <v>138</v>
      </c>
      <c r="AH47" s="116">
        <v>0</v>
      </c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</row>
    <row r="48" spans="1:60" outlineLevel="1" x14ac:dyDescent="0.2">
      <c r="A48" s="119"/>
      <c r="B48" s="120"/>
      <c r="C48" s="146" t="s">
        <v>180</v>
      </c>
      <c r="D48" s="122"/>
      <c r="E48" s="123">
        <v>-1.1819999999999999</v>
      </c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16"/>
      <c r="Z48" s="116"/>
      <c r="AA48" s="116"/>
      <c r="AB48" s="116"/>
      <c r="AC48" s="116"/>
      <c r="AD48" s="116"/>
      <c r="AE48" s="116"/>
      <c r="AF48" s="116"/>
      <c r="AG48" s="116" t="s">
        <v>138</v>
      </c>
      <c r="AH48" s="116">
        <v>0</v>
      </c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</row>
    <row r="49" spans="1:60" outlineLevel="1" x14ac:dyDescent="0.2">
      <c r="A49" s="119"/>
      <c r="B49" s="120"/>
      <c r="C49" s="146" t="s">
        <v>183</v>
      </c>
      <c r="D49" s="122"/>
      <c r="E49" s="123">
        <v>41.6</v>
      </c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16"/>
      <c r="Z49" s="116"/>
      <c r="AA49" s="116"/>
      <c r="AB49" s="116"/>
      <c r="AC49" s="116"/>
      <c r="AD49" s="116"/>
      <c r="AE49" s="116"/>
      <c r="AF49" s="116"/>
      <c r="AG49" s="116" t="s">
        <v>138</v>
      </c>
      <c r="AH49" s="116">
        <v>0</v>
      </c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</row>
    <row r="50" spans="1:60" outlineLevel="1" x14ac:dyDescent="0.2">
      <c r="A50" s="119"/>
      <c r="B50" s="120"/>
      <c r="C50" s="146" t="s">
        <v>177</v>
      </c>
      <c r="D50" s="122"/>
      <c r="E50" s="123">
        <v>-1.5760000000000001</v>
      </c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16"/>
      <c r="Z50" s="116"/>
      <c r="AA50" s="116"/>
      <c r="AB50" s="116"/>
      <c r="AC50" s="116"/>
      <c r="AD50" s="116"/>
      <c r="AE50" s="116"/>
      <c r="AF50" s="116"/>
      <c r="AG50" s="116" t="s">
        <v>138</v>
      </c>
      <c r="AH50" s="116">
        <v>0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</row>
    <row r="51" spans="1:60" outlineLevel="1" x14ac:dyDescent="0.2">
      <c r="A51" s="119"/>
      <c r="B51" s="120"/>
      <c r="C51" s="146" t="s">
        <v>178</v>
      </c>
      <c r="D51" s="122"/>
      <c r="E51" s="123">
        <v>-2.4624999999999999</v>
      </c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16"/>
      <c r="Z51" s="116"/>
      <c r="AA51" s="116"/>
      <c r="AB51" s="116"/>
      <c r="AC51" s="116"/>
      <c r="AD51" s="116"/>
      <c r="AE51" s="116"/>
      <c r="AF51" s="116"/>
      <c r="AG51" s="116" t="s">
        <v>138</v>
      </c>
      <c r="AH51" s="116">
        <v>0</v>
      </c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</row>
    <row r="52" spans="1:60" outlineLevel="1" x14ac:dyDescent="0.2">
      <c r="A52" s="119"/>
      <c r="B52" s="120"/>
      <c r="C52" s="146" t="s">
        <v>756</v>
      </c>
      <c r="D52" s="122"/>
      <c r="E52" s="123">
        <v>-3.6</v>
      </c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16"/>
      <c r="Z52" s="116"/>
      <c r="AA52" s="116"/>
      <c r="AB52" s="116"/>
      <c r="AC52" s="116"/>
      <c r="AD52" s="116"/>
      <c r="AE52" s="116"/>
      <c r="AF52" s="116"/>
      <c r="AG52" s="116" t="s">
        <v>138</v>
      </c>
      <c r="AH52" s="116">
        <v>0</v>
      </c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</row>
    <row r="53" spans="1:60" outlineLevel="1" x14ac:dyDescent="0.2">
      <c r="A53" s="119"/>
      <c r="B53" s="120"/>
      <c r="C53" s="146" t="s">
        <v>185</v>
      </c>
      <c r="D53" s="122"/>
      <c r="E53" s="123">
        <v>29.64</v>
      </c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16"/>
      <c r="Z53" s="116"/>
      <c r="AA53" s="116"/>
      <c r="AB53" s="116"/>
      <c r="AC53" s="116"/>
      <c r="AD53" s="116"/>
      <c r="AE53" s="116"/>
      <c r="AF53" s="116"/>
      <c r="AG53" s="116" t="s">
        <v>138</v>
      </c>
      <c r="AH53" s="116">
        <v>0</v>
      </c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</row>
    <row r="54" spans="1:60" outlineLevel="1" x14ac:dyDescent="0.2">
      <c r="A54" s="119"/>
      <c r="B54" s="120"/>
      <c r="C54" s="146" t="s">
        <v>177</v>
      </c>
      <c r="D54" s="122"/>
      <c r="E54" s="123">
        <v>-1.5760000000000001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16"/>
      <c r="Z54" s="116"/>
      <c r="AA54" s="116"/>
      <c r="AB54" s="116"/>
      <c r="AC54" s="116"/>
      <c r="AD54" s="116"/>
      <c r="AE54" s="116"/>
      <c r="AF54" s="116"/>
      <c r="AG54" s="116" t="s">
        <v>138</v>
      </c>
      <c r="AH54" s="116">
        <v>0</v>
      </c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</row>
    <row r="55" spans="1:60" outlineLevel="1" x14ac:dyDescent="0.2">
      <c r="A55" s="119"/>
      <c r="B55" s="120"/>
      <c r="C55" s="146" t="s">
        <v>757</v>
      </c>
      <c r="D55" s="122"/>
      <c r="E55" s="123">
        <v>-3.52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16"/>
      <c r="Z55" s="116"/>
      <c r="AA55" s="116"/>
      <c r="AB55" s="116"/>
      <c r="AC55" s="116"/>
      <c r="AD55" s="116"/>
      <c r="AE55" s="116"/>
      <c r="AF55" s="116"/>
      <c r="AG55" s="116" t="s">
        <v>138</v>
      </c>
      <c r="AH55" s="116">
        <v>0</v>
      </c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</row>
    <row r="56" spans="1:60" outlineLevel="1" x14ac:dyDescent="0.2">
      <c r="A56" s="131">
        <v>14</v>
      </c>
      <c r="B56" s="132" t="s">
        <v>426</v>
      </c>
      <c r="C56" s="145" t="s">
        <v>427</v>
      </c>
      <c r="D56" s="133" t="s">
        <v>135</v>
      </c>
      <c r="E56" s="134">
        <v>1.1100000000000001</v>
      </c>
      <c r="F56" s="135"/>
      <c r="G56" s="136">
        <f>ROUND(E56*F56,2)</f>
        <v>0</v>
      </c>
      <c r="H56" s="121">
        <v>147.57</v>
      </c>
      <c r="I56" s="121">
        <f>ROUND(E56*H56,2)</f>
        <v>163.80000000000001</v>
      </c>
      <c r="J56" s="121">
        <v>898.43</v>
      </c>
      <c r="K56" s="121">
        <f>ROUND(E56*J56,2)</f>
        <v>997.26</v>
      </c>
      <c r="L56" s="121">
        <v>15</v>
      </c>
      <c r="M56" s="121">
        <f>G56*(1+L56/100)</f>
        <v>0</v>
      </c>
      <c r="N56" s="121">
        <v>5.8500000000000003E-2</v>
      </c>
      <c r="O56" s="121">
        <f>ROUND(E56*N56,2)</f>
        <v>0.06</v>
      </c>
      <c r="P56" s="121">
        <v>0</v>
      </c>
      <c r="Q56" s="121">
        <f>ROUND(E56*P56,2)</f>
        <v>0</v>
      </c>
      <c r="R56" s="121"/>
      <c r="S56" s="121" t="s">
        <v>130</v>
      </c>
      <c r="T56" s="121" t="s">
        <v>136</v>
      </c>
      <c r="U56" s="121">
        <v>1.86904</v>
      </c>
      <c r="V56" s="121">
        <f>ROUND(E56*U56,2)</f>
        <v>2.0699999999999998</v>
      </c>
      <c r="W56" s="121"/>
      <c r="X56" s="121" t="s">
        <v>131</v>
      </c>
      <c r="Y56" s="116"/>
      <c r="Z56" s="116"/>
      <c r="AA56" s="116"/>
      <c r="AB56" s="116"/>
      <c r="AC56" s="116"/>
      <c r="AD56" s="116"/>
      <c r="AE56" s="116"/>
      <c r="AF56" s="116"/>
      <c r="AG56" s="116" t="s">
        <v>132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</row>
    <row r="57" spans="1:60" outlineLevel="1" x14ac:dyDescent="0.2">
      <c r="A57" s="119"/>
      <c r="B57" s="120"/>
      <c r="C57" s="146" t="s">
        <v>758</v>
      </c>
      <c r="D57" s="122"/>
      <c r="E57" s="123">
        <v>0.21</v>
      </c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16"/>
      <c r="Z57" s="116"/>
      <c r="AA57" s="116"/>
      <c r="AB57" s="116"/>
      <c r="AC57" s="116"/>
      <c r="AD57" s="116"/>
      <c r="AE57" s="116"/>
      <c r="AF57" s="116"/>
      <c r="AG57" s="116" t="s">
        <v>138</v>
      </c>
      <c r="AH57" s="116">
        <v>0</v>
      </c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</row>
    <row r="58" spans="1:60" outlineLevel="1" x14ac:dyDescent="0.2">
      <c r="A58" s="119"/>
      <c r="B58" s="120"/>
      <c r="C58" s="146" t="s">
        <v>759</v>
      </c>
      <c r="D58" s="122"/>
      <c r="E58" s="123">
        <v>0.15</v>
      </c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16"/>
      <c r="Z58" s="116"/>
      <c r="AA58" s="116"/>
      <c r="AB58" s="116"/>
      <c r="AC58" s="116"/>
      <c r="AD58" s="116"/>
      <c r="AE58" s="116"/>
      <c r="AF58" s="116"/>
      <c r="AG58" s="116" t="s">
        <v>138</v>
      </c>
      <c r="AH58" s="116">
        <v>0</v>
      </c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</row>
    <row r="59" spans="1:60" outlineLevel="1" x14ac:dyDescent="0.2">
      <c r="A59" s="119"/>
      <c r="B59" s="120"/>
      <c r="C59" s="146" t="s">
        <v>760</v>
      </c>
      <c r="D59" s="122"/>
      <c r="E59" s="123">
        <v>0.75</v>
      </c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16"/>
      <c r="Z59" s="116"/>
      <c r="AA59" s="116"/>
      <c r="AB59" s="116"/>
      <c r="AC59" s="116"/>
      <c r="AD59" s="116"/>
      <c r="AE59" s="116"/>
      <c r="AF59" s="116"/>
      <c r="AG59" s="116" t="s">
        <v>138</v>
      </c>
      <c r="AH59" s="116">
        <v>0</v>
      </c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</row>
    <row r="60" spans="1:60" outlineLevel="1" x14ac:dyDescent="0.2">
      <c r="A60" s="131">
        <v>15</v>
      </c>
      <c r="B60" s="132" t="s">
        <v>431</v>
      </c>
      <c r="C60" s="145" t="s">
        <v>432</v>
      </c>
      <c r="D60" s="133" t="s">
        <v>135</v>
      </c>
      <c r="E60" s="134">
        <v>17.600000000000001</v>
      </c>
      <c r="F60" s="135"/>
      <c r="G60" s="136">
        <f>ROUND(E60*F60,2)</f>
        <v>0</v>
      </c>
      <c r="H60" s="121">
        <v>51.96</v>
      </c>
      <c r="I60" s="121">
        <f>ROUND(E60*H60,2)</f>
        <v>914.5</v>
      </c>
      <c r="J60" s="121">
        <v>292.54000000000002</v>
      </c>
      <c r="K60" s="121">
        <f>ROUND(E60*J60,2)</f>
        <v>5148.7</v>
      </c>
      <c r="L60" s="121">
        <v>15</v>
      </c>
      <c r="M60" s="121">
        <f>G60*(1+L60/100)</f>
        <v>0</v>
      </c>
      <c r="N60" s="121">
        <v>4.5580000000000002E-2</v>
      </c>
      <c r="O60" s="121">
        <f>ROUND(E60*N60,2)</f>
        <v>0.8</v>
      </c>
      <c r="P60" s="121">
        <v>0</v>
      </c>
      <c r="Q60" s="121">
        <f>ROUND(E60*P60,2)</f>
        <v>0</v>
      </c>
      <c r="R60" s="121"/>
      <c r="S60" s="121" t="s">
        <v>130</v>
      </c>
      <c r="T60" s="121" t="s">
        <v>130</v>
      </c>
      <c r="U60" s="121">
        <v>0.60799999999999998</v>
      </c>
      <c r="V60" s="121">
        <f>ROUND(E60*U60,2)</f>
        <v>10.7</v>
      </c>
      <c r="W60" s="121"/>
      <c r="X60" s="121" t="s">
        <v>131</v>
      </c>
      <c r="Y60" s="116"/>
      <c r="Z60" s="116"/>
      <c r="AA60" s="116"/>
      <c r="AB60" s="116"/>
      <c r="AC60" s="116"/>
      <c r="AD60" s="116"/>
      <c r="AE60" s="116"/>
      <c r="AF60" s="116"/>
      <c r="AG60" s="116" t="s">
        <v>132</v>
      </c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</row>
    <row r="61" spans="1:60" outlineLevel="1" x14ac:dyDescent="0.2">
      <c r="A61" s="119"/>
      <c r="B61" s="120"/>
      <c r="C61" s="146" t="s">
        <v>761</v>
      </c>
      <c r="D61" s="122"/>
      <c r="E61" s="123">
        <v>16</v>
      </c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16"/>
      <c r="Z61" s="116"/>
      <c r="AA61" s="116"/>
      <c r="AB61" s="116"/>
      <c r="AC61" s="116"/>
      <c r="AD61" s="116"/>
      <c r="AE61" s="116"/>
      <c r="AF61" s="116"/>
      <c r="AG61" s="116" t="s">
        <v>138</v>
      </c>
      <c r="AH61" s="116">
        <v>0</v>
      </c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</row>
    <row r="62" spans="1:60" outlineLevel="1" x14ac:dyDescent="0.2">
      <c r="A62" s="119"/>
      <c r="B62" s="120"/>
      <c r="C62" s="146" t="s">
        <v>434</v>
      </c>
      <c r="D62" s="122"/>
      <c r="E62" s="123">
        <v>-1.2</v>
      </c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16"/>
      <c r="Z62" s="116"/>
      <c r="AA62" s="116"/>
      <c r="AB62" s="116"/>
      <c r="AC62" s="116"/>
      <c r="AD62" s="116"/>
      <c r="AE62" s="116"/>
      <c r="AF62" s="116"/>
      <c r="AG62" s="116" t="s">
        <v>138</v>
      </c>
      <c r="AH62" s="116">
        <v>0</v>
      </c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</row>
    <row r="63" spans="1:60" outlineLevel="1" x14ac:dyDescent="0.2">
      <c r="A63" s="119"/>
      <c r="B63" s="120"/>
      <c r="C63" s="146" t="s">
        <v>435</v>
      </c>
      <c r="D63" s="122"/>
      <c r="E63" s="123">
        <v>2.8</v>
      </c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16"/>
      <c r="Z63" s="116"/>
      <c r="AA63" s="116"/>
      <c r="AB63" s="116"/>
      <c r="AC63" s="116"/>
      <c r="AD63" s="116"/>
      <c r="AE63" s="116"/>
      <c r="AF63" s="116"/>
      <c r="AG63" s="116" t="s">
        <v>138</v>
      </c>
      <c r="AH63" s="116">
        <v>0</v>
      </c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</row>
    <row r="64" spans="1:60" outlineLevel="1" x14ac:dyDescent="0.2">
      <c r="A64" s="131">
        <v>16</v>
      </c>
      <c r="B64" s="132" t="s">
        <v>190</v>
      </c>
      <c r="C64" s="145" t="s">
        <v>191</v>
      </c>
      <c r="D64" s="133" t="s">
        <v>135</v>
      </c>
      <c r="E64" s="134">
        <v>13.5</v>
      </c>
      <c r="F64" s="135"/>
      <c r="G64" s="136">
        <f>ROUND(E64*F64,2)</f>
        <v>0</v>
      </c>
      <c r="H64" s="121">
        <v>41.83</v>
      </c>
      <c r="I64" s="121">
        <f>ROUND(E64*H64,2)</f>
        <v>564.71</v>
      </c>
      <c r="J64" s="121">
        <v>41.37</v>
      </c>
      <c r="K64" s="121">
        <f>ROUND(E64*J64,2)</f>
        <v>558.5</v>
      </c>
      <c r="L64" s="121">
        <v>15</v>
      </c>
      <c r="M64" s="121">
        <f>G64*(1+L64/100)</f>
        <v>0</v>
      </c>
      <c r="N64" s="121">
        <v>2.5999999999999998E-4</v>
      </c>
      <c r="O64" s="121">
        <f>ROUND(E64*N64,2)</f>
        <v>0</v>
      </c>
      <c r="P64" s="121">
        <v>0</v>
      </c>
      <c r="Q64" s="121">
        <f>ROUND(E64*P64,2)</f>
        <v>0</v>
      </c>
      <c r="R64" s="121"/>
      <c r="S64" s="121" t="s">
        <v>130</v>
      </c>
      <c r="T64" s="121" t="s">
        <v>130</v>
      </c>
      <c r="U64" s="121">
        <v>0.09</v>
      </c>
      <c r="V64" s="121">
        <f>ROUND(E64*U64,2)</f>
        <v>1.22</v>
      </c>
      <c r="W64" s="121"/>
      <c r="X64" s="121" t="s">
        <v>131</v>
      </c>
      <c r="Y64" s="116"/>
      <c r="Z64" s="116"/>
      <c r="AA64" s="116"/>
      <c r="AB64" s="116"/>
      <c r="AC64" s="116"/>
      <c r="AD64" s="116"/>
      <c r="AE64" s="116"/>
      <c r="AF64" s="116"/>
      <c r="AG64" s="116" t="s">
        <v>132</v>
      </c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60" outlineLevel="1" x14ac:dyDescent="0.2">
      <c r="A65" s="119"/>
      <c r="B65" s="120"/>
      <c r="C65" s="146" t="s">
        <v>750</v>
      </c>
      <c r="D65" s="122"/>
      <c r="E65" s="123">
        <v>9.6</v>
      </c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16"/>
      <c r="Z65" s="116"/>
      <c r="AA65" s="116"/>
      <c r="AB65" s="116"/>
      <c r="AC65" s="116"/>
      <c r="AD65" s="116"/>
      <c r="AE65" s="116"/>
      <c r="AF65" s="116"/>
      <c r="AG65" s="116" t="s">
        <v>138</v>
      </c>
      <c r="AH65" s="116">
        <v>0</v>
      </c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</row>
    <row r="66" spans="1:60" outlineLevel="1" x14ac:dyDescent="0.2">
      <c r="A66" s="119"/>
      <c r="B66" s="120"/>
      <c r="C66" s="146" t="s">
        <v>751</v>
      </c>
      <c r="D66" s="122"/>
      <c r="E66" s="123">
        <v>3.9</v>
      </c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16"/>
      <c r="Z66" s="116"/>
      <c r="AA66" s="116"/>
      <c r="AB66" s="116"/>
      <c r="AC66" s="116"/>
      <c r="AD66" s="116"/>
      <c r="AE66" s="116"/>
      <c r="AF66" s="116"/>
      <c r="AG66" s="116" t="s">
        <v>138</v>
      </c>
      <c r="AH66" s="116">
        <v>0</v>
      </c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</row>
    <row r="67" spans="1:60" x14ac:dyDescent="0.2">
      <c r="A67" s="125" t="s">
        <v>125</v>
      </c>
      <c r="B67" s="126" t="s">
        <v>53</v>
      </c>
      <c r="C67" s="143" t="s">
        <v>54</v>
      </c>
      <c r="D67" s="127"/>
      <c r="E67" s="128"/>
      <c r="F67" s="129"/>
      <c r="G67" s="130">
        <f>SUMIF(AG68:AG79,"&lt;&gt;NOR",G68:G79)</f>
        <v>0</v>
      </c>
      <c r="H67" s="124"/>
      <c r="I67" s="124">
        <f>SUM(I68:I79)</f>
        <v>7037.1900000000005</v>
      </c>
      <c r="J67" s="124"/>
      <c r="K67" s="124">
        <f>SUM(K68:K79)</f>
        <v>4345.3599999999997</v>
      </c>
      <c r="L67" s="124"/>
      <c r="M67" s="124">
        <f>SUM(M68:M79)</f>
        <v>0</v>
      </c>
      <c r="N67" s="124"/>
      <c r="O67" s="124">
        <f>SUM(O68:O79)</f>
        <v>0.37</v>
      </c>
      <c r="P67" s="124"/>
      <c r="Q67" s="124">
        <f>SUM(Q68:Q79)</f>
        <v>0</v>
      </c>
      <c r="R67" s="124"/>
      <c r="S67" s="124"/>
      <c r="T67" s="124"/>
      <c r="U67" s="124"/>
      <c r="V67" s="124">
        <f>SUM(V68:V79)</f>
        <v>9.1999999999999993</v>
      </c>
      <c r="W67" s="124"/>
      <c r="X67" s="124"/>
      <c r="AG67" t="s">
        <v>126</v>
      </c>
    </row>
    <row r="68" spans="1:60" outlineLevel="1" x14ac:dyDescent="0.2">
      <c r="A68" s="131">
        <v>17</v>
      </c>
      <c r="B68" s="132" t="s">
        <v>190</v>
      </c>
      <c r="C68" s="145" t="s">
        <v>191</v>
      </c>
      <c r="D68" s="133" t="s">
        <v>135</v>
      </c>
      <c r="E68" s="134">
        <v>19.91</v>
      </c>
      <c r="F68" s="135"/>
      <c r="G68" s="136">
        <f>ROUND(E68*F68,2)</f>
        <v>0</v>
      </c>
      <c r="H68" s="121">
        <v>41.83</v>
      </c>
      <c r="I68" s="121">
        <f>ROUND(E68*H68,2)</f>
        <v>832.84</v>
      </c>
      <c r="J68" s="121">
        <v>41.37</v>
      </c>
      <c r="K68" s="121">
        <f>ROUND(E68*J68,2)</f>
        <v>823.68</v>
      </c>
      <c r="L68" s="121">
        <v>15</v>
      </c>
      <c r="M68" s="121">
        <f>G68*(1+L68/100)</f>
        <v>0</v>
      </c>
      <c r="N68" s="121">
        <v>2.5999999999999998E-4</v>
      </c>
      <c r="O68" s="121">
        <f>ROUND(E68*N68,2)</f>
        <v>0.01</v>
      </c>
      <c r="P68" s="121">
        <v>0</v>
      </c>
      <c r="Q68" s="121">
        <f>ROUND(E68*P68,2)</f>
        <v>0</v>
      </c>
      <c r="R68" s="121"/>
      <c r="S68" s="121" t="s">
        <v>130</v>
      </c>
      <c r="T68" s="121" t="s">
        <v>130</v>
      </c>
      <c r="U68" s="121">
        <v>0.09</v>
      </c>
      <c r="V68" s="121">
        <f>ROUND(E68*U68,2)</f>
        <v>1.79</v>
      </c>
      <c r="W68" s="121"/>
      <c r="X68" s="121" t="s">
        <v>131</v>
      </c>
      <c r="Y68" s="116"/>
      <c r="Z68" s="116"/>
      <c r="AA68" s="116"/>
      <c r="AB68" s="116"/>
      <c r="AC68" s="116"/>
      <c r="AD68" s="116"/>
      <c r="AE68" s="116"/>
      <c r="AF68" s="116"/>
      <c r="AG68" s="116" t="s">
        <v>132</v>
      </c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</row>
    <row r="69" spans="1:60" outlineLevel="1" x14ac:dyDescent="0.2">
      <c r="A69" s="119"/>
      <c r="B69" s="120"/>
      <c r="C69" s="146" t="s">
        <v>163</v>
      </c>
      <c r="D69" s="122"/>
      <c r="E69" s="123">
        <v>5.85</v>
      </c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16"/>
      <c r="Z69" s="116"/>
      <c r="AA69" s="116"/>
      <c r="AB69" s="116"/>
      <c r="AC69" s="116"/>
      <c r="AD69" s="116"/>
      <c r="AE69" s="116"/>
      <c r="AF69" s="116"/>
      <c r="AG69" s="116" t="s">
        <v>138</v>
      </c>
      <c r="AH69" s="116">
        <v>0</v>
      </c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</row>
    <row r="70" spans="1:60" outlineLevel="1" x14ac:dyDescent="0.2">
      <c r="A70" s="119"/>
      <c r="B70" s="120"/>
      <c r="C70" s="146" t="s">
        <v>164</v>
      </c>
      <c r="D70" s="122"/>
      <c r="E70" s="123">
        <v>0.78</v>
      </c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16"/>
      <c r="Z70" s="116"/>
      <c r="AA70" s="116"/>
      <c r="AB70" s="116"/>
      <c r="AC70" s="116"/>
      <c r="AD70" s="116"/>
      <c r="AE70" s="116"/>
      <c r="AF70" s="116"/>
      <c r="AG70" s="116" t="s">
        <v>138</v>
      </c>
      <c r="AH70" s="116">
        <v>0</v>
      </c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</row>
    <row r="71" spans="1:60" outlineLevel="1" x14ac:dyDescent="0.2">
      <c r="A71" s="119"/>
      <c r="B71" s="120"/>
      <c r="C71" s="146" t="s">
        <v>165</v>
      </c>
      <c r="D71" s="122"/>
      <c r="E71" s="123">
        <v>3.99</v>
      </c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16"/>
      <c r="Z71" s="116"/>
      <c r="AA71" s="116"/>
      <c r="AB71" s="116"/>
      <c r="AC71" s="116"/>
      <c r="AD71" s="116"/>
      <c r="AE71" s="116"/>
      <c r="AF71" s="116"/>
      <c r="AG71" s="116" t="s">
        <v>138</v>
      </c>
      <c r="AH71" s="116">
        <v>0</v>
      </c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</row>
    <row r="72" spans="1:60" outlineLevel="1" x14ac:dyDescent="0.2">
      <c r="A72" s="119"/>
      <c r="B72" s="120"/>
      <c r="C72" s="146" t="s">
        <v>166</v>
      </c>
      <c r="D72" s="122"/>
      <c r="E72" s="123">
        <v>1.17</v>
      </c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16"/>
      <c r="Z72" s="116"/>
      <c r="AA72" s="116"/>
      <c r="AB72" s="116"/>
      <c r="AC72" s="116"/>
      <c r="AD72" s="116"/>
      <c r="AE72" s="116"/>
      <c r="AF72" s="116"/>
      <c r="AG72" s="116" t="s">
        <v>138</v>
      </c>
      <c r="AH72" s="116">
        <v>0</v>
      </c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</row>
    <row r="73" spans="1:60" outlineLevel="1" x14ac:dyDescent="0.2">
      <c r="A73" s="119"/>
      <c r="B73" s="120"/>
      <c r="C73" s="146" t="s">
        <v>168</v>
      </c>
      <c r="D73" s="122"/>
      <c r="E73" s="123">
        <v>8.1199999999999992</v>
      </c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16"/>
      <c r="Z73" s="116"/>
      <c r="AA73" s="116"/>
      <c r="AB73" s="116"/>
      <c r="AC73" s="116"/>
      <c r="AD73" s="116"/>
      <c r="AE73" s="116"/>
      <c r="AF73" s="116"/>
      <c r="AG73" s="116" t="s">
        <v>138</v>
      </c>
      <c r="AH73" s="116">
        <v>0</v>
      </c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</row>
    <row r="74" spans="1:60" outlineLevel="1" x14ac:dyDescent="0.2">
      <c r="A74" s="131">
        <v>18</v>
      </c>
      <c r="B74" s="132" t="s">
        <v>440</v>
      </c>
      <c r="C74" s="145" t="s">
        <v>441</v>
      </c>
      <c r="D74" s="133" t="s">
        <v>135</v>
      </c>
      <c r="E74" s="134">
        <v>19.91</v>
      </c>
      <c r="F74" s="135"/>
      <c r="G74" s="136">
        <f>ROUND(E74*F74,2)</f>
        <v>0</v>
      </c>
      <c r="H74" s="121">
        <v>311.62</v>
      </c>
      <c r="I74" s="121">
        <f>ROUND(E74*H74,2)</f>
        <v>6204.35</v>
      </c>
      <c r="J74" s="121">
        <v>176.88</v>
      </c>
      <c r="K74" s="121">
        <f>ROUND(E74*J74,2)</f>
        <v>3521.68</v>
      </c>
      <c r="L74" s="121">
        <v>15</v>
      </c>
      <c r="M74" s="121">
        <f>G74*(1+L74/100)</f>
        <v>0</v>
      </c>
      <c r="N74" s="121">
        <v>1.806E-2</v>
      </c>
      <c r="O74" s="121">
        <f>ROUND(E74*N74,2)</f>
        <v>0.36</v>
      </c>
      <c r="P74" s="121">
        <v>0</v>
      </c>
      <c r="Q74" s="121">
        <f>ROUND(E74*P74,2)</f>
        <v>0</v>
      </c>
      <c r="R74" s="121"/>
      <c r="S74" s="121" t="s">
        <v>130</v>
      </c>
      <c r="T74" s="121" t="s">
        <v>130</v>
      </c>
      <c r="U74" s="121">
        <v>0.372</v>
      </c>
      <c r="V74" s="121">
        <f>ROUND(E74*U74,2)</f>
        <v>7.41</v>
      </c>
      <c r="W74" s="121"/>
      <c r="X74" s="121" t="s">
        <v>131</v>
      </c>
      <c r="Y74" s="116"/>
      <c r="Z74" s="116"/>
      <c r="AA74" s="116"/>
      <c r="AB74" s="116"/>
      <c r="AC74" s="116"/>
      <c r="AD74" s="116"/>
      <c r="AE74" s="116"/>
      <c r="AF74" s="116"/>
      <c r="AG74" s="116" t="s">
        <v>132</v>
      </c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</row>
    <row r="75" spans="1:60" outlineLevel="1" x14ac:dyDescent="0.2">
      <c r="A75" s="119"/>
      <c r="B75" s="120"/>
      <c r="C75" s="146" t="s">
        <v>163</v>
      </c>
      <c r="D75" s="122"/>
      <c r="E75" s="123">
        <v>5.85</v>
      </c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16"/>
      <c r="Z75" s="116"/>
      <c r="AA75" s="116"/>
      <c r="AB75" s="116"/>
      <c r="AC75" s="116"/>
      <c r="AD75" s="116"/>
      <c r="AE75" s="116"/>
      <c r="AF75" s="116"/>
      <c r="AG75" s="116" t="s">
        <v>138</v>
      </c>
      <c r="AH75" s="116">
        <v>0</v>
      </c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</row>
    <row r="76" spans="1:60" outlineLevel="1" x14ac:dyDescent="0.2">
      <c r="A76" s="119"/>
      <c r="B76" s="120"/>
      <c r="C76" s="146" t="s">
        <v>164</v>
      </c>
      <c r="D76" s="122"/>
      <c r="E76" s="123">
        <v>0.78</v>
      </c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16"/>
      <c r="Z76" s="116"/>
      <c r="AA76" s="116"/>
      <c r="AB76" s="116"/>
      <c r="AC76" s="116"/>
      <c r="AD76" s="116"/>
      <c r="AE76" s="116"/>
      <c r="AF76" s="116"/>
      <c r="AG76" s="116" t="s">
        <v>138</v>
      </c>
      <c r="AH76" s="116">
        <v>0</v>
      </c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</row>
    <row r="77" spans="1:60" outlineLevel="1" x14ac:dyDescent="0.2">
      <c r="A77" s="119"/>
      <c r="B77" s="120"/>
      <c r="C77" s="146" t="s">
        <v>165</v>
      </c>
      <c r="D77" s="122"/>
      <c r="E77" s="123">
        <v>3.99</v>
      </c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16"/>
      <c r="Z77" s="116"/>
      <c r="AA77" s="116"/>
      <c r="AB77" s="116"/>
      <c r="AC77" s="116"/>
      <c r="AD77" s="116"/>
      <c r="AE77" s="116"/>
      <c r="AF77" s="116"/>
      <c r="AG77" s="116" t="s">
        <v>138</v>
      </c>
      <c r="AH77" s="116">
        <v>0</v>
      </c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</row>
    <row r="78" spans="1:60" outlineLevel="1" x14ac:dyDescent="0.2">
      <c r="A78" s="119"/>
      <c r="B78" s="120"/>
      <c r="C78" s="146" t="s">
        <v>166</v>
      </c>
      <c r="D78" s="122"/>
      <c r="E78" s="123">
        <v>1.17</v>
      </c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16"/>
      <c r="Z78" s="116"/>
      <c r="AA78" s="116"/>
      <c r="AB78" s="116"/>
      <c r="AC78" s="116"/>
      <c r="AD78" s="116"/>
      <c r="AE78" s="116"/>
      <c r="AF78" s="116"/>
      <c r="AG78" s="116" t="s">
        <v>138</v>
      </c>
      <c r="AH78" s="116">
        <v>0</v>
      </c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</row>
    <row r="79" spans="1:60" outlineLevel="1" x14ac:dyDescent="0.2">
      <c r="A79" s="119"/>
      <c r="B79" s="120"/>
      <c r="C79" s="146" t="s">
        <v>168</v>
      </c>
      <c r="D79" s="122"/>
      <c r="E79" s="123">
        <v>8.1199999999999992</v>
      </c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16"/>
      <c r="Z79" s="116"/>
      <c r="AA79" s="116"/>
      <c r="AB79" s="116"/>
      <c r="AC79" s="116"/>
      <c r="AD79" s="116"/>
      <c r="AE79" s="116"/>
      <c r="AF79" s="116"/>
      <c r="AG79" s="116" t="s">
        <v>138</v>
      </c>
      <c r="AH79" s="116">
        <v>0</v>
      </c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</row>
    <row r="80" spans="1:60" ht="25.5" x14ac:dyDescent="0.2">
      <c r="A80" s="125" t="s">
        <v>125</v>
      </c>
      <c r="B80" s="126" t="s">
        <v>55</v>
      </c>
      <c r="C80" s="143" t="s">
        <v>56</v>
      </c>
      <c r="D80" s="127"/>
      <c r="E80" s="128"/>
      <c r="F80" s="129"/>
      <c r="G80" s="130">
        <f>SUMIF(AG81:AG91,"&lt;&gt;NOR",G81:G91)</f>
        <v>0</v>
      </c>
      <c r="H80" s="124"/>
      <c r="I80" s="124">
        <f>SUM(I81:I91)</f>
        <v>61.269999999999996</v>
      </c>
      <c r="J80" s="124"/>
      <c r="K80" s="124">
        <f>SUM(K81:K91)</f>
        <v>4636.51</v>
      </c>
      <c r="L80" s="124"/>
      <c r="M80" s="124">
        <f>SUM(M81:M91)</f>
        <v>0</v>
      </c>
      <c r="N80" s="124"/>
      <c r="O80" s="124">
        <f>SUM(O81:O91)</f>
        <v>0</v>
      </c>
      <c r="P80" s="124"/>
      <c r="Q80" s="124">
        <f>SUM(Q81:Q91)</f>
        <v>0</v>
      </c>
      <c r="R80" s="124"/>
      <c r="S80" s="124"/>
      <c r="T80" s="124"/>
      <c r="U80" s="124"/>
      <c r="V80" s="124">
        <f>SUM(V81:V91)</f>
        <v>11.71</v>
      </c>
      <c r="W80" s="124"/>
      <c r="X80" s="124"/>
      <c r="AG80" t="s">
        <v>126</v>
      </c>
    </row>
    <row r="81" spans="1:60" outlineLevel="1" x14ac:dyDescent="0.2">
      <c r="A81" s="131">
        <v>19</v>
      </c>
      <c r="B81" s="132" t="s">
        <v>193</v>
      </c>
      <c r="C81" s="145" t="s">
        <v>194</v>
      </c>
      <c r="D81" s="133" t="s">
        <v>135</v>
      </c>
      <c r="E81" s="134">
        <v>34.909999999999997</v>
      </c>
      <c r="F81" s="135"/>
      <c r="G81" s="136">
        <f>ROUND(E81*F81,2)</f>
        <v>0</v>
      </c>
      <c r="H81" s="121">
        <v>1.54</v>
      </c>
      <c r="I81" s="121">
        <f>ROUND(E81*H81,2)</f>
        <v>53.76</v>
      </c>
      <c r="J81" s="121">
        <v>121.96</v>
      </c>
      <c r="K81" s="121">
        <f>ROUND(E81*J81,2)</f>
        <v>4257.62</v>
      </c>
      <c r="L81" s="121">
        <v>15</v>
      </c>
      <c r="M81" s="121">
        <f>G81*(1+L81/100)</f>
        <v>0</v>
      </c>
      <c r="N81" s="121">
        <v>4.0000000000000003E-5</v>
      </c>
      <c r="O81" s="121">
        <f>ROUND(E81*N81,2)</f>
        <v>0</v>
      </c>
      <c r="P81" s="121">
        <v>0</v>
      </c>
      <c r="Q81" s="121">
        <f>ROUND(E81*P81,2)</f>
        <v>0</v>
      </c>
      <c r="R81" s="121"/>
      <c r="S81" s="121" t="s">
        <v>130</v>
      </c>
      <c r="T81" s="121" t="s">
        <v>130</v>
      </c>
      <c r="U81" s="121">
        <v>0.308</v>
      </c>
      <c r="V81" s="121">
        <f>ROUND(E81*U81,2)</f>
        <v>10.75</v>
      </c>
      <c r="W81" s="121"/>
      <c r="X81" s="121" t="s">
        <v>131</v>
      </c>
      <c r="Y81" s="116"/>
      <c r="Z81" s="116"/>
      <c r="AA81" s="116"/>
      <c r="AB81" s="116"/>
      <c r="AC81" s="116"/>
      <c r="AD81" s="116"/>
      <c r="AE81" s="116"/>
      <c r="AF81" s="116"/>
      <c r="AG81" s="116" t="s">
        <v>132</v>
      </c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</row>
    <row r="82" spans="1:60" outlineLevel="1" x14ac:dyDescent="0.2">
      <c r="A82" s="119"/>
      <c r="B82" s="120"/>
      <c r="C82" s="146" t="s">
        <v>163</v>
      </c>
      <c r="D82" s="122"/>
      <c r="E82" s="123">
        <v>5.85</v>
      </c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16"/>
      <c r="Z82" s="116"/>
      <c r="AA82" s="116"/>
      <c r="AB82" s="116"/>
      <c r="AC82" s="116"/>
      <c r="AD82" s="116"/>
      <c r="AE82" s="116"/>
      <c r="AF82" s="116"/>
      <c r="AG82" s="116" t="s">
        <v>138</v>
      </c>
      <c r="AH82" s="116">
        <v>0</v>
      </c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</row>
    <row r="83" spans="1:60" outlineLevel="1" x14ac:dyDescent="0.2">
      <c r="A83" s="119"/>
      <c r="B83" s="120"/>
      <c r="C83" s="146" t="s">
        <v>164</v>
      </c>
      <c r="D83" s="122"/>
      <c r="E83" s="123">
        <v>0.78</v>
      </c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16"/>
      <c r="Z83" s="116"/>
      <c r="AA83" s="116"/>
      <c r="AB83" s="116"/>
      <c r="AC83" s="116"/>
      <c r="AD83" s="116"/>
      <c r="AE83" s="116"/>
      <c r="AF83" s="116"/>
      <c r="AG83" s="116" t="s">
        <v>138</v>
      </c>
      <c r="AH83" s="116">
        <v>0</v>
      </c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</row>
    <row r="84" spans="1:60" outlineLevel="1" x14ac:dyDescent="0.2">
      <c r="A84" s="119"/>
      <c r="B84" s="120"/>
      <c r="C84" s="146" t="s">
        <v>165</v>
      </c>
      <c r="D84" s="122"/>
      <c r="E84" s="123">
        <v>3.99</v>
      </c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16"/>
      <c r="Z84" s="116"/>
      <c r="AA84" s="116"/>
      <c r="AB84" s="116"/>
      <c r="AC84" s="116"/>
      <c r="AD84" s="116"/>
      <c r="AE84" s="116"/>
      <c r="AF84" s="116"/>
      <c r="AG84" s="116" t="s">
        <v>138</v>
      </c>
      <c r="AH84" s="116">
        <v>0</v>
      </c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</row>
    <row r="85" spans="1:60" outlineLevel="1" x14ac:dyDescent="0.2">
      <c r="A85" s="119"/>
      <c r="B85" s="120"/>
      <c r="C85" s="146" t="s">
        <v>166</v>
      </c>
      <c r="D85" s="122"/>
      <c r="E85" s="123">
        <v>1.17</v>
      </c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16"/>
      <c r="Z85" s="116"/>
      <c r="AA85" s="116"/>
      <c r="AB85" s="116"/>
      <c r="AC85" s="116"/>
      <c r="AD85" s="116"/>
      <c r="AE85" s="116"/>
      <c r="AF85" s="116"/>
      <c r="AG85" s="116" t="s">
        <v>138</v>
      </c>
      <c r="AH85" s="116">
        <v>0</v>
      </c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</row>
    <row r="86" spans="1:60" outlineLevel="1" x14ac:dyDescent="0.2">
      <c r="A86" s="119"/>
      <c r="B86" s="120"/>
      <c r="C86" s="146" t="s">
        <v>167</v>
      </c>
      <c r="D86" s="122"/>
      <c r="E86" s="123">
        <v>15</v>
      </c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16"/>
      <c r="Z86" s="116"/>
      <c r="AA86" s="116"/>
      <c r="AB86" s="116"/>
      <c r="AC86" s="116"/>
      <c r="AD86" s="116"/>
      <c r="AE86" s="116"/>
      <c r="AF86" s="116"/>
      <c r="AG86" s="116" t="s">
        <v>138</v>
      </c>
      <c r="AH86" s="116">
        <v>0</v>
      </c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</row>
    <row r="87" spans="1:60" outlineLevel="1" x14ac:dyDescent="0.2">
      <c r="A87" s="119"/>
      <c r="B87" s="120"/>
      <c r="C87" s="146" t="s">
        <v>168</v>
      </c>
      <c r="D87" s="122"/>
      <c r="E87" s="123">
        <v>8.1199999999999992</v>
      </c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16"/>
      <c r="Z87" s="116"/>
      <c r="AA87" s="116"/>
      <c r="AB87" s="116"/>
      <c r="AC87" s="116"/>
      <c r="AD87" s="116"/>
      <c r="AE87" s="116"/>
      <c r="AF87" s="116"/>
      <c r="AG87" s="116" t="s">
        <v>138</v>
      </c>
      <c r="AH87" s="116">
        <v>0</v>
      </c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</row>
    <row r="88" spans="1:60" outlineLevel="1" x14ac:dyDescent="0.2">
      <c r="A88" s="131">
        <v>20</v>
      </c>
      <c r="B88" s="132" t="s">
        <v>196</v>
      </c>
      <c r="C88" s="145" t="s">
        <v>443</v>
      </c>
      <c r="D88" s="133" t="s">
        <v>135</v>
      </c>
      <c r="E88" s="134">
        <v>7.36</v>
      </c>
      <c r="F88" s="135"/>
      <c r="G88" s="136">
        <f>ROUND(E88*F88,2)</f>
        <v>0</v>
      </c>
      <c r="H88" s="121">
        <v>1.02</v>
      </c>
      <c r="I88" s="121">
        <f>ROUND(E88*H88,2)</f>
        <v>7.51</v>
      </c>
      <c r="J88" s="121">
        <v>51.48</v>
      </c>
      <c r="K88" s="121">
        <f>ROUND(E88*J88,2)</f>
        <v>378.89</v>
      </c>
      <c r="L88" s="121">
        <v>15</v>
      </c>
      <c r="M88" s="121">
        <f>G88*(1+L88/100)</f>
        <v>0</v>
      </c>
      <c r="N88" s="121">
        <v>1.0000000000000001E-5</v>
      </c>
      <c r="O88" s="121">
        <f>ROUND(E88*N88,2)</f>
        <v>0</v>
      </c>
      <c r="P88" s="121">
        <v>0</v>
      </c>
      <c r="Q88" s="121">
        <f>ROUND(E88*P88,2)</f>
        <v>0</v>
      </c>
      <c r="R88" s="121"/>
      <c r="S88" s="121" t="s">
        <v>130</v>
      </c>
      <c r="T88" s="121" t="s">
        <v>130</v>
      </c>
      <c r="U88" s="121">
        <v>0.13</v>
      </c>
      <c r="V88" s="121">
        <f>ROUND(E88*U88,2)</f>
        <v>0.96</v>
      </c>
      <c r="W88" s="121"/>
      <c r="X88" s="121" t="s">
        <v>131</v>
      </c>
      <c r="Y88" s="116"/>
      <c r="Z88" s="116"/>
      <c r="AA88" s="116"/>
      <c r="AB88" s="116"/>
      <c r="AC88" s="116"/>
      <c r="AD88" s="116"/>
      <c r="AE88" s="116"/>
      <c r="AF88" s="116"/>
      <c r="AG88" s="116" t="s">
        <v>132</v>
      </c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</row>
    <row r="89" spans="1:60" outlineLevel="1" x14ac:dyDescent="0.2">
      <c r="A89" s="119"/>
      <c r="B89" s="120"/>
      <c r="C89" s="146" t="s">
        <v>752</v>
      </c>
      <c r="D89" s="122"/>
      <c r="E89" s="123">
        <v>3.84</v>
      </c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16"/>
      <c r="Z89" s="116"/>
      <c r="AA89" s="116"/>
      <c r="AB89" s="116"/>
      <c r="AC89" s="116"/>
      <c r="AD89" s="116"/>
      <c r="AE89" s="116"/>
      <c r="AF89" s="116"/>
      <c r="AG89" s="116" t="s">
        <v>138</v>
      </c>
      <c r="AH89" s="116">
        <v>0</v>
      </c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</row>
    <row r="90" spans="1:60" outlineLevel="1" x14ac:dyDescent="0.2">
      <c r="A90" s="119"/>
      <c r="B90" s="120"/>
      <c r="C90" s="146" t="s">
        <v>753</v>
      </c>
      <c r="D90" s="122"/>
      <c r="E90" s="123">
        <v>1.92</v>
      </c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16"/>
      <c r="Z90" s="116"/>
      <c r="AA90" s="116"/>
      <c r="AB90" s="116"/>
      <c r="AC90" s="116"/>
      <c r="AD90" s="116"/>
      <c r="AE90" s="116"/>
      <c r="AF90" s="116"/>
      <c r="AG90" s="116" t="s">
        <v>138</v>
      </c>
      <c r="AH90" s="116">
        <v>0</v>
      </c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</row>
    <row r="91" spans="1:60" outlineLevel="1" x14ac:dyDescent="0.2">
      <c r="A91" s="119"/>
      <c r="B91" s="120"/>
      <c r="C91" s="146" t="s">
        <v>754</v>
      </c>
      <c r="D91" s="122"/>
      <c r="E91" s="123">
        <v>1.6</v>
      </c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16"/>
      <c r="Z91" s="116"/>
      <c r="AA91" s="116"/>
      <c r="AB91" s="116"/>
      <c r="AC91" s="116"/>
      <c r="AD91" s="116"/>
      <c r="AE91" s="116"/>
      <c r="AF91" s="116"/>
      <c r="AG91" s="116" t="s">
        <v>138</v>
      </c>
      <c r="AH91" s="116">
        <v>0</v>
      </c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</row>
    <row r="92" spans="1:60" x14ac:dyDescent="0.2">
      <c r="A92" s="125" t="s">
        <v>125</v>
      </c>
      <c r="B92" s="126" t="s">
        <v>57</v>
      </c>
      <c r="C92" s="143" t="s">
        <v>58</v>
      </c>
      <c r="D92" s="127"/>
      <c r="E92" s="128"/>
      <c r="F92" s="129"/>
      <c r="G92" s="130">
        <f>SUMIF(AG93:AG130,"&lt;&gt;NOR",G93:G130)</f>
        <v>0</v>
      </c>
      <c r="H92" s="124"/>
      <c r="I92" s="124">
        <f>SUM(I93:I130)</f>
        <v>718.18000000000006</v>
      </c>
      <c r="J92" s="124"/>
      <c r="K92" s="124">
        <f>SUM(K93:K130)</f>
        <v>10899.72</v>
      </c>
      <c r="L92" s="124"/>
      <c r="M92" s="124">
        <f>SUM(M93:M130)</f>
        <v>0</v>
      </c>
      <c r="N92" s="124"/>
      <c r="O92" s="124">
        <f>SUM(O93:O130)</f>
        <v>0.02</v>
      </c>
      <c r="P92" s="124"/>
      <c r="Q92" s="124">
        <f>SUM(Q93:Q130)</f>
        <v>1.86</v>
      </c>
      <c r="R92" s="124"/>
      <c r="S92" s="124"/>
      <c r="T92" s="124"/>
      <c r="U92" s="124"/>
      <c r="V92" s="124">
        <f>SUM(V93:V130)</f>
        <v>17.82</v>
      </c>
      <c r="W92" s="124"/>
      <c r="X92" s="124"/>
      <c r="AG92" t="s">
        <v>126</v>
      </c>
    </row>
    <row r="93" spans="1:60" outlineLevel="1" x14ac:dyDescent="0.2">
      <c r="A93" s="131">
        <v>21</v>
      </c>
      <c r="B93" s="132" t="s">
        <v>444</v>
      </c>
      <c r="C93" s="145" t="s">
        <v>445</v>
      </c>
      <c r="D93" s="133" t="s">
        <v>135</v>
      </c>
      <c r="E93" s="134">
        <v>3.99</v>
      </c>
      <c r="F93" s="135"/>
      <c r="G93" s="136">
        <f>ROUND(E93*F93,2)</f>
        <v>0</v>
      </c>
      <c r="H93" s="121">
        <v>0</v>
      </c>
      <c r="I93" s="121">
        <f>ROUND(E93*H93,2)</f>
        <v>0</v>
      </c>
      <c r="J93" s="121">
        <v>59.5</v>
      </c>
      <c r="K93" s="121">
        <f>ROUND(E93*J93,2)</f>
        <v>237.41</v>
      </c>
      <c r="L93" s="121">
        <v>15</v>
      </c>
      <c r="M93" s="121">
        <f>G93*(1+L93/100)</f>
        <v>0</v>
      </c>
      <c r="N93" s="121">
        <v>0</v>
      </c>
      <c r="O93" s="121">
        <f>ROUND(E93*N93,2)</f>
        <v>0</v>
      </c>
      <c r="P93" s="121">
        <v>1.75E-3</v>
      </c>
      <c r="Q93" s="121">
        <f>ROUND(E93*P93,2)</f>
        <v>0.01</v>
      </c>
      <c r="R93" s="121"/>
      <c r="S93" s="121" t="s">
        <v>130</v>
      </c>
      <c r="T93" s="121" t="s">
        <v>130</v>
      </c>
      <c r="U93" s="121">
        <v>0.16500000000000001</v>
      </c>
      <c r="V93" s="121">
        <f>ROUND(E93*U93,2)</f>
        <v>0.66</v>
      </c>
      <c r="W93" s="121"/>
      <c r="X93" s="121" t="s">
        <v>131</v>
      </c>
      <c r="Y93" s="116"/>
      <c r="Z93" s="116"/>
      <c r="AA93" s="116"/>
      <c r="AB93" s="116"/>
      <c r="AC93" s="116"/>
      <c r="AD93" s="116"/>
      <c r="AE93" s="116"/>
      <c r="AF93" s="116"/>
      <c r="AG93" s="116" t="s">
        <v>132</v>
      </c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</row>
    <row r="94" spans="1:60" outlineLevel="1" x14ac:dyDescent="0.2">
      <c r="A94" s="119"/>
      <c r="B94" s="120"/>
      <c r="C94" s="146" t="s">
        <v>165</v>
      </c>
      <c r="D94" s="122"/>
      <c r="E94" s="123">
        <v>3.99</v>
      </c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16"/>
      <c r="Z94" s="116"/>
      <c r="AA94" s="116"/>
      <c r="AB94" s="116"/>
      <c r="AC94" s="116"/>
      <c r="AD94" s="116"/>
      <c r="AE94" s="116"/>
      <c r="AF94" s="116"/>
      <c r="AG94" s="116" t="s">
        <v>138</v>
      </c>
      <c r="AH94" s="116">
        <v>0</v>
      </c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</row>
    <row r="95" spans="1:60" outlineLevel="1" x14ac:dyDescent="0.2">
      <c r="A95" s="131">
        <v>22</v>
      </c>
      <c r="B95" s="132" t="s">
        <v>446</v>
      </c>
      <c r="C95" s="145" t="s">
        <v>447</v>
      </c>
      <c r="D95" s="133" t="s">
        <v>135</v>
      </c>
      <c r="E95" s="134">
        <v>3.99</v>
      </c>
      <c r="F95" s="135"/>
      <c r="G95" s="136">
        <f>ROUND(E95*F95,2)</f>
        <v>0</v>
      </c>
      <c r="H95" s="121">
        <v>0</v>
      </c>
      <c r="I95" s="121">
        <f>ROUND(E95*H95,2)</f>
        <v>0</v>
      </c>
      <c r="J95" s="121">
        <v>64.7</v>
      </c>
      <c r="K95" s="121">
        <f>ROUND(E95*J95,2)</f>
        <v>258.14999999999998</v>
      </c>
      <c r="L95" s="121">
        <v>15</v>
      </c>
      <c r="M95" s="121">
        <f>G95*(1+L95/100)</f>
        <v>0</v>
      </c>
      <c r="N95" s="121">
        <v>0</v>
      </c>
      <c r="O95" s="121">
        <f>ROUND(E95*N95,2)</f>
        <v>0</v>
      </c>
      <c r="P95" s="121">
        <v>0.02</v>
      </c>
      <c r="Q95" s="121">
        <f>ROUND(E95*P95,2)</f>
        <v>0.08</v>
      </c>
      <c r="R95" s="121"/>
      <c r="S95" s="121" t="s">
        <v>130</v>
      </c>
      <c r="T95" s="121" t="s">
        <v>136</v>
      </c>
      <c r="U95" s="121">
        <v>0.14699999999999999</v>
      </c>
      <c r="V95" s="121">
        <f>ROUND(E95*U95,2)</f>
        <v>0.59</v>
      </c>
      <c r="W95" s="121"/>
      <c r="X95" s="121" t="s">
        <v>131</v>
      </c>
      <c r="Y95" s="116"/>
      <c r="Z95" s="116"/>
      <c r="AA95" s="116"/>
      <c r="AB95" s="116"/>
      <c r="AC95" s="116"/>
      <c r="AD95" s="116"/>
      <c r="AE95" s="116"/>
      <c r="AF95" s="116"/>
      <c r="AG95" s="116" t="s">
        <v>132</v>
      </c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</row>
    <row r="96" spans="1:60" outlineLevel="1" x14ac:dyDescent="0.2">
      <c r="A96" s="119"/>
      <c r="B96" s="120"/>
      <c r="C96" s="146" t="s">
        <v>165</v>
      </c>
      <c r="D96" s="122"/>
      <c r="E96" s="123">
        <v>3.99</v>
      </c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16"/>
      <c r="Z96" s="116"/>
      <c r="AA96" s="116"/>
      <c r="AB96" s="116"/>
      <c r="AC96" s="116"/>
      <c r="AD96" s="116"/>
      <c r="AE96" s="116"/>
      <c r="AF96" s="116"/>
      <c r="AG96" s="116" t="s">
        <v>138</v>
      </c>
      <c r="AH96" s="116">
        <v>0</v>
      </c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</row>
    <row r="97" spans="1:60" outlineLevel="1" x14ac:dyDescent="0.2">
      <c r="A97" s="131">
        <v>23</v>
      </c>
      <c r="B97" s="132" t="s">
        <v>448</v>
      </c>
      <c r="C97" s="145" t="s">
        <v>449</v>
      </c>
      <c r="D97" s="133" t="s">
        <v>141</v>
      </c>
      <c r="E97" s="134">
        <v>3.8</v>
      </c>
      <c r="F97" s="135"/>
      <c r="G97" s="136">
        <f>ROUND(E97*F97,2)</f>
        <v>0</v>
      </c>
      <c r="H97" s="121">
        <v>0</v>
      </c>
      <c r="I97" s="121">
        <f>ROUND(E97*H97,2)</f>
        <v>0</v>
      </c>
      <c r="J97" s="121">
        <v>27</v>
      </c>
      <c r="K97" s="121">
        <f>ROUND(E97*J97,2)</f>
        <v>102.6</v>
      </c>
      <c r="L97" s="121">
        <v>15</v>
      </c>
      <c r="M97" s="121">
        <f>G97*(1+L97/100)</f>
        <v>0</v>
      </c>
      <c r="N97" s="121">
        <v>0</v>
      </c>
      <c r="O97" s="121">
        <f>ROUND(E97*N97,2)</f>
        <v>0</v>
      </c>
      <c r="P97" s="121">
        <v>4.0000000000000002E-4</v>
      </c>
      <c r="Q97" s="121">
        <f>ROUND(E97*P97,2)</f>
        <v>0</v>
      </c>
      <c r="R97" s="121"/>
      <c r="S97" s="121" t="s">
        <v>130</v>
      </c>
      <c r="T97" s="121" t="s">
        <v>130</v>
      </c>
      <c r="U97" s="121">
        <v>7.0000000000000007E-2</v>
      </c>
      <c r="V97" s="121">
        <f>ROUND(E97*U97,2)</f>
        <v>0.27</v>
      </c>
      <c r="W97" s="121"/>
      <c r="X97" s="121" t="s">
        <v>131</v>
      </c>
      <c r="Y97" s="116"/>
      <c r="Z97" s="116"/>
      <c r="AA97" s="116"/>
      <c r="AB97" s="116"/>
      <c r="AC97" s="116"/>
      <c r="AD97" s="116"/>
      <c r="AE97" s="116"/>
      <c r="AF97" s="116"/>
      <c r="AG97" s="116" t="s">
        <v>132</v>
      </c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</row>
    <row r="98" spans="1:60" outlineLevel="1" x14ac:dyDescent="0.2">
      <c r="A98" s="119"/>
      <c r="B98" s="120"/>
      <c r="C98" s="146" t="s">
        <v>762</v>
      </c>
      <c r="D98" s="122"/>
      <c r="E98" s="123">
        <v>3.8</v>
      </c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16"/>
      <c r="Z98" s="116"/>
      <c r="AA98" s="116"/>
      <c r="AB98" s="116"/>
      <c r="AC98" s="116"/>
      <c r="AD98" s="116"/>
      <c r="AE98" s="116"/>
      <c r="AF98" s="116"/>
      <c r="AG98" s="116" t="s">
        <v>138</v>
      </c>
      <c r="AH98" s="116">
        <v>0</v>
      </c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</row>
    <row r="99" spans="1:60" outlineLevel="1" x14ac:dyDescent="0.2">
      <c r="A99" s="137">
        <v>24</v>
      </c>
      <c r="B99" s="138" t="s">
        <v>198</v>
      </c>
      <c r="C99" s="144" t="s">
        <v>451</v>
      </c>
      <c r="D99" s="139" t="s">
        <v>129</v>
      </c>
      <c r="E99" s="140">
        <v>7</v>
      </c>
      <c r="F99" s="141"/>
      <c r="G99" s="142">
        <f t="shared" ref="G99:G104" si="0">ROUND(E99*F99,2)</f>
        <v>0</v>
      </c>
      <c r="H99" s="121">
        <v>0</v>
      </c>
      <c r="I99" s="121">
        <f t="shared" ref="I99:I104" si="1">ROUND(E99*H99,2)</f>
        <v>0</v>
      </c>
      <c r="J99" s="121">
        <v>17.600000000000001</v>
      </c>
      <c r="K99" s="121">
        <f t="shared" ref="K99:K104" si="2">ROUND(E99*J99,2)</f>
        <v>123.2</v>
      </c>
      <c r="L99" s="121">
        <v>15</v>
      </c>
      <c r="M99" s="121">
        <f t="shared" ref="M99:M104" si="3">G99*(1+L99/100)</f>
        <v>0</v>
      </c>
      <c r="N99" s="121">
        <v>0</v>
      </c>
      <c r="O99" s="121">
        <f t="shared" ref="O99:O104" si="4">ROUND(E99*N99,2)</f>
        <v>0</v>
      </c>
      <c r="P99" s="121">
        <v>0</v>
      </c>
      <c r="Q99" s="121">
        <f t="shared" ref="Q99:Q104" si="5">ROUND(E99*P99,2)</f>
        <v>0</v>
      </c>
      <c r="R99" s="121"/>
      <c r="S99" s="121" t="s">
        <v>130</v>
      </c>
      <c r="T99" s="121" t="s">
        <v>130</v>
      </c>
      <c r="U99" s="121">
        <v>0.05</v>
      </c>
      <c r="V99" s="121">
        <f t="shared" ref="V99:V104" si="6">ROUND(E99*U99,2)</f>
        <v>0.35</v>
      </c>
      <c r="W99" s="121"/>
      <c r="X99" s="121" t="s">
        <v>131</v>
      </c>
      <c r="Y99" s="116"/>
      <c r="Z99" s="116"/>
      <c r="AA99" s="116"/>
      <c r="AB99" s="116"/>
      <c r="AC99" s="116"/>
      <c r="AD99" s="116"/>
      <c r="AE99" s="116"/>
      <c r="AF99" s="116"/>
      <c r="AG99" s="116" t="s">
        <v>132</v>
      </c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</row>
    <row r="100" spans="1:60" outlineLevel="1" x14ac:dyDescent="0.2">
      <c r="A100" s="137">
        <v>25</v>
      </c>
      <c r="B100" s="138" t="s">
        <v>452</v>
      </c>
      <c r="C100" s="144" t="s">
        <v>453</v>
      </c>
      <c r="D100" s="139" t="s">
        <v>141</v>
      </c>
      <c r="E100" s="140">
        <v>3</v>
      </c>
      <c r="F100" s="141"/>
      <c r="G100" s="142">
        <f t="shared" si="0"/>
        <v>0</v>
      </c>
      <c r="H100" s="121">
        <v>11.3</v>
      </c>
      <c r="I100" s="121">
        <f t="shared" si="1"/>
        <v>33.9</v>
      </c>
      <c r="J100" s="121">
        <v>95.2</v>
      </c>
      <c r="K100" s="121">
        <f t="shared" si="2"/>
        <v>285.60000000000002</v>
      </c>
      <c r="L100" s="121">
        <v>15</v>
      </c>
      <c r="M100" s="121">
        <f t="shared" si="3"/>
        <v>0</v>
      </c>
      <c r="N100" s="121">
        <v>4.8999999999999998E-4</v>
      </c>
      <c r="O100" s="121">
        <f t="shared" si="4"/>
        <v>0</v>
      </c>
      <c r="P100" s="121">
        <v>6.0000000000000001E-3</v>
      </c>
      <c r="Q100" s="121">
        <f t="shared" si="5"/>
        <v>0.02</v>
      </c>
      <c r="R100" s="121"/>
      <c r="S100" s="121" t="s">
        <v>130</v>
      </c>
      <c r="T100" s="121" t="s">
        <v>136</v>
      </c>
      <c r="U100" s="121">
        <v>0.27400000000000002</v>
      </c>
      <c r="V100" s="121">
        <f t="shared" si="6"/>
        <v>0.82</v>
      </c>
      <c r="W100" s="121"/>
      <c r="X100" s="121" t="s">
        <v>131</v>
      </c>
      <c r="Y100" s="116"/>
      <c r="Z100" s="116"/>
      <c r="AA100" s="116"/>
      <c r="AB100" s="116"/>
      <c r="AC100" s="116"/>
      <c r="AD100" s="116"/>
      <c r="AE100" s="116"/>
      <c r="AF100" s="116"/>
      <c r="AG100" s="116" t="s">
        <v>132</v>
      </c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</row>
    <row r="101" spans="1:60" outlineLevel="1" x14ac:dyDescent="0.2">
      <c r="A101" s="137">
        <v>26</v>
      </c>
      <c r="B101" s="138" t="s">
        <v>454</v>
      </c>
      <c r="C101" s="144" t="s">
        <v>455</v>
      </c>
      <c r="D101" s="139" t="s">
        <v>141</v>
      </c>
      <c r="E101" s="140">
        <v>1.5</v>
      </c>
      <c r="F101" s="141"/>
      <c r="G101" s="142">
        <f t="shared" si="0"/>
        <v>0</v>
      </c>
      <c r="H101" s="121">
        <v>13.06</v>
      </c>
      <c r="I101" s="121">
        <f t="shared" si="1"/>
        <v>19.59</v>
      </c>
      <c r="J101" s="121">
        <v>151.94</v>
      </c>
      <c r="K101" s="121">
        <f t="shared" si="2"/>
        <v>227.91</v>
      </c>
      <c r="L101" s="121">
        <v>15</v>
      </c>
      <c r="M101" s="121">
        <f t="shared" si="3"/>
        <v>0</v>
      </c>
      <c r="N101" s="121">
        <v>4.8999999999999998E-4</v>
      </c>
      <c r="O101" s="121">
        <f t="shared" si="4"/>
        <v>0</v>
      </c>
      <c r="P101" s="121">
        <v>2.7E-2</v>
      </c>
      <c r="Q101" s="121">
        <f t="shared" si="5"/>
        <v>0.04</v>
      </c>
      <c r="R101" s="121"/>
      <c r="S101" s="121" t="s">
        <v>130</v>
      </c>
      <c r="T101" s="121" t="s">
        <v>130</v>
      </c>
      <c r="U101" s="121">
        <v>0.42199999999999999</v>
      </c>
      <c r="V101" s="121">
        <f t="shared" si="6"/>
        <v>0.63</v>
      </c>
      <c r="W101" s="121"/>
      <c r="X101" s="121" t="s">
        <v>131</v>
      </c>
      <c r="Y101" s="116"/>
      <c r="Z101" s="116"/>
      <c r="AA101" s="116"/>
      <c r="AB101" s="116"/>
      <c r="AC101" s="116"/>
      <c r="AD101" s="116"/>
      <c r="AE101" s="116"/>
      <c r="AF101" s="116"/>
      <c r="AG101" s="116" t="s">
        <v>132</v>
      </c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</row>
    <row r="102" spans="1:60" outlineLevel="1" x14ac:dyDescent="0.2">
      <c r="A102" s="137">
        <v>27</v>
      </c>
      <c r="B102" s="138" t="s">
        <v>456</v>
      </c>
      <c r="C102" s="144" t="s">
        <v>457</v>
      </c>
      <c r="D102" s="139" t="s">
        <v>141</v>
      </c>
      <c r="E102" s="140">
        <v>25</v>
      </c>
      <c r="F102" s="141"/>
      <c r="G102" s="142">
        <f t="shared" si="0"/>
        <v>0</v>
      </c>
      <c r="H102" s="121">
        <v>13.02</v>
      </c>
      <c r="I102" s="121">
        <f t="shared" si="1"/>
        <v>325.5</v>
      </c>
      <c r="J102" s="121">
        <v>97.48</v>
      </c>
      <c r="K102" s="121">
        <f t="shared" si="2"/>
        <v>2437</v>
      </c>
      <c r="L102" s="121">
        <v>15</v>
      </c>
      <c r="M102" s="121">
        <f t="shared" si="3"/>
        <v>0</v>
      </c>
      <c r="N102" s="121">
        <v>0</v>
      </c>
      <c r="O102" s="121">
        <f t="shared" si="4"/>
        <v>0</v>
      </c>
      <c r="P102" s="121">
        <v>2.16E-3</v>
      </c>
      <c r="Q102" s="121">
        <f t="shared" si="5"/>
        <v>0.05</v>
      </c>
      <c r="R102" s="121"/>
      <c r="S102" s="121" t="s">
        <v>130</v>
      </c>
      <c r="T102" s="121" t="s">
        <v>136</v>
      </c>
      <c r="U102" s="121">
        <v>0.26500000000000001</v>
      </c>
      <c r="V102" s="121">
        <f t="shared" si="6"/>
        <v>6.63</v>
      </c>
      <c r="W102" s="121"/>
      <c r="X102" s="121" t="s">
        <v>131</v>
      </c>
      <c r="Y102" s="116"/>
      <c r="Z102" s="116"/>
      <c r="AA102" s="116"/>
      <c r="AB102" s="116"/>
      <c r="AC102" s="116"/>
      <c r="AD102" s="116"/>
      <c r="AE102" s="116"/>
      <c r="AF102" s="116"/>
      <c r="AG102" s="116" t="s">
        <v>132</v>
      </c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</row>
    <row r="103" spans="1:60" outlineLevel="1" x14ac:dyDescent="0.2">
      <c r="A103" s="137">
        <v>28</v>
      </c>
      <c r="B103" s="138" t="s">
        <v>458</v>
      </c>
      <c r="C103" s="144" t="s">
        <v>459</v>
      </c>
      <c r="D103" s="139" t="s">
        <v>141</v>
      </c>
      <c r="E103" s="140">
        <v>25</v>
      </c>
      <c r="F103" s="141"/>
      <c r="G103" s="142">
        <f t="shared" si="0"/>
        <v>0</v>
      </c>
      <c r="H103" s="121">
        <v>13.06</v>
      </c>
      <c r="I103" s="121">
        <f t="shared" si="1"/>
        <v>326.5</v>
      </c>
      <c r="J103" s="121">
        <v>42.54</v>
      </c>
      <c r="K103" s="121">
        <f t="shared" si="2"/>
        <v>1063.5</v>
      </c>
      <c r="L103" s="121">
        <v>15</v>
      </c>
      <c r="M103" s="121">
        <f t="shared" si="3"/>
        <v>0</v>
      </c>
      <c r="N103" s="121">
        <v>4.8999999999999998E-4</v>
      </c>
      <c r="O103" s="121">
        <f t="shared" si="4"/>
        <v>0.01</v>
      </c>
      <c r="P103" s="121">
        <v>1E-3</v>
      </c>
      <c r="Q103" s="121">
        <f t="shared" si="5"/>
        <v>0.03</v>
      </c>
      <c r="R103" s="121"/>
      <c r="S103" s="121" t="s">
        <v>130</v>
      </c>
      <c r="T103" s="121" t="s">
        <v>130</v>
      </c>
      <c r="U103" s="121">
        <v>0.111</v>
      </c>
      <c r="V103" s="121">
        <f t="shared" si="6"/>
        <v>2.78</v>
      </c>
      <c r="W103" s="121"/>
      <c r="X103" s="121" t="s">
        <v>131</v>
      </c>
      <c r="Y103" s="116"/>
      <c r="Z103" s="116"/>
      <c r="AA103" s="116"/>
      <c r="AB103" s="116"/>
      <c r="AC103" s="116"/>
      <c r="AD103" s="116"/>
      <c r="AE103" s="116"/>
      <c r="AF103" s="116"/>
      <c r="AG103" s="116" t="s">
        <v>132</v>
      </c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</row>
    <row r="104" spans="1:60" outlineLevel="1" x14ac:dyDescent="0.2">
      <c r="A104" s="131">
        <v>29</v>
      </c>
      <c r="B104" s="132" t="s">
        <v>206</v>
      </c>
      <c r="C104" s="145" t="s">
        <v>207</v>
      </c>
      <c r="D104" s="133" t="s">
        <v>135</v>
      </c>
      <c r="E104" s="134">
        <v>23.9</v>
      </c>
      <c r="F104" s="135"/>
      <c r="G104" s="136">
        <f t="shared" si="0"/>
        <v>0</v>
      </c>
      <c r="H104" s="121">
        <v>0</v>
      </c>
      <c r="I104" s="121">
        <f t="shared" si="1"/>
        <v>0</v>
      </c>
      <c r="J104" s="121">
        <v>10</v>
      </c>
      <c r="K104" s="121">
        <f t="shared" si="2"/>
        <v>239</v>
      </c>
      <c r="L104" s="121">
        <v>15</v>
      </c>
      <c r="M104" s="121">
        <f t="shared" si="3"/>
        <v>0</v>
      </c>
      <c r="N104" s="121">
        <v>0</v>
      </c>
      <c r="O104" s="121">
        <f t="shared" si="4"/>
        <v>0</v>
      </c>
      <c r="P104" s="121">
        <v>4.0000000000000001E-3</v>
      </c>
      <c r="Q104" s="121">
        <f t="shared" si="5"/>
        <v>0.1</v>
      </c>
      <c r="R104" s="121"/>
      <c r="S104" s="121" t="s">
        <v>130</v>
      </c>
      <c r="T104" s="121" t="s">
        <v>136</v>
      </c>
      <c r="U104" s="121">
        <v>0.03</v>
      </c>
      <c r="V104" s="121">
        <f t="shared" si="6"/>
        <v>0.72</v>
      </c>
      <c r="W104" s="121"/>
      <c r="X104" s="121" t="s">
        <v>131</v>
      </c>
      <c r="Y104" s="116"/>
      <c r="Z104" s="116"/>
      <c r="AA104" s="116"/>
      <c r="AB104" s="116"/>
      <c r="AC104" s="116"/>
      <c r="AD104" s="116"/>
      <c r="AE104" s="116"/>
      <c r="AF104" s="116"/>
      <c r="AG104" s="116" t="s">
        <v>132</v>
      </c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</row>
    <row r="105" spans="1:60" outlineLevel="1" x14ac:dyDescent="0.2">
      <c r="A105" s="119"/>
      <c r="B105" s="120"/>
      <c r="C105" s="146" t="s">
        <v>164</v>
      </c>
      <c r="D105" s="122"/>
      <c r="E105" s="123">
        <v>0.78</v>
      </c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16"/>
      <c r="Z105" s="116"/>
      <c r="AA105" s="116"/>
      <c r="AB105" s="116"/>
      <c r="AC105" s="116"/>
      <c r="AD105" s="116"/>
      <c r="AE105" s="116"/>
      <c r="AF105" s="116"/>
      <c r="AG105" s="116" t="s">
        <v>138</v>
      </c>
      <c r="AH105" s="116">
        <v>0</v>
      </c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</row>
    <row r="106" spans="1:60" outlineLevel="1" x14ac:dyDescent="0.2">
      <c r="A106" s="119"/>
      <c r="B106" s="120"/>
      <c r="C106" s="146" t="s">
        <v>167</v>
      </c>
      <c r="D106" s="122"/>
      <c r="E106" s="123">
        <v>15</v>
      </c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16"/>
      <c r="Z106" s="116"/>
      <c r="AA106" s="116"/>
      <c r="AB106" s="116"/>
      <c r="AC106" s="116"/>
      <c r="AD106" s="116"/>
      <c r="AE106" s="116"/>
      <c r="AF106" s="116"/>
      <c r="AG106" s="116" t="s">
        <v>138</v>
      </c>
      <c r="AH106" s="116">
        <v>0</v>
      </c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</row>
    <row r="107" spans="1:60" outlineLevel="1" x14ac:dyDescent="0.2">
      <c r="A107" s="119"/>
      <c r="B107" s="120"/>
      <c r="C107" s="146" t="s">
        <v>168</v>
      </c>
      <c r="D107" s="122"/>
      <c r="E107" s="123">
        <v>8.1199999999999992</v>
      </c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16"/>
      <c r="Z107" s="116"/>
      <c r="AA107" s="116"/>
      <c r="AB107" s="116"/>
      <c r="AC107" s="116"/>
      <c r="AD107" s="116"/>
      <c r="AE107" s="116"/>
      <c r="AF107" s="116"/>
      <c r="AG107" s="116" t="s">
        <v>138</v>
      </c>
      <c r="AH107" s="116">
        <v>0</v>
      </c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</row>
    <row r="108" spans="1:60" outlineLevel="1" x14ac:dyDescent="0.2">
      <c r="A108" s="131">
        <v>30</v>
      </c>
      <c r="B108" s="132" t="s">
        <v>208</v>
      </c>
      <c r="C108" s="145" t="s">
        <v>209</v>
      </c>
      <c r="D108" s="133" t="s">
        <v>135</v>
      </c>
      <c r="E108" s="134">
        <v>102.497</v>
      </c>
      <c r="F108" s="135"/>
      <c r="G108" s="136">
        <f>ROUND(E108*F108,2)</f>
        <v>0</v>
      </c>
      <c r="H108" s="121">
        <v>0</v>
      </c>
      <c r="I108" s="121">
        <f>ROUND(E108*H108,2)</f>
        <v>0</v>
      </c>
      <c r="J108" s="121">
        <v>10</v>
      </c>
      <c r="K108" s="121">
        <f>ROUND(E108*J108,2)</f>
        <v>1024.97</v>
      </c>
      <c r="L108" s="121">
        <v>15</v>
      </c>
      <c r="M108" s="121">
        <f>G108*(1+L108/100)</f>
        <v>0</v>
      </c>
      <c r="N108" s="121">
        <v>0</v>
      </c>
      <c r="O108" s="121">
        <f>ROUND(E108*N108,2)</f>
        <v>0</v>
      </c>
      <c r="P108" s="121">
        <v>4.0000000000000001E-3</v>
      </c>
      <c r="Q108" s="121">
        <f>ROUND(E108*P108,2)</f>
        <v>0.41</v>
      </c>
      <c r="R108" s="121"/>
      <c r="S108" s="121" t="s">
        <v>130</v>
      </c>
      <c r="T108" s="121" t="s">
        <v>136</v>
      </c>
      <c r="U108" s="121">
        <v>0.03</v>
      </c>
      <c r="V108" s="121">
        <f>ROUND(E108*U108,2)</f>
        <v>3.07</v>
      </c>
      <c r="W108" s="121"/>
      <c r="X108" s="121" t="s">
        <v>131</v>
      </c>
      <c r="Y108" s="116"/>
      <c r="Z108" s="116"/>
      <c r="AA108" s="116"/>
      <c r="AB108" s="116"/>
      <c r="AC108" s="116"/>
      <c r="AD108" s="116"/>
      <c r="AE108" s="116"/>
      <c r="AF108" s="116"/>
      <c r="AG108" s="116" t="s">
        <v>132</v>
      </c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</row>
    <row r="109" spans="1:60" outlineLevel="1" x14ac:dyDescent="0.2">
      <c r="A109" s="119"/>
      <c r="B109" s="120"/>
      <c r="C109" s="146" t="s">
        <v>175</v>
      </c>
      <c r="D109" s="122"/>
      <c r="E109" s="123">
        <v>30.16</v>
      </c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16"/>
      <c r="Z109" s="116"/>
      <c r="AA109" s="116"/>
      <c r="AB109" s="116"/>
      <c r="AC109" s="116"/>
      <c r="AD109" s="116"/>
      <c r="AE109" s="116"/>
      <c r="AF109" s="116"/>
      <c r="AG109" s="116" t="s">
        <v>138</v>
      </c>
      <c r="AH109" s="116">
        <v>0</v>
      </c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</row>
    <row r="110" spans="1:60" outlineLevel="1" x14ac:dyDescent="0.2">
      <c r="A110" s="119"/>
      <c r="B110" s="120"/>
      <c r="C110" s="146" t="s">
        <v>176</v>
      </c>
      <c r="D110" s="122"/>
      <c r="E110" s="123">
        <v>-3.5459999999999998</v>
      </c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16"/>
      <c r="Z110" s="116"/>
      <c r="AA110" s="116"/>
      <c r="AB110" s="116"/>
      <c r="AC110" s="116"/>
      <c r="AD110" s="116"/>
      <c r="AE110" s="116"/>
      <c r="AF110" s="116"/>
      <c r="AG110" s="116" t="s">
        <v>138</v>
      </c>
      <c r="AH110" s="116">
        <v>0</v>
      </c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</row>
    <row r="111" spans="1:60" outlineLevel="1" x14ac:dyDescent="0.2">
      <c r="A111" s="119"/>
      <c r="B111" s="120"/>
      <c r="C111" s="146" t="s">
        <v>177</v>
      </c>
      <c r="D111" s="122"/>
      <c r="E111" s="123">
        <v>-1.5760000000000001</v>
      </c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16"/>
      <c r="Z111" s="116"/>
      <c r="AA111" s="116"/>
      <c r="AB111" s="116"/>
      <c r="AC111" s="116"/>
      <c r="AD111" s="116"/>
      <c r="AE111" s="116"/>
      <c r="AF111" s="116"/>
      <c r="AG111" s="116" t="s">
        <v>138</v>
      </c>
      <c r="AH111" s="116">
        <v>0</v>
      </c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</row>
    <row r="112" spans="1:60" outlineLevel="1" x14ac:dyDescent="0.2">
      <c r="A112" s="119"/>
      <c r="B112" s="120"/>
      <c r="C112" s="146" t="s">
        <v>178</v>
      </c>
      <c r="D112" s="122"/>
      <c r="E112" s="123">
        <v>-2.4624999999999999</v>
      </c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16"/>
      <c r="Z112" s="116"/>
      <c r="AA112" s="116"/>
      <c r="AB112" s="116"/>
      <c r="AC112" s="116"/>
      <c r="AD112" s="116"/>
      <c r="AE112" s="116"/>
      <c r="AF112" s="116"/>
      <c r="AG112" s="116" t="s">
        <v>138</v>
      </c>
      <c r="AH112" s="116">
        <v>0</v>
      </c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</row>
    <row r="113" spans="1:60" outlineLevel="1" x14ac:dyDescent="0.2">
      <c r="A113" s="119"/>
      <c r="B113" s="120"/>
      <c r="C113" s="146" t="s">
        <v>179</v>
      </c>
      <c r="D113" s="122"/>
      <c r="E113" s="123">
        <v>9.8800000000000008</v>
      </c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16"/>
      <c r="Z113" s="116"/>
      <c r="AA113" s="116"/>
      <c r="AB113" s="116"/>
      <c r="AC113" s="116"/>
      <c r="AD113" s="116"/>
      <c r="AE113" s="116"/>
      <c r="AF113" s="116"/>
      <c r="AG113" s="116" t="s">
        <v>138</v>
      </c>
      <c r="AH113" s="116">
        <v>0</v>
      </c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</row>
    <row r="114" spans="1:60" outlineLevel="1" x14ac:dyDescent="0.2">
      <c r="A114" s="119"/>
      <c r="B114" s="120"/>
      <c r="C114" s="146" t="s">
        <v>180</v>
      </c>
      <c r="D114" s="122"/>
      <c r="E114" s="123">
        <v>-1.1819999999999999</v>
      </c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16"/>
      <c r="Z114" s="116"/>
      <c r="AA114" s="116"/>
      <c r="AB114" s="116"/>
      <c r="AC114" s="116"/>
      <c r="AD114" s="116"/>
      <c r="AE114" s="116"/>
      <c r="AF114" s="116"/>
      <c r="AG114" s="116" t="s">
        <v>138</v>
      </c>
      <c r="AH114" s="116">
        <v>0</v>
      </c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</row>
    <row r="115" spans="1:60" outlineLevel="1" x14ac:dyDescent="0.2">
      <c r="A115" s="119"/>
      <c r="B115" s="120"/>
      <c r="C115" s="146" t="s">
        <v>755</v>
      </c>
      <c r="D115" s="122"/>
      <c r="E115" s="123">
        <v>4.8</v>
      </c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16"/>
      <c r="Z115" s="116"/>
      <c r="AA115" s="116"/>
      <c r="AB115" s="116"/>
      <c r="AC115" s="116"/>
      <c r="AD115" s="116"/>
      <c r="AE115" s="116"/>
      <c r="AF115" s="116"/>
      <c r="AG115" s="116" t="s">
        <v>138</v>
      </c>
      <c r="AH115" s="116">
        <v>0</v>
      </c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</row>
    <row r="116" spans="1:60" outlineLevel="1" x14ac:dyDescent="0.2">
      <c r="A116" s="119"/>
      <c r="B116" s="120"/>
      <c r="C116" s="146" t="s">
        <v>182</v>
      </c>
      <c r="D116" s="122"/>
      <c r="E116" s="123">
        <v>9.1</v>
      </c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16"/>
      <c r="Z116" s="116"/>
      <c r="AA116" s="116"/>
      <c r="AB116" s="116"/>
      <c r="AC116" s="116"/>
      <c r="AD116" s="116"/>
      <c r="AE116" s="116"/>
      <c r="AF116" s="116"/>
      <c r="AG116" s="116" t="s">
        <v>138</v>
      </c>
      <c r="AH116" s="116">
        <v>0</v>
      </c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</row>
    <row r="117" spans="1:60" outlineLevel="1" x14ac:dyDescent="0.2">
      <c r="A117" s="119"/>
      <c r="B117" s="120"/>
      <c r="C117" s="146" t="s">
        <v>180</v>
      </c>
      <c r="D117" s="122"/>
      <c r="E117" s="123">
        <v>-1.1819999999999999</v>
      </c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16"/>
      <c r="Z117" s="116"/>
      <c r="AA117" s="116"/>
      <c r="AB117" s="116"/>
      <c r="AC117" s="116"/>
      <c r="AD117" s="116"/>
      <c r="AE117" s="116"/>
      <c r="AF117" s="116"/>
      <c r="AG117" s="116" t="s">
        <v>138</v>
      </c>
      <c r="AH117" s="116">
        <v>0</v>
      </c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</row>
    <row r="118" spans="1:60" outlineLevel="1" x14ac:dyDescent="0.2">
      <c r="A118" s="119"/>
      <c r="B118" s="120"/>
      <c r="C118" s="146" t="s">
        <v>183</v>
      </c>
      <c r="D118" s="122"/>
      <c r="E118" s="123">
        <v>41.6</v>
      </c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16"/>
      <c r="Z118" s="116"/>
      <c r="AA118" s="116"/>
      <c r="AB118" s="116"/>
      <c r="AC118" s="116"/>
      <c r="AD118" s="116"/>
      <c r="AE118" s="116"/>
      <c r="AF118" s="116"/>
      <c r="AG118" s="116" t="s">
        <v>138</v>
      </c>
      <c r="AH118" s="116">
        <v>0</v>
      </c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</row>
    <row r="119" spans="1:60" outlineLevel="1" x14ac:dyDescent="0.2">
      <c r="A119" s="119"/>
      <c r="B119" s="120"/>
      <c r="C119" s="146" t="s">
        <v>177</v>
      </c>
      <c r="D119" s="122"/>
      <c r="E119" s="123">
        <v>-1.5760000000000001</v>
      </c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16"/>
      <c r="Z119" s="116"/>
      <c r="AA119" s="116"/>
      <c r="AB119" s="116"/>
      <c r="AC119" s="116"/>
      <c r="AD119" s="116"/>
      <c r="AE119" s="116"/>
      <c r="AF119" s="116"/>
      <c r="AG119" s="116" t="s">
        <v>138</v>
      </c>
      <c r="AH119" s="116">
        <v>0</v>
      </c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</row>
    <row r="120" spans="1:60" outlineLevel="1" x14ac:dyDescent="0.2">
      <c r="A120" s="119"/>
      <c r="B120" s="120"/>
      <c r="C120" s="146" t="s">
        <v>178</v>
      </c>
      <c r="D120" s="122"/>
      <c r="E120" s="123">
        <v>-2.4624999999999999</v>
      </c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16"/>
      <c r="Z120" s="116"/>
      <c r="AA120" s="116"/>
      <c r="AB120" s="116"/>
      <c r="AC120" s="116"/>
      <c r="AD120" s="116"/>
      <c r="AE120" s="116"/>
      <c r="AF120" s="116"/>
      <c r="AG120" s="116" t="s">
        <v>138</v>
      </c>
      <c r="AH120" s="116">
        <v>0</v>
      </c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</row>
    <row r="121" spans="1:60" outlineLevel="1" x14ac:dyDescent="0.2">
      <c r="A121" s="119"/>
      <c r="B121" s="120"/>
      <c r="C121" s="146" t="s">
        <v>756</v>
      </c>
      <c r="D121" s="122"/>
      <c r="E121" s="123">
        <v>-3.6</v>
      </c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16"/>
      <c r="Z121" s="116"/>
      <c r="AA121" s="116"/>
      <c r="AB121" s="116"/>
      <c r="AC121" s="116"/>
      <c r="AD121" s="116"/>
      <c r="AE121" s="116"/>
      <c r="AF121" s="116"/>
      <c r="AG121" s="116" t="s">
        <v>138</v>
      </c>
      <c r="AH121" s="116">
        <v>0</v>
      </c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</row>
    <row r="122" spans="1:60" outlineLevel="1" x14ac:dyDescent="0.2">
      <c r="A122" s="119"/>
      <c r="B122" s="120"/>
      <c r="C122" s="146" t="s">
        <v>185</v>
      </c>
      <c r="D122" s="122"/>
      <c r="E122" s="123">
        <v>29.64</v>
      </c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16"/>
      <c r="Z122" s="116"/>
      <c r="AA122" s="116"/>
      <c r="AB122" s="116"/>
      <c r="AC122" s="116"/>
      <c r="AD122" s="116"/>
      <c r="AE122" s="116"/>
      <c r="AF122" s="116"/>
      <c r="AG122" s="116" t="s">
        <v>138</v>
      </c>
      <c r="AH122" s="116">
        <v>0</v>
      </c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</row>
    <row r="123" spans="1:60" outlineLevel="1" x14ac:dyDescent="0.2">
      <c r="A123" s="119"/>
      <c r="B123" s="120"/>
      <c r="C123" s="146" t="s">
        <v>177</v>
      </c>
      <c r="D123" s="122"/>
      <c r="E123" s="123">
        <v>-1.5760000000000001</v>
      </c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16"/>
      <c r="Z123" s="116"/>
      <c r="AA123" s="116"/>
      <c r="AB123" s="116"/>
      <c r="AC123" s="116"/>
      <c r="AD123" s="116"/>
      <c r="AE123" s="116"/>
      <c r="AF123" s="116"/>
      <c r="AG123" s="116" t="s">
        <v>138</v>
      </c>
      <c r="AH123" s="116">
        <v>0</v>
      </c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</row>
    <row r="124" spans="1:60" outlineLevel="1" x14ac:dyDescent="0.2">
      <c r="A124" s="119"/>
      <c r="B124" s="120"/>
      <c r="C124" s="146" t="s">
        <v>757</v>
      </c>
      <c r="D124" s="122"/>
      <c r="E124" s="123">
        <v>-3.52</v>
      </c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16"/>
      <c r="Z124" s="116"/>
      <c r="AA124" s="116"/>
      <c r="AB124" s="116"/>
      <c r="AC124" s="116"/>
      <c r="AD124" s="116"/>
      <c r="AE124" s="116"/>
      <c r="AF124" s="116"/>
      <c r="AG124" s="116" t="s">
        <v>138</v>
      </c>
      <c r="AH124" s="116">
        <v>0</v>
      </c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</row>
    <row r="125" spans="1:60" ht="22.5" outlineLevel="1" x14ac:dyDescent="0.2">
      <c r="A125" s="137">
        <v>31</v>
      </c>
      <c r="B125" s="138" t="s">
        <v>460</v>
      </c>
      <c r="C125" s="144" t="s">
        <v>461</v>
      </c>
      <c r="D125" s="139" t="s">
        <v>129</v>
      </c>
      <c r="E125" s="140">
        <v>3</v>
      </c>
      <c r="F125" s="141"/>
      <c r="G125" s="142">
        <f>ROUND(E125*F125,2)</f>
        <v>0</v>
      </c>
      <c r="H125" s="121">
        <v>4.2300000000000004</v>
      </c>
      <c r="I125" s="121">
        <f>ROUND(E125*H125,2)</f>
        <v>12.69</v>
      </c>
      <c r="J125" s="121">
        <v>193.77</v>
      </c>
      <c r="K125" s="121">
        <f>ROUND(E125*J125,2)</f>
        <v>581.30999999999995</v>
      </c>
      <c r="L125" s="121">
        <v>15</v>
      </c>
      <c r="M125" s="121">
        <f>G125*(1+L125/100)</f>
        <v>0</v>
      </c>
      <c r="N125" s="121">
        <v>3.6700000000000001E-3</v>
      </c>
      <c r="O125" s="121">
        <f>ROUND(E125*N125,2)</f>
        <v>0.01</v>
      </c>
      <c r="P125" s="121">
        <v>0</v>
      </c>
      <c r="Q125" s="121">
        <f>ROUND(E125*P125,2)</f>
        <v>0</v>
      </c>
      <c r="R125" s="121"/>
      <c r="S125" s="121" t="s">
        <v>130</v>
      </c>
      <c r="T125" s="121" t="s">
        <v>130</v>
      </c>
      <c r="U125" s="121">
        <v>0.433</v>
      </c>
      <c r="V125" s="121">
        <f>ROUND(E125*U125,2)</f>
        <v>1.3</v>
      </c>
      <c r="W125" s="121"/>
      <c r="X125" s="121" t="s">
        <v>131</v>
      </c>
      <c r="Y125" s="116"/>
      <c r="Z125" s="116"/>
      <c r="AA125" s="116"/>
      <c r="AB125" s="116"/>
      <c r="AC125" s="116"/>
      <c r="AD125" s="116"/>
      <c r="AE125" s="116"/>
      <c r="AF125" s="116"/>
      <c r="AG125" s="116" t="s">
        <v>132</v>
      </c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</row>
    <row r="126" spans="1:60" ht="22.5" outlineLevel="1" x14ac:dyDescent="0.2">
      <c r="A126" s="131">
        <v>32</v>
      </c>
      <c r="B126" s="132" t="s">
        <v>462</v>
      </c>
      <c r="C126" s="145" t="s">
        <v>463</v>
      </c>
      <c r="D126" s="133" t="s">
        <v>135</v>
      </c>
      <c r="E126" s="134">
        <v>18.34</v>
      </c>
      <c r="F126" s="135"/>
      <c r="G126" s="136">
        <f>ROUND(E126*F126,2)</f>
        <v>0</v>
      </c>
      <c r="H126" s="121">
        <v>0</v>
      </c>
      <c r="I126" s="121">
        <f>ROUND(E126*H126,2)</f>
        <v>0</v>
      </c>
      <c r="J126" s="121">
        <v>235.5</v>
      </c>
      <c r="K126" s="121">
        <f>ROUND(E126*J126,2)</f>
        <v>4319.07</v>
      </c>
      <c r="L126" s="121">
        <v>15</v>
      </c>
      <c r="M126" s="121">
        <f>G126*(1+L126/100)</f>
        <v>0</v>
      </c>
      <c r="N126" s="121">
        <v>0</v>
      </c>
      <c r="O126" s="121">
        <f>ROUND(E126*N126,2)</f>
        <v>0</v>
      </c>
      <c r="P126" s="121">
        <v>6.0999999999999999E-2</v>
      </c>
      <c r="Q126" s="121">
        <f>ROUND(E126*P126,2)</f>
        <v>1.1200000000000001</v>
      </c>
      <c r="R126" s="121"/>
      <c r="S126" s="121" t="s">
        <v>130</v>
      </c>
      <c r="T126" s="121" t="s">
        <v>130</v>
      </c>
      <c r="U126" s="121">
        <v>0</v>
      </c>
      <c r="V126" s="121">
        <f>ROUND(E126*U126,2)</f>
        <v>0</v>
      </c>
      <c r="W126" s="121"/>
      <c r="X126" s="121" t="s">
        <v>151</v>
      </c>
      <c r="Y126" s="116"/>
      <c r="Z126" s="116"/>
      <c r="AA126" s="116"/>
      <c r="AB126" s="116"/>
      <c r="AC126" s="116"/>
      <c r="AD126" s="116"/>
      <c r="AE126" s="116"/>
      <c r="AF126" s="116"/>
      <c r="AG126" s="116" t="s">
        <v>152</v>
      </c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</row>
    <row r="127" spans="1:60" outlineLevel="1" x14ac:dyDescent="0.2">
      <c r="A127" s="119"/>
      <c r="B127" s="120"/>
      <c r="C127" s="146" t="s">
        <v>761</v>
      </c>
      <c r="D127" s="122"/>
      <c r="E127" s="123">
        <v>16</v>
      </c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16"/>
      <c r="Z127" s="116"/>
      <c r="AA127" s="116"/>
      <c r="AB127" s="116"/>
      <c r="AC127" s="116"/>
      <c r="AD127" s="116"/>
      <c r="AE127" s="116"/>
      <c r="AF127" s="116"/>
      <c r="AG127" s="116" t="s">
        <v>138</v>
      </c>
      <c r="AH127" s="116">
        <v>0</v>
      </c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</row>
    <row r="128" spans="1:60" outlineLevel="1" x14ac:dyDescent="0.2">
      <c r="A128" s="119"/>
      <c r="B128" s="120"/>
      <c r="C128" s="146" t="s">
        <v>434</v>
      </c>
      <c r="D128" s="122"/>
      <c r="E128" s="123">
        <v>-1.2</v>
      </c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16"/>
      <c r="Z128" s="116"/>
      <c r="AA128" s="116"/>
      <c r="AB128" s="116"/>
      <c r="AC128" s="116"/>
      <c r="AD128" s="116"/>
      <c r="AE128" s="116"/>
      <c r="AF128" s="116"/>
      <c r="AG128" s="116" t="s">
        <v>138</v>
      </c>
      <c r="AH128" s="116">
        <v>0</v>
      </c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</row>
    <row r="129" spans="1:60" outlineLevel="1" x14ac:dyDescent="0.2">
      <c r="A129" s="119"/>
      <c r="B129" s="120"/>
      <c r="C129" s="146" t="s">
        <v>763</v>
      </c>
      <c r="D129" s="122"/>
      <c r="E129" s="123">
        <v>1.74</v>
      </c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16"/>
      <c r="Z129" s="116"/>
      <c r="AA129" s="116"/>
      <c r="AB129" s="116"/>
      <c r="AC129" s="116"/>
      <c r="AD129" s="116"/>
      <c r="AE129" s="116"/>
      <c r="AF129" s="116"/>
      <c r="AG129" s="116" t="s">
        <v>138</v>
      </c>
      <c r="AH129" s="116">
        <v>0</v>
      </c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</row>
    <row r="130" spans="1:60" outlineLevel="1" x14ac:dyDescent="0.2">
      <c r="A130" s="119"/>
      <c r="B130" s="120"/>
      <c r="C130" s="146" t="s">
        <v>764</v>
      </c>
      <c r="D130" s="122"/>
      <c r="E130" s="123">
        <v>1.8</v>
      </c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16"/>
      <c r="Z130" s="116"/>
      <c r="AA130" s="116"/>
      <c r="AB130" s="116"/>
      <c r="AC130" s="116"/>
      <c r="AD130" s="116"/>
      <c r="AE130" s="116"/>
      <c r="AF130" s="116"/>
      <c r="AG130" s="116" t="s">
        <v>138</v>
      </c>
      <c r="AH130" s="116">
        <v>0</v>
      </c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</row>
    <row r="131" spans="1:60" x14ac:dyDescent="0.2">
      <c r="A131" s="125" t="s">
        <v>125</v>
      </c>
      <c r="B131" s="126" t="s">
        <v>59</v>
      </c>
      <c r="C131" s="143" t="s">
        <v>60</v>
      </c>
      <c r="D131" s="127"/>
      <c r="E131" s="128"/>
      <c r="F131" s="129"/>
      <c r="G131" s="130">
        <f>SUMIF(AG132:AG132,"&lt;&gt;NOR",G132:G132)</f>
        <v>0</v>
      </c>
      <c r="H131" s="124"/>
      <c r="I131" s="124">
        <f>SUM(I132:I132)</f>
        <v>0</v>
      </c>
      <c r="J131" s="124"/>
      <c r="K131" s="124">
        <f>SUM(K132:K132)</f>
        <v>3852.95</v>
      </c>
      <c r="L131" s="124"/>
      <c r="M131" s="124">
        <f>SUM(M132:M132)</f>
        <v>0</v>
      </c>
      <c r="N131" s="124"/>
      <c r="O131" s="124">
        <f>SUM(O132:O132)</f>
        <v>0</v>
      </c>
      <c r="P131" s="124"/>
      <c r="Q131" s="124">
        <f>SUM(Q132:Q132)</f>
        <v>0</v>
      </c>
      <c r="R131" s="124"/>
      <c r="S131" s="124"/>
      <c r="T131" s="124"/>
      <c r="U131" s="124"/>
      <c r="V131" s="124">
        <f>SUM(V132:V132)</f>
        <v>8.7899999999999991</v>
      </c>
      <c r="W131" s="124"/>
      <c r="X131" s="124"/>
      <c r="AG131" t="s">
        <v>126</v>
      </c>
    </row>
    <row r="132" spans="1:60" outlineLevel="1" x14ac:dyDescent="0.2">
      <c r="A132" s="137">
        <v>33</v>
      </c>
      <c r="B132" s="138" t="s">
        <v>210</v>
      </c>
      <c r="C132" s="144" t="s">
        <v>211</v>
      </c>
      <c r="D132" s="139" t="s">
        <v>212</v>
      </c>
      <c r="E132" s="140">
        <v>3.4096899999999999</v>
      </c>
      <c r="F132" s="141"/>
      <c r="G132" s="142">
        <f>ROUND(E132*F132,2)</f>
        <v>0</v>
      </c>
      <c r="H132" s="121">
        <v>0</v>
      </c>
      <c r="I132" s="121">
        <f>ROUND(E132*H132,2)</f>
        <v>0</v>
      </c>
      <c r="J132" s="121">
        <v>1130</v>
      </c>
      <c r="K132" s="121">
        <f>ROUND(E132*J132,2)</f>
        <v>3852.95</v>
      </c>
      <c r="L132" s="121">
        <v>15</v>
      </c>
      <c r="M132" s="121">
        <f>G132*(1+L132/100)</f>
        <v>0</v>
      </c>
      <c r="N132" s="121">
        <v>0</v>
      </c>
      <c r="O132" s="121">
        <f>ROUND(E132*N132,2)</f>
        <v>0</v>
      </c>
      <c r="P132" s="121">
        <v>0</v>
      </c>
      <c r="Q132" s="121">
        <f>ROUND(E132*P132,2)</f>
        <v>0</v>
      </c>
      <c r="R132" s="121"/>
      <c r="S132" s="121" t="s">
        <v>130</v>
      </c>
      <c r="T132" s="121" t="s">
        <v>136</v>
      </c>
      <c r="U132" s="121">
        <v>2.577</v>
      </c>
      <c r="V132" s="121">
        <f>ROUND(E132*U132,2)</f>
        <v>8.7899999999999991</v>
      </c>
      <c r="W132" s="121"/>
      <c r="X132" s="121" t="s">
        <v>213</v>
      </c>
      <c r="Y132" s="116"/>
      <c r="Z132" s="116"/>
      <c r="AA132" s="116"/>
      <c r="AB132" s="116"/>
      <c r="AC132" s="116"/>
      <c r="AD132" s="116"/>
      <c r="AE132" s="116"/>
      <c r="AF132" s="116"/>
      <c r="AG132" s="116" t="s">
        <v>214</v>
      </c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</row>
    <row r="133" spans="1:60" x14ac:dyDescent="0.2">
      <c r="A133" s="125" t="s">
        <v>125</v>
      </c>
      <c r="B133" s="126" t="s">
        <v>61</v>
      </c>
      <c r="C133" s="143" t="s">
        <v>62</v>
      </c>
      <c r="D133" s="127"/>
      <c r="E133" s="128"/>
      <c r="F133" s="129"/>
      <c r="G133" s="130">
        <f>SUMIF(AG134:AG143,"&lt;&gt;NOR",G134:G143)</f>
        <v>0</v>
      </c>
      <c r="H133" s="124"/>
      <c r="I133" s="124">
        <f>SUM(I134:I143)</f>
        <v>4503.5499999999993</v>
      </c>
      <c r="J133" s="124"/>
      <c r="K133" s="124">
        <f>SUM(K134:K143)</f>
        <v>3049.6800000000003</v>
      </c>
      <c r="L133" s="124"/>
      <c r="M133" s="124">
        <f>SUM(M134:M143)</f>
        <v>0</v>
      </c>
      <c r="N133" s="124"/>
      <c r="O133" s="124">
        <f>SUM(O134:O143)</f>
        <v>0.04</v>
      </c>
      <c r="P133" s="124"/>
      <c r="Q133" s="124">
        <f>SUM(Q134:Q143)</f>
        <v>0</v>
      </c>
      <c r="R133" s="124"/>
      <c r="S133" s="124"/>
      <c r="T133" s="124"/>
      <c r="U133" s="124"/>
      <c r="V133" s="124">
        <f>SUM(V134:V143)</f>
        <v>5.45</v>
      </c>
      <c r="W133" s="124"/>
      <c r="X133" s="124"/>
      <c r="AG133" t="s">
        <v>126</v>
      </c>
    </row>
    <row r="134" spans="1:60" outlineLevel="1" x14ac:dyDescent="0.2">
      <c r="A134" s="131">
        <v>34</v>
      </c>
      <c r="B134" s="132" t="s">
        <v>466</v>
      </c>
      <c r="C134" s="145" t="s">
        <v>467</v>
      </c>
      <c r="D134" s="133" t="s">
        <v>135</v>
      </c>
      <c r="E134" s="134">
        <v>10.62</v>
      </c>
      <c r="F134" s="135"/>
      <c r="G134" s="136">
        <f>ROUND(E134*F134,2)</f>
        <v>0</v>
      </c>
      <c r="H134" s="121">
        <v>318.92</v>
      </c>
      <c r="I134" s="121">
        <f>ROUND(E134*H134,2)</f>
        <v>3386.93</v>
      </c>
      <c r="J134" s="121">
        <v>194.08</v>
      </c>
      <c r="K134" s="121">
        <f>ROUND(E134*J134,2)</f>
        <v>2061.13</v>
      </c>
      <c r="L134" s="121">
        <v>15</v>
      </c>
      <c r="M134" s="121">
        <f>G134*(1+L134/100)</f>
        <v>0</v>
      </c>
      <c r="N134" s="121">
        <v>3.6800000000000001E-3</v>
      </c>
      <c r="O134" s="121">
        <f>ROUND(E134*N134,2)</f>
        <v>0.04</v>
      </c>
      <c r="P134" s="121">
        <v>0</v>
      </c>
      <c r="Q134" s="121">
        <f>ROUND(E134*P134,2)</f>
        <v>0</v>
      </c>
      <c r="R134" s="121"/>
      <c r="S134" s="121" t="s">
        <v>130</v>
      </c>
      <c r="T134" s="121" t="s">
        <v>130</v>
      </c>
      <c r="U134" s="121">
        <v>0.38500000000000001</v>
      </c>
      <c r="V134" s="121">
        <f>ROUND(E134*U134,2)</f>
        <v>4.09</v>
      </c>
      <c r="W134" s="121"/>
      <c r="X134" s="121" t="s">
        <v>131</v>
      </c>
      <c r="Y134" s="116"/>
      <c r="Z134" s="116"/>
      <c r="AA134" s="116"/>
      <c r="AB134" s="116"/>
      <c r="AC134" s="116"/>
      <c r="AD134" s="116"/>
      <c r="AE134" s="116"/>
      <c r="AF134" s="116"/>
      <c r="AG134" s="116" t="s">
        <v>132</v>
      </c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</row>
    <row r="135" spans="1:60" outlineLevel="1" x14ac:dyDescent="0.2">
      <c r="A135" s="119"/>
      <c r="B135" s="120"/>
      <c r="C135" s="146" t="s">
        <v>165</v>
      </c>
      <c r="D135" s="122"/>
      <c r="E135" s="123">
        <v>3.99</v>
      </c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16"/>
      <c r="Z135" s="116"/>
      <c r="AA135" s="116"/>
      <c r="AB135" s="116"/>
      <c r="AC135" s="116"/>
      <c r="AD135" s="116"/>
      <c r="AE135" s="116"/>
      <c r="AF135" s="116"/>
      <c r="AG135" s="116" t="s">
        <v>138</v>
      </c>
      <c r="AH135" s="116">
        <v>0</v>
      </c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</row>
    <row r="136" spans="1:60" outlineLevel="1" x14ac:dyDescent="0.2">
      <c r="A136" s="119"/>
      <c r="B136" s="120"/>
      <c r="C136" s="146" t="s">
        <v>765</v>
      </c>
      <c r="D136" s="122"/>
      <c r="E136" s="123">
        <v>0.74</v>
      </c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16"/>
      <c r="Z136" s="116"/>
      <c r="AA136" s="116"/>
      <c r="AB136" s="116"/>
      <c r="AC136" s="116"/>
      <c r="AD136" s="116"/>
      <c r="AE136" s="116"/>
      <c r="AF136" s="116"/>
      <c r="AG136" s="116" t="s">
        <v>138</v>
      </c>
      <c r="AH136" s="116">
        <v>0</v>
      </c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</row>
    <row r="137" spans="1:60" outlineLevel="1" x14ac:dyDescent="0.2">
      <c r="A137" s="119"/>
      <c r="B137" s="120"/>
      <c r="C137" s="146" t="s">
        <v>469</v>
      </c>
      <c r="D137" s="122"/>
      <c r="E137" s="123">
        <v>5.89</v>
      </c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16"/>
      <c r="Z137" s="116"/>
      <c r="AA137" s="116"/>
      <c r="AB137" s="116"/>
      <c r="AC137" s="116"/>
      <c r="AD137" s="116"/>
      <c r="AE137" s="116"/>
      <c r="AF137" s="116"/>
      <c r="AG137" s="116" t="s">
        <v>138</v>
      </c>
      <c r="AH137" s="116">
        <v>0</v>
      </c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</row>
    <row r="138" spans="1:60" outlineLevel="1" x14ac:dyDescent="0.2">
      <c r="A138" s="131">
        <v>35</v>
      </c>
      <c r="B138" s="132" t="s">
        <v>470</v>
      </c>
      <c r="C138" s="145" t="s">
        <v>471</v>
      </c>
      <c r="D138" s="133" t="s">
        <v>141</v>
      </c>
      <c r="E138" s="134">
        <v>12.4</v>
      </c>
      <c r="F138" s="135"/>
      <c r="G138" s="136">
        <f>ROUND(E138*F138,2)</f>
        <v>0</v>
      </c>
      <c r="H138" s="121">
        <v>90.05</v>
      </c>
      <c r="I138" s="121">
        <f>ROUND(E138*H138,2)</f>
        <v>1116.6199999999999</v>
      </c>
      <c r="J138" s="121">
        <v>55.45</v>
      </c>
      <c r="K138" s="121">
        <f>ROUND(E138*J138,2)</f>
        <v>687.58</v>
      </c>
      <c r="L138" s="121">
        <v>15</v>
      </c>
      <c r="M138" s="121">
        <f>G138*(1+L138/100)</f>
        <v>0</v>
      </c>
      <c r="N138" s="121">
        <v>3.2000000000000003E-4</v>
      </c>
      <c r="O138" s="121">
        <f>ROUND(E138*N138,2)</f>
        <v>0</v>
      </c>
      <c r="P138" s="121">
        <v>0</v>
      </c>
      <c r="Q138" s="121">
        <f>ROUND(E138*P138,2)</f>
        <v>0</v>
      </c>
      <c r="R138" s="121"/>
      <c r="S138" s="121" t="s">
        <v>130</v>
      </c>
      <c r="T138" s="121" t="s">
        <v>130</v>
      </c>
      <c r="U138" s="121">
        <v>0.11</v>
      </c>
      <c r="V138" s="121">
        <f>ROUND(E138*U138,2)</f>
        <v>1.36</v>
      </c>
      <c r="W138" s="121"/>
      <c r="X138" s="121" t="s">
        <v>131</v>
      </c>
      <c r="Y138" s="116"/>
      <c r="Z138" s="116"/>
      <c r="AA138" s="116"/>
      <c r="AB138" s="116"/>
      <c r="AC138" s="116"/>
      <c r="AD138" s="116"/>
      <c r="AE138" s="116"/>
      <c r="AF138" s="116"/>
      <c r="AG138" s="116" t="s">
        <v>132</v>
      </c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</row>
    <row r="139" spans="1:60" outlineLevel="1" x14ac:dyDescent="0.2">
      <c r="A139" s="119"/>
      <c r="B139" s="120"/>
      <c r="C139" s="146" t="s">
        <v>766</v>
      </c>
      <c r="D139" s="122"/>
      <c r="E139" s="123">
        <v>7.4</v>
      </c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16"/>
      <c r="Z139" s="116"/>
      <c r="AA139" s="116"/>
      <c r="AB139" s="116"/>
      <c r="AC139" s="116"/>
      <c r="AD139" s="116"/>
      <c r="AE139" s="116"/>
      <c r="AF139" s="116"/>
      <c r="AG139" s="116" t="s">
        <v>138</v>
      </c>
      <c r="AH139" s="116">
        <v>0</v>
      </c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</row>
    <row r="140" spans="1:60" outlineLevel="1" x14ac:dyDescent="0.2">
      <c r="A140" s="119"/>
      <c r="B140" s="120"/>
      <c r="C140" s="146" t="s">
        <v>767</v>
      </c>
      <c r="D140" s="122"/>
      <c r="E140" s="123">
        <v>1.2</v>
      </c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16"/>
      <c r="Z140" s="116"/>
      <c r="AA140" s="116"/>
      <c r="AB140" s="116"/>
      <c r="AC140" s="116"/>
      <c r="AD140" s="116"/>
      <c r="AE140" s="116"/>
      <c r="AF140" s="116"/>
      <c r="AG140" s="116" t="s">
        <v>138</v>
      </c>
      <c r="AH140" s="116">
        <v>0</v>
      </c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</row>
    <row r="141" spans="1:60" outlineLevel="1" x14ac:dyDescent="0.2">
      <c r="A141" s="119"/>
      <c r="B141" s="120"/>
      <c r="C141" s="146" t="s">
        <v>475</v>
      </c>
      <c r="D141" s="122"/>
      <c r="E141" s="123">
        <v>1.5</v>
      </c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16"/>
      <c r="Z141" s="116"/>
      <c r="AA141" s="116"/>
      <c r="AB141" s="116"/>
      <c r="AC141" s="116"/>
      <c r="AD141" s="116"/>
      <c r="AE141" s="116"/>
      <c r="AF141" s="116"/>
      <c r="AG141" s="116" t="s">
        <v>138</v>
      </c>
      <c r="AH141" s="116">
        <v>0</v>
      </c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</row>
    <row r="142" spans="1:60" outlineLevel="1" x14ac:dyDescent="0.2">
      <c r="A142" s="119"/>
      <c r="B142" s="120"/>
      <c r="C142" s="146" t="s">
        <v>642</v>
      </c>
      <c r="D142" s="122"/>
      <c r="E142" s="123">
        <v>2.2999999999999998</v>
      </c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16"/>
      <c r="Z142" s="116"/>
      <c r="AA142" s="116"/>
      <c r="AB142" s="116"/>
      <c r="AC142" s="116"/>
      <c r="AD142" s="116"/>
      <c r="AE142" s="116"/>
      <c r="AF142" s="116"/>
      <c r="AG142" s="116" t="s">
        <v>138</v>
      </c>
      <c r="AH142" s="116">
        <v>0</v>
      </c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</row>
    <row r="143" spans="1:60" outlineLevel="1" x14ac:dyDescent="0.2">
      <c r="A143" s="137">
        <v>36</v>
      </c>
      <c r="B143" s="138" t="s">
        <v>476</v>
      </c>
      <c r="C143" s="144" t="s">
        <v>477</v>
      </c>
      <c r="D143" s="139" t="s">
        <v>0</v>
      </c>
      <c r="E143" s="140">
        <v>72.522599999999997</v>
      </c>
      <c r="F143" s="141"/>
      <c r="G143" s="142">
        <f>ROUND(E143*F143,2)</f>
        <v>0</v>
      </c>
      <c r="H143" s="121">
        <v>0</v>
      </c>
      <c r="I143" s="121">
        <f>ROUND(E143*H143,2)</f>
        <v>0</v>
      </c>
      <c r="J143" s="121">
        <v>4.1500000000000004</v>
      </c>
      <c r="K143" s="121">
        <f>ROUND(E143*J143,2)</f>
        <v>300.97000000000003</v>
      </c>
      <c r="L143" s="121">
        <v>15</v>
      </c>
      <c r="M143" s="121">
        <f>G143*(1+L143/100)</f>
        <v>0</v>
      </c>
      <c r="N143" s="121">
        <v>0</v>
      </c>
      <c r="O143" s="121">
        <f>ROUND(E143*N143,2)</f>
        <v>0</v>
      </c>
      <c r="P143" s="121">
        <v>0</v>
      </c>
      <c r="Q143" s="121">
        <f>ROUND(E143*P143,2)</f>
        <v>0</v>
      </c>
      <c r="R143" s="121"/>
      <c r="S143" s="121" t="s">
        <v>130</v>
      </c>
      <c r="T143" s="121" t="s">
        <v>130</v>
      </c>
      <c r="U143" s="121">
        <v>0</v>
      </c>
      <c r="V143" s="121">
        <f>ROUND(E143*U143,2)</f>
        <v>0</v>
      </c>
      <c r="W143" s="121"/>
      <c r="X143" s="121" t="s">
        <v>213</v>
      </c>
      <c r="Y143" s="116"/>
      <c r="Z143" s="116"/>
      <c r="AA143" s="116"/>
      <c r="AB143" s="116"/>
      <c r="AC143" s="116"/>
      <c r="AD143" s="116"/>
      <c r="AE143" s="116"/>
      <c r="AF143" s="116"/>
      <c r="AG143" s="116" t="s">
        <v>214</v>
      </c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</row>
    <row r="144" spans="1:60" x14ac:dyDescent="0.2">
      <c r="A144" s="125" t="s">
        <v>125</v>
      </c>
      <c r="B144" s="126" t="s">
        <v>63</v>
      </c>
      <c r="C144" s="143" t="s">
        <v>64</v>
      </c>
      <c r="D144" s="127"/>
      <c r="E144" s="128"/>
      <c r="F144" s="129"/>
      <c r="G144" s="130">
        <f>SUMIF(AG145:AG145,"&lt;&gt;NOR",G145:G145)</f>
        <v>0</v>
      </c>
      <c r="H144" s="124"/>
      <c r="I144" s="124">
        <f>SUM(I145:I145)</f>
        <v>0</v>
      </c>
      <c r="J144" s="124"/>
      <c r="K144" s="124">
        <f>SUM(K145:K145)</f>
        <v>3000</v>
      </c>
      <c r="L144" s="124"/>
      <c r="M144" s="124">
        <f>SUM(M145:M145)</f>
        <v>0</v>
      </c>
      <c r="N144" s="124"/>
      <c r="O144" s="124">
        <f>SUM(O145:O145)</f>
        <v>0</v>
      </c>
      <c r="P144" s="124"/>
      <c r="Q144" s="124">
        <f>SUM(Q145:Q145)</f>
        <v>0</v>
      </c>
      <c r="R144" s="124"/>
      <c r="S144" s="124"/>
      <c r="T144" s="124"/>
      <c r="U144" s="124"/>
      <c r="V144" s="124">
        <f>SUM(V145:V145)</f>
        <v>0.16</v>
      </c>
      <c r="W144" s="124"/>
      <c r="X144" s="124"/>
      <c r="AG144" t="s">
        <v>126</v>
      </c>
    </row>
    <row r="145" spans="1:60" ht="22.5" outlineLevel="1" x14ac:dyDescent="0.2">
      <c r="A145" s="137">
        <v>37</v>
      </c>
      <c r="B145" s="138" t="s">
        <v>215</v>
      </c>
      <c r="C145" s="144" t="s">
        <v>478</v>
      </c>
      <c r="D145" s="139" t="s">
        <v>217</v>
      </c>
      <c r="E145" s="140">
        <v>1</v>
      </c>
      <c r="F145" s="141"/>
      <c r="G145" s="142">
        <f>ROUND(E145*F145,2)</f>
        <v>0</v>
      </c>
      <c r="H145" s="121">
        <v>0</v>
      </c>
      <c r="I145" s="121">
        <f>ROUND(E145*H145,2)</f>
        <v>0</v>
      </c>
      <c r="J145" s="121">
        <v>3000</v>
      </c>
      <c r="K145" s="121">
        <f>ROUND(E145*J145,2)</f>
        <v>3000</v>
      </c>
      <c r="L145" s="121">
        <v>15</v>
      </c>
      <c r="M145" s="121">
        <f>G145*(1+L145/100)</f>
        <v>0</v>
      </c>
      <c r="N145" s="121">
        <v>0</v>
      </c>
      <c r="O145" s="121">
        <f>ROUND(E145*N145,2)</f>
        <v>0</v>
      </c>
      <c r="P145" s="121">
        <v>0</v>
      </c>
      <c r="Q145" s="121">
        <f>ROUND(E145*P145,2)</f>
        <v>0</v>
      </c>
      <c r="R145" s="121"/>
      <c r="S145" s="121" t="s">
        <v>145</v>
      </c>
      <c r="T145" s="121" t="s">
        <v>146</v>
      </c>
      <c r="U145" s="121">
        <v>0.157</v>
      </c>
      <c r="V145" s="121">
        <f>ROUND(E145*U145,2)</f>
        <v>0.16</v>
      </c>
      <c r="W145" s="121"/>
      <c r="X145" s="121" t="s">
        <v>131</v>
      </c>
      <c r="Y145" s="116"/>
      <c r="Z145" s="116"/>
      <c r="AA145" s="116"/>
      <c r="AB145" s="116"/>
      <c r="AC145" s="116"/>
      <c r="AD145" s="116"/>
      <c r="AE145" s="116"/>
      <c r="AF145" s="116"/>
      <c r="AG145" s="116" t="s">
        <v>132</v>
      </c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</row>
    <row r="146" spans="1:60" x14ac:dyDescent="0.2">
      <c r="A146" s="125" t="s">
        <v>125</v>
      </c>
      <c r="B146" s="126" t="s">
        <v>65</v>
      </c>
      <c r="C146" s="143" t="s">
        <v>66</v>
      </c>
      <c r="D146" s="127"/>
      <c r="E146" s="128"/>
      <c r="F146" s="129"/>
      <c r="G146" s="130">
        <f>SUMIF(AG147:AG153,"&lt;&gt;NOR",G147:G153)</f>
        <v>0</v>
      </c>
      <c r="H146" s="124"/>
      <c r="I146" s="124">
        <f>SUM(I147:I153)</f>
        <v>1294.3699999999999</v>
      </c>
      <c r="J146" s="124"/>
      <c r="K146" s="124">
        <f>SUM(K147:K153)</f>
        <v>4470.1400000000003</v>
      </c>
      <c r="L146" s="124"/>
      <c r="M146" s="124">
        <f>SUM(M147:M153)</f>
        <v>0</v>
      </c>
      <c r="N146" s="124"/>
      <c r="O146" s="124">
        <f>SUM(O147:O153)</f>
        <v>0</v>
      </c>
      <c r="P146" s="124"/>
      <c r="Q146" s="124">
        <f>SUM(Q147:Q153)</f>
        <v>0</v>
      </c>
      <c r="R146" s="124"/>
      <c r="S146" s="124"/>
      <c r="T146" s="124"/>
      <c r="U146" s="124"/>
      <c r="V146" s="124">
        <f>SUM(V147:V153)</f>
        <v>5.0699999999999994</v>
      </c>
      <c r="W146" s="124"/>
      <c r="X146" s="124"/>
      <c r="AG146" t="s">
        <v>126</v>
      </c>
    </row>
    <row r="147" spans="1:60" outlineLevel="1" x14ac:dyDescent="0.2">
      <c r="A147" s="137">
        <v>38</v>
      </c>
      <c r="B147" s="138" t="s">
        <v>479</v>
      </c>
      <c r="C147" s="144" t="s">
        <v>480</v>
      </c>
      <c r="D147" s="139" t="s">
        <v>141</v>
      </c>
      <c r="E147" s="140">
        <v>7</v>
      </c>
      <c r="F147" s="141"/>
      <c r="G147" s="142">
        <f t="shared" ref="G147:G153" si="7">ROUND(E147*F147,2)</f>
        <v>0</v>
      </c>
      <c r="H147" s="121">
        <v>184.91</v>
      </c>
      <c r="I147" s="121">
        <f t="shared" ref="I147:I153" si="8">ROUND(E147*H147,2)</f>
        <v>1294.3699999999999</v>
      </c>
      <c r="J147" s="121">
        <v>266.08999999999997</v>
      </c>
      <c r="K147" s="121">
        <f t="shared" ref="K147:K153" si="9">ROUND(E147*J147,2)</f>
        <v>1862.63</v>
      </c>
      <c r="L147" s="121">
        <v>15</v>
      </c>
      <c r="M147" s="121">
        <f t="shared" ref="M147:M153" si="10">G147*(1+L147/100)</f>
        <v>0</v>
      </c>
      <c r="N147" s="121">
        <v>5.1999999999999995E-4</v>
      </c>
      <c r="O147" s="121">
        <f t="shared" ref="O147:O153" si="11">ROUND(E147*N147,2)</f>
        <v>0</v>
      </c>
      <c r="P147" s="121">
        <v>0</v>
      </c>
      <c r="Q147" s="121">
        <f t="shared" ref="Q147:Q153" si="12">ROUND(E147*P147,2)</f>
        <v>0</v>
      </c>
      <c r="R147" s="121"/>
      <c r="S147" s="121" t="s">
        <v>130</v>
      </c>
      <c r="T147" s="121" t="s">
        <v>130</v>
      </c>
      <c r="U147" s="121">
        <v>0.52900000000000003</v>
      </c>
      <c r="V147" s="121">
        <f t="shared" ref="V147:V153" si="13">ROUND(E147*U147,2)</f>
        <v>3.7</v>
      </c>
      <c r="W147" s="121"/>
      <c r="X147" s="121" t="s">
        <v>131</v>
      </c>
      <c r="Y147" s="116"/>
      <c r="Z147" s="116"/>
      <c r="AA147" s="116"/>
      <c r="AB147" s="116"/>
      <c r="AC147" s="116"/>
      <c r="AD147" s="116"/>
      <c r="AE147" s="116"/>
      <c r="AF147" s="116"/>
      <c r="AG147" s="116" t="s">
        <v>132</v>
      </c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</row>
    <row r="148" spans="1:60" outlineLevel="1" x14ac:dyDescent="0.2">
      <c r="A148" s="137">
        <v>39</v>
      </c>
      <c r="B148" s="138" t="s">
        <v>481</v>
      </c>
      <c r="C148" s="144" t="s">
        <v>482</v>
      </c>
      <c r="D148" s="139" t="s">
        <v>129</v>
      </c>
      <c r="E148" s="140">
        <v>2</v>
      </c>
      <c r="F148" s="141"/>
      <c r="G148" s="142">
        <f t="shared" si="7"/>
        <v>0</v>
      </c>
      <c r="H148" s="121">
        <v>0</v>
      </c>
      <c r="I148" s="121">
        <f t="shared" si="8"/>
        <v>0</v>
      </c>
      <c r="J148" s="121">
        <v>79.2</v>
      </c>
      <c r="K148" s="121">
        <f t="shared" si="9"/>
        <v>158.4</v>
      </c>
      <c r="L148" s="121">
        <v>15</v>
      </c>
      <c r="M148" s="121">
        <f t="shared" si="10"/>
        <v>0</v>
      </c>
      <c r="N148" s="121">
        <v>0</v>
      </c>
      <c r="O148" s="121">
        <f t="shared" si="11"/>
        <v>0</v>
      </c>
      <c r="P148" s="121">
        <v>0</v>
      </c>
      <c r="Q148" s="121">
        <f t="shared" si="12"/>
        <v>0</v>
      </c>
      <c r="R148" s="121"/>
      <c r="S148" s="121" t="s">
        <v>130</v>
      </c>
      <c r="T148" s="121" t="s">
        <v>130</v>
      </c>
      <c r="U148" s="121">
        <v>0.157</v>
      </c>
      <c r="V148" s="121">
        <f t="shared" si="13"/>
        <v>0.31</v>
      </c>
      <c r="W148" s="121"/>
      <c r="X148" s="121" t="s">
        <v>131</v>
      </c>
      <c r="Y148" s="116"/>
      <c r="Z148" s="116"/>
      <c r="AA148" s="116"/>
      <c r="AB148" s="116"/>
      <c r="AC148" s="116"/>
      <c r="AD148" s="116"/>
      <c r="AE148" s="116"/>
      <c r="AF148" s="116"/>
      <c r="AG148" s="116" t="s">
        <v>132</v>
      </c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</row>
    <row r="149" spans="1:60" outlineLevel="1" x14ac:dyDescent="0.2">
      <c r="A149" s="137">
        <v>40</v>
      </c>
      <c r="B149" s="138" t="s">
        <v>483</v>
      </c>
      <c r="C149" s="144" t="s">
        <v>484</v>
      </c>
      <c r="D149" s="139" t="s">
        <v>129</v>
      </c>
      <c r="E149" s="140">
        <v>2</v>
      </c>
      <c r="F149" s="141"/>
      <c r="G149" s="142">
        <f t="shared" si="7"/>
        <v>0</v>
      </c>
      <c r="H149" s="121">
        <v>0</v>
      </c>
      <c r="I149" s="121">
        <f t="shared" si="8"/>
        <v>0</v>
      </c>
      <c r="J149" s="121">
        <v>87.7</v>
      </c>
      <c r="K149" s="121">
        <f t="shared" si="9"/>
        <v>175.4</v>
      </c>
      <c r="L149" s="121">
        <v>15</v>
      </c>
      <c r="M149" s="121">
        <f t="shared" si="10"/>
        <v>0</v>
      </c>
      <c r="N149" s="121">
        <v>0</v>
      </c>
      <c r="O149" s="121">
        <f t="shared" si="11"/>
        <v>0</v>
      </c>
      <c r="P149" s="121">
        <v>0</v>
      </c>
      <c r="Q149" s="121">
        <f t="shared" si="12"/>
        <v>0</v>
      </c>
      <c r="R149" s="121"/>
      <c r="S149" s="121" t="s">
        <v>130</v>
      </c>
      <c r="T149" s="121" t="s">
        <v>130</v>
      </c>
      <c r="U149" s="121">
        <v>0.17399999999999999</v>
      </c>
      <c r="V149" s="121">
        <f t="shared" si="13"/>
        <v>0.35</v>
      </c>
      <c r="W149" s="121"/>
      <c r="X149" s="121" t="s">
        <v>131</v>
      </c>
      <c r="Y149" s="116"/>
      <c r="Z149" s="116"/>
      <c r="AA149" s="116"/>
      <c r="AB149" s="116"/>
      <c r="AC149" s="116"/>
      <c r="AD149" s="116"/>
      <c r="AE149" s="116"/>
      <c r="AF149" s="116"/>
      <c r="AG149" s="116" t="s">
        <v>132</v>
      </c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</row>
    <row r="150" spans="1:60" outlineLevel="1" x14ac:dyDescent="0.2">
      <c r="A150" s="137">
        <v>41</v>
      </c>
      <c r="B150" s="138" t="s">
        <v>485</v>
      </c>
      <c r="C150" s="144" t="s">
        <v>486</v>
      </c>
      <c r="D150" s="139" t="s">
        <v>129</v>
      </c>
      <c r="E150" s="140">
        <v>1</v>
      </c>
      <c r="F150" s="141"/>
      <c r="G150" s="142">
        <f t="shared" si="7"/>
        <v>0</v>
      </c>
      <c r="H150" s="121">
        <v>0</v>
      </c>
      <c r="I150" s="121">
        <f t="shared" si="8"/>
        <v>0</v>
      </c>
      <c r="J150" s="121">
        <v>130.5</v>
      </c>
      <c r="K150" s="121">
        <f t="shared" si="9"/>
        <v>130.5</v>
      </c>
      <c r="L150" s="121">
        <v>15</v>
      </c>
      <c r="M150" s="121">
        <f t="shared" si="10"/>
        <v>0</v>
      </c>
      <c r="N150" s="121">
        <v>0</v>
      </c>
      <c r="O150" s="121">
        <f t="shared" si="11"/>
        <v>0</v>
      </c>
      <c r="P150" s="121">
        <v>0</v>
      </c>
      <c r="Q150" s="121">
        <f t="shared" si="12"/>
        <v>0</v>
      </c>
      <c r="R150" s="121"/>
      <c r="S150" s="121" t="s">
        <v>130</v>
      </c>
      <c r="T150" s="121" t="s">
        <v>130</v>
      </c>
      <c r="U150" s="121">
        <v>0.25900000000000001</v>
      </c>
      <c r="V150" s="121">
        <f t="shared" si="13"/>
        <v>0.26</v>
      </c>
      <c r="W150" s="121"/>
      <c r="X150" s="121" t="s">
        <v>131</v>
      </c>
      <c r="Y150" s="116"/>
      <c r="Z150" s="116"/>
      <c r="AA150" s="116"/>
      <c r="AB150" s="116"/>
      <c r="AC150" s="116"/>
      <c r="AD150" s="116"/>
      <c r="AE150" s="116"/>
      <c r="AF150" s="116"/>
      <c r="AG150" s="116" t="s">
        <v>132</v>
      </c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</row>
    <row r="151" spans="1:60" outlineLevel="1" x14ac:dyDescent="0.2">
      <c r="A151" s="137">
        <v>42</v>
      </c>
      <c r="B151" s="138" t="s">
        <v>487</v>
      </c>
      <c r="C151" s="144" t="s">
        <v>488</v>
      </c>
      <c r="D151" s="139" t="s">
        <v>129</v>
      </c>
      <c r="E151" s="140">
        <v>1</v>
      </c>
      <c r="F151" s="141"/>
      <c r="G151" s="142">
        <f t="shared" si="7"/>
        <v>0</v>
      </c>
      <c r="H151" s="121">
        <v>0</v>
      </c>
      <c r="I151" s="121">
        <f t="shared" si="8"/>
        <v>0</v>
      </c>
      <c r="J151" s="121">
        <v>238.5</v>
      </c>
      <c r="K151" s="121">
        <f t="shared" si="9"/>
        <v>238.5</v>
      </c>
      <c r="L151" s="121">
        <v>15</v>
      </c>
      <c r="M151" s="121">
        <f t="shared" si="10"/>
        <v>0</v>
      </c>
      <c r="N151" s="121">
        <v>0</v>
      </c>
      <c r="O151" s="121">
        <f t="shared" si="11"/>
        <v>0</v>
      </c>
      <c r="P151" s="121">
        <v>0</v>
      </c>
      <c r="Q151" s="121">
        <f t="shared" si="12"/>
        <v>0</v>
      </c>
      <c r="R151" s="121"/>
      <c r="S151" s="121" t="s">
        <v>130</v>
      </c>
      <c r="T151" s="121" t="s">
        <v>136</v>
      </c>
      <c r="U151" s="121">
        <v>0.45</v>
      </c>
      <c r="V151" s="121">
        <f t="shared" si="13"/>
        <v>0.45</v>
      </c>
      <c r="W151" s="121"/>
      <c r="X151" s="121" t="s">
        <v>131</v>
      </c>
      <c r="Y151" s="116"/>
      <c r="Z151" s="116"/>
      <c r="AA151" s="116"/>
      <c r="AB151" s="116"/>
      <c r="AC151" s="116"/>
      <c r="AD151" s="116"/>
      <c r="AE151" s="116"/>
      <c r="AF151" s="116"/>
      <c r="AG151" s="116" t="s">
        <v>132</v>
      </c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</row>
    <row r="152" spans="1:60" ht="22.5" outlineLevel="1" x14ac:dyDescent="0.2">
      <c r="A152" s="137">
        <v>43</v>
      </c>
      <c r="B152" s="138" t="s">
        <v>489</v>
      </c>
      <c r="C152" s="144" t="s">
        <v>490</v>
      </c>
      <c r="D152" s="139" t="s">
        <v>273</v>
      </c>
      <c r="E152" s="140">
        <v>4</v>
      </c>
      <c r="F152" s="141"/>
      <c r="G152" s="142">
        <f t="shared" si="7"/>
        <v>0</v>
      </c>
      <c r="H152" s="121">
        <v>0</v>
      </c>
      <c r="I152" s="121">
        <f t="shared" si="8"/>
        <v>0</v>
      </c>
      <c r="J152" s="121">
        <v>450</v>
      </c>
      <c r="K152" s="121">
        <f t="shared" si="9"/>
        <v>1800</v>
      </c>
      <c r="L152" s="121">
        <v>15</v>
      </c>
      <c r="M152" s="121">
        <f t="shared" si="10"/>
        <v>0</v>
      </c>
      <c r="N152" s="121">
        <v>0</v>
      </c>
      <c r="O152" s="121">
        <f t="shared" si="11"/>
        <v>0</v>
      </c>
      <c r="P152" s="121">
        <v>0</v>
      </c>
      <c r="Q152" s="121">
        <f t="shared" si="12"/>
        <v>0</v>
      </c>
      <c r="R152" s="121"/>
      <c r="S152" s="121" t="s">
        <v>145</v>
      </c>
      <c r="T152" s="121" t="s">
        <v>146</v>
      </c>
      <c r="U152" s="121">
        <v>0</v>
      </c>
      <c r="V152" s="121">
        <f t="shared" si="13"/>
        <v>0</v>
      </c>
      <c r="W152" s="121"/>
      <c r="X152" s="121" t="s">
        <v>131</v>
      </c>
      <c r="Y152" s="116"/>
      <c r="Z152" s="116"/>
      <c r="AA152" s="116"/>
      <c r="AB152" s="116"/>
      <c r="AC152" s="116"/>
      <c r="AD152" s="116"/>
      <c r="AE152" s="116"/>
      <c r="AF152" s="116"/>
      <c r="AG152" s="116" t="s">
        <v>132</v>
      </c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</row>
    <row r="153" spans="1:60" outlineLevel="1" x14ac:dyDescent="0.2">
      <c r="A153" s="137">
        <v>44</v>
      </c>
      <c r="B153" s="138" t="s">
        <v>491</v>
      </c>
      <c r="C153" s="144" t="s">
        <v>492</v>
      </c>
      <c r="D153" s="139" t="s">
        <v>0</v>
      </c>
      <c r="E153" s="140">
        <v>56.597999999999999</v>
      </c>
      <c r="F153" s="141"/>
      <c r="G153" s="142">
        <f t="shared" si="7"/>
        <v>0</v>
      </c>
      <c r="H153" s="121">
        <v>0</v>
      </c>
      <c r="I153" s="121">
        <f t="shared" si="8"/>
        <v>0</v>
      </c>
      <c r="J153" s="121">
        <v>1.85</v>
      </c>
      <c r="K153" s="121">
        <f t="shared" si="9"/>
        <v>104.71</v>
      </c>
      <c r="L153" s="121">
        <v>15</v>
      </c>
      <c r="M153" s="121">
        <f t="shared" si="10"/>
        <v>0</v>
      </c>
      <c r="N153" s="121">
        <v>0</v>
      </c>
      <c r="O153" s="121">
        <f t="shared" si="11"/>
        <v>0</v>
      </c>
      <c r="P153" s="121">
        <v>0</v>
      </c>
      <c r="Q153" s="121">
        <f t="shared" si="12"/>
        <v>0</v>
      </c>
      <c r="R153" s="121"/>
      <c r="S153" s="121" t="s">
        <v>130</v>
      </c>
      <c r="T153" s="121" t="s">
        <v>136</v>
      </c>
      <c r="U153" s="121">
        <v>0</v>
      </c>
      <c r="V153" s="121">
        <f t="shared" si="13"/>
        <v>0</v>
      </c>
      <c r="W153" s="121"/>
      <c r="X153" s="121" t="s">
        <v>213</v>
      </c>
      <c r="Y153" s="116"/>
      <c r="Z153" s="116"/>
      <c r="AA153" s="116"/>
      <c r="AB153" s="116"/>
      <c r="AC153" s="116"/>
      <c r="AD153" s="116"/>
      <c r="AE153" s="116"/>
      <c r="AF153" s="116"/>
      <c r="AG153" s="116" t="s">
        <v>214</v>
      </c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</row>
    <row r="154" spans="1:60" x14ac:dyDescent="0.2">
      <c r="A154" s="125" t="s">
        <v>125</v>
      </c>
      <c r="B154" s="126" t="s">
        <v>67</v>
      </c>
      <c r="C154" s="143" t="s">
        <v>68</v>
      </c>
      <c r="D154" s="127"/>
      <c r="E154" s="128"/>
      <c r="F154" s="129"/>
      <c r="G154" s="130">
        <f>SUMIF(AG155:AG160,"&lt;&gt;NOR",G155:G160)</f>
        <v>0</v>
      </c>
      <c r="H154" s="124"/>
      <c r="I154" s="124">
        <f>SUM(I155:I160)</f>
        <v>2509.27</v>
      </c>
      <c r="J154" s="124"/>
      <c r="K154" s="124">
        <f>SUM(K155:K160)</f>
        <v>5748.55</v>
      </c>
      <c r="L154" s="124"/>
      <c r="M154" s="124">
        <f>SUM(M155:M160)</f>
        <v>0</v>
      </c>
      <c r="N154" s="124"/>
      <c r="O154" s="124">
        <f>SUM(O155:O160)</f>
        <v>0.06</v>
      </c>
      <c r="P154" s="124"/>
      <c r="Q154" s="124">
        <f>SUM(Q155:Q160)</f>
        <v>0</v>
      </c>
      <c r="R154" s="124"/>
      <c r="S154" s="124"/>
      <c r="T154" s="124"/>
      <c r="U154" s="124"/>
      <c r="V154" s="124">
        <f>SUM(V155:V160)</f>
        <v>12.14</v>
      </c>
      <c r="W154" s="124"/>
      <c r="X154" s="124"/>
      <c r="AG154" t="s">
        <v>126</v>
      </c>
    </row>
    <row r="155" spans="1:60" outlineLevel="1" x14ac:dyDescent="0.2">
      <c r="A155" s="137">
        <v>45</v>
      </c>
      <c r="B155" s="138" t="s">
        <v>493</v>
      </c>
      <c r="C155" s="144" t="s">
        <v>494</v>
      </c>
      <c r="D155" s="139" t="s">
        <v>141</v>
      </c>
      <c r="E155" s="140">
        <v>14</v>
      </c>
      <c r="F155" s="141"/>
      <c r="G155" s="142">
        <f t="shared" ref="G155:G160" si="14">ROUND(E155*F155,2)</f>
        <v>0</v>
      </c>
      <c r="H155" s="121">
        <v>78.180000000000007</v>
      </c>
      <c r="I155" s="121">
        <f t="shared" ref="I155:I160" si="15">ROUND(E155*H155,2)</f>
        <v>1094.52</v>
      </c>
      <c r="J155" s="121">
        <v>257.82</v>
      </c>
      <c r="K155" s="121">
        <f t="shared" ref="K155:K160" si="16">ROUND(E155*J155,2)</f>
        <v>3609.48</v>
      </c>
      <c r="L155" s="121">
        <v>15</v>
      </c>
      <c r="M155" s="121">
        <f t="shared" ref="M155:M160" si="17">G155*(1+L155/100)</f>
        <v>0</v>
      </c>
      <c r="N155" s="121">
        <v>3.9899999999999996E-3</v>
      </c>
      <c r="O155" s="121">
        <f t="shared" ref="O155:O160" si="18">ROUND(E155*N155,2)</f>
        <v>0.06</v>
      </c>
      <c r="P155" s="121">
        <v>0</v>
      </c>
      <c r="Q155" s="121">
        <f t="shared" ref="Q155:Q160" si="19">ROUND(E155*P155,2)</f>
        <v>0</v>
      </c>
      <c r="R155" s="121"/>
      <c r="S155" s="121" t="s">
        <v>130</v>
      </c>
      <c r="T155" s="121" t="s">
        <v>130</v>
      </c>
      <c r="U155" s="121">
        <v>0.54290000000000005</v>
      </c>
      <c r="V155" s="121">
        <f t="shared" ref="V155:V160" si="20">ROUND(E155*U155,2)</f>
        <v>7.6</v>
      </c>
      <c r="W155" s="121"/>
      <c r="X155" s="121" t="s">
        <v>131</v>
      </c>
      <c r="Y155" s="116"/>
      <c r="Z155" s="116"/>
      <c r="AA155" s="116"/>
      <c r="AB155" s="116"/>
      <c r="AC155" s="116"/>
      <c r="AD155" s="116"/>
      <c r="AE155" s="116"/>
      <c r="AF155" s="116"/>
      <c r="AG155" s="116" t="s">
        <v>132</v>
      </c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</row>
    <row r="156" spans="1:60" ht="22.5" outlineLevel="1" x14ac:dyDescent="0.2">
      <c r="A156" s="137">
        <v>46</v>
      </c>
      <c r="B156" s="138" t="s">
        <v>495</v>
      </c>
      <c r="C156" s="144" t="s">
        <v>496</v>
      </c>
      <c r="D156" s="139" t="s">
        <v>141</v>
      </c>
      <c r="E156" s="140">
        <v>14</v>
      </c>
      <c r="F156" s="141"/>
      <c r="G156" s="142">
        <f t="shared" si="14"/>
        <v>0</v>
      </c>
      <c r="H156" s="121">
        <v>27.39</v>
      </c>
      <c r="I156" s="121">
        <f t="shared" si="15"/>
        <v>383.46</v>
      </c>
      <c r="J156" s="121">
        <v>59.31</v>
      </c>
      <c r="K156" s="121">
        <f t="shared" si="16"/>
        <v>830.34</v>
      </c>
      <c r="L156" s="121">
        <v>15</v>
      </c>
      <c r="M156" s="121">
        <f t="shared" si="17"/>
        <v>0</v>
      </c>
      <c r="N156" s="121">
        <v>4.0000000000000003E-5</v>
      </c>
      <c r="O156" s="121">
        <f t="shared" si="18"/>
        <v>0</v>
      </c>
      <c r="P156" s="121">
        <v>0</v>
      </c>
      <c r="Q156" s="121">
        <f t="shared" si="19"/>
        <v>0</v>
      </c>
      <c r="R156" s="121"/>
      <c r="S156" s="121" t="s">
        <v>130</v>
      </c>
      <c r="T156" s="121" t="s">
        <v>130</v>
      </c>
      <c r="U156" s="121">
        <v>0.129</v>
      </c>
      <c r="V156" s="121">
        <f t="shared" si="20"/>
        <v>1.81</v>
      </c>
      <c r="W156" s="121"/>
      <c r="X156" s="121" t="s">
        <v>131</v>
      </c>
      <c r="Y156" s="116"/>
      <c r="Z156" s="116"/>
      <c r="AA156" s="116"/>
      <c r="AB156" s="116"/>
      <c r="AC156" s="116"/>
      <c r="AD156" s="116"/>
      <c r="AE156" s="116"/>
      <c r="AF156" s="116"/>
      <c r="AG156" s="116" t="s">
        <v>132</v>
      </c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</row>
    <row r="157" spans="1:60" outlineLevel="1" x14ac:dyDescent="0.2">
      <c r="A157" s="137">
        <v>47</v>
      </c>
      <c r="B157" s="138" t="s">
        <v>497</v>
      </c>
      <c r="C157" s="144" t="s">
        <v>498</v>
      </c>
      <c r="D157" s="139" t="s">
        <v>129</v>
      </c>
      <c r="E157" s="140">
        <v>3</v>
      </c>
      <c r="F157" s="141"/>
      <c r="G157" s="142">
        <f t="shared" si="14"/>
        <v>0</v>
      </c>
      <c r="H157" s="121">
        <v>112.43</v>
      </c>
      <c r="I157" s="121">
        <f t="shared" si="15"/>
        <v>337.29</v>
      </c>
      <c r="J157" s="121">
        <v>118.57</v>
      </c>
      <c r="K157" s="121">
        <f t="shared" si="16"/>
        <v>355.71</v>
      </c>
      <c r="L157" s="121">
        <v>15</v>
      </c>
      <c r="M157" s="121">
        <f t="shared" si="17"/>
        <v>0</v>
      </c>
      <c r="N157" s="121">
        <v>6.3000000000000003E-4</v>
      </c>
      <c r="O157" s="121">
        <f t="shared" si="18"/>
        <v>0</v>
      </c>
      <c r="P157" s="121">
        <v>0</v>
      </c>
      <c r="Q157" s="121">
        <f t="shared" si="19"/>
        <v>0</v>
      </c>
      <c r="R157" s="121"/>
      <c r="S157" s="121" t="s">
        <v>130</v>
      </c>
      <c r="T157" s="121" t="s">
        <v>130</v>
      </c>
      <c r="U157" s="121">
        <v>0.27200000000000002</v>
      </c>
      <c r="V157" s="121">
        <f t="shared" si="20"/>
        <v>0.82</v>
      </c>
      <c r="W157" s="121"/>
      <c r="X157" s="121" t="s">
        <v>131</v>
      </c>
      <c r="Y157" s="116"/>
      <c r="Z157" s="116"/>
      <c r="AA157" s="116"/>
      <c r="AB157" s="116"/>
      <c r="AC157" s="116"/>
      <c r="AD157" s="116"/>
      <c r="AE157" s="116"/>
      <c r="AF157" s="116"/>
      <c r="AG157" s="116" t="s">
        <v>132</v>
      </c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</row>
    <row r="158" spans="1:60" outlineLevel="1" x14ac:dyDescent="0.2">
      <c r="A158" s="137">
        <v>48</v>
      </c>
      <c r="B158" s="138" t="s">
        <v>499</v>
      </c>
      <c r="C158" s="144" t="s">
        <v>500</v>
      </c>
      <c r="D158" s="139" t="s">
        <v>501</v>
      </c>
      <c r="E158" s="140">
        <v>3</v>
      </c>
      <c r="F158" s="141"/>
      <c r="G158" s="142">
        <f t="shared" si="14"/>
        <v>0</v>
      </c>
      <c r="H158" s="121">
        <v>230.12</v>
      </c>
      <c r="I158" s="121">
        <f t="shared" si="15"/>
        <v>690.36</v>
      </c>
      <c r="J158" s="121">
        <v>235.38</v>
      </c>
      <c r="K158" s="121">
        <f t="shared" si="16"/>
        <v>706.14</v>
      </c>
      <c r="L158" s="121">
        <v>15</v>
      </c>
      <c r="M158" s="121">
        <f t="shared" si="17"/>
        <v>0</v>
      </c>
      <c r="N158" s="121">
        <v>1.48E-3</v>
      </c>
      <c r="O158" s="121">
        <f t="shared" si="18"/>
        <v>0</v>
      </c>
      <c r="P158" s="121">
        <v>0</v>
      </c>
      <c r="Q158" s="121">
        <f t="shared" si="19"/>
        <v>0</v>
      </c>
      <c r="R158" s="121"/>
      <c r="S158" s="121" t="s">
        <v>130</v>
      </c>
      <c r="T158" s="121" t="s">
        <v>130</v>
      </c>
      <c r="U158" s="121">
        <v>0.54</v>
      </c>
      <c r="V158" s="121">
        <f t="shared" si="20"/>
        <v>1.62</v>
      </c>
      <c r="W158" s="121"/>
      <c r="X158" s="121" t="s">
        <v>131</v>
      </c>
      <c r="Y158" s="116"/>
      <c r="Z158" s="116"/>
      <c r="AA158" s="116"/>
      <c r="AB158" s="116"/>
      <c r="AC158" s="116"/>
      <c r="AD158" s="116"/>
      <c r="AE158" s="116"/>
      <c r="AF158" s="116"/>
      <c r="AG158" s="116" t="s">
        <v>132</v>
      </c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</row>
    <row r="159" spans="1:60" outlineLevel="1" x14ac:dyDescent="0.2">
      <c r="A159" s="137">
        <v>49</v>
      </c>
      <c r="B159" s="138" t="s">
        <v>502</v>
      </c>
      <c r="C159" s="144" t="s">
        <v>503</v>
      </c>
      <c r="D159" s="139" t="s">
        <v>141</v>
      </c>
      <c r="E159" s="140">
        <v>14</v>
      </c>
      <c r="F159" s="141"/>
      <c r="G159" s="142">
        <f t="shared" si="14"/>
        <v>0</v>
      </c>
      <c r="H159" s="121">
        <v>0.26</v>
      </c>
      <c r="I159" s="121">
        <f t="shared" si="15"/>
        <v>3.64</v>
      </c>
      <c r="J159" s="121">
        <v>10.64</v>
      </c>
      <c r="K159" s="121">
        <f t="shared" si="16"/>
        <v>148.96</v>
      </c>
      <c r="L159" s="121">
        <v>15</v>
      </c>
      <c r="M159" s="121">
        <f t="shared" si="17"/>
        <v>0</v>
      </c>
      <c r="N159" s="121">
        <v>0</v>
      </c>
      <c r="O159" s="121">
        <f t="shared" si="18"/>
        <v>0</v>
      </c>
      <c r="P159" s="121">
        <v>0</v>
      </c>
      <c r="Q159" s="121">
        <f t="shared" si="19"/>
        <v>0</v>
      </c>
      <c r="R159" s="121"/>
      <c r="S159" s="121" t="s">
        <v>130</v>
      </c>
      <c r="T159" s="121" t="s">
        <v>130</v>
      </c>
      <c r="U159" s="121">
        <v>2.1000000000000001E-2</v>
      </c>
      <c r="V159" s="121">
        <f t="shared" si="20"/>
        <v>0.28999999999999998</v>
      </c>
      <c r="W159" s="121"/>
      <c r="X159" s="121" t="s">
        <v>131</v>
      </c>
      <c r="Y159" s="116"/>
      <c r="Z159" s="116"/>
      <c r="AA159" s="116"/>
      <c r="AB159" s="116"/>
      <c r="AC159" s="116"/>
      <c r="AD159" s="116"/>
      <c r="AE159" s="116"/>
      <c r="AF159" s="116"/>
      <c r="AG159" s="116" t="s">
        <v>132</v>
      </c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</row>
    <row r="160" spans="1:60" outlineLevel="1" x14ac:dyDescent="0.2">
      <c r="A160" s="137">
        <v>50</v>
      </c>
      <c r="B160" s="138" t="s">
        <v>504</v>
      </c>
      <c r="C160" s="144" t="s">
        <v>505</v>
      </c>
      <c r="D160" s="139" t="s">
        <v>0</v>
      </c>
      <c r="E160" s="140">
        <v>81.599000000000004</v>
      </c>
      <c r="F160" s="141"/>
      <c r="G160" s="142">
        <f t="shared" si="14"/>
        <v>0</v>
      </c>
      <c r="H160" s="121">
        <v>0</v>
      </c>
      <c r="I160" s="121">
        <f t="shared" si="15"/>
        <v>0</v>
      </c>
      <c r="J160" s="121">
        <v>1.2</v>
      </c>
      <c r="K160" s="121">
        <f t="shared" si="16"/>
        <v>97.92</v>
      </c>
      <c r="L160" s="121">
        <v>15</v>
      </c>
      <c r="M160" s="121">
        <f t="shared" si="17"/>
        <v>0</v>
      </c>
      <c r="N160" s="121">
        <v>0</v>
      </c>
      <c r="O160" s="121">
        <f t="shared" si="18"/>
        <v>0</v>
      </c>
      <c r="P160" s="121">
        <v>0</v>
      </c>
      <c r="Q160" s="121">
        <f t="shared" si="19"/>
        <v>0</v>
      </c>
      <c r="R160" s="121"/>
      <c r="S160" s="121" t="s">
        <v>130</v>
      </c>
      <c r="T160" s="121" t="s">
        <v>136</v>
      </c>
      <c r="U160" s="121">
        <v>0</v>
      </c>
      <c r="V160" s="121">
        <f t="shared" si="20"/>
        <v>0</v>
      </c>
      <c r="W160" s="121"/>
      <c r="X160" s="121" t="s">
        <v>213</v>
      </c>
      <c r="Y160" s="116"/>
      <c r="Z160" s="116"/>
      <c r="AA160" s="116"/>
      <c r="AB160" s="116"/>
      <c r="AC160" s="116"/>
      <c r="AD160" s="116"/>
      <c r="AE160" s="116"/>
      <c r="AF160" s="116"/>
      <c r="AG160" s="116" t="s">
        <v>214</v>
      </c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</row>
    <row r="161" spans="1:60" x14ac:dyDescent="0.2">
      <c r="A161" s="125" t="s">
        <v>125</v>
      </c>
      <c r="B161" s="126" t="s">
        <v>69</v>
      </c>
      <c r="C161" s="143" t="s">
        <v>70</v>
      </c>
      <c r="D161" s="127"/>
      <c r="E161" s="128"/>
      <c r="F161" s="129"/>
      <c r="G161" s="130">
        <f>SUMIF(AG162:AG164,"&lt;&gt;NOR",G162:G164)</f>
        <v>0</v>
      </c>
      <c r="H161" s="124"/>
      <c r="I161" s="124">
        <f>SUM(I162:I164)</f>
        <v>740.83</v>
      </c>
      <c r="J161" s="124"/>
      <c r="K161" s="124">
        <f>SUM(K162:K164)</f>
        <v>3136.14</v>
      </c>
      <c r="L161" s="124"/>
      <c r="M161" s="124">
        <f>SUM(M162:M164)</f>
        <v>0</v>
      </c>
      <c r="N161" s="124"/>
      <c r="O161" s="124">
        <f>SUM(O162:O164)</f>
        <v>0</v>
      </c>
      <c r="P161" s="124"/>
      <c r="Q161" s="124">
        <f>SUM(Q162:Q164)</f>
        <v>0</v>
      </c>
      <c r="R161" s="124"/>
      <c r="S161" s="124"/>
      <c r="T161" s="124"/>
      <c r="U161" s="124"/>
      <c r="V161" s="124">
        <f>SUM(V162:V164)</f>
        <v>0.17</v>
      </c>
      <c r="W161" s="124"/>
      <c r="X161" s="124"/>
      <c r="AG161" t="s">
        <v>126</v>
      </c>
    </row>
    <row r="162" spans="1:60" outlineLevel="1" x14ac:dyDescent="0.2">
      <c r="A162" s="137">
        <v>51</v>
      </c>
      <c r="B162" s="138" t="s">
        <v>506</v>
      </c>
      <c r="C162" s="144" t="s">
        <v>507</v>
      </c>
      <c r="D162" s="139" t="s">
        <v>224</v>
      </c>
      <c r="E162" s="140">
        <v>1</v>
      </c>
      <c r="F162" s="141"/>
      <c r="G162" s="142">
        <f>ROUND(E162*F162,2)</f>
        <v>0</v>
      </c>
      <c r="H162" s="121">
        <v>740.83</v>
      </c>
      <c r="I162" s="121">
        <f>ROUND(E162*H162,2)</f>
        <v>740.83</v>
      </c>
      <c r="J162" s="121">
        <v>90.17</v>
      </c>
      <c r="K162" s="121">
        <f>ROUND(E162*J162,2)</f>
        <v>90.17</v>
      </c>
      <c r="L162" s="121">
        <v>15</v>
      </c>
      <c r="M162" s="121">
        <f>G162*(1+L162/100)</f>
        <v>0</v>
      </c>
      <c r="N162" s="121">
        <v>5.0000000000000001E-4</v>
      </c>
      <c r="O162" s="121">
        <f>ROUND(E162*N162,2)</f>
        <v>0</v>
      </c>
      <c r="P162" s="121">
        <v>0</v>
      </c>
      <c r="Q162" s="121">
        <f>ROUND(E162*P162,2)</f>
        <v>0</v>
      </c>
      <c r="R162" s="121"/>
      <c r="S162" s="121" t="s">
        <v>130</v>
      </c>
      <c r="T162" s="121" t="s">
        <v>130</v>
      </c>
      <c r="U162" s="121">
        <v>0.16500000000000001</v>
      </c>
      <c r="V162" s="121">
        <f>ROUND(E162*U162,2)</f>
        <v>0.17</v>
      </c>
      <c r="W162" s="121"/>
      <c r="X162" s="121" t="s">
        <v>131</v>
      </c>
      <c r="Y162" s="116"/>
      <c r="Z162" s="116"/>
      <c r="AA162" s="116"/>
      <c r="AB162" s="116"/>
      <c r="AC162" s="116"/>
      <c r="AD162" s="116"/>
      <c r="AE162" s="116"/>
      <c r="AF162" s="116"/>
      <c r="AG162" s="116" t="s">
        <v>132</v>
      </c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</row>
    <row r="163" spans="1:60" outlineLevel="1" x14ac:dyDescent="0.2">
      <c r="A163" s="137">
        <v>52</v>
      </c>
      <c r="B163" s="138" t="s">
        <v>218</v>
      </c>
      <c r="C163" s="144" t="s">
        <v>219</v>
      </c>
      <c r="D163" s="139" t="s">
        <v>217</v>
      </c>
      <c r="E163" s="140">
        <v>1</v>
      </c>
      <c r="F163" s="141"/>
      <c r="G163" s="142">
        <f>ROUND(E163*F163,2)</f>
        <v>0</v>
      </c>
      <c r="H163" s="121">
        <v>0</v>
      </c>
      <c r="I163" s="121">
        <f>ROUND(E163*H163,2)</f>
        <v>0</v>
      </c>
      <c r="J163" s="121">
        <v>3000</v>
      </c>
      <c r="K163" s="121">
        <f>ROUND(E163*J163,2)</f>
        <v>3000</v>
      </c>
      <c r="L163" s="121">
        <v>15</v>
      </c>
      <c r="M163" s="121">
        <f>G163*(1+L163/100)</f>
        <v>0</v>
      </c>
      <c r="N163" s="121">
        <v>0</v>
      </c>
      <c r="O163" s="121">
        <f>ROUND(E163*N163,2)</f>
        <v>0</v>
      </c>
      <c r="P163" s="121">
        <v>0</v>
      </c>
      <c r="Q163" s="121">
        <f>ROUND(E163*P163,2)</f>
        <v>0</v>
      </c>
      <c r="R163" s="121"/>
      <c r="S163" s="121" t="s">
        <v>145</v>
      </c>
      <c r="T163" s="121" t="s">
        <v>146</v>
      </c>
      <c r="U163" s="121">
        <v>0</v>
      </c>
      <c r="V163" s="121">
        <f>ROUND(E163*U163,2)</f>
        <v>0</v>
      </c>
      <c r="W163" s="121"/>
      <c r="X163" s="121" t="s">
        <v>131</v>
      </c>
      <c r="Y163" s="116"/>
      <c r="Z163" s="116"/>
      <c r="AA163" s="116"/>
      <c r="AB163" s="116"/>
      <c r="AC163" s="116"/>
      <c r="AD163" s="116"/>
      <c r="AE163" s="116"/>
      <c r="AF163" s="116"/>
      <c r="AG163" s="116" t="s">
        <v>132</v>
      </c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</row>
    <row r="164" spans="1:60" outlineLevel="1" x14ac:dyDescent="0.2">
      <c r="A164" s="137">
        <v>53</v>
      </c>
      <c r="B164" s="138" t="s">
        <v>220</v>
      </c>
      <c r="C164" s="144" t="s">
        <v>221</v>
      </c>
      <c r="D164" s="139" t="s">
        <v>0</v>
      </c>
      <c r="E164" s="140">
        <v>38.31</v>
      </c>
      <c r="F164" s="141"/>
      <c r="G164" s="142">
        <f>ROUND(E164*F164,2)</f>
        <v>0</v>
      </c>
      <c r="H164" s="121">
        <v>0</v>
      </c>
      <c r="I164" s="121">
        <f>ROUND(E164*H164,2)</f>
        <v>0</v>
      </c>
      <c r="J164" s="121">
        <v>1.2</v>
      </c>
      <c r="K164" s="121">
        <f>ROUND(E164*J164,2)</f>
        <v>45.97</v>
      </c>
      <c r="L164" s="121">
        <v>15</v>
      </c>
      <c r="M164" s="121">
        <f>G164*(1+L164/100)</f>
        <v>0</v>
      </c>
      <c r="N164" s="121">
        <v>0</v>
      </c>
      <c r="O164" s="121">
        <f>ROUND(E164*N164,2)</f>
        <v>0</v>
      </c>
      <c r="P164" s="121">
        <v>0</v>
      </c>
      <c r="Q164" s="121">
        <f>ROUND(E164*P164,2)</f>
        <v>0</v>
      </c>
      <c r="R164" s="121"/>
      <c r="S164" s="121" t="s">
        <v>130</v>
      </c>
      <c r="T164" s="121" t="s">
        <v>130</v>
      </c>
      <c r="U164" s="121">
        <v>0</v>
      </c>
      <c r="V164" s="121">
        <f>ROUND(E164*U164,2)</f>
        <v>0</v>
      </c>
      <c r="W164" s="121"/>
      <c r="X164" s="121" t="s">
        <v>213</v>
      </c>
      <c r="Y164" s="116"/>
      <c r="Z164" s="116"/>
      <c r="AA164" s="116"/>
      <c r="AB164" s="116"/>
      <c r="AC164" s="116"/>
      <c r="AD164" s="116"/>
      <c r="AE164" s="116"/>
      <c r="AF164" s="116"/>
      <c r="AG164" s="116" t="s">
        <v>214</v>
      </c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</row>
    <row r="165" spans="1:60" x14ac:dyDescent="0.2">
      <c r="A165" s="125" t="s">
        <v>125</v>
      </c>
      <c r="B165" s="126" t="s">
        <v>71</v>
      </c>
      <c r="C165" s="143" t="s">
        <v>72</v>
      </c>
      <c r="D165" s="127"/>
      <c r="E165" s="128"/>
      <c r="F165" s="129"/>
      <c r="G165" s="130">
        <f>SUMIF(AG166:AG194,"&lt;&gt;NOR",G166:G194)</f>
        <v>0</v>
      </c>
      <c r="H165" s="124"/>
      <c r="I165" s="124">
        <f>SUM(I166:I194)</f>
        <v>19527.620000000003</v>
      </c>
      <c r="J165" s="124"/>
      <c r="K165" s="124">
        <f>SUM(K166:K194)</f>
        <v>6832.1800000000012</v>
      </c>
      <c r="L165" s="124"/>
      <c r="M165" s="124">
        <f>SUM(M166:M194)</f>
        <v>0</v>
      </c>
      <c r="N165" s="124"/>
      <c r="O165" s="124">
        <f>SUM(O166:O194)</f>
        <v>0.11</v>
      </c>
      <c r="P165" s="124"/>
      <c r="Q165" s="124">
        <f>SUM(Q166:Q194)</f>
        <v>0.28000000000000003</v>
      </c>
      <c r="R165" s="124"/>
      <c r="S165" s="124"/>
      <c r="T165" s="124"/>
      <c r="U165" s="124"/>
      <c r="V165" s="124">
        <f>SUM(V166:V194)</f>
        <v>11.05</v>
      </c>
      <c r="W165" s="124"/>
      <c r="X165" s="124"/>
      <c r="AG165" t="s">
        <v>126</v>
      </c>
    </row>
    <row r="166" spans="1:60" outlineLevel="1" x14ac:dyDescent="0.2">
      <c r="A166" s="137">
        <v>54</v>
      </c>
      <c r="B166" s="138" t="s">
        <v>222</v>
      </c>
      <c r="C166" s="144" t="s">
        <v>223</v>
      </c>
      <c r="D166" s="139" t="s">
        <v>224</v>
      </c>
      <c r="E166" s="140">
        <v>1</v>
      </c>
      <c r="F166" s="141"/>
      <c r="G166" s="142">
        <f t="shared" ref="G166:G183" si="21">ROUND(E166*F166,2)</f>
        <v>0</v>
      </c>
      <c r="H166" s="121">
        <v>563.53</v>
      </c>
      <c r="I166" s="121">
        <f t="shared" ref="I166:I183" si="22">ROUND(E166*H166,2)</f>
        <v>563.53</v>
      </c>
      <c r="J166" s="121">
        <v>672.47</v>
      </c>
      <c r="K166" s="121">
        <f t="shared" ref="K166:K183" si="23">ROUND(E166*J166,2)</f>
        <v>672.47</v>
      </c>
      <c r="L166" s="121">
        <v>15</v>
      </c>
      <c r="M166" s="121">
        <f t="shared" ref="M166:M183" si="24">G166*(1+L166/100)</f>
        <v>0</v>
      </c>
      <c r="N166" s="121">
        <v>1.8600000000000001E-3</v>
      </c>
      <c r="O166" s="121">
        <f t="shared" ref="O166:O183" si="25">ROUND(E166*N166,2)</f>
        <v>0</v>
      </c>
      <c r="P166" s="121">
        <v>0</v>
      </c>
      <c r="Q166" s="121">
        <f t="shared" ref="Q166:Q183" si="26">ROUND(E166*P166,2)</f>
        <v>0</v>
      </c>
      <c r="R166" s="121"/>
      <c r="S166" s="121" t="s">
        <v>130</v>
      </c>
      <c r="T166" s="121" t="s">
        <v>130</v>
      </c>
      <c r="U166" s="121">
        <v>1.3340000000000001</v>
      </c>
      <c r="V166" s="121">
        <f t="shared" ref="V166:V183" si="27">ROUND(E166*U166,2)</f>
        <v>1.33</v>
      </c>
      <c r="W166" s="121"/>
      <c r="X166" s="121" t="s">
        <v>131</v>
      </c>
      <c r="Y166" s="116"/>
      <c r="Z166" s="116"/>
      <c r="AA166" s="116"/>
      <c r="AB166" s="116"/>
      <c r="AC166" s="116"/>
      <c r="AD166" s="116"/>
      <c r="AE166" s="116"/>
      <c r="AF166" s="116"/>
      <c r="AG166" s="116" t="s">
        <v>132</v>
      </c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</row>
    <row r="167" spans="1:60" outlineLevel="1" x14ac:dyDescent="0.2">
      <c r="A167" s="137">
        <v>55</v>
      </c>
      <c r="B167" s="138" t="s">
        <v>508</v>
      </c>
      <c r="C167" s="144" t="s">
        <v>509</v>
      </c>
      <c r="D167" s="139" t="s">
        <v>224</v>
      </c>
      <c r="E167" s="140">
        <v>1</v>
      </c>
      <c r="F167" s="141"/>
      <c r="G167" s="142">
        <f t="shared" si="21"/>
        <v>0</v>
      </c>
      <c r="H167" s="121">
        <v>95.29</v>
      </c>
      <c r="I167" s="121">
        <f t="shared" si="22"/>
        <v>95.29</v>
      </c>
      <c r="J167" s="121">
        <v>731.71</v>
      </c>
      <c r="K167" s="121">
        <f t="shared" si="23"/>
        <v>731.71</v>
      </c>
      <c r="L167" s="121">
        <v>15</v>
      </c>
      <c r="M167" s="121">
        <f t="shared" si="24"/>
        <v>0</v>
      </c>
      <c r="N167" s="121">
        <v>1.41E-3</v>
      </c>
      <c r="O167" s="121">
        <f t="shared" si="25"/>
        <v>0</v>
      </c>
      <c r="P167" s="121">
        <v>0</v>
      </c>
      <c r="Q167" s="121">
        <f t="shared" si="26"/>
        <v>0</v>
      </c>
      <c r="R167" s="121"/>
      <c r="S167" s="121" t="s">
        <v>130</v>
      </c>
      <c r="T167" s="121" t="s">
        <v>136</v>
      </c>
      <c r="U167" s="121">
        <v>1.575</v>
      </c>
      <c r="V167" s="121">
        <f t="shared" si="27"/>
        <v>1.58</v>
      </c>
      <c r="W167" s="121"/>
      <c r="X167" s="121" t="s">
        <v>131</v>
      </c>
      <c r="Y167" s="116"/>
      <c r="Z167" s="116"/>
      <c r="AA167" s="116"/>
      <c r="AB167" s="116"/>
      <c r="AC167" s="116"/>
      <c r="AD167" s="116"/>
      <c r="AE167" s="116"/>
      <c r="AF167" s="116"/>
      <c r="AG167" s="116" t="s">
        <v>132</v>
      </c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</row>
    <row r="168" spans="1:60" outlineLevel="1" x14ac:dyDescent="0.2">
      <c r="A168" s="137">
        <v>56</v>
      </c>
      <c r="B168" s="138" t="s">
        <v>510</v>
      </c>
      <c r="C168" s="144" t="s">
        <v>511</v>
      </c>
      <c r="D168" s="139" t="s">
        <v>224</v>
      </c>
      <c r="E168" s="140">
        <v>1</v>
      </c>
      <c r="F168" s="141"/>
      <c r="G168" s="142">
        <f t="shared" si="21"/>
        <v>0</v>
      </c>
      <c r="H168" s="121">
        <v>0</v>
      </c>
      <c r="I168" s="121">
        <f t="shared" si="22"/>
        <v>0</v>
      </c>
      <c r="J168" s="121">
        <v>455.5</v>
      </c>
      <c r="K168" s="121">
        <f t="shared" si="23"/>
        <v>455.5</v>
      </c>
      <c r="L168" s="121">
        <v>15</v>
      </c>
      <c r="M168" s="121">
        <f t="shared" si="24"/>
        <v>0</v>
      </c>
      <c r="N168" s="121">
        <v>0</v>
      </c>
      <c r="O168" s="121">
        <f t="shared" si="25"/>
        <v>0</v>
      </c>
      <c r="P168" s="121">
        <v>0.125</v>
      </c>
      <c r="Q168" s="121">
        <f t="shared" si="26"/>
        <v>0.13</v>
      </c>
      <c r="R168" s="121"/>
      <c r="S168" s="121" t="s">
        <v>130</v>
      </c>
      <c r="T168" s="121" t="s">
        <v>130</v>
      </c>
      <c r="U168" s="121">
        <v>1.1499999999999999</v>
      </c>
      <c r="V168" s="121">
        <f t="shared" si="27"/>
        <v>1.1499999999999999</v>
      </c>
      <c r="W168" s="121"/>
      <c r="X168" s="121" t="s">
        <v>131</v>
      </c>
      <c r="Y168" s="116"/>
      <c r="Z168" s="116"/>
      <c r="AA168" s="116"/>
      <c r="AB168" s="116"/>
      <c r="AC168" s="116"/>
      <c r="AD168" s="116"/>
      <c r="AE168" s="116"/>
      <c r="AF168" s="116"/>
      <c r="AG168" s="116" t="s">
        <v>132</v>
      </c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</row>
    <row r="169" spans="1:60" ht="22.5" outlineLevel="1" x14ac:dyDescent="0.2">
      <c r="A169" s="137">
        <v>57</v>
      </c>
      <c r="B169" s="138" t="s">
        <v>225</v>
      </c>
      <c r="C169" s="144" t="s">
        <v>226</v>
      </c>
      <c r="D169" s="139" t="s">
        <v>224</v>
      </c>
      <c r="E169" s="140">
        <v>2</v>
      </c>
      <c r="F169" s="141"/>
      <c r="G169" s="142">
        <f t="shared" si="21"/>
        <v>0</v>
      </c>
      <c r="H169" s="121">
        <v>23.85</v>
      </c>
      <c r="I169" s="121">
        <f t="shared" si="22"/>
        <v>47.7</v>
      </c>
      <c r="J169" s="121">
        <v>166.15</v>
      </c>
      <c r="K169" s="121">
        <f t="shared" si="23"/>
        <v>332.3</v>
      </c>
      <c r="L169" s="121">
        <v>15</v>
      </c>
      <c r="M169" s="121">
        <f t="shared" si="24"/>
        <v>0</v>
      </c>
      <c r="N169" s="121">
        <v>3.0000000000000001E-5</v>
      </c>
      <c r="O169" s="121">
        <f t="shared" si="25"/>
        <v>0</v>
      </c>
      <c r="P169" s="121">
        <v>0</v>
      </c>
      <c r="Q169" s="121">
        <f t="shared" si="26"/>
        <v>0</v>
      </c>
      <c r="R169" s="121"/>
      <c r="S169" s="121" t="s">
        <v>130</v>
      </c>
      <c r="T169" s="121" t="s">
        <v>130</v>
      </c>
      <c r="U169" s="121">
        <v>0.33</v>
      </c>
      <c r="V169" s="121">
        <f t="shared" si="27"/>
        <v>0.66</v>
      </c>
      <c r="W169" s="121"/>
      <c r="X169" s="121" t="s">
        <v>131</v>
      </c>
      <c r="Y169" s="116"/>
      <c r="Z169" s="116"/>
      <c r="AA169" s="116"/>
      <c r="AB169" s="116"/>
      <c r="AC169" s="116"/>
      <c r="AD169" s="116"/>
      <c r="AE169" s="116"/>
      <c r="AF169" s="116"/>
      <c r="AG169" s="116" t="s">
        <v>132</v>
      </c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</row>
    <row r="170" spans="1:60" outlineLevel="1" x14ac:dyDescent="0.2">
      <c r="A170" s="137">
        <v>58</v>
      </c>
      <c r="B170" s="138" t="s">
        <v>229</v>
      </c>
      <c r="C170" s="144" t="s">
        <v>230</v>
      </c>
      <c r="D170" s="139" t="s">
        <v>224</v>
      </c>
      <c r="E170" s="140">
        <v>1</v>
      </c>
      <c r="F170" s="141"/>
      <c r="G170" s="142">
        <f t="shared" si="21"/>
        <v>0</v>
      </c>
      <c r="H170" s="121">
        <v>0</v>
      </c>
      <c r="I170" s="121">
        <f t="shared" si="22"/>
        <v>0</v>
      </c>
      <c r="J170" s="121">
        <v>123</v>
      </c>
      <c r="K170" s="121">
        <f t="shared" si="23"/>
        <v>123</v>
      </c>
      <c r="L170" s="121">
        <v>15</v>
      </c>
      <c r="M170" s="121">
        <f t="shared" si="24"/>
        <v>0</v>
      </c>
      <c r="N170" s="121">
        <v>0</v>
      </c>
      <c r="O170" s="121">
        <f t="shared" si="25"/>
        <v>0</v>
      </c>
      <c r="P170" s="121">
        <v>6.7000000000000004E-2</v>
      </c>
      <c r="Q170" s="121">
        <f t="shared" si="26"/>
        <v>7.0000000000000007E-2</v>
      </c>
      <c r="R170" s="121"/>
      <c r="S170" s="121" t="s">
        <v>130</v>
      </c>
      <c r="T170" s="121" t="s">
        <v>130</v>
      </c>
      <c r="U170" s="121">
        <v>0.31</v>
      </c>
      <c r="V170" s="121">
        <f t="shared" si="27"/>
        <v>0.31</v>
      </c>
      <c r="W170" s="121"/>
      <c r="X170" s="121" t="s">
        <v>131</v>
      </c>
      <c r="Y170" s="116"/>
      <c r="Z170" s="116"/>
      <c r="AA170" s="116"/>
      <c r="AB170" s="116"/>
      <c r="AC170" s="116"/>
      <c r="AD170" s="116"/>
      <c r="AE170" s="116"/>
      <c r="AF170" s="116"/>
      <c r="AG170" s="116" t="s">
        <v>132</v>
      </c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</row>
    <row r="171" spans="1:60" outlineLevel="1" x14ac:dyDescent="0.2">
      <c r="A171" s="137">
        <v>59</v>
      </c>
      <c r="B171" s="138" t="s">
        <v>512</v>
      </c>
      <c r="C171" s="144" t="s">
        <v>513</v>
      </c>
      <c r="D171" s="139" t="s">
        <v>224</v>
      </c>
      <c r="E171" s="140">
        <v>5</v>
      </c>
      <c r="F171" s="141"/>
      <c r="G171" s="142">
        <f t="shared" si="21"/>
        <v>0</v>
      </c>
      <c r="H171" s="121">
        <v>129.06</v>
      </c>
      <c r="I171" s="121">
        <f t="shared" si="22"/>
        <v>645.29999999999995</v>
      </c>
      <c r="J171" s="121">
        <v>114.44</v>
      </c>
      <c r="K171" s="121">
        <f t="shared" si="23"/>
        <v>572.20000000000005</v>
      </c>
      <c r="L171" s="121">
        <v>15</v>
      </c>
      <c r="M171" s="121">
        <f t="shared" si="24"/>
        <v>0</v>
      </c>
      <c r="N171" s="121">
        <v>1.7000000000000001E-4</v>
      </c>
      <c r="O171" s="121">
        <f t="shared" si="25"/>
        <v>0</v>
      </c>
      <c r="P171" s="121">
        <v>0</v>
      </c>
      <c r="Q171" s="121">
        <f t="shared" si="26"/>
        <v>0</v>
      </c>
      <c r="R171" s="121"/>
      <c r="S171" s="121" t="s">
        <v>130</v>
      </c>
      <c r="T171" s="121" t="s">
        <v>130</v>
      </c>
      <c r="U171" s="121">
        <v>0.22700000000000001</v>
      </c>
      <c r="V171" s="121">
        <f t="shared" si="27"/>
        <v>1.1399999999999999</v>
      </c>
      <c r="W171" s="121"/>
      <c r="X171" s="121" t="s">
        <v>131</v>
      </c>
      <c r="Y171" s="116"/>
      <c r="Z171" s="116"/>
      <c r="AA171" s="116"/>
      <c r="AB171" s="116"/>
      <c r="AC171" s="116"/>
      <c r="AD171" s="116"/>
      <c r="AE171" s="116"/>
      <c r="AF171" s="116"/>
      <c r="AG171" s="116" t="s">
        <v>132</v>
      </c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</row>
    <row r="172" spans="1:60" ht="22.5" outlineLevel="1" x14ac:dyDescent="0.2">
      <c r="A172" s="137">
        <v>60</v>
      </c>
      <c r="B172" s="138" t="s">
        <v>514</v>
      </c>
      <c r="C172" s="144" t="s">
        <v>515</v>
      </c>
      <c r="D172" s="139" t="s">
        <v>224</v>
      </c>
      <c r="E172" s="140">
        <v>2</v>
      </c>
      <c r="F172" s="141"/>
      <c r="G172" s="142">
        <f t="shared" si="21"/>
        <v>0</v>
      </c>
      <c r="H172" s="121">
        <v>196.5</v>
      </c>
      <c r="I172" s="121">
        <f t="shared" si="22"/>
        <v>393</v>
      </c>
      <c r="J172" s="121">
        <v>62.5</v>
      </c>
      <c r="K172" s="121">
        <f t="shared" si="23"/>
        <v>125</v>
      </c>
      <c r="L172" s="121">
        <v>15</v>
      </c>
      <c r="M172" s="121">
        <f t="shared" si="24"/>
        <v>0</v>
      </c>
      <c r="N172" s="121">
        <v>2.4000000000000001E-4</v>
      </c>
      <c r="O172" s="121">
        <f t="shared" si="25"/>
        <v>0</v>
      </c>
      <c r="P172" s="121">
        <v>0</v>
      </c>
      <c r="Q172" s="121">
        <f t="shared" si="26"/>
        <v>0</v>
      </c>
      <c r="R172" s="121"/>
      <c r="S172" s="121" t="s">
        <v>130</v>
      </c>
      <c r="T172" s="121" t="s">
        <v>130</v>
      </c>
      <c r="U172" s="121">
        <v>0.124</v>
      </c>
      <c r="V172" s="121">
        <f t="shared" si="27"/>
        <v>0.25</v>
      </c>
      <c r="W172" s="121"/>
      <c r="X172" s="121" t="s">
        <v>131</v>
      </c>
      <c r="Y172" s="116"/>
      <c r="Z172" s="116"/>
      <c r="AA172" s="116"/>
      <c r="AB172" s="116"/>
      <c r="AC172" s="116"/>
      <c r="AD172" s="116"/>
      <c r="AE172" s="116"/>
      <c r="AF172" s="116"/>
      <c r="AG172" s="116" t="s">
        <v>132</v>
      </c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</row>
    <row r="173" spans="1:60" ht="22.5" outlineLevel="1" x14ac:dyDescent="0.2">
      <c r="A173" s="137">
        <v>61</v>
      </c>
      <c r="B173" s="138" t="s">
        <v>516</v>
      </c>
      <c r="C173" s="144" t="s">
        <v>517</v>
      </c>
      <c r="D173" s="139" t="s">
        <v>129</v>
      </c>
      <c r="E173" s="140">
        <v>1</v>
      </c>
      <c r="F173" s="141"/>
      <c r="G173" s="142">
        <f t="shared" si="21"/>
        <v>0</v>
      </c>
      <c r="H173" s="121">
        <v>1800.68</v>
      </c>
      <c r="I173" s="121">
        <f t="shared" si="22"/>
        <v>1800.68</v>
      </c>
      <c r="J173" s="121">
        <v>224.32</v>
      </c>
      <c r="K173" s="121">
        <f t="shared" si="23"/>
        <v>224.32</v>
      </c>
      <c r="L173" s="121">
        <v>15</v>
      </c>
      <c r="M173" s="121">
        <f t="shared" si="24"/>
        <v>0</v>
      </c>
      <c r="N173" s="121">
        <v>1.64E-3</v>
      </c>
      <c r="O173" s="121">
        <f t="shared" si="25"/>
        <v>0</v>
      </c>
      <c r="P173" s="121">
        <v>0</v>
      </c>
      <c r="Q173" s="121">
        <f t="shared" si="26"/>
        <v>0</v>
      </c>
      <c r="R173" s="121"/>
      <c r="S173" s="121" t="s">
        <v>130</v>
      </c>
      <c r="T173" s="121" t="s">
        <v>130</v>
      </c>
      <c r="U173" s="121">
        <v>0.44500000000000001</v>
      </c>
      <c r="V173" s="121">
        <f t="shared" si="27"/>
        <v>0.45</v>
      </c>
      <c r="W173" s="121"/>
      <c r="X173" s="121" t="s">
        <v>131</v>
      </c>
      <c r="Y173" s="116"/>
      <c r="Z173" s="116"/>
      <c r="AA173" s="116"/>
      <c r="AB173" s="116"/>
      <c r="AC173" s="116"/>
      <c r="AD173" s="116"/>
      <c r="AE173" s="116"/>
      <c r="AF173" s="116"/>
      <c r="AG173" s="116" t="s">
        <v>132</v>
      </c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</row>
    <row r="174" spans="1:60" outlineLevel="1" x14ac:dyDescent="0.2">
      <c r="A174" s="137">
        <v>62</v>
      </c>
      <c r="B174" s="138" t="s">
        <v>518</v>
      </c>
      <c r="C174" s="144" t="s">
        <v>519</v>
      </c>
      <c r="D174" s="139" t="s">
        <v>129</v>
      </c>
      <c r="E174" s="140">
        <v>1</v>
      </c>
      <c r="F174" s="141"/>
      <c r="G174" s="142">
        <f t="shared" si="21"/>
        <v>0</v>
      </c>
      <c r="H174" s="121">
        <v>2038.95</v>
      </c>
      <c r="I174" s="121">
        <f t="shared" si="22"/>
        <v>2038.95</v>
      </c>
      <c r="J174" s="121">
        <v>236.05</v>
      </c>
      <c r="K174" s="121">
        <f t="shared" si="23"/>
        <v>236.05</v>
      </c>
      <c r="L174" s="121">
        <v>15</v>
      </c>
      <c r="M174" s="121">
        <f t="shared" si="24"/>
        <v>0</v>
      </c>
      <c r="N174" s="121">
        <v>8.4999999999999995E-4</v>
      </c>
      <c r="O174" s="121">
        <f t="shared" si="25"/>
        <v>0</v>
      </c>
      <c r="P174" s="121">
        <v>0</v>
      </c>
      <c r="Q174" s="121">
        <f t="shared" si="26"/>
        <v>0</v>
      </c>
      <c r="R174" s="121"/>
      <c r="S174" s="121" t="s">
        <v>130</v>
      </c>
      <c r="T174" s="121" t="s">
        <v>136</v>
      </c>
      <c r="U174" s="121">
        <v>0.48499999999999999</v>
      </c>
      <c r="V174" s="121">
        <f t="shared" si="27"/>
        <v>0.49</v>
      </c>
      <c r="W174" s="121"/>
      <c r="X174" s="121" t="s">
        <v>131</v>
      </c>
      <c r="Y174" s="116"/>
      <c r="Z174" s="116"/>
      <c r="AA174" s="116"/>
      <c r="AB174" s="116"/>
      <c r="AC174" s="116"/>
      <c r="AD174" s="116"/>
      <c r="AE174" s="116"/>
      <c r="AF174" s="116"/>
      <c r="AG174" s="116" t="s">
        <v>132</v>
      </c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</row>
    <row r="175" spans="1:60" outlineLevel="1" x14ac:dyDescent="0.2">
      <c r="A175" s="137">
        <v>63</v>
      </c>
      <c r="B175" s="138" t="s">
        <v>520</v>
      </c>
      <c r="C175" s="144" t="s">
        <v>521</v>
      </c>
      <c r="D175" s="139" t="s">
        <v>129</v>
      </c>
      <c r="E175" s="140">
        <v>2</v>
      </c>
      <c r="F175" s="141"/>
      <c r="G175" s="142">
        <f t="shared" si="21"/>
        <v>0</v>
      </c>
      <c r="H175" s="121">
        <v>7.11</v>
      </c>
      <c r="I175" s="121">
        <f t="shared" si="22"/>
        <v>14.22</v>
      </c>
      <c r="J175" s="121">
        <v>224.39</v>
      </c>
      <c r="K175" s="121">
        <f t="shared" si="23"/>
        <v>448.78</v>
      </c>
      <c r="L175" s="121">
        <v>15</v>
      </c>
      <c r="M175" s="121">
        <f t="shared" si="24"/>
        <v>0</v>
      </c>
      <c r="N175" s="121">
        <v>4.0000000000000003E-5</v>
      </c>
      <c r="O175" s="121">
        <f t="shared" si="25"/>
        <v>0</v>
      </c>
      <c r="P175" s="121">
        <v>0</v>
      </c>
      <c r="Q175" s="121">
        <f t="shared" si="26"/>
        <v>0</v>
      </c>
      <c r="R175" s="121"/>
      <c r="S175" s="121" t="s">
        <v>130</v>
      </c>
      <c r="T175" s="121" t="s">
        <v>130</v>
      </c>
      <c r="U175" s="121">
        <v>0.44500000000000001</v>
      </c>
      <c r="V175" s="121">
        <f t="shared" si="27"/>
        <v>0.89</v>
      </c>
      <c r="W175" s="121"/>
      <c r="X175" s="121" t="s">
        <v>131</v>
      </c>
      <c r="Y175" s="116"/>
      <c r="Z175" s="116"/>
      <c r="AA175" s="116"/>
      <c r="AB175" s="116"/>
      <c r="AC175" s="116"/>
      <c r="AD175" s="116"/>
      <c r="AE175" s="116"/>
      <c r="AF175" s="116"/>
      <c r="AG175" s="116" t="s">
        <v>132</v>
      </c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</row>
    <row r="176" spans="1:60" outlineLevel="1" x14ac:dyDescent="0.2">
      <c r="A176" s="137">
        <v>64</v>
      </c>
      <c r="B176" s="138" t="s">
        <v>522</v>
      </c>
      <c r="C176" s="144" t="s">
        <v>523</v>
      </c>
      <c r="D176" s="139" t="s">
        <v>224</v>
      </c>
      <c r="E176" s="140">
        <v>2</v>
      </c>
      <c r="F176" s="141"/>
      <c r="G176" s="142">
        <f t="shared" si="21"/>
        <v>0</v>
      </c>
      <c r="H176" s="121">
        <v>0</v>
      </c>
      <c r="I176" s="121">
        <f t="shared" si="22"/>
        <v>0</v>
      </c>
      <c r="J176" s="121">
        <v>86</v>
      </c>
      <c r="K176" s="121">
        <f t="shared" si="23"/>
        <v>172</v>
      </c>
      <c r="L176" s="121">
        <v>15</v>
      </c>
      <c r="M176" s="121">
        <f t="shared" si="24"/>
        <v>0</v>
      </c>
      <c r="N176" s="121">
        <v>0</v>
      </c>
      <c r="O176" s="121">
        <f t="shared" si="25"/>
        <v>0</v>
      </c>
      <c r="P176" s="121">
        <v>1.56E-3</v>
      </c>
      <c r="Q176" s="121">
        <f t="shared" si="26"/>
        <v>0</v>
      </c>
      <c r="R176" s="121"/>
      <c r="S176" s="121" t="s">
        <v>130</v>
      </c>
      <c r="T176" s="121" t="s">
        <v>130</v>
      </c>
      <c r="U176" s="121">
        <v>0.217</v>
      </c>
      <c r="V176" s="121">
        <f t="shared" si="27"/>
        <v>0.43</v>
      </c>
      <c r="W176" s="121"/>
      <c r="X176" s="121" t="s">
        <v>131</v>
      </c>
      <c r="Y176" s="116"/>
      <c r="Z176" s="116"/>
      <c r="AA176" s="116"/>
      <c r="AB176" s="116"/>
      <c r="AC176" s="116"/>
      <c r="AD176" s="116"/>
      <c r="AE176" s="116"/>
      <c r="AF176" s="116"/>
      <c r="AG176" s="116" t="s">
        <v>132</v>
      </c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</row>
    <row r="177" spans="1:60" outlineLevel="1" x14ac:dyDescent="0.2">
      <c r="A177" s="137">
        <v>65</v>
      </c>
      <c r="B177" s="138" t="s">
        <v>524</v>
      </c>
      <c r="C177" s="144" t="s">
        <v>525</v>
      </c>
      <c r="D177" s="139" t="s">
        <v>224</v>
      </c>
      <c r="E177" s="140">
        <v>1</v>
      </c>
      <c r="F177" s="141"/>
      <c r="G177" s="142">
        <f t="shared" si="21"/>
        <v>0</v>
      </c>
      <c r="H177" s="121">
        <v>0</v>
      </c>
      <c r="I177" s="121">
        <f t="shared" si="22"/>
        <v>0</v>
      </c>
      <c r="J177" s="121">
        <v>87.9</v>
      </c>
      <c r="K177" s="121">
        <f t="shared" si="23"/>
        <v>87.9</v>
      </c>
      <c r="L177" s="121">
        <v>15</v>
      </c>
      <c r="M177" s="121">
        <f t="shared" si="24"/>
        <v>0</v>
      </c>
      <c r="N177" s="121">
        <v>0</v>
      </c>
      <c r="O177" s="121">
        <f t="shared" si="25"/>
        <v>0</v>
      </c>
      <c r="P177" s="121">
        <v>8.5999999999999998E-4</v>
      </c>
      <c r="Q177" s="121">
        <f t="shared" si="26"/>
        <v>0</v>
      </c>
      <c r="R177" s="121"/>
      <c r="S177" s="121" t="s">
        <v>130</v>
      </c>
      <c r="T177" s="121" t="s">
        <v>130</v>
      </c>
      <c r="U177" s="121">
        <v>0.222</v>
      </c>
      <c r="V177" s="121">
        <f t="shared" si="27"/>
        <v>0.22</v>
      </c>
      <c r="W177" s="121"/>
      <c r="X177" s="121" t="s">
        <v>131</v>
      </c>
      <c r="Y177" s="116"/>
      <c r="Z177" s="116"/>
      <c r="AA177" s="116"/>
      <c r="AB177" s="116"/>
      <c r="AC177" s="116"/>
      <c r="AD177" s="116"/>
      <c r="AE177" s="116"/>
      <c r="AF177" s="116"/>
      <c r="AG177" s="116" t="s">
        <v>132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</row>
    <row r="178" spans="1:60" ht="22.5" outlineLevel="1" x14ac:dyDescent="0.2">
      <c r="A178" s="137">
        <v>66</v>
      </c>
      <c r="B178" s="138" t="s">
        <v>231</v>
      </c>
      <c r="C178" s="144" t="s">
        <v>526</v>
      </c>
      <c r="D178" s="139" t="s">
        <v>129</v>
      </c>
      <c r="E178" s="140">
        <v>1</v>
      </c>
      <c r="F178" s="141"/>
      <c r="G178" s="142">
        <f t="shared" si="21"/>
        <v>0</v>
      </c>
      <c r="H178" s="121">
        <v>435.99</v>
      </c>
      <c r="I178" s="121">
        <f t="shared" si="22"/>
        <v>435.99</v>
      </c>
      <c r="J178" s="121">
        <v>124.01</v>
      </c>
      <c r="K178" s="121">
        <f t="shared" si="23"/>
        <v>124.01</v>
      </c>
      <c r="L178" s="121">
        <v>15</v>
      </c>
      <c r="M178" s="121">
        <f t="shared" si="24"/>
        <v>0</v>
      </c>
      <c r="N178" s="121">
        <v>2.0000000000000001E-4</v>
      </c>
      <c r="O178" s="121">
        <f t="shared" si="25"/>
        <v>0</v>
      </c>
      <c r="P178" s="121">
        <v>0</v>
      </c>
      <c r="Q178" s="121">
        <f t="shared" si="26"/>
        <v>0</v>
      </c>
      <c r="R178" s="121"/>
      <c r="S178" s="121" t="s">
        <v>130</v>
      </c>
      <c r="T178" s="121" t="s">
        <v>130</v>
      </c>
      <c r="U178" s="121">
        <v>0.246</v>
      </c>
      <c r="V178" s="121">
        <f t="shared" si="27"/>
        <v>0.25</v>
      </c>
      <c r="W178" s="121"/>
      <c r="X178" s="121" t="s">
        <v>131</v>
      </c>
      <c r="Y178" s="116"/>
      <c r="Z178" s="116"/>
      <c r="AA178" s="116"/>
      <c r="AB178" s="116"/>
      <c r="AC178" s="116"/>
      <c r="AD178" s="116"/>
      <c r="AE178" s="116"/>
      <c r="AF178" s="116"/>
      <c r="AG178" s="116" t="s">
        <v>132</v>
      </c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</row>
    <row r="179" spans="1:60" ht="22.5" outlineLevel="1" x14ac:dyDescent="0.2">
      <c r="A179" s="137">
        <v>67</v>
      </c>
      <c r="B179" s="138" t="s">
        <v>527</v>
      </c>
      <c r="C179" s="144" t="s">
        <v>528</v>
      </c>
      <c r="D179" s="139" t="s">
        <v>129</v>
      </c>
      <c r="E179" s="140">
        <v>1</v>
      </c>
      <c r="F179" s="141"/>
      <c r="G179" s="142">
        <f t="shared" si="21"/>
        <v>0</v>
      </c>
      <c r="H179" s="121">
        <v>308.99</v>
      </c>
      <c r="I179" s="121">
        <f t="shared" si="22"/>
        <v>308.99</v>
      </c>
      <c r="J179" s="121">
        <v>124.01</v>
      </c>
      <c r="K179" s="121">
        <f t="shared" si="23"/>
        <v>124.01</v>
      </c>
      <c r="L179" s="121">
        <v>15</v>
      </c>
      <c r="M179" s="121">
        <f t="shared" si="24"/>
        <v>0</v>
      </c>
      <c r="N179" s="121">
        <v>9.0000000000000006E-5</v>
      </c>
      <c r="O179" s="121">
        <f t="shared" si="25"/>
        <v>0</v>
      </c>
      <c r="P179" s="121">
        <v>0</v>
      </c>
      <c r="Q179" s="121">
        <f t="shared" si="26"/>
        <v>0</v>
      </c>
      <c r="R179" s="121"/>
      <c r="S179" s="121" t="s">
        <v>130</v>
      </c>
      <c r="T179" s="121" t="s">
        <v>130</v>
      </c>
      <c r="U179" s="121">
        <v>0.246</v>
      </c>
      <c r="V179" s="121">
        <f t="shared" si="27"/>
        <v>0.25</v>
      </c>
      <c r="W179" s="121"/>
      <c r="X179" s="121" t="s">
        <v>131</v>
      </c>
      <c r="Y179" s="116"/>
      <c r="Z179" s="116"/>
      <c r="AA179" s="116"/>
      <c r="AB179" s="116"/>
      <c r="AC179" s="116"/>
      <c r="AD179" s="116"/>
      <c r="AE179" s="116"/>
      <c r="AF179" s="116"/>
      <c r="AG179" s="116" t="s">
        <v>132</v>
      </c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</row>
    <row r="180" spans="1:60" outlineLevel="1" x14ac:dyDescent="0.2">
      <c r="A180" s="137">
        <v>68</v>
      </c>
      <c r="B180" s="138" t="s">
        <v>233</v>
      </c>
      <c r="C180" s="144" t="s">
        <v>529</v>
      </c>
      <c r="D180" s="139" t="s">
        <v>129</v>
      </c>
      <c r="E180" s="140">
        <v>1</v>
      </c>
      <c r="F180" s="141"/>
      <c r="G180" s="142">
        <f t="shared" si="21"/>
        <v>0</v>
      </c>
      <c r="H180" s="121">
        <v>358.49</v>
      </c>
      <c r="I180" s="121">
        <f t="shared" si="22"/>
        <v>358.49</v>
      </c>
      <c r="J180" s="121">
        <v>124.01</v>
      </c>
      <c r="K180" s="121">
        <f t="shared" si="23"/>
        <v>124.01</v>
      </c>
      <c r="L180" s="121">
        <v>15</v>
      </c>
      <c r="M180" s="121">
        <f t="shared" si="24"/>
        <v>0</v>
      </c>
      <c r="N180" s="121">
        <v>2.5999999999999998E-4</v>
      </c>
      <c r="O180" s="121">
        <f t="shared" si="25"/>
        <v>0</v>
      </c>
      <c r="P180" s="121">
        <v>0</v>
      </c>
      <c r="Q180" s="121">
        <f t="shared" si="26"/>
        <v>0</v>
      </c>
      <c r="R180" s="121"/>
      <c r="S180" s="121" t="s">
        <v>130</v>
      </c>
      <c r="T180" s="121" t="s">
        <v>130</v>
      </c>
      <c r="U180" s="121">
        <v>0.246</v>
      </c>
      <c r="V180" s="121">
        <f t="shared" si="27"/>
        <v>0.25</v>
      </c>
      <c r="W180" s="121"/>
      <c r="X180" s="121" t="s">
        <v>131</v>
      </c>
      <c r="Y180" s="116"/>
      <c r="Z180" s="116"/>
      <c r="AA180" s="116"/>
      <c r="AB180" s="116"/>
      <c r="AC180" s="116"/>
      <c r="AD180" s="116"/>
      <c r="AE180" s="116"/>
      <c r="AF180" s="116"/>
      <c r="AG180" s="116" t="s">
        <v>132</v>
      </c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</row>
    <row r="181" spans="1:60" outlineLevel="1" x14ac:dyDescent="0.2">
      <c r="A181" s="137">
        <v>69</v>
      </c>
      <c r="B181" s="138" t="s">
        <v>235</v>
      </c>
      <c r="C181" s="144" t="s">
        <v>530</v>
      </c>
      <c r="D181" s="139" t="s">
        <v>129</v>
      </c>
      <c r="E181" s="140">
        <v>1</v>
      </c>
      <c r="F181" s="141"/>
      <c r="G181" s="142">
        <f t="shared" si="21"/>
        <v>0</v>
      </c>
      <c r="H181" s="121">
        <v>243.49</v>
      </c>
      <c r="I181" s="121">
        <f t="shared" si="22"/>
        <v>243.49</v>
      </c>
      <c r="J181" s="121">
        <v>124.01</v>
      </c>
      <c r="K181" s="121">
        <f t="shared" si="23"/>
        <v>124.01</v>
      </c>
      <c r="L181" s="121">
        <v>15</v>
      </c>
      <c r="M181" s="121">
        <f t="shared" si="24"/>
        <v>0</v>
      </c>
      <c r="N181" s="121">
        <v>2.0000000000000001E-4</v>
      </c>
      <c r="O181" s="121">
        <f t="shared" si="25"/>
        <v>0</v>
      </c>
      <c r="P181" s="121">
        <v>0</v>
      </c>
      <c r="Q181" s="121">
        <f t="shared" si="26"/>
        <v>0</v>
      </c>
      <c r="R181" s="121"/>
      <c r="S181" s="121" t="s">
        <v>130</v>
      </c>
      <c r="T181" s="121" t="s">
        <v>130</v>
      </c>
      <c r="U181" s="121">
        <v>0.246</v>
      </c>
      <c r="V181" s="121">
        <f t="shared" si="27"/>
        <v>0.25</v>
      </c>
      <c r="W181" s="121"/>
      <c r="X181" s="121" t="s">
        <v>131</v>
      </c>
      <c r="Y181" s="116"/>
      <c r="Z181" s="116"/>
      <c r="AA181" s="116"/>
      <c r="AB181" s="116"/>
      <c r="AC181" s="116"/>
      <c r="AD181" s="116"/>
      <c r="AE181" s="116"/>
      <c r="AF181" s="116"/>
      <c r="AG181" s="116" t="s">
        <v>132</v>
      </c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</row>
    <row r="182" spans="1:60" outlineLevel="1" x14ac:dyDescent="0.2">
      <c r="A182" s="137">
        <v>70</v>
      </c>
      <c r="B182" s="138" t="s">
        <v>531</v>
      </c>
      <c r="C182" s="144" t="s">
        <v>532</v>
      </c>
      <c r="D182" s="139" t="s">
        <v>129</v>
      </c>
      <c r="E182" s="140">
        <v>1</v>
      </c>
      <c r="F182" s="141"/>
      <c r="G182" s="142">
        <f t="shared" si="21"/>
        <v>0</v>
      </c>
      <c r="H182" s="121">
        <v>2306.71</v>
      </c>
      <c r="I182" s="121">
        <f t="shared" si="22"/>
        <v>2306.71</v>
      </c>
      <c r="J182" s="121">
        <v>318.29000000000002</v>
      </c>
      <c r="K182" s="121">
        <f t="shared" si="23"/>
        <v>318.29000000000002</v>
      </c>
      <c r="L182" s="121">
        <v>15</v>
      </c>
      <c r="M182" s="121">
        <f t="shared" si="24"/>
        <v>0</v>
      </c>
      <c r="N182" s="121">
        <v>4.453E-2</v>
      </c>
      <c r="O182" s="121">
        <f t="shared" si="25"/>
        <v>0.04</v>
      </c>
      <c r="P182" s="121">
        <v>4.2529999999999998E-2</v>
      </c>
      <c r="Q182" s="121">
        <f t="shared" si="26"/>
        <v>0.04</v>
      </c>
      <c r="R182" s="121"/>
      <c r="S182" s="121" t="s">
        <v>130</v>
      </c>
      <c r="T182" s="121" t="s">
        <v>136</v>
      </c>
      <c r="U182" s="121">
        <v>0.65400000000000003</v>
      </c>
      <c r="V182" s="121">
        <f t="shared" si="27"/>
        <v>0.65</v>
      </c>
      <c r="W182" s="121"/>
      <c r="X182" s="121" t="s">
        <v>131</v>
      </c>
      <c r="Y182" s="116"/>
      <c r="Z182" s="116"/>
      <c r="AA182" s="116"/>
      <c r="AB182" s="116"/>
      <c r="AC182" s="116"/>
      <c r="AD182" s="116"/>
      <c r="AE182" s="116"/>
      <c r="AF182" s="116"/>
      <c r="AG182" s="116" t="s">
        <v>132</v>
      </c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</row>
    <row r="183" spans="1:60" outlineLevel="1" x14ac:dyDescent="0.2">
      <c r="A183" s="131">
        <v>71</v>
      </c>
      <c r="B183" s="132" t="s">
        <v>237</v>
      </c>
      <c r="C183" s="145" t="s">
        <v>238</v>
      </c>
      <c r="D183" s="133" t="s">
        <v>135</v>
      </c>
      <c r="E183" s="134">
        <v>0.24</v>
      </c>
      <c r="F183" s="135"/>
      <c r="G183" s="136">
        <f t="shared" si="21"/>
        <v>0</v>
      </c>
      <c r="H183" s="121">
        <v>30.35</v>
      </c>
      <c r="I183" s="121">
        <f t="shared" si="22"/>
        <v>7.28</v>
      </c>
      <c r="J183" s="121">
        <v>1075.6500000000001</v>
      </c>
      <c r="K183" s="121">
        <f t="shared" si="23"/>
        <v>258.16000000000003</v>
      </c>
      <c r="L183" s="121">
        <v>15</v>
      </c>
      <c r="M183" s="121">
        <f t="shared" si="24"/>
        <v>0</v>
      </c>
      <c r="N183" s="121">
        <v>8.0000000000000007E-5</v>
      </c>
      <c r="O183" s="121">
        <f t="shared" si="25"/>
        <v>0</v>
      </c>
      <c r="P183" s="121">
        <v>0</v>
      </c>
      <c r="Q183" s="121">
        <f t="shared" si="26"/>
        <v>0</v>
      </c>
      <c r="R183" s="121"/>
      <c r="S183" s="121" t="s">
        <v>130</v>
      </c>
      <c r="T183" s="121" t="s">
        <v>130</v>
      </c>
      <c r="U183" s="121">
        <v>2.1</v>
      </c>
      <c r="V183" s="121">
        <f t="shared" si="27"/>
        <v>0.5</v>
      </c>
      <c r="W183" s="121"/>
      <c r="X183" s="121" t="s">
        <v>131</v>
      </c>
      <c r="Y183" s="116"/>
      <c r="Z183" s="116"/>
      <c r="AA183" s="116"/>
      <c r="AB183" s="116"/>
      <c r="AC183" s="116"/>
      <c r="AD183" s="116"/>
      <c r="AE183" s="116"/>
      <c r="AF183" s="116"/>
      <c r="AG183" s="116" t="s">
        <v>132</v>
      </c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</row>
    <row r="184" spans="1:60" outlineLevel="1" x14ac:dyDescent="0.2">
      <c r="A184" s="119"/>
      <c r="B184" s="120"/>
      <c r="C184" s="146" t="s">
        <v>239</v>
      </c>
      <c r="D184" s="122"/>
      <c r="E184" s="123">
        <v>0.24</v>
      </c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16"/>
      <c r="Z184" s="116"/>
      <c r="AA184" s="116"/>
      <c r="AB184" s="116"/>
      <c r="AC184" s="116"/>
      <c r="AD184" s="116"/>
      <c r="AE184" s="116"/>
      <c r="AF184" s="116"/>
      <c r="AG184" s="116" t="s">
        <v>138</v>
      </c>
      <c r="AH184" s="116">
        <v>0</v>
      </c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</row>
    <row r="185" spans="1:60" ht="22.5" outlineLevel="1" x14ac:dyDescent="0.2">
      <c r="A185" s="137">
        <v>72</v>
      </c>
      <c r="B185" s="138" t="s">
        <v>533</v>
      </c>
      <c r="C185" s="144" t="s">
        <v>534</v>
      </c>
      <c r="D185" s="139" t="s">
        <v>129</v>
      </c>
      <c r="E185" s="140">
        <v>1</v>
      </c>
      <c r="F185" s="141"/>
      <c r="G185" s="142">
        <f t="shared" ref="G185:G194" si="28">ROUND(E185*F185,2)</f>
        <v>0</v>
      </c>
      <c r="H185" s="121">
        <v>1073</v>
      </c>
      <c r="I185" s="121">
        <f t="shared" ref="I185:I194" si="29">ROUND(E185*H185,2)</f>
        <v>1073</v>
      </c>
      <c r="J185" s="121">
        <v>0</v>
      </c>
      <c r="K185" s="121">
        <f t="shared" ref="K185:K194" si="30">ROUND(E185*J185,2)</f>
        <v>0</v>
      </c>
      <c r="L185" s="121">
        <v>15</v>
      </c>
      <c r="M185" s="121">
        <f t="shared" ref="M185:M194" si="31">G185*(1+L185/100)</f>
        <v>0</v>
      </c>
      <c r="N185" s="121">
        <v>1.2999999999999999E-2</v>
      </c>
      <c r="O185" s="121">
        <f t="shared" ref="O185:O194" si="32">ROUND(E185*N185,2)</f>
        <v>0.01</v>
      </c>
      <c r="P185" s="121">
        <v>0</v>
      </c>
      <c r="Q185" s="121">
        <f t="shared" ref="Q185:Q194" si="33">ROUND(E185*P185,2)</f>
        <v>0</v>
      </c>
      <c r="R185" s="121"/>
      <c r="S185" s="121" t="s">
        <v>130</v>
      </c>
      <c r="T185" s="121" t="s">
        <v>130</v>
      </c>
      <c r="U185" s="121">
        <v>0</v>
      </c>
      <c r="V185" s="121">
        <f t="shared" ref="V185:V194" si="34">ROUND(E185*U185,2)</f>
        <v>0</v>
      </c>
      <c r="W185" s="121"/>
      <c r="X185" s="121" t="s">
        <v>151</v>
      </c>
      <c r="Y185" s="116"/>
      <c r="Z185" s="116"/>
      <c r="AA185" s="116"/>
      <c r="AB185" s="116"/>
      <c r="AC185" s="116"/>
      <c r="AD185" s="116"/>
      <c r="AE185" s="116"/>
      <c r="AF185" s="116"/>
      <c r="AG185" s="116" t="s">
        <v>326</v>
      </c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</row>
    <row r="186" spans="1:60" outlineLevel="1" x14ac:dyDescent="0.2">
      <c r="A186" s="137">
        <v>73</v>
      </c>
      <c r="B186" s="138" t="s">
        <v>240</v>
      </c>
      <c r="C186" s="144" t="s">
        <v>241</v>
      </c>
      <c r="D186" s="139" t="s">
        <v>129</v>
      </c>
      <c r="E186" s="140">
        <v>1</v>
      </c>
      <c r="F186" s="141"/>
      <c r="G186" s="142">
        <f t="shared" si="28"/>
        <v>0</v>
      </c>
      <c r="H186" s="121">
        <v>345</v>
      </c>
      <c r="I186" s="121">
        <f t="shared" si="29"/>
        <v>345</v>
      </c>
      <c r="J186" s="121">
        <v>0</v>
      </c>
      <c r="K186" s="121">
        <f t="shared" si="30"/>
        <v>0</v>
      </c>
      <c r="L186" s="121">
        <v>15</v>
      </c>
      <c r="M186" s="121">
        <f t="shared" si="31"/>
        <v>0</v>
      </c>
      <c r="N186" s="121">
        <v>8.9999999999999998E-4</v>
      </c>
      <c r="O186" s="121">
        <f t="shared" si="32"/>
        <v>0</v>
      </c>
      <c r="P186" s="121">
        <v>0</v>
      </c>
      <c r="Q186" s="121">
        <f t="shared" si="33"/>
        <v>0</v>
      </c>
      <c r="R186" s="121"/>
      <c r="S186" s="121" t="s">
        <v>145</v>
      </c>
      <c r="T186" s="121" t="s">
        <v>146</v>
      </c>
      <c r="U186" s="121">
        <v>0</v>
      </c>
      <c r="V186" s="121">
        <f t="shared" si="34"/>
        <v>0</v>
      </c>
      <c r="W186" s="121"/>
      <c r="X186" s="121" t="s">
        <v>147</v>
      </c>
      <c r="Y186" s="116"/>
      <c r="Z186" s="116"/>
      <c r="AA186" s="116"/>
      <c r="AB186" s="116"/>
      <c r="AC186" s="116"/>
      <c r="AD186" s="116"/>
      <c r="AE186" s="116"/>
      <c r="AF186" s="116"/>
      <c r="AG186" s="116" t="s">
        <v>148</v>
      </c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</row>
    <row r="187" spans="1:60" ht="22.5" outlineLevel="1" x14ac:dyDescent="0.2">
      <c r="A187" s="137">
        <v>74</v>
      </c>
      <c r="B187" s="138" t="s">
        <v>535</v>
      </c>
      <c r="C187" s="144" t="s">
        <v>536</v>
      </c>
      <c r="D187" s="139" t="s">
        <v>129</v>
      </c>
      <c r="E187" s="140">
        <v>1</v>
      </c>
      <c r="F187" s="141"/>
      <c r="G187" s="142">
        <f t="shared" si="28"/>
        <v>0</v>
      </c>
      <c r="H187" s="121">
        <v>1670</v>
      </c>
      <c r="I187" s="121">
        <f t="shared" si="29"/>
        <v>1670</v>
      </c>
      <c r="J187" s="121">
        <v>0</v>
      </c>
      <c r="K187" s="121">
        <f t="shared" si="30"/>
        <v>0</v>
      </c>
      <c r="L187" s="121">
        <v>15</v>
      </c>
      <c r="M187" s="121">
        <f t="shared" si="31"/>
        <v>0</v>
      </c>
      <c r="N187" s="121">
        <v>8.0000000000000004E-4</v>
      </c>
      <c r="O187" s="121">
        <f t="shared" si="32"/>
        <v>0</v>
      </c>
      <c r="P187" s="121">
        <v>0</v>
      </c>
      <c r="Q187" s="121">
        <f t="shared" si="33"/>
        <v>0</v>
      </c>
      <c r="R187" s="121" t="s">
        <v>248</v>
      </c>
      <c r="S187" s="121" t="s">
        <v>130</v>
      </c>
      <c r="T187" s="121" t="s">
        <v>130</v>
      </c>
      <c r="U187" s="121">
        <v>0</v>
      </c>
      <c r="V187" s="121">
        <f t="shared" si="34"/>
        <v>0</v>
      </c>
      <c r="W187" s="121"/>
      <c r="X187" s="121" t="s">
        <v>147</v>
      </c>
      <c r="Y187" s="116"/>
      <c r="Z187" s="116"/>
      <c r="AA187" s="116"/>
      <c r="AB187" s="116"/>
      <c r="AC187" s="116"/>
      <c r="AD187" s="116"/>
      <c r="AE187" s="116"/>
      <c r="AF187" s="116"/>
      <c r="AG187" s="116" t="s">
        <v>148</v>
      </c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</row>
    <row r="188" spans="1:60" outlineLevel="1" x14ac:dyDescent="0.2">
      <c r="A188" s="137">
        <v>75</v>
      </c>
      <c r="B188" s="138" t="s">
        <v>244</v>
      </c>
      <c r="C188" s="144" t="s">
        <v>245</v>
      </c>
      <c r="D188" s="139" t="s">
        <v>129</v>
      </c>
      <c r="E188" s="140">
        <v>1</v>
      </c>
      <c r="F188" s="141"/>
      <c r="G188" s="142">
        <f t="shared" si="28"/>
        <v>0</v>
      </c>
      <c r="H188" s="121">
        <v>480</v>
      </c>
      <c r="I188" s="121">
        <f t="shared" si="29"/>
        <v>480</v>
      </c>
      <c r="J188" s="121">
        <v>0</v>
      </c>
      <c r="K188" s="121">
        <f t="shared" si="30"/>
        <v>0</v>
      </c>
      <c r="L188" s="121">
        <v>15</v>
      </c>
      <c r="M188" s="121">
        <f t="shared" si="31"/>
        <v>0</v>
      </c>
      <c r="N188" s="121">
        <v>2E-3</v>
      </c>
      <c r="O188" s="121">
        <f t="shared" si="32"/>
        <v>0</v>
      </c>
      <c r="P188" s="121">
        <v>0</v>
      </c>
      <c r="Q188" s="121">
        <f t="shared" si="33"/>
        <v>0</v>
      </c>
      <c r="R188" s="121"/>
      <c r="S188" s="121" t="s">
        <v>145</v>
      </c>
      <c r="T188" s="121" t="s">
        <v>146</v>
      </c>
      <c r="U188" s="121">
        <v>0</v>
      </c>
      <c r="V188" s="121">
        <f t="shared" si="34"/>
        <v>0</v>
      </c>
      <c r="W188" s="121"/>
      <c r="X188" s="121" t="s">
        <v>147</v>
      </c>
      <c r="Y188" s="116"/>
      <c r="Z188" s="116"/>
      <c r="AA188" s="116"/>
      <c r="AB188" s="116"/>
      <c r="AC188" s="116"/>
      <c r="AD188" s="116"/>
      <c r="AE188" s="116"/>
      <c r="AF188" s="116"/>
      <c r="AG188" s="116" t="s">
        <v>148</v>
      </c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</row>
    <row r="189" spans="1:60" outlineLevel="1" x14ac:dyDescent="0.2">
      <c r="A189" s="137">
        <v>76</v>
      </c>
      <c r="B189" s="138" t="s">
        <v>537</v>
      </c>
      <c r="C189" s="144" t="s">
        <v>538</v>
      </c>
      <c r="D189" s="139" t="s">
        <v>129</v>
      </c>
      <c r="E189" s="140">
        <v>1</v>
      </c>
      <c r="F189" s="141"/>
      <c r="G189" s="142">
        <f t="shared" si="28"/>
        <v>0</v>
      </c>
      <c r="H189" s="121">
        <v>5850</v>
      </c>
      <c r="I189" s="121">
        <f t="shared" si="29"/>
        <v>5850</v>
      </c>
      <c r="J189" s="121">
        <v>0</v>
      </c>
      <c r="K189" s="121">
        <f t="shared" si="30"/>
        <v>0</v>
      </c>
      <c r="L189" s="121">
        <v>15</v>
      </c>
      <c r="M189" s="121">
        <f t="shared" si="31"/>
        <v>0</v>
      </c>
      <c r="N189" s="121">
        <v>4.5999999999999999E-2</v>
      </c>
      <c r="O189" s="121">
        <f t="shared" si="32"/>
        <v>0.05</v>
      </c>
      <c r="P189" s="121">
        <v>0</v>
      </c>
      <c r="Q189" s="121">
        <f t="shared" si="33"/>
        <v>0</v>
      </c>
      <c r="R189" s="121" t="s">
        <v>248</v>
      </c>
      <c r="S189" s="121" t="s">
        <v>130</v>
      </c>
      <c r="T189" s="121" t="s">
        <v>146</v>
      </c>
      <c r="U189" s="121">
        <v>0</v>
      </c>
      <c r="V189" s="121">
        <f t="shared" si="34"/>
        <v>0</v>
      </c>
      <c r="W189" s="121"/>
      <c r="X189" s="121" t="s">
        <v>147</v>
      </c>
      <c r="Y189" s="116"/>
      <c r="Z189" s="116"/>
      <c r="AA189" s="116"/>
      <c r="AB189" s="116"/>
      <c r="AC189" s="116"/>
      <c r="AD189" s="116"/>
      <c r="AE189" s="116"/>
      <c r="AF189" s="116"/>
      <c r="AG189" s="116" t="s">
        <v>148</v>
      </c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</row>
    <row r="190" spans="1:60" outlineLevel="1" x14ac:dyDescent="0.2">
      <c r="A190" s="137">
        <v>77</v>
      </c>
      <c r="B190" s="138" t="s">
        <v>246</v>
      </c>
      <c r="C190" s="144" t="s">
        <v>247</v>
      </c>
      <c r="D190" s="139" t="s">
        <v>144</v>
      </c>
      <c r="E190" s="140">
        <v>1</v>
      </c>
      <c r="F190" s="141"/>
      <c r="G190" s="142">
        <f t="shared" si="28"/>
        <v>0</v>
      </c>
      <c r="H190" s="121">
        <v>850</v>
      </c>
      <c r="I190" s="121">
        <f t="shared" si="29"/>
        <v>850</v>
      </c>
      <c r="J190" s="121">
        <v>0</v>
      </c>
      <c r="K190" s="121">
        <f t="shared" si="30"/>
        <v>0</v>
      </c>
      <c r="L190" s="121">
        <v>15</v>
      </c>
      <c r="M190" s="121">
        <f t="shared" si="31"/>
        <v>0</v>
      </c>
      <c r="N190" s="121">
        <v>0.01</v>
      </c>
      <c r="O190" s="121">
        <f t="shared" si="32"/>
        <v>0.01</v>
      </c>
      <c r="P190" s="121">
        <v>0</v>
      </c>
      <c r="Q190" s="121">
        <f t="shared" si="33"/>
        <v>0</v>
      </c>
      <c r="R190" s="121" t="s">
        <v>248</v>
      </c>
      <c r="S190" s="121" t="s">
        <v>130</v>
      </c>
      <c r="T190" s="121" t="s">
        <v>146</v>
      </c>
      <c r="U190" s="121">
        <v>0</v>
      </c>
      <c r="V190" s="121">
        <f t="shared" si="34"/>
        <v>0</v>
      </c>
      <c r="W190" s="121"/>
      <c r="X190" s="121" t="s">
        <v>147</v>
      </c>
      <c r="Y190" s="116"/>
      <c r="Z190" s="116"/>
      <c r="AA190" s="116"/>
      <c r="AB190" s="116"/>
      <c r="AC190" s="116"/>
      <c r="AD190" s="116"/>
      <c r="AE190" s="116"/>
      <c r="AF190" s="116"/>
      <c r="AG190" s="116" t="s">
        <v>148</v>
      </c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</row>
    <row r="191" spans="1:60" ht="22.5" outlineLevel="1" x14ac:dyDescent="0.2">
      <c r="A191" s="137">
        <v>78</v>
      </c>
      <c r="B191" s="138" t="s">
        <v>249</v>
      </c>
      <c r="C191" s="144" t="s">
        <v>250</v>
      </c>
      <c r="D191" s="139" t="s">
        <v>224</v>
      </c>
      <c r="E191" s="140">
        <v>1</v>
      </c>
      <c r="F191" s="141"/>
      <c r="G191" s="142">
        <f t="shared" si="28"/>
        <v>0</v>
      </c>
      <c r="H191" s="121">
        <v>0</v>
      </c>
      <c r="I191" s="121">
        <f t="shared" si="29"/>
        <v>0</v>
      </c>
      <c r="J191" s="121">
        <v>233.5</v>
      </c>
      <c r="K191" s="121">
        <f t="shared" si="30"/>
        <v>233.5</v>
      </c>
      <c r="L191" s="121">
        <v>15</v>
      </c>
      <c r="M191" s="121">
        <f t="shared" si="31"/>
        <v>0</v>
      </c>
      <c r="N191" s="121">
        <v>0</v>
      </c>
      <c r="O191" s="121">
        <f t="shared" si="32"/>
        <v>0</v>
      </c>
      <c r="P191" s="121">
        <v>1.933E-2</v>
      </c>
      <c r="Q191" s="121">
        <f t="shared" si="33"/>
        <v>0.02</v>
      </c>
      <c r="R191" s="121"/>
      <c r="S191" s="121" t="s">
        <v>130</v>
      </c>
      <c r="T191" s="121" t="s">
        <v>130</v>
      </c>
      <c r="U191" s="121">
        <v>0</v>
      </c>
      <c r="V191" s="121">
        <f t="shared" si="34"/>
        <v>0</v>
      </c>
      <c r="W191" s="121"/>
      <c r="X191" s="121" t="s">
        <v>151</v>
      </c>
      <c r="Y191" s="116"/>
      <c r="Z191" s="116"/>
      <c r="AA191" s="116"/>
      <c r="AB191" s="116"/>
      <c r="AC191" s="116"/>
      <c r="AD191" s="116"/>
      <c r="AE191" s="116"/>
      <c r="AF191" s="116"/>
      <c r="AG191" s="116" t="s">
        <v>152</v>
      </c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</row>
    <row r="192" spans="1:60" outlineLevel="1" x14ac:dyDescent="0.2">
      <c r="A192" s="137">
        <v>79</v>
      </c>
      <c r="B192" s="138" t="s">
        <v>539</v>
      </c>
      <c r="C192" s="144" t="s">
        <v>540</v>
      </c>
      <c r="D192" s="139" t="s">
        <v>224</v>
      </c>
      <c r="E192" s="140">
        <v>1</v>
      </c>
      <c r="F192" s="141"/>
      <c r="G192" s="142">
        <f t="shared" si="28"/>
        <v>0</v>
      </c>
      <c r="H192" s="121">
        <v>0</v>
      </c>
      <c r="I192" s="121">
        <f t="shared" si="29"/>
        <v>0</v>
      </c>
      <c r="J192" s="121">
        <v>151.5</v>
      </c>
      <c r="K192" s="121">
        <f t="shared" si="30"/>
        <v>151.5</v>
      </c>
      <c r="L192" s="121">
        <v>15</v>
      </c>
      <c r="M192" s="121">
        <f t="shared" si="31"/>
        <v>0</v>
      </c>
      <c r="N192" s="121">
        <v>0</v>
      </c>
      <c r="O192" s="121">
        <f t="shared" si="32"/>
        <v>0</v>
      </c>
      <c r="P192" s="121">
        <v>1.9460000000000002E-2</v>
      </c>
      <c r="Q192" s="121">
        <f t="shared" si="33"/>
        <v>0.02</v>
      </c>
      <c r="R192" s="121"/>
      <c r="S192" s="121" t="s">
        <v>130</v>
      </c>
      <c r="T192" s="121" t="s">
        <v>130</v>
      </c>
      <c r="U192" s="121">
        <v>0</v>
      </c>
      <c r="V192" s="121">
        <f t="shared" si="34"/>
        <v>0</v>
      </c>
      <c r="W192" s="121"/>
      <c r="X192" s="121" t="s">
        <v>151</v>
      </c>
      <c r="Y192" s="116"/>
      <c r="Z192" s="116"/>
      <c r="AA192" s="116"/>
      <c r="AB192" s="116"/>
      <c r="AC192" s="116"/>
      <c r="AD192" s="116"/>
      <c r="AE192" s="116"/>
      <c r="AF192" s="116"/>
      <c r="AG192" s="116" t="s">
        <v>152</v>
      </c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</row>
    <row r="193" spans="1:60" ht="22.5" outlineLevel="1" x14ac:dyDescent="0.2">
      <c r="A193" s="137">
        <v>80</v>
      </c>
      <c r="B193" s="138" t="s">
        <v>541</v>
      </c>
      <c r="C193" s="144" t="s">
        <v>768</v>
      </c>
      <c r="D193" s="139" t="s">
        <v>129</v>
      </c>
      <c r="E193" s="140">
        <v>1</v>
      </c>
      <c r="F193" s="141"/>
      <c r="G193" s="142">
        <f t="shared" si="28"/>
        <v>0</v>
      </c>
      <c r="H193" s="121">
        <v>0</v>
      </c>
      <c r="I193" s="121">
        <f t="shared" si="29"/>
        <v>0</v>
      </c>
      <c r="J193" s="121">
        <v>1112</v>
      </c>
      <c r="K193" s="121">
        <f t="shared" si="30"/>
        <v>1112</v>
      </c>
      <c r="L193" s="121">
        <v>15</v>
      </c>
      <c r="M193" s="121">
        <f t="shared" si="31"/>
        <v>0</v>
      </c>
      <c r="N193" s="121">
        <v>1.82E-3</v>
      </c>
      <c r="O193" s="121">
        <f t="shared" si="32"/>
        <v>0</v>
      </c>
      <c r="P193" s="121">
        <v>0</v>
      </c>
      <c r="Q193" s="121">
        <f t="shared" si="33"/>
        <v>0</v>
      </c>
      <c r="R193" s="121"/>
      <c r="S193" s="121" t="s">
        <v>130</v>
      </c>
      <c r="T193" s="121" t="s">
        <v>130</v>
      </c>
      <c r="U193" s="121">
        <v>0</v>
      </c>
      <c r="V193" s="121">
        <f t="shared" si="34"/>
        <v>0</v>
      </c>
      <c r="W193" s="121"/>
      <c r="X193" s="121" t="s">
        <v>151</v>
      </c>
      <c r="Y193" s="116"/>
      <c r="Z193" s="116"/>
      <c r="AA193" s="116"/>
      <c r="AB193" s="116"/>
      <c r="AC193" s="116"/>
      <c r="AD193" s="116"/>
      <c r="AE193" s="116"/>
      <c r="AF193" s="116"/>
      <c r="AG193" s="116" t="s">
        <v>152</v>
      </c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</row>
    <row r="194" spans="1:60" ht="22.5" outlineLevel="1" x14ac:dyDescent="0.2">
      <c r="A194" s="137">
        <v>81</v>
      </c>
      <c r="B194" s="138" t="s">
        <v>251</v>
      </c>
      <c r="C194" s="144" t="s">
        <v>252</v>
      </c>
      <c r="D194" s="139" t="s">
        <v>0</v>
      </c>
      <c r="E194" s="140">
        <v>262.78339999999997</v>
      </c>
      <c r="F194" s="141"/>
      <c r="G194" s="142">
        <f t="shared" si="28"/>
        <v>0</v>
      </c>
      <c r="H194" s="121">
        <v>0</v>
      </c>
      <c r="I194" s="121">
        <f t="shared" si="29"/>
        <v>0</v>
      </c>
      <c r="J194" s="121">
        <v>0.31</v>
      </c>
      <c r="K194" s="121">
        <f t="shared" si="30"/>
        <v>81.459999999999994</v>
      </c>
      <c r="L194" s="121">
        <v>15</v>
      </c>
      <c r="M194" s="121">
        <f t="shared" si="31"/>
        <v>0</v>
      </c>
      <c r="N194" s="121">
        <v>0</v>
      </c>
      <c r="O194" s="121">
        <f t="shared" si="32"/>
        <v>0</v>
      </c>
      <c r="P194" s="121">
        <v>0</v>
      </c>
      <c r="Q194" s="121">
        <f t="shared" si="33"/>
        <v>0</v>
      </c>
      <c r="R194" s="121"/>
      <c r="S194" s="121" t="s">
        <v>130</v>
      </c>
      <c r="T194" s="121" t="s">
        <v>136</v>
      </c>
      <c r="U194" s="121">
        <v>0</v>
      </c>
      <c r="V194" s="121">
        <f t="shared" si="34"/>
        <v>0</v>
      </c>
      <c r="W194" s="121"/>
      <c r="X194" s="121" t="s">
        <v>213</v>
      </c>
      <c r="Y194" s="116"/>
      <c r="Z194" s="116"/>
      <c r="AA194" s="116"/>
      <c r="AB194" s="116"/>
      <c r="AC194" s="116"/>
      <c r="AD194" s="116"/>
      <c r="AE194" s="116"/>
      <c r="AF194" s="116"/>
      <c r="AG194" s="116" t="s">
        <v>214</v>
      </c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</row>
    <row r="195" spans="1:60" x14ac:dyDescent="0.2">
      <c r="A195" s="125" t="s">
        <v>125</v>
      </c>
      <c r="B195" s="126" t="s">
        <v>73</v>
      </c>
      <c r="C195" s="143" t="s">
        <v>74</v>
      </c>
      <c r="D195" s="127"/>
      <c r="E195" s="128"/>
      <c r="F195" s="129"/>
      <c r="G195" s="130">
        <f>SUMIF(AG196:AG198,"&lt;&gt;NOR",G196:G198)</f>
        <v>0</v>
      </c>
      <c r="H195" s="124"/>
      <c r="I195" s="124">
        <f>SUM(I196:I198)</f>
        <v>278</v>
      </c>
      <c r="J195" s="124"/>
      <c r="K195" s="124">
        <f>SUM(K196:K198)</f>
        <v>694.22</v>
      </c>
      <c r="L195" s="124"/>
      <c r="M195" s="124">
        <f>SUM(M196:M198)</f>
        <v>0</v>
      </c>
      <c r="N195" s="124"/>
      <c r="O195" s="124">
        <f>SUM(O196:O198)</f>
        <v>0</v>
      </c>
      <c r="P195" s="124"/>
      <c r="Q195" s="124">
        <f>SUM(Q196:Q198)</f>
        <v>0</v>
      </c>
      <c r="R195" s="124"/>
      <c r="S195" s="124"/>
      <c r="T195" s="124"/>
      <c r="U195" s="124"/>
      <c r="V195" s="124">
        <f>SUM(V196:V198)</f>
        <v>1.5</v>
      </c>
      <c r="W195" s="124"/>
      <c r="X195" s="124"/>
      <c r="AG195" t="s">
        <v>126</v>
      </c>
    </row>
    <row r="196" spans="1:60" outlineLevel="1" x14ac:dyDescent="0.2">
      <c r="A196" s="137">
        <v>82</v>
      </c>
      <c r="B196" s="138" t="s">
        <v>253</v>
      </c>
      <c r="C196" s="144" t="s">
        <v>254</v>
      </c>
      <c r="D196" s="139" t="s">
        <v>129</v>
      </c>
      <c r="E196" s="140">
        <v>2</v>
      </c>
      <c r="F196" s="141"/>
      <c r="G196" s="142">
        <f>ROUND(E196*F196,2)</f>
        <v>0</v>
      </c>
      <c r="H196" s="121">
        <v>0</v>
      </c>
      <c r="I196" s="121">
        <f>ROUND(E196*H196,2)</f>
        <v>0</v>
      </c>
      <c r="J196" s="121">
        <v>344.5</v>
      </c>
      <c r="K196" s="121">
        <f>ROUND(E196*J196,2)</f>
        <v>689</v>
      </c>
      <c r="L196" s="121">
        <v>15</v>
      </c>
      <c r="M196" s="121">
        <f>G196*(1+L196/100)</f>
        <v>0</v>
      </c>
      <c r="N196" s="121">
        <v>0</v>
      </c>
      <c r="O196" s="121">
        <f>ROUND(E196*N196,2)</f>
        <v>0</v>
      </c>
      <c r="P196" s="121">
        <v>0</v>
      </c>
      <c r="Q196" s="121">
        <f>ROUND(E196*P196,2)</f>
        <v>0</v>
      </c>
      <c r="R196" s="121"/>
      <c r="S196" s="121" t="s">
        <v>130</v>
      </c>
      <c r="T196" s="121" t="s">
        <v>130</v>
      </c>
      <c r="U196" s="121">
        <v>0.75</v>
      </c>
      <c r="V196" s="121">
        <f>ROUND(E196*U196,2)</f>
        <v>1.5</v>
      </c>
      <c r="W196" s="121"/>
      <c r="X196" s="121" t="s">
        <v>131</v>
      </c>
      <c r="Y196" s="116"/>
      <c r="Z196" s="116"/>
      <c r="AA196" s="116"/>
      <c r="AB196" s="116"/>
      <c r="AC196" s="116"/>
      <c r="AD196" s="116"/>
      <c r="AE196" s="116"/>
      <c r="AF196" s="116"/>
      <c r="AG196" s="116" t="s">
        <v>132</v>
      </c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</row>
    <row r="197" spans="1:60" outlineLevel="1" x14ac:dyDescent="0.2">
      <c r="A197" s="137">
        <v>83</v>
      </c>
      <c r="B197" s="138" t="s">
        <v>255</v>
      </c>
      <c r="C197" s="144" t="s">
        <v>543</v>
      </c>
      <c r="D197" s="139" t="s">
        <v>129</v>
      </c>
      <c r="E197" s="140">
        <v>2</v>
      </c>
      <c r="F197" s="141"/>
      <c r="G197" s="142">
        <f>ROUND(E197*F197,2)</f>
        <v>0</v>
      </c>
      <c r="H197" s="121">
        <v>139</v>
      </c>
      <c r="I197" s="121">
        <f>ROUND(E197*H197,2)</f>
        <v>278</v>
      </c>
      <c r="J197" s="121">
        <v>0</v>
      </c>
      <c r="K197" s="121">
        <f>ROUND(E197*J197,2)</f>
        <v>0</v>
      </c>
      <c r="L197" s="121">
        <v>15</v>
      </c>
      <c r="M197" s="121">
        <f>G197*(1+L197/100)</f>
        <v>0</v>
      </c>
      <c r="N197" s="121">
        <v>8.0000000000000007E-5</v>
      </c>
      <c r="O197" s="121">
        <f>ROUND(E197*N197,2)</f>
        <v>0</v>
      </c>
      <c r="P197" s="121">
        <v>0</v>
      </c>
      <c r="Q197" s="121">
        <f>ROUND(E197*P197,2)</f>
        <v>0</v>
      </c>
      <c r="R197" s="121"/>
      <c r="S197" s="121" t="s">
        <v>145</v>
      </c>
      <c r="T197" s="121" t="s">
        <v>146</v>
      </c>
      <c r="U197" s="121">
        <v>0</v>
      </c>
      <c r="V197" s="121">
        <f>ROUND(E197*U197,2)</f>
        <v>0</v>
      </c>
      <c r="W197" s="121"/>
      <c r="X197" s="121" t="s">
        <v>147</v>
      </c>
      <c r="Y197" s="116"/>
      <c r="Z197" s="116"/>
      <c r="AA197" s="116"/>
      <c r="AB197" s="116"/>
      <c r="AC197" s="116"/>
      <c r="AD197" s="116"/>
      <c r="AE197" s="116"/>
      <c r="AF197" s="116"/>
      <c r="AG197" s="116" t="s">
        <v>148</v>
      </c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</row>
    <row r="198" spans="1:60" outlineLevel="1" x14ac:dyDescent="0.2">
      <c r="A198" s="137">
        <v>84</v>
      </c>
      <c r="B198" s="138" t="s">
        <v>257</v>
      </c>
      <c r="C198" s="144" t="s">
        <v>258</v>
      </c>
      <c r="D198" s="139" t="s">
        <v>0</v>
      </c>
      <c r="E198" s="140">
        <v>9.67</v>
      </c>
      <c r="F198" s="141"/>
      <c r="G198" s="142">
        <f>ROUND(E198*F198,2)</f>
        <v>0</v>
      </c>
      <c r="H198" s="121">
        <v>0</v>
      </c>
      <c r="I198" s="121">
        <f>ROUND(E198*H198,2)</f>
        <v>0</v>
      </c>
      <c r="J198" s="121">
        <v>0.54</v>
      </c>
      <c r="K198" s="121">
        <f>ROUND(E198*J198,2)</f>
        <v>5.22</v>
      </c>
      <c r="L198" s="121">
        <v>15</v>
      </c>
      <c r="M198" s="121">
        <f>G198*(1+L198/100)</f>
        <v>0</v>
      </c>
      <c r="N198" s="121">
        <v>0</v>
      </c>
      <c r="O198" s="121">
        <f>ROUND(E198*N198,2)</f>
        <v>0</v>
      </c>
      <c r="P198" s="121">
        <v>0</v>
      </c>
      <c r="Q198" s="121">
        <f>ROUND(E198*P198,2)</f>
        <v>0</v>
      </c>
      <c r="R198" s="121"/>
      <c r="S198" s="121" t="s">
        <v>130</v>
      </c>
      <c r="T198" s="121" t="s">
        <v>130</v>
      </c>
      <c r="U198" s="121">
        <v>0</v>
      </c>
      <c r="V198" s="121">
        <f>ROUND(E198*U198,2)</f>
        <v>0</v>
      </c>
      <c r="W198" s="121"/>
      <c r="X198" s="121" t="s">
        <v>213</v>
      </c>
      <c r="Y198" s="116"/>
      <c r="Z198" s="116"/>
      <c r="AA198" s="116"/>
      <c r="AB198" s="116"/>
      <c r="AC198" s="116"/>
      <c r="AD198" s="116"/>
      <c r="AE198" s="116"/>
      <c r="AF198" s="116"/>
      <c r="AG198" s="116" t="s">
        <v>214</v>
      </c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</row>
    <row r="199" spans="1:60" x14ac:dyDescent="0.2">
      <c r="A199" s="125" t="s">
        <v>125</v>
      </c>
      <c r="B199" s="126" t="s">
        <v>75</v>
      </c>
      <c r="C199" s="143" t="s">
        <v>76</v>
      </c>
      <c r="D199" s="127"/>
      <c r="E199" s="128"/>
      <c r="F199" s="129"/>
      <c r="G199" s="130">
        <f>SUMIF(AG200:AG227,"&lt;&gt;NOR",G200:G227)</f>
        <v>0</v>
      </c>
      <c r="H199" s="124"/>
      <c r="I199" s="124">
        <f>SUM(I200:I227)</f>
        <v>24225</v>
      </c>
      <c r="J199" s="124"/>
      <c r="K199" s="124">
        <f>SUM(K200:K227)</f>
        <v>91786.540000000008</v>
      </c>
      <c r="L199" s="124"/>
      <c r="M199" s="124">
        <f>SUM(M200:M227)</f>
        <v>0</v>
      </c>
      <c r="N199" s="124"/>
      <c r="O199" s="124">
        <f>SUM(O200:O227)</f>
        <v>0.08</v>
      </c>
      <c r="P199" s="124"/>
      <c r="Q199" s="124">
        <f>SUM(Q200:Q227)</f>
        <v>0.12</v>
      </c>
      <c r="R199" s="124"/>
      <c r="S199" s="124"/>
      <c r="T199" s="124"/>
      <c r="U199" s="124"/>
      <c r="V199" s="124">
        <f>SUM(V200:V227)</f>
        <v>18.299999999999997</v>
      </c>
      <c r="W199" s="124"/>
      <c r="X199" s="124"/>
      <c r="AG199" t="s">
        <v>126</v>
      </c>
    </row>
    <row r="200" spans="1:60" outlineLevel="1" x14ac:dyDescent="0.2">
      <c r="A200" s="137">
        <v>85</v>
      </c>
      <c r="B200" s="138" t="s">
        <v>544</v>
      </c>
      <c r="C200" s="144" t="s">
        <v>545</v>
      </c>
      <c r="D200" s="139" t="s">
        <v>129</v>
      </c>
      <c r="E200" s="140">
        <v>6</v>
      </c>
      <c r="F200" s="141"/>
      <c r="G200" s="142">
        <f t="shared" ref="G200:G214" si="35">ROUND(E200*F200,2)</f>
        <v>0</v>
      </c>
      <c r="H200" s="121">
        <v>0</v>
      </c>
      <c r="I200" s="121">
        <f t="shared" ref="I200:I214" si="36">ROUND(E200*H200,2)</f>
        <v>0</v>
      </c>
      <c r="J200" s="121">
        <v>739</v>
      </c>
      <c r="K200" s="121">
        <f t="shared" ref="K200:K214" si="37">ROUND(E200*J200,2)</f>
        <v>4434</v>
      </c>
      <c r="L200" s="121">
        <v>15</v>
      </c>
      <c r="M200" s="121">
        <f t="shared" ref="M200:M214" si="38">G200*(1+L200/100)</f>
        <v>0</v>
      </c>
      <c r="N200" s="121">
        <v>0</v>
      </c>
      <c r="O200" s="121">
        <f t="shared" ref="O200:O214" si="39">ROUND(E200*N200,2)</f>
        <v>0</v>
      </c>
      <c r="P200" s="121">
        <v>0</v>
      </c>
      <c r="Q200" s="121">
        <f t="shared" ref="Q200:Q214" si="40">ROUND(E200*P200,2)</f>
        <v>0</v>
      </c>
      <c r="R200" s="121"/>
      <c r="S200" s="121" t="s">
        <v>130</v>
      </c>
      <c r="T200" s="121" t="s">
        <v>146</v>
      </c>
      <c r="U200" s="121">
        <v>1.45</v>
      </c>
      <c r="V200" s="121">
        <f t="shared" ref="V200:V214" si="41">ROUND(E200*U200,2)</f>
        <v>8.6999999999999993</v>
      </c>
      <c r="W200" s="121"/>
      <c r="X200" s="121" t="s">
        <v>131</v>
      </c>
      <c r="Y200" s="116"/>
      <c r="Z200" s="116"/>
      <c r="AA200" s="116"/>
      <c r="AB200" s="116"/>
      <c r="AC200" s="116"/>
      <c r="AD200" s="116"/>
      <c r="AE200" s="116"/>
      <c r="AF200" s="116"/>
      <c r="AG200" s="116" t="s">
        <v>132</v>
      </c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</row>
    <row r="201" spans="1:60" outlineLevel="1" x14ac:dyDescent="0.2">
      <c r="A201" s="137">
        <v>86</v>
      </c>
      <c r="B201" s="138" t="s">
        <v>259</v>
      </c>
      <c r="C201" s="144" t="s">
        <v>546</v>
      </c>
      <c r="D201" s="139" t="s">
        <v>129</v>
      </c>
      <c r="E201" s="140">
        <v>4</v>
      </c>
      <c r="F201" s="141"/>
      <c r="G201" s="142">
        <f t="shared" si="35"/>
        <v>0</v>
      </c>
      <c r="H201" s="121">
        <v>0</v>
      </c>
      <c r="I201" s="121">
        <f t="shared" si="36"/>
        <v>0</v>
      </c>
      <c r="J201" s="121">
        <v>50.6</v>
      </c>
      <c r="K201" s="121">
        <f t="shared" si="37"/>
        <v>202.4</v>
      </c>
      <c r="L201" s="121">
        <v>15</v>
      </c>
      <c r="M201" s="121">
        <f t="shared" si="38"/>
        <v>0</v>
      </c>
      <c r="N201" s="121">
        <v>0</v>
      </c>
      <c r="O201" s="121">
        <f t="shared" si="39"/>
        <v>0</v>
      </c>
      <c r="P201" s="121">
        <v>1.8E-3</v>
      </c>
      <c r="Q201" s="121">
        <f t="shared" si="40"/>
        <v>0.01</v>
      </c>
      <c r="R201" s="121"/>
      <c r="S201" s="121" t="s">
        <v>130</v>
      </c>
      <c r="T201" s="121" t="s">
        <v>130</v>
      </c>
      <c r="U201" s="121">
        <v>0.11</v>
      </c>
      <c r="V201" s="121">
        <f t="shared" si="41"/>
        <v>0.44</v>
      </c>
      <c r="W201" s="121"/>
      <c r="X201" s="121" t="s">
        <v>131</v>
      </c>
      <c r="Y201" s="116"/>
      <c r="Z201" s="116"/>
      <c r="AA201" s="116"/>
      <c r="AB201" s="116"/>
      <c r="AC201" s="116"/>
      <c r="AD201" s="116"/>
      <c r="AE201" s="116"/>
      <c r="AF201" s="116"/>
      <c r="AG201" s="116" t="s">
        <v>132</v>
      </c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</row>
    <row r="202" spans="1:60" outlineLevel="1" x14ac:dyDescent="0.2">
      <c r="A202" s="137">
        <v>87</v>
      </c>
      <c r="B202" s="138" t="s">
        <v>261</v>
      </c>
      <c r="C202" s="144" t="s">
        <v>547</v>
      </c>
      <c r="D202" s="139" t="s">
        <v>129</v>
      </c>
      <c r="E202" s="140">
        <v>1</v>
      </c>
      <c r="F202" s="141"/>
      <c r="G202" s="142">
        <f t="shared" si="35"/>
        <v>0</v>
      </c>
      <c r="H202" s="121">
        <v>0</v>
      </c>
      <c r="I202" s="121">
        <f t="shared" si="36"/>
        <v>0</v>
      </c>
      <c r="J202" s="121">
        <v>68.900000000000006</v>
      </c>
      <c r="K202" s="121">
        <f t="shared" si="37"/>
        <v>68.900000000000006</v>
      </c>
      <c r="L202" s="121">
        <v>15</v>
      </c>
      <c r="M202" s="121">
        <f t="shared" si="38"/>
        <v>0</v>
      </c>
      <c r="N202" s="121">
        <v>0</v>
      </c>
      <c r="O202" s="121">
        <f t="shared" si="39"/>
        <v>0</v>
      </c>
      <c r="P202" s="121">
        <v>2.2300000000000002E-3</v>
      </c>
      <c r="Q202" s="121">
        <f t="shared" si="40"/>
        <v>0</v>
      </c>
      <c r="R202" s="121"/>
      <c r="S202" s="121" t="s">
        <v>130</v>
      </c>
      <c r="T202" s="121" t="s">
        <v>130</v>
      </c>
      <c r="U202" s="121">
        <v>0.15</v>
      </c>
      <c r="V202" s="121">
        <f t="shared" si="41"/>
        <v>0.15</v>
      </c>
      <c r="W202" s="121"/>
      <c r="X202" s="121" t="s">
        <v>131</v>
      </c>
      <c r="Y202" s="116"/>
      <c r="Z202" s="116"/>
      <c r="AA202" s="116"/>
      <c r="AB202" s="116"/>
      <c r="AC202" s="116"/>
      <c r="AD202" s="116"/>
      <c r="AE202" s="116"/>
      <c r="AF202" s="116"/>
      <c r="AG202" s="116" t="s">
        <v>132</v>
      </c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</row>
    <row r="203" spans="1:60" outlineLevel="1" x14ac:dyDescent="0.2">
      <c r="A203" s="137">
        <v>88</v>
      </c>
      <c r="B203" s="138" t="s">
        <v>265</v>
      </c>
      <c r="C203" s="144" t="s">
        <v>548</v>
      </c>
      <c r="D203" s="139" t="s">
        <v>129</v>
      </c>
      <c r="E203" s="140">
        <v>1</v>
      </c>
      <c r="F203" s="141"/>
      <c r="G203" s="142">
        <f t="shared" si="35"/>
        <v>0</v>
      </c>
      <c r="H203" s="121">
        <v>0</v>
      </c>
      <c r="I203" s="121">
        <f t="shared" si="36"/>
        <v>0</v>
      </c>
      <c r="J203" s="121">
        <v>211.5</v>
      </c>
      <c r="K203" s="121">
        <f t="shared" si="37"/>
        <v>211.5</v>
      </c>
      <c r="L203" s="121">
        <v>15</v>
      </c>
      <c r="M203" s="121">
        <f t="shared" si="38"/>
        <v>0</v>
      </c>
      <c r="N203" s="121">
        <v>0</v>
      </c>
      <c r="O203" s="121">
        <f t="shared" si="39"/>
        <v>0</v>
      </c>
      <c r="P203" s="121">
        <v>0.1104</v>
      </c>
      <c r="Q203" s="121">
        <f t="shared" si="40"/>
        <v>0.11</v>
      </c>
      <c r="R203" s="121"/>
      <c r="S203" s="121" t="s">
        <v>130</v>
      </c>
      <c r="T203" s="121" t="s">
        <v>130</v>
      </c>
      <c r="U203" s="121">
        <v>0.46</v>
      </c>
      <c r="V203" s="121">
        <f t="shared" si="41"/>
        <v>0.46</v>
      </c>
      <c r="W203" s="121"/>
      <c r="X203" s="121" t="s">
        <v>131</v>
      </c>
      <c r="Y203" s="116"/>
      <c r="Z203" s="116"/>
      <c r="AA203" s="116"/>
      <c r="AB203" s="116"/>
      <c r="AC203" s="116"/>
      <c r="AD203" s="116"/>
      <c r="AE203" s="116"/>
      <c r="AF203" s="116"/>
      <c r="AG203" s="116" t="s">
        <v>132</v>
      </c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</row>
    <row r="204" spans="1:60" ht="45" outlineLevel="1" x14ac:dyDescent="0.2">
      <c r="A204" s="137">
        <v>89</v>
      </c>
      <c r="B204" s="138" t="s">
        <v>549</v>
      </c>
      <c r="C204" s="144" t="s">
        <v>550</v>
      </c>
      <c r="D204" s="139" t="s">
        <v>129</v>
      </c>
      <c r="E204" s="140">
        <v>1</v>
      </c>
      <c r="F204" s="141"/>
      <c r="G204" s="142">
        <f t="shared" si="35"/>
        <v>0</v>
      </c>
      <c r="H204" s="121">
        <v>0</v>
      </c>
      <c r="I204" s="121">
        <f t="shared" si="36"/>
        <v>0</v>
      </c>
      <c r="J204" s="121">
        <v>14225</v>
      </c>
      <c r="K204" s="121">
        <f t="shared" si="37"/>
        <v>14225</v>
      </c>
      <c r="L204" s="121">
        <v>15</v>
      </c>
      <c r="M204" s="121">
        <f t="shared" si="38"/>
        <v>0</v>
      </c>
      <c r="N204" s="121">
        <v>0</v>
      </c>
      <c r="O204" s="121">
        <f t="shared" si="39"/>
        <v>0</v>
      </c>
      <c r="P204" s="121">
        <v>0</v>
      </c>
      <c r="Q204" s="121">
        <f t="shared" si="40"/>
        <v>0</v>
      </c>
      <c r="R204" s="121"/>
      <c r="S204" s="121" t="s">
        <v>145</v>
      </c>
      <c r="T204" s="121" t="s">
        <v>146</v>
      </c>
      <c r="U204" s="121">
        <v>0.95</v>
      </c>
      <c r="V204" s="121">
        <f t="shared" si="41"/>
        <v>0.95</v>
      </c>
      <c r="W204" s="121"/>
      <c r="X204" s="121" t="s">
        <v>131</v>
      </c>
      <c r="Y204" s="116"/>
      <c r="Z204" s="116"/>
      <c r="AA204" s="116"/>
      <c r="AB204" s="116"/>
      <c r="AC204" s="116"/>
      <c r="AD204" s="116"/>
      <c r="AE204" s="116"/>
      <c r="AF204" s="116"/>
      <c r="AG204" s="116" t="s">
        <v>132</v>
      </c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</row>
    <row r="205" spans="1:60" ht="22.5" outlineLevel="1" x14ac:dyDescent="0.2">
      <c r="A205" s="137">
        <v>90</v>
      </c>
      <c r="B205" s="138" t="s">
        <v>551</v>
      </c>
      <c r="C205" s="144" t="s">
        <v>552</v>
      </c>
      <c r="D205" s="139" t="s">
        <v>129</v>
      </c>
      <c r="E205" s="140">
        <v>8</v>
      </c>
      <c r="F205" s="141"/>
      <c r="G205" s="142">
        <f t="shared" si="35"/>
        <v>0</v>
      </c>
      <c r="H205" s="121">
        <v>0</v>
      </c>
      <c r="I205" s="121">
        <f t="shared" si="36"/>
        <v>0</v>
      </c>
      <c r="J205" s="121">
        <v>250</v>
      </c>
      <c r="K205" s="121">
        <f t="shared" si="37"/>
        <v>2000</v>
      </c>
      <c r="L205" s="121">
        <v>15</v>
      </c>
      <c r="M205" s="121">
        <f t="shared" si="38"/>
        <v>0</v>
      </c>
      <c r="N205" s="121">
        <v>0</v>
      </c>
      <c r="O205" s="121">
        <f t="shared" si="39"/>
        <v>0</v>
      </c>
      <c r="P205" s="121">
        <v>0</v>
      </c>
      <c r="Q205" s="121">
        <f t="shared" si="40"/>
        <v>0</v>
      </c>
      <c r="R205" s="121"/>
      <c r="S205" s="121" t="s">
        <v>145</v>
      </c>
      <c r="T205" s="121" t="s">
        <v>146</v>
      </c>
      <c r="U205" s="121">
        <v>0.95</v>
      </c>
      <c r="V205" s="121">
        <f t="shared" si="41"/>
        <v>7.6</v>
      </c>
      <c r="W205" s="121"/>
      <c r="X205" s="121" t="s">
        <v>131</v>
      </c>
      <c r="Y205" s="116"/>
      <c r="Z205" s="116"/>
      <c r="AA205" s="116"/>
      <c r="AB205" s="116"/>
      <c r="AC205" s="116"/>
      <c r="AD205" s="116"/>
      <c r="AE205" s="116"/>
      <c r="AF205" s="116"/>
      <c r="AG205" s="116" t="s">
        <v>132</v>
      </c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</row>
    <row r="206" spans="1:60" ht="22.5" outlineLevel="1" x14ac:dyDescent="0.2">
      <c r="A206" s="137">
        <v>91</v>
      </c>
      <c r="B206" s="138" t="s">
        <v>557</v>
      </c>
      <c r="C206" s="144" t="s">
        <v>769</v>
      </c>
      <c r="D206" s="139" t="s">
        <v>129</v>
      </c>
      <c r="E206" s="140">
        <v>1</v>
      </c>
      <c r="F206" s="141"/>
      <c r="G206" s="142">
        <f t="shared" si="35"/>
        <v>0</v>
      </c>
      <c r="H206" s="121">
        <v>4825</v>
      </c>
      <c r="I206" s="121">
        <f t="shared" si="36"/>
        <v>4825</v>
      </c>
      <c r="J206" s="121">
        <v>0</v>
      </c>
      <c r="K206" s="121">
        <f t="shared" si="37"/>
        <v>0</v>
      </c>
      <c r="L206" s="121">
        <v>15</v>
      </c>
      <c r="M206" s="121">
        <f t="shared" si="38"/>
        <v>0</v>
      </c>
      <c r="N206" s="121">
        <v>0.02</v>
      </c>
      <c r="O206" s="121">
        <f t="shared" si="39"/>
        <v>0.02</v>
      </c>
      <c r="P206" s="121">
        <v>0</v>
      </c>
      <c r="Q206" s="121">
        <f t="shared" si="40"/>
        <v>0</v>
      </c>
      <c r="R206" s="121"/>
      <c r="S206" s="121" t="s">
        <v>145</v>
      </c>
      <c r="T206" s="121" t="s">
        <v>146</v>
      </c>
      <c r="U206" s="121">
        <v>0</v>
      </c>
      <c r="V206" s="121">
        <f t="shared" si="41"/>
        <v>0</v>
      </c>
      <c r="W206" s="121"/>
      <c r="X206" s="121" t="s">
        <v>151</v>
      </c>
      <c r="Y206" s="116"/>
      <c r="Z206" s="116"/>
      <c r="AA206" s="116"/>
      <c r="AB206" s="116"/>
      <c r="AC206" s="116"/>
      <c r="AD206" s="116"/>
      <c r="AE206" s="116"/>
      <c r="AF206" s="116"/>
      <c r="AG206" s="116" t="s">
        <v>326</v>
      </c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</row>
    <row r="207" spans="1:60" ht="22.5" outlineLevel="1" x14ac:dyDescent="0.2">
      <c r="A207" s="137">
        <v>92</v>
      </c>
      <c r="B207" s="138" t="s">
        <v>553</v>
      </c>
      <c r="C207" s="144" t="s">
        <v>554</v>
      </c>
      <c r="D207" s="139" t="s">
        <v>129</v>
      </c>
      <c r="E207" s="140">
        <v>1</v>
      </c>
      <c r="F207" s="141"/>
      <c r="G207" s="142">
        <f t="shared" si="35"/>
        <v>0</v>
      </c>
      <c r="H207" s="121">
        <v>2100</v>
      </c>
      <c r="I207" s="121">
        <f t="shared" si="36"/>
        <v>2100</v>
      </c>
      <c r="J207" s="121">
        <v>0</v>
      </c>
      <c r="K207" s="121">
        <f t="shared" si="37"/>
        <v>0</v>
      </c>
      <c r="L207" s="121">
        <v>15</v>
      </c>
      <c r="M207" s="121">
        <f t="shared" si="38"/>
        <v>0</v>
      </c>
      <c r="N207" s="121">
        <v>1.2999999999999999E-2</v>
      </c>
      <c r="O207" s="121">
        <f t="shared" si="39"/>
        <v>0.01</v>
      </c>
      <c r="P207" s="121">
        <v>0</v>
      </c>
      <c r="Q207" s="121">
        <f t="shared" si="40"/>
        <v>0</v>
      </c>
      <c r="R207" s="121" t="s">
        <v>248</v>
      </c>
      <c r="S207" s="121" t="s">
        <v>130</v>
      </c>
      <c r="T207" s="121" t="s">
        <v>146</v>
      </c>
      <c r="U207" s="121">
        <v>0</v>
      </c>
      <c r="V207" s="121">
        <f t="shared" si="41"/>
        <v>0</v>
      </c>
      <c r="W207" s="121"/>
      <c r="X207" s="121" t="s">
        <v>147</v>
      </c>
      <c r="Y207" s="116"/>
      <c r="Z207" s="116"/>
      <c r="AA207" s="116"/>
      <c r="AB207" s="116"/>
      <c r="AC207" s="116"/>
      <c r="AD207" s="116"/>
      <c r="AE207" s="116"/>
      <c r="AF207" s="116"/>
      <c r="AG207" s="116" t="s">
        <v>148</v>
      </c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</row>
    <row r="208" spans="1:60" ht="22.5" outlineLevel="1" x14ac:dyDescent="0.2">
      <c r="A208" s="137">
        <v>93</v>
      </c>
      <c r="B208" s="138" t="s">
        <v>555</v>
      </c>
      <c r="C208" s="144" t="s">
        <v>556</v>
      </c>
      <c r="D208" s="139" t="s">
        <v>129</v>
      </c>
      <c r="E208" s="140">
        <v>2</v>
      </c>
      <c r="F208" s="141"/>
      <c r="G208" s="142">
        <f t="shared" si="35"/>
        <v>0</v>
      </c>
      <c r="H208" s="121">
        <v>2100</v>
      </c>
      <c r="I208" s="121">
        <f t="shared" si="36"/>
        <v>4200</v>
      </c>
      <c r="J208" s="121">
        <v>0</v>
      </c>
      <c r="K208" s="121">
        <f t="shared" si="37"/>
        <v>0</v>
      </c>
      <c r="L208" s="121">
        <v>15</v>
      </c>
      <c r="M208" s="121">
        <f t="shared" si="38"/>
        <v>0</v>
      </c>
      <c r="N208" s="121">
        <v>1.2999999999999999E-2</v>
      </c>
      <c r="O208" s="121">
        <f t="shared" si="39"/>
        <v>0.03</v>
      </c>
      <c r="P208" s="121">
        <v>0</v>
      </c>
      <c r="Q208" s="121">
        <f t="shared" si="40"/>
        <v>0</v>
      </c>
      <c r="R208" s="121"/>
      <c r="S208" s="121" t="s">
        <v>145</v>
      </c>
      <c r="T208" s="121" t="s">
        <v>146</v>
      </c>
      <c r="U208" s="121">
        <v>0</v>
      </c>
      <c r="V208" s="121">
        <f t="shared" si="41"/>
        <v>0</v>
      </c>
      <c r="W208" s="121"/>
      <c r="X208" s="121" t="s">
        <v>147</v>
      </c>
      <c r="Y208" s="116"/>
      <c r="Z208" s="116"/>
      <c r="AA208" s="116"/>
      <c r="AB208" s="116"/>
      <c r="AC208" s="116"/>
      <c r="AD208" s="116"/>
      <c r="AE208" s="116"/>
      <c r="AF208" s="116"/>
      <c r="AG208" s="116" t="s">
        <v>148</v>
      </c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</row>
    <row r="209" spans="1:60" ht="22.5" outlineLevel="1" x14ac:dyDescent="0.2">
      <c r="A209" s="137">
        <v>94</v>
      </c>
      <c r="B209" s="138" t="s">
        <v>557</v>
      </c>
      <c r="C209" s="144" t="s">
        <v>558</v>
      </c>
      <c r="D209" s="139" t="s">
        <v>129</v>
      </c>
      <c r="E209" s="140">
        <v>1</v>
      </c>
      <c r="F209" s="141"/>
      <c r="G209" s="142">
        <f t="shared" si="35"/>
        <v>0</v>
      </c>
      <c r="H209" s="121">
        <v>3250</v>
      </c>
      <c r="I209" s="121">
        <f t="shared" si="36"/>
        <v>3250</v>
      </c>
      <c r="J209" s="121">
        <v>0</v>
      </c>
      <c r="K209" s="121">
        <f t="shared" si="37"/>
        <v>0</v>
      </c>
      <c r="L209" s="121">
        <v>15</v>
      </c>
      <c r="M209" s="121">
        <f t="shared" si="38"/>
        <v>0</v>
      </c>
      <c r="N209" s="121">
        <v>0.02</v>
      </c>
      <c r="O209" s="121">
        <f t="shared" si="39"/>
        <v>0.02</v>
      </c>
      <c r="P209" s="121">
        <v>0</v>
      </c>
      <c r="Q209" s="121">
        <f t="shared" si="40"/>
        <v>0</v>
      </c>
      <c r="R209" s="121"/>
      <c r="S209" s="121" t="s">
        <v>145</v>
      </c>
      <c r="T209" s="121" t="s">
        <v>146</v>
      </c>
      <c r="U209" s="121">
        <v>0</v>
      </c>
      <c r="V209" s="121">
        <f t="shared" si="41"/>
        <v>0</v>
      </c>
      <c r="W209" s="121"/>
      <c r="X209" s="121" t="s">
        <v>147</v>
      </c>
      <c r="Y209" s="116"/>
      <c r="Z209" s="116"/>
      <c r="AA209" s="116"/>
      <c r="AB209" s="116"/>
      <c r="AC209" s="116"/>
      <c r="AD209" s="116"/>
      <c r="AE209" s="116"/>
      <c r="AF209" s="116"/>
      <c r="AG209" s="116" t="s">
        <v>148</v>
      </c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</row>
    <row r="210" spans="1:60" ht="45" outlineLevel="1" x14ac:dyDescent="0.2">
      <c r="A210" s="137">
        <v>95</v>
      </c>
      <c r="B210" s="138" t="s">
        <v>269</v>
      </c>
      <c r="C210" s="144" t="s">
        <v>270</v>
      </c>
      <c r="D210" s="139" t="s">
        <v>217</v>
      </c>
      <c r="E210" s="140">
        <v>1</v>
      </c>
      <c r="F210" s="141"/>
      <c r="G210" s="142">
        <f t="shared" si="35"/>
        <v>0</v>
      </c>
      <c r="H210" s="121">
        <v>9850</v>
      </c>
      <c r="I210" s="121">
        <f t="shared" si="36"/>
        <v>9850</v>
      </c>
      <c r="J210" s="121">
        <v>0</v>
      </c>
      <c r="K210" s="121">
        <f t="shared" si="37"/>
        <v>0</v>
      </c>
      <c r="L210" s="121">
        <v>15</v>
      </c>
      <c r="M210" s="121">
        <f t="shared" si="38"/>
        <v>0</v>
      </c>
      <c r="N210" s="121">
        <v>0</v>
      </c>
      <c r="O210" s="121">
        <f t="shared" si="39"/>
        <v>0</v>
      </c>
      <c r="P210" s="121">
        <v>0</v>
      </c>
      <c r="Q210" s="121">
        <f t="shared" si="40"/>
        <v>0</v>
      </c>
      <c r="R210" s="121"/>
      <c r="S210" s="121" t="s">
        <v>145</v>
      </c>
      <c r="T210" s="121" t="s">
        <v>146</v>
      </c>
      <c r="U210" s="121">
        <v>0</v>
      </c>
      <c r="V210" s="121">
        <f t="shared" si="41"/>
        <v>0</v>
      </c>
      <c r="W210" s="121"/>
      <c r="X210" s="121" t="s">
        <v>147</v>
      </c>
      <c r="Y210" s="116"/>
      <c r="Z210" s="116"/>
      <c r="AA210" s="116"/>
      <c r="AB210" s="116"/>
      <c r="AC210" s="116"/>
      <c r="AD210" s="116"/>
      <c r="AE210" s="116"/>
      <c r="AF210" s="116"/>
      <c r="AG210" s="116" t="s">
        <v>148</v>
      </c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</row>
    <row r="211" spans="1:60" outlineLevel="1" x14ac:dyDescent="0.2">
      <c r="A211" s="137">
        <v>96</v>
      </c>
      <c r="B211" s="138" t="s">
        <v>560</v>
      </c>
      <c r="C211" s="144" t="s">
        <v>770</v>
      </c>
      <c r="D211" s="139" t="s">
        <v>129</v>
      </c>
      <c r="E211" s="140">
        <v>1</v>
      </c>
      <c r="F211" s="141"/>
      <c r="G211" s="142">
        <f t="shared" si="35"/>
        <v>0</v>
      </c>
      <c r="H211" s="121">
        <v>0</v>
      </c>
      <c r="I211" s="121">
        <f t="shared" si="36"/>
        <v>0</v>
      </c>
      <c r="J211" s="121">
        <v>2500</v>
      </c>
      <c r="K211" s="121">
        <f t="shared" si="37"/>
        <v>2500</v>
      </c>
      <c r="L211" s="121">
        <v>15</v>
      </c>
      <c r="M211" s="121">
        <f t="shared" si="38"/>
        <v>0</v>
      </c>
      <c r="N211" s="121">
        <v>0</v>
      </c>
      <c r="O211" s="121">
        <f t="shared" si="39"/>
        <v>0</v>
      </c>
      <c r="P211" s="121">
        <v>0</v>
      </c>
      <c r="Q211" s="121">
        <f t="shared" si="40"/>
        <v>0</v>
      </c>
      <c r="R211" s="121"/>
      <c r="S211" s="121" t="s">
        <v>145</v>
      </c>
      <c r="T211" s="121" t="s">
        <v>146</v>
      </c>
      <c r="U211" s="121">
        <v>0</v>
      </c>
      <c r="V211" s="121">
        <f t="shared" si="41"/>
        <v>0</v>
      </c>
      <c r="W211" s="121"/>
      <c r="X211" s="121" t="s">
        <v>151</v>
      </c>
      <c r="Y211" s="116"/>
      <c r="Z211" s="116"/>
      <c r="AA211" s="116"/>
      <c r="AB211" s="116"/>
      <c r="AC211" s="116"/>
      <c r="AD211" s="116"/>
      <c r="AE211" s="116"/>
      <c r="AF211" s="116"/>
      <c r="AG211" s="116" t="s">
        <v>152</v>
      </c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</row>
    <row r="212" spans="1:60" ht="22.5" outlineLevel="1" x14ac:dyDescent="0.2">
      <c r="A212" s="137">
        <v>97</v>
      </c>
      <c r="B212" s="138" t="s">
        <v>271</v>
      </c>
      <c r="C212" s="144" t="s">
        <v>562</v>
      </c>
      <c r="D212" s="139" t="s">
        <v>217</v>
      </c>
      <c r="E212" s="140">
        <v>1</v>
      </c>
      <c r="F212" s="141"/>
      <c r="G212" s="142">
        <f t="shared" si="35"/>
        <v>0</v>
      </c>
      <c r="H212" s="121">
        <v>0</v>
      </c>
      <c r="I212" s="121">
        <f t="shared" si="36"/>
        <v>0</v>
      </c>
      <c r="J212" s="121">
        <v>4000</v>
      </c>
      <c r="K212" s="121">
        <f t="shared" si="37"/>
        <v>4000</v>
      </c>
      <c r="L212" s="121">
        <v>15</v>
      </c>
      <c r="M212" s="121">
        <f t="shared" si="38"/>
        <v>0</v>
      </c>
      <c r="N212" s="121">
        <v>0</v>
      </c>
      <c r="O212" s="121">
        <f t="shared" si="39"/>
        <v>0</v>
      </c>
      <c r="P212" s="121">
        <v>0</v>
      </c>
      <c r="Q212" s="121">
        <f t="shared" si="40"/>
        <v>0</v>
      </c>
      <c r="R212" s="121"/>
      <c r="S212" s="121" t="s">
        <v>145</v>
      </c>
      <c r="T212" s="121" t="s">
        <v>146</v>
      </c>
      <c r="U212" s="121">
        <v>0</v>
      </c>
      <c r="V212" s="121">
        <f t="shared" si="41"/>
        <v>0</v>
      </c>
      <c r="W212" s="121"/>
      <c r="X212" s="121" t="s">
        <v>151</v>
      </c>
      <c r="Y212" s="116"/>
      <c r="Z212" s="116"/>
      <c r="AA212" s="116"/>
      <c r="AB212" s="116"/>
      <c r="AC212" s="116"/>
      <c r="AD212" s="116"/>
      <c r="AE212" s="116"/>
      <c r="AF212" s="116"/>
      <c r="AG212" s="116" t="s">
        <v>152</v>
      </c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</row>
    <row r="213" spans="1:60" ht="22.5" outlineLevel="1" x14ac:dyDescent="0.2">
      <c r="A213" s="137">
        <v>98</v>
      </c>
      <c r="B213" s="138" t="s">
        <v>274</v>
      </c>
      <c r="C213" s="144" t="s">
        <v>563</v>
      </c>
      <c r="D213" s="139" t="s">
        <v>129</v>
      </c>
      <c r="E213" s="140">
        <v>2</v>
      </c>
      <c r="F213" s="141"/>
      <c r="G213" s="142">
        <f t="shared" si="35"/>
        <v>0</v>
      </c>
      <c r="H213" s="121">
        <v>0</v>
      </c>
      <c r="I213" s="121">
        <f t="shared" si="36"/>
        <v>0</v>
      </c>
      <c r="J213" s="121">
        <v>1100</v>
      </c>
      <c r="K213" s="121">
        <f t="shared" si="37"/>
        <v>2200</v>
      </c>
      <c r="L213" s="121">
        <v>15</v>
      </c>
      <c r="M213" s="121">
        <f t="shared" si="38"/>
        <v>0</v>
      </c>
      <c r="N213" s="121">
        <v>0</v>
      </c>
      <c r="O213" s="121">
        <f t="shared" si="39"/>
        <v>0</v>
      </c>
      <c r="P213" s="121">
        <v>0</v>
      </c>
      <c r="Q213" s="121">
        <f t="shared" si="40"/>
        <v>0</v>
      </c>
      <c r="R213" s="121"/>
      <c r="S213" s="121" t="s">
        <v>145</v>
      </c>
      <c r="T213" s="121" t="s">
        <v>146</v>
      </c>
      <c r="U213" s="121">
        <v>0</v>
      </c>
      <c r="V213" s="121">
        <f t="shared" si="41"/>
        <v>0</v>
      </c>
      <c r="W213" s="121"/>
      <c r="X213" s="121" t="s">
        <v>151</v>
      </c>
      <c r="Y213" s="116"/>
      <c r="Z213" s="116"/>
      <c r="AA213" s="116"/>
      <c r="AB213" s="116"/>
      <c r="AC213" s="116"/>
      <c r="AD213" s="116"/>
      <c r="AE213" s="116"/>
      <c r="AF213" s="116"/>
      <c r="AG213" s="116" t="s">
        <v>152</v>
      </c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</row>
    <row r="214" spans="1:60" ht="22.5" outlineLevel="1" x14ac:dyDescent="0.2">
      <c r="A214" s="131">
        <v>99</v>
      </c>
      <c r="B214" s="132" t="s">
        <v>564</v>
      </c>
      <c r="C214" s="145" t="s">
        <v>771</v>
      </c>
      <c r="D214" s="133" t="s">
        <v>141</v>
      </c>
      <c r="E214" s="134">
        <v>3</v>
      </c>
      <c r="F214" s="135"/>
      <c r="G214" s="136">
        <f t="shared" si="35"/>
        <v>0</v>
      </c>
      <c r="H214" s="121">
        <v>0</v>
      </c>
      <c r="I214" s="121">
        <f t="shared" si="36"/>
        <v>0</v>
      </c>
      <c r="J214" s="121">
        <v>19890</v>
      </c>
      <c r="K214" s="121">
        <f t="shared" si="37"/>
        <v>59670</v>
      </c>
      <c r="L214" s="121">
        <v>15</v>
      </c>
      <c r="M214" s="121">
        <f t="shared" si="38"/>
        <v>0</v>
      </c>
      <c r="N214" s="121">
        <v>0</v>
      </c>
      <c r="O214" s="121">
        <f t="shared" si="39"/>
        <v>0</v>
      </c>
      <c r="P214" s="121">
        <v>0</v>
      </c>
      <c r="Q214" s="121">
        <f t="shared" si="40"/>
        <v>0</v>
      </c>
      <c r="R214" s="121"/>
      <c r="S214" s="121" t="s">
        <v>145</v>
      </c>
      <c r="T214" s="121" t="s">
        <v>146</v>
      </c>
      <c r="U214" s="121">
        <v>0</v>
      </c>
      <c r="V214" s="121">
        <f t="shared" si="41"/>
        <v>0</v>
      </c>
      <c r="W214" s="121"/>
      <c r="X214" s="121" t="s">
        <v>151</v>
      </c>
      <c r="Y214" s="116"/>
      <c r="Z214" s="116"/>
      <c r="AA214" s="116"/>
      <c r="AB214" s="116"/>
      <c r="AC214" s="116"/>
      <c r="AD214" s="116"/>
      <c r="AE214" s="116"/>
      <c r="AF214" s="116"/>
      <c r="AG214" s="116" t="s">
        <v>152</v>
      </c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</row>
    <row r="215" spans="1:60" ht="22.5" outlineLevel="1" x14ac:dyDescent="0.2">
      <c r="A215" s="119"/>
      <c r="B215" s="120"/>
      <c r="C215" s="146" t="s">
        <v>772</v>
      </c>
      <c r="D215" s="122"/>
      <c r="E215" s="123">
        <v>3</v>
      </c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16"/>
      <c r="Z215" s="116"/>
      <c r="AA215" s="116"/>
      <c r="AB215" s="116"/>
      <c r="AC215" s="116"/>
      <c r="AD215" s="116"/>
      <c r="AE215" s="116"/>
      <c r="AF215" s="116"/>
      <c r="AG215" s="116" t="s">
        <v>138</v>
      </c>
      <c r="AH215" s="116">
        <v>0</v>
      </c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</row>
    <row r="216" spans="1:60" outlineLevel="1" x14ac:dyDescent="0.2">
      <c r="A216" s="119"/>
      <c r="B216" s="120"/>
      <c r="C216" s="146" t="s">
        <v>565</v>
      </c>
      <c r="D216" s="122"/>
      <c r="E216" s="123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16"/>
      <c r="Z216" s="116"/>
      <c r="AA216" s="116"/>
      <c r="AB216" s="116"/>
      <c r="AC216" s="116"/>
      <c r="AD216" s="116"/>
      <c r="AE216" s="116"/>
      <c r="AF216" s="116"/>
      <c r="AG216" s="116" t="s">
        <v>138</v>
      </c>
      <c r="AH216" s="116">
        <v>0</v>
      </c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</row>
    <row r="217" spans="1:60" outlineLevel="1" x14ac:dyDescent="0.2">
      <c r="A217" s="119"/>
      <c r="B217" s="120"/>
      <c r="C217" s="146" t="s">
        <v>566</v>
      </c>
      <c r="D217" s="122"/>
      <c r="E217" s="123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16"/>
      <c r="Z217" s="116"/>
      <c r="AA217" s="116"/>
      <c r="AB217" s="116"/>
      <c r="AC217" s="116"/>
      <c r="AD217" s="116"/>
      <c r="AE217" s="116"/>
      <c r="AF217" s="116"/>
      <c r="AG217" s="116" t="s">
        <v>138</v>
      </c>
      <c r="AH217" s="116">
        <v>0</v>
      </c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</row>
    <row r="218" spans="1:60" ht="22.5" outlineLevel="1" x14ac:dyDescent="0.2">
      <c r="A218" s="119"/>
      <c r="B218" s="120"/>
      <c r="C218" s="146" t="s">
        <v>567</v>
      </c>
      <c r="D218" s="122"/>
      <c r="E218" s="123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16"/>
      <c r="Z218" s="116"/>
      <c r="AA218" s="116"/>
      <c r="AB218" s="116"/>
      <c r="AC218" s="116"/>
      <c r="AD218" s="116"/>
      <c r="AE218" s="116"/>
      <c r="AF218" s="116"/>
      <c r="AG218" s="116" t="s">
        <v>138</v>
      </c>
      <c r="AH218" s="116">
        <v>0</v>
      </c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</row>
    <row r="219" spans="1:60" outlineLevel="1" x14ac:dyDescent="0.2">
      <c r="A219" s="119"/>
      <c r="B219" s="120"/>
      <c r="C219" s="146" t="s">
        <v>568</v>
      </c>
      <c r="D219" s="122"/>
      <c r="E219" s="123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16"/>
      <c r="Z219" s="116"/>
      <c r="AA219" s="116"/>
      <c r="AB219" s="116"/>
      <c r="AC219" s="116"/>
      <c r="AD219" s="116"/>
      <c r="AE219" s="116"/>
      <c r="AF219" s="116"/>
      <c r="AG219" s="116" t="s">
        <v>138</v>
      </c>
      <c r="AH219" s="116">
        <v>0</v>
      </c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</row>
    <row r="220" spans="1:60" ht="22.5" outlineLevel="1" x14ac:dyDescent="0.2">
      <c r="A220" s="119"/>
      <c r="B220" s="120"/>
      <c r="C220" s="146" t="s">
        <v>569</v>
      </c>
      <c r="D220" s="122"/>
      <c r="E220" s="123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16"/>
      <c r="Z220" s="116"/>
      <c r="AA220" s="116"/>
      <c r="AB220" s="116"/>
      <c r="AC220" s="116"/>
      <c r="AD220" s="116"/>
      <c r="AE220" s="116"/>
      <c r="AF220" s="116"/>
      <c r="AG220" s="116" t="s">
        <v>138</v>
      </c>
      <c r="AH220" s="116">
        <v>0</v>
      </c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</row>
    <row r="221" spans="1:60" ht="22.5" outlineLevel="1" x14ac:dyDescent="0.2">
      <c r="A221" s="119"/>
      <c r="B221" s="120"/>
      <c r="C221" s="146" t="s">
        <v>570</v>
      </c>
      <c r="D221" s="122"/>
      <c r="E221" s="123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16"/>
      <c r="Z221" s="116"/>
      <c r="AA221" s="116"/>
      <c r="AB221" s="116"/>
      <c r="AC221" s="116"/>
      <c r="AD221" s="116"/>
      <c r="AE221" s="116"/>
      <c r="AF221" s="116"/>
      <c r="AG221" s="116" t="s">
        <v>138</v>
      </c>
      <c r="AH221" s="116">
        <v>0</v>
      </c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</row>
    <row r="222" spans="1:60" outlineLevel="1" x14ac:dyDescent="0.2">
      <c r="A222" s="119"/>
      <c r="B222" s="120"/>
      <c r="C222" s="146" t="s">
        <v>572</v>
      </c>
      <c r="D222" s="122"/>
      <c r="E222" s="123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16"/>
      <c r="Z222" s="116"/>
      <c r="AA222" s="116"/>
      <c r="AB222" s="116"/>
      <c r="AC222" s="116"/>
      <c r="AD222" s="116"/>
      <c r="AE222" s="116"/>
      <c r="AF222" s="116"/>
      <c r="AG222" s="116" t="s">
        <v>138</v>
      </c>
      <c r="AH222" s="116">
        <v>0</v>
      </c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</row>
    <row r="223" spans="1:60" outlineLevel="1" x14ac:dyDescent="0.2">
      <c r="A223" s="119"/>
      <c r="B223" s="120"/>
      <c r="C223" s="146" t="s">
        <v>573</v>
      </c>
      <c r="D223" s="122"/>
      <c r="E223" s="123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16"/>
      <c r="Z223" s="116"/>
      <c r="AA223" s="116"/>
      <c r="AB223" s="116"/>
      <c r="AC223" s="116"/>
      <c r="AD223" s="116"/>
      <c r="AE223" s="116"/>
      <c r="AF223" s="116"/>
      <c r="AG223" s="116" t="s">
        <v>138</v>
      </c>
      <c r="AH223" s="116">
        <v>0</v>
      </c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</row>
    <row r="224" spans="1:60" ht="22.5" outlineLevel="1" x14ac:dyDescent="0.2">
      <c r="A224" s="119"/>
      <c r="B224" s="120"/>
      <c r="C224" s="146" t="s">
        <v>574</v>
      </c>
      <c r="D224" s="122"/>
      <c r="E224" s="123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16"/>
      <c r="Z224" s="116"/>
      <c r="AA224" s="116"/>
      <c r="AB224" s="116"/>
      <c r="AC224" s="116"/>
      <c r="AD224" s="116"/>
      <c r="AE224" s="116"/>
      <c r="AF224" s="116"/>
      <c r="AG224" s="116" t="s">
        <v>138</v>
      </c>
      <c r="AH224" s="116">
        <v>0</v>
      </c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</row>
    <row r="225" spans="1:60" ht="22.5" outlineLevel="1" x14ac:dyDescent="0.2">
      <c r="A225" s="119"/>
      <c r="B225" s="120"/>
      <c r="C225" s="146" t="s">
        <v>575</v>
      </c>
      <c r="D225" s="122"/>
      <c r="E225" s="123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16"/>
      <c r="Z225" s="116"/>
      <c r="AA225" s="116"/>
      <c r="AB225" s="116"/>
      <c r="AC225" s="116"/>
      <c r="AD225" s="116"/>
      <c r="AE225" s="116"/>
      <c r="AF225" s="116"/>
      <c r="AG225" s="116" t="s">
        <v>138</v>
      </c>
      <c r="AH225" s="116">
        <v>0</v>
      </c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</row>
    <row r="226" spans="1:60" outlineLevel="1" x14ac:dyDescent="0.2">
      <c r="A226" s="119"/>
      <c r="B226" s="120"/>
      <c r="C226" s="146" t="s">
        <v>576</v>
      </c>
      <c r="D226" s="122"/>
      <c r="E226" s="123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16"/>
      <c r="Z226" s="116"/>
      <c r="AA226" s="116"/>
      <c r="AB226" s="116"/>
      <c r="AC226" s="116"/>
      <c r="AD226" s="116"/>
      <c r="AE226" s="116"/>
      <c r="AF226" s="116"/>
      <c r="AG226" s="116" t="s">
        <v>138</v>
      </c>
      <c r="AH226" s="116">
        <v>0</v>
      </c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</row>
    <row r="227" spans="1:60" outlineLevel="1" x14ac:dyDescent="0.2">
      <c r="A227" s="137">
        <v>100</v>
      </c>
      <c r="B227" s="138" t="s">
        <v>278</v>
      </c>
      <c r="C227" s="144" t="s">
        <v>279</v>
      </c>
      <c r="D227" s="139" t="s">
        <v>0</v>
      </c>
      <c r="E227" s="140">
        <v>1137.3679999999999</v>
      </c>
      <c r="F227" s="141"/>
      <c r="G227" s="142">
        <f>ROUND(E227*F227,2)</f>
        <v>0</v>
      </c>
      <c r="H227" s="121">
        <v>0</v>
      </c>
      <c r="I227" s="121">
        <f>ROUND(E227*H227,2)</f>
        <v>0</v>
      </c>
      <c r="J227" s="121">
        <v>2</v>
      </c>
      <c r="K227" s="121">
        <f>ROUND(E227*J227,2)</f>
        <v>2274.7399999999998</v>
      </c>
      <c r="L227" s="121">
        <v>15</v>
      </c>
      <c r="M227" s="121">
        <f>G227*(1+L227/100)</f>
        <v>0</v>
      </c>
      <c r="N227" s="121">
        <v>0</v>
      </c>
      <c r="O227" s="121">
        <f>ROUND(E227*N227,2)</f>
        <v>0</v>
      </c>
      <c r="P227" s="121">
        <v>0</v>
      </c>
      <c r="Q227" s="121">
        <f>ROUND(E227*P227,2)</f>
        <v>0</v>
      </c>
      <c r="R227" s="121"/>
      <c r="S227" s="121" t="s">
        <v>130</v>
      </c>
      <c r="T227" s="121" t="s">
        <v>146</v>
      </c>
      <c r="U227" s="121">
        <v>0</v>
      </c>
      <c r="V227" s="121">
        <f>ROUND(E227*U227,2)</f>
        <v>0</v>
      </c>
      <c r="W227" s="121"/>
      <c r="X227" s="121" t="s">
        <v>213</v>
      </c>
      <c r="Y227" s="116"/>
      <c r="Z227" s="116"/>
      <c r="AA227" s="116"/>
      <c r="AB227" s="116"/>
      <c r="AC227" s="116"/>
      <c r="AD227" s="116"/>
      <c r="AE227" s="116"/>
      <c r="AF227" s="116"/>
      <c r="AG227" s="116" t="s">
        <v>214</v>
      </c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</row>
    <row r="228" spans="1:60" x14ac:dyDescent="0.2">
      <c r="A228" s="125" t="s">
        <v>125</v>
      </c>
      <c r="B228" s="126" t="s">
        <v>77</v>
      </c>
      <c r="C228" s="143" t="s">
        <v>78</v>
      </c>
      <c r="D228" s="127"/>
      <c r="E228" s="128"/>
      <c r="F228" s="129"/>
      <c r="G228" s="130">
        <f>SUMIF(AG229:AG231,"&lt;&gt;NOR",G229:G231)</f>
        <v>0</v>
      </c>
      <c r="H228" s="124"/>
      <c r="I228" s="124">
        <f>SUM(I229:I231)</f>
        <v>0</v>
      </c>
      <c r="J228" s="124"/>
      <c r="K228" s="124">
        <f>SUM(K229:K231)</f>
        <v>156.03</v>
      </c>
      <c r="L228" s="124"/>
      <c r="M228" s="124">
        <f>SUM(M229:M231)</f>
        <v>0</v>
      </c>
      <c r="N228" s="124"/>
      <c r="O228" s="124">
        <f>SUM(O229:O231)</f>
        <v>0</v>
      </c>
      <c r="P228" s="124"/>
      <c r="Q228" s="124">
        <f>SUM(Q229:Q231)</f>
        <v>0.03</v>
      </c>
      <c r="R228" s="124"/>
      <c r="S228" s="124"/>
      <c r="T228" s="124"/>
      <c r="U228" s="124"/>
      <c r="V228" s="124">
        <f>SUM(V229:V231)</f>
        <v>0</v>
      </c>
      <c r="W228" s="124"/>
      <c r="X228" s="124"/>
      <c r="AG228" t="s">
        <v>126</v>
      </c>
    </row>
    <row r="229" spans="1:60" outlineLevel="1" x14ac:dyDescent="0.2">
      <c r="A229" s="131">
        <v>101</v>
      </c>
      <c r="B229" s="132" t="s">
        <v>280</v>
      </c>
      <c r="C229" s="145" t="s">
        <v>281</v>
      </c>
      <c r="D229" s="133" t="s">
        <v>135</v>
      </c>
      <c r="E229" s="134">
        <v>2.34</v>
      </c>
      <c r="F229" s="135"/>
      <c r="G229" s="136">
        <f>ROUND(E229*F229,2)</f>
        <v>0</v>
      </c>
      <c r="H229" s="121">
        <v>0</v>
      </c>
      <c r="I229" s="121">
        <f>ROUND(E229*H229,2)</f>
        <v>0</v>
      </c>
      <c r="J229" s="121">
        <v>65.5</v>
      </c>
      <c r="K229" s="121">
        <f>ROUND(E229*J229,2)</f>
        <v>153.27000000000001</v>
      </c>
      <c r="L229" s="121">
        <v>15</v>
      </c>
      <c r="M229" s="121">
        <f>G229*(1+L229/100)</f>
        <v>0</v>
      </c>
      <c r="N229" s="121">
        <v>0</v>
      </c>
      <c r="O229" s="121">
        <f>ROUND(E229*N229,2)</f>
        <v>0</v>
      </c>
      <c r="P229" s="121">
        <v>1.2E-2</v>
      </c>
      <c r="Q229" s="121">
        <f>ROUND(E229*P229,2)</f>
        <v>0.03</v>
      </c>
      <c r="R229" s="121"/>
      <c r="S229" s="121" t="s">
        <v>130</v>
      </c>
      <c r="T229" s="121" t="s">
        <v>130</v>
      </c>
      <c r="U229" s="121">
        <v>0</v>
      </c>
      <c r="V229" s="121">
        <f>ROUND(E229*U229,2)</f>
        <v>0</v>
      </c>
      <c r="W229" s="121"/>
      <c r="X229" s="121" t="s">
        <v>151</v>
      </c>
      <c r="Y229" s="116"/>
      <c r="Z229" s="116"/>
      <c r="AA229" s="116"/>
      <c r="AB229" s="116"/>
      <c r="AC229" s="116"/>
      <c r="AD229" s="116"/>
      <c r="AE229" s="116"/>
      <c r="AF229" s="116"/>
      <c r="AG229" s="116" t="s">
        <v>152</v>
      </c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</row>
    <row r="230" spans="1:60" outlineLevel="1" x14ac:dyDescent="0.2">
      <c r="A230" s="119"/>
      <c r="B230" s="120"/>
      <c r="C230" s="146" t="s">
        <v>577</v>
      </c>
      <c r="D230" s="122"/>
      <c r="E230" s="123">
        <v>2.34</v>
      </c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16"/>
      <c r="Z230" s="116"/>
      <c r="AA230" s="116"/>
      <c r="AB230" s="116"/>
      <c r="AC230" s="116"/>
      <c r="AD230" s="116"/>
      <c r="AE230" s="116"/>
      <c r="AF230" s="116"/>
      <c r="AG230" s="116" t="s">
        <v>138</v>
      </c>
      <c r="AH230" s="116">
        <v>0</v>
      </c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</row>
    <row r="231" spans="1:60" outlineLevel="1" x14ac:dyDescent="0.2">
      <c r="A231" s="137">
        <v>102</v>
      </c>
      <c r="B231" s="138" t="s">
        <v>283</v>
      </c>
      <c r="C231" s="144" t="s">
        <v>284</v>
      </c>
      <c r="D231" s="139" t="s">
        <v>0</v>
      </c>
      <c r="E231" s="140">
        <v>1.5327</v>
      </c>
      <c r="F231" s="141"/>
      <c r="G231" s="142">
        <f>ROUND(E231*F231,2)</f>
        <v>0</v>
      </c>
      <c r="H231" s="121">
        <v>0</v>
      </c>
      <c r="I231" s="121">
        <f>ROUND(E231*H231,2)</f>
        <v>0</v>
      </c>
      <c r="J231" s="121">
        <v>1.8</v>
      </c>
      <c r="K231" s="121">
        <f>ROUND(E231*J231,2)</f>
        <v>2.76</v>
      </c>
      <c r="L231" s="121">
        <v>15</v>
      </c>
      <c r="M231" s="121">
        <f>G231*(1+L231/100)</f>
        <v>0</v>
      </c>
      <c r="N231" s="121">
        <v>0</v>
      </c>
      <c r="O231" s="121">
        <f>ROUND(E231*N231,2)</f>
        <v>0</v>
      </c>
      <c r="P231" s="121">
        <v>0</v>
      </c>
      <c r="Q231" s="121">
        <f>ROUND(E231*P231,2)</f>
        <v>0</v>
      </c>
      <c r="R231" s="121"/>
      <c r="S231" s="121" t="s">
        <v>130</v>
      </c>
      <c r="T231" s="121" t="s">
        <v>130</v>
      </c>
      <c r="U231" s="121">
        <v>0</v>
      </c>
      <c r="V231" s="121">
        <f>ROUND(E231*U231,2)</f>
        <v>0</v>
      </c>
      <c r="W231" s="121"/>
      <c r="X231" s="121" t="s">
        <v>213</v>
      </c>
      <c r="Y231" s="116"/>
      <c r="Z231" s="116"/>
      <c r="AA231" s="116"/>
      <c r="AB231" s="116"/>
      <c r="AC231" s="116"/>
      <c r="AD231" s="116"/>
      <c r="AE231" s="116"/>
      <c r="AF231" s="116"/>
      <c r="AG231" s="116" t="s">
        <v>214</v>
      </c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</row>
    <row r="232" spans="1:60" x14ac:dyDescent="0.2">
      <c r="A232" s="125" t="s">
        <v>125</v>
      </c>
      <c r="B232" s="126" t="s">
        <v>79</v>
      </c>
      <c r="C232" s="143" t="s">
        <v>80</v>
      </c>
      <c r="D232" s="127"/>
      <c r="E232" s="128"/>
      <c r="F232" s="129"/>
      <c r="G232" s="130">
        <f>SUMIF(AG233:AG266,"&lt;&gt;NOR",G233:G266)</f>
        <v>0</v>
      </c>
      <c r="H232" s="124"/>
      <c r="I232" s="124">
        <f>SUM(I233:I266)</f>
        <v>4008.4300000000003</v>
      </c>
      <c r="J232" s="124"/>
      <c r="K232" s="124">
        <f>SUM(K233:K266)</f>
        <v>4763.72</v>
      </c>
      <c r="L232" s="124"/>
      <c r="M232" s="124">
        <f>SUM(M233:M266)</f>
        <v>0</v>
      </c>
      <c r="N232" s="124"/>
      <c r="O232" s="124">
        <f>SUM(O233:O266)</f>
        <v>0.04</v>
      </c>
      <c r="P232" s="124"/>
      <c r="Q232" s="124">
        <f>SUM(Q233:Q266)</f>
        <v>0</v>
      </c>
      <c r="R232" s="124"/>
      <c r="S232" s="124"/>
      <c r="T232" s="124"/>
      <c r="U232" s="124"/>
      <c r="V232" s="124">
        <f>SUM(V233:V266)</f>
        <v>8.34</v>
      </c>
      <c r="W232" s="124"/>
      <c r="X232" s="124"/>
      <c r="AG232" t="s">
        <v>126</v>
      </c>
    </row>
    <row r="233" spans="1:60" ht="22.5" outlineLevel="1" x14ac:dyDescent="0.2">
      <c r="A233" s="131">
        <v>103</v>
      </c>
      <c r="B233" s="132" t="s">
        <v>578</v>
      </c>
      <c r="C233" s="145" t="s">
        <v>579</v>
      </c>
      <c r="D233" s="133" t="s">
        <v>135</v>
      </c>
      <c r="E233" s="134">
        <v>5.16</v>
      </c>
      <c r="F233" s="135"/>
      <c r="G233" s="136">
        <f>ROUND(E233*F233,2)</f>
        <v>0</v>
      </c>
      <c r="H233" s="121">
        <v>0</v>
      </c>
      <c r="I233" s="121">
        <f>ROUND(E233*H233,2)</f>
        <v>0</v>
      </c>
      <c r="J233" s="121">
        <v>7.1</v>
      </c>
      <c r="K233" s="121">
        <f>ROUND(E233*J233,2)</f>
        <v>36.64</v>
      </c>
      <c r="L233" s="121">
        <v>15</v>
      </c>
      <c r="M233" s="121">
        <f>G233*(1+L233/100)</f>
        <v>0</v>
      </c>
      <c r="N233" s="121">
        <v>0</v>
      </c>
      <c r="O233" s="121">
        <f>ROUND(E233*N233,2)</f>
        <v>0</v>
      </c>
      <c r="P233" s="121">
        <v>0</v>
      </c>
      <c r="Q233" s="121">
        <f>ROUND(E233*P233,2)</f>
        <v>0</v>
      </c>
      <c r="R233" s="121"/>
      <c r="S233" s="121" t="s">
        <v>130</v>
      </c>
      <c r="T233" s="121" t="s">
        <v>130</v>
      </c>
      <c r="U233" s="121">
        <v>1.6E-2</v>
      </c>
      <c r="V233" s="121">
        <f>ROUND(E233*U233,2)</f>
        <v>0.08</v>
      </c>
      <c r="W233" s="121"/>
      <c r="X233" s="121" t="s">
        <v>131</v>
      </c>
      <c r="Y233" s="116"/>
      <c r="Z233" s="116"/>
      <c r="AA233" s="116"/>
      <c r="AB233" s="116"/>
      <c r="AC233" s="116"/>
      <c r="AD233" s="116"/>
      <c r="AE233" s="116"/>
      <c r="AF233" s="116"/>
      <c r="AG233" s="116" t="s">
        <v>132</v>
      </c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</row>
    <row r="234" spans="1:60" outlineLevel="1" x14ac:dyDescent="0.2">
      <c r="A234" s="119"/>
      <c r="B234" s="120"/>
      <c r="C234" s="146" t="s">
        <v>165</v>
      </c>
      <c r="D234" s="122"/>
      <c r="E234" s="123">
        <v>3.99</v>
      </c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16"/>
      <c r="Z234" s="116"/>
      <c r="AA234" s="116"/>
      <c r="AB234" s="116"/>
      <c r="AC234" s="116"/>
      <c r="AD234" s="116"/>
      <c r="AE234" s="116"/>
      <c r="AF234" s="116"/>
      <c r="AG234" s="116" t="s">
        <v>138</v>
      </c>
      <c r="AH234" s="116">
        <v>0</v>
      </c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</row>
    <row r="235" spans="1:60" outlineLevel="1" x14ac:dyDescent="0.2">
      <c r="A235" s="119"/>
      <c r="B235" s="120"/>
      <c r="C235" s="146" t="s">
        <v>166</v>
      </c>
      <c r="D235" s="122"/>
      <c r="E235" s="123">
        <v>1.17</v>
      </c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16"/>
      <c r="Z235" s="116"/>
      <c r="AA235" s="116"/>
      <c r="AB235" s="116"/>
      <c r="AC235" s="116"/>
      <c r="AD235" s="116"/>
      <c r="AE235" s="116"/>
      <c r="AF235" s="116"/>
      <c r="AG235" s="116" t="s">
        <v>138</v>
      </c>
      <c r="AH235" s="116">
        <v>0</v>
      </c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</row>
    <row r="236" spans="1:60" outlineLevel="1" x14ac:dyDescent="0.2">
      <c r="A236" s="131">
        <v>104</v>
      </c>
      <c r="B236" s="132" t="s">
        <v>580</v>
      </c>
      <c r="C236" s="145" t="s">
        <v>581</v>
      </c>
      <c r="D236" s="133" t="s">
        <v>135</v>
      </c>
      <c r="E236" s="134">
        <v>5.16</v>
      </c>
      <c r="F236" s="135"/>
      <c r="G236" s="136">
        <f>ROUND(E236*F236,2)</f>
        <v>0</v>
      </c>
      <c r="H236" s="121">
        <v>24.89</v>
      </c>
      <c r="I236" s="121">
        <f>ROUND(E236*H236,2)</f>
        <v>128.43</v>
      </c>
      <c r="J236" s="121">
        <v>25.21</v>
      </c>
      <c r="K236" s="121">
        <f>ROUND(E236*J236,2)</f>
        <v>130.08000000000001</v>
      </c>
      <c r="L236" s="121">
        <v>15</v>
      </c>
      <c r="M236" s="121">
        <f>G236*(1+L236/100)</f>
        <v>0</v>
      </c>
      <c r="N236" s="121">
        <v>2.1000000000000001E-4</v>
      </c>
      <c r="O236" s="121">
        <f>ROUND(E236*N236,2)</f>
        <v>0</v>
      </c>
      <c r="P236" s="121">
        <v>0</v>
      </c>
      <c r="Q236" s="121">
        <f>ROUND(E236*P236,2)</f>
        <v>0</v>
      </c>
      <c r="R236" s="121"/>
      <c r="S236" s="121" t="s">
        <v>130</v>
      </c>
      <c r="T236" s="121" t="s">
        <v>130</v>
      </c>
      <c r="U236" s="121">
        <v>0.05</v>
      </c>
      <c r="V236" s="121">
        <f>ROUND(E236*U236,2)</f>
        <v>0.26</v>
      </c>
      <c r="W236" s="121"/>
      <c r="X236" s="121" t="s">
        <v>131</v>
      </c>
      <c r="Y236" s="116"/>
      <c r="Z236" s="116"/>
      <c r="AA236" s="116"/>
      <c r="AB236" s="116"/>
      <c r="AC236" s="116"/>
      <c r="AD236" s="116"/>
      <c r="AE236" s="116"/>
      <c r="AF236" s="116"/>
      <c r="AG236" s="116" t="s">
        <v>132</v>
      </c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</row>
    <row r="237" spans="1:60" outlineLevel="1" x14ac:dyDescent="0.2">
      <c r="A237" s="119"/>
      <c r="B237" s="120"/>
      <c r="C237" s="146" t="s">
        <v>165</v>
      </c>
      <c r="D237" s="122"/>
      <c r="E237" s="123">
        <v>3.99</v>
      </c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16"/>
      <c r="Z237" s="116"/>
      <c r="AA237" s="116"/>
      <c r="AB237" s="116"/>
      <c r="AC237" s="116"/>
      <c r="AD237" s="116"/>
      <c r="AE237" s="116"/>
      <c r="AF237" s="116"/>
      <c r="AG237" s="116" t="s">
        <v>138</v>
      </c>
      <c r="AH237" s="116">
        <v>0</v>
      </c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</row>
    <row r="238" spans="1:60" outlineLevel="1" x14ac:dyDescent="0.2">
      <c r="A238" s="119"/>
      <c r="B238" s="120"/>
      <c r="C238" s="146" t="s">
        <v>166</v>
      </c>
      <c r="D238" s="122"/>
      <c r="E238" s="123">
        <v>1.17</v>
      </c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16"/>
      <c r="Z238" s="116"/>
      <c r="AA238" s="116"/>
      <c r="AB238" s="116"/>
      <c r="AC238" s="116"/>
      <c r="AD238" s="116"/>
      <c r="AE238" s="116"/>
      <c r="AF238" s="116"/>
      <c r="AG238" s="116" t="s">
        <v>138</v>
      </c>
      <c r="AH238" s="116">
        <v>0</v>
      </c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</row>
    <row r="239" spans="1:60" outlineLevel="1" x14ac:dyDescent="0.2">
      <c r="A239" s="131">
        <v>105</v>
      </c>
      <c r="B239" s="132" t="s">
        <v>582</v>
      </c>
      <c r="C239" s="145" t="s">
        <v>583</v>
      </c>
      <c r="D239" s="133" t="s">
        <v>141</v>
      </c>
      <c r="E239" s="134">
        <v>3.8</v>
      </c>
      <c r="F239" s="135"/>
      <c r="G239" s="136">
        <f>ROUND(E239*F239,2)</f>
        <v>0</v>
      </c>
      <c r="H239" s="121">
        <v>9.8800000000000008</v>
      </c>
      <c r="I239" s="121">
        <f>ROUND(E239*H239,2)</f>
        <v>37.54</v>
      </c>
      <c r="J239" s="121">
        <v>116.12</v>
      </c>
      <c r="K239" s="121">
        <f>ROUND(E239*J239,2)</f>
        <v>441.26</v>
      </c>
      <c r="L239" s="121">
        <v>15</v>
      </c>
      <c r="M239" s="121">
        <f>G239*(1+L239/100)</f>
        <v>0</v>
      </c>
      <c r="N239" s="121">
        <v>3.2000000000000003E-4</v>
      </c>
      <c r="O239" s="121">
        <f>ROUND(E239*N239,2)</f>
        <v>0</v>
      </c>
      <c r="P239" s="121">
        <v>0</v>
      </c>
      <c r="Q239" s="121">
        <f>ROUND(E239*P239,2)</f>
        <v>0</v>
      </c>
      <c r="R239" s="121"/>
      <c r="S239" s="121" t="s">
        <v>130</v>
      </c>
      <c r="T239" s="121" t="s">
        <v>136</v>
      </c>
      <c r="U239" s="121">
        <v>0.23599999999999999</v>
      </c>
      <c r="V239" s="121">
        <f>ROUND(E239*U239,2)</f>
        <v>0.9</v>
      </c>
      <c r="W239" s="121"/>
      <c r="X239" s="121" t="s">
        <v>131</v>
      </c>
      <c r="Y239" s="116"/>
      <c r="Z239" s="116"/>
      <c r="AA239" s="116"/>
      <c r="AB239" s="116"/>
      <c r="AC239" s="116"/>
      <c r="AD239" s="116"/>
      <c r="AE239" s="116"/>
      <c r="AF239" s="116"/>
      <c r="AG239" s="116" t="s">
        <v>132</v>
      </c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</row>
    <row r="240" spans="1:60" outlineLevel="1" x14ac:dyDescent="0.2">
      <c r="A240" s="119"/>
      <c r="B240" s="120"/>
      <c r="C240" s="146" t="s">
        <v>773</v>
      </c>
      <c r="D240" s="122"/>
      <c r="E240" s="123">
        <v>3.8</v>
      </c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16"/>
      <c r="Z240" s="116"/>
      <c r="AA240" s="116"/>
      <c r="AB240" s="116"/>
      <c r="AC240" s="116"/>
      <c r="AD240" s="116"/>
      <c r="AE240" s="116"/>
      <c r="AF240" s="116"/>
      <c r="AG240" s="116" t="s">
        <v>138</v>
      </c>
      <c r="AH240" s="116">
        <v>0</v>
      </c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</row>
    <row r="241" spans="1:60" outlineLevel="1" x14ac:dyDescent="0.2">
      <c r="A241" s="131">
        <v>106</v>
      </c>
      <c r="B241" s="132" t="s">
        <v>584</v>
      </c>
      <c r="C241" s="145" t="s">
        <v>585</v>
      </c>
      <c r="D241" s="133" t="s">
        <v>141</v>
      </c>
      <c r="E241" s="134">
        <v>3.8</v>
      </c>
      <c r="F241" s="135"/>
      <c r="G241" s="136">
        <f>ROUND(E241*F241,2)</f>
        <v>0</v>
      </c>
      <c r="H241" s="121">
        <v>5.42</v>
      </c>
      <c r="I241" s="121">
        <f>ROUND(E241*H241,2)</f>
        <v>20.6</v>
      </c>
      <c r="J241" s="121">
        <v>86.78</v>
      </c>
      <c r="K241" s="121">
        <f>ROUND(E241*J241,2)</f>
        <v>329.76</v>
      </c>
      <c r="L241" s="121">
        <v>15</v>
      </c>
      <c r="M241" s="121">
        <f>G241*(1+L241/100)</f>
        <v>0</v>
      </c>
      <c r="N241" s="121">
        <v>0</v>
      </c>
      <c r="O241" s="121">
        <f>ROUND(E241*N241,2)</f>
        <v>0</v>
      </c>
      <c r="P241" s="121">
        <v>0</v>
      </c>
      <c r="Q241" s="121">
        <f>ROUND(E241*P241,2)</f>
        <v>0</v>
      </c>
      <c r="R241" s="121"/>
      <c r="S241" s="121" t="s">
        <v>130</v>
      </c>
      <c r="T241" s="121" t="s">
        <v>136</v>
      </c>
      <c r="U241" s="121">
        <v>0.154</v>
      </c>
      <c r="V241" s="121">
        <f>ROUND(E241*U241,2)</f>
        <v>0.59</v>
      </c>
      <c r="W241" s="121"/>
      <c r="X241" s="121" t="s">
        <v>131</v>
      </c>
      <c r="Y241" s="116"/>
      <c r="Z241" s="116"/>
      <c r="AA241" s="116"/>
      <c r="AB241" s="116"/>
      <c r="AC241" s="116"/>
      <c r="AD241" s="116"/>
      <c r="AE241" s="116"/>
      <c r="AF241" s="116"/>
      <c r="AG241" s="116" t="s">
        <v>132</v>
      </c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</row>
    <row r="242" spans="1:60" outlineLevel="1" x14ac:dyDescent="0.2">
      <c r="A242" s="119"/>
      <c r="B242" s="120"/>
      <c r="C242" s="146" t="s">
        <v>773</v>
      </c>
      <c r="D242" s="122"/>
      <c r="E242" s="123">
        <v>3.8</v>
      </c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16"/>
      <c r="Z242" s="116"/>
      <c r="AA242" s="116"/>
      <c r="AB242" s="116"/>
      <c r="AC242" s="116"/>
      <c r="AD242" s="116"/>
      <c r="AE242" s="116"/>
      <c r="AF242" s="116"/>
      <c r="AG242" s="116" t="s">
        <v>138</v>
      </c>
      <c r="AH242" s="116">
        <v>0</v>
      </c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</row>
    <row r="243" spans="1:60" outlineLevel="1" x14ac:dyDescent="0.2">
      <c r="A243" s="131">
        <v>107</v>
      </c>
      <c r="B243" s="132" t="s">
        <v>586</v>
      </c>
      <c r="C243" s="145" t="s">
        <v>587</v>
      </c>
      <c r="D243" s="133" t="s">
        <v>135</v>
      </c>
      <c r="E243" s="134">
        <v>5.16</v>
      </c>
      <c r="F243" s="135"/>
      <c r="G243" s="136">
        <f>ROUND(E243*F243,2)</f>
        <v>0</v>
      </c>
      <c r="H243" s="121">
        <v>137.32</v>
      </c>
      <c r="I243" s="121">
        <f>ROUND(E243*H243,2)</f>
        <v>708.57</v>
      </c>
      <c r="J243" s="121">
        <v>524.67999999999995</v>
      </c>
      <c r="K243" s="121">
        <f>ROUND(E243*J243,2)</f>
        <v>2707.35</v>
      </c>
      <c r="L243" s="121">
        <v>15</v>
      </c>
      <c r="M243" s="121">
        <f>G243*(1+L243/100)</f>
        <v>0</v>
      </c>
      <c r="N243" s="121">
        <v>5.1500000000000001E-3</v>
      </c>
      <c r="O243" s="121">
        <f>ROUND(E243*N243,2)</f>
        <v>0.03</v>
      </c>
      <c r="P243" s="121">
        <v>0</v>
      </c>
      <c r="Q243" s="121">
        <f>ROUND(E243*P243,2)</f>
        <v>0</v>
      </c>
      <c r="R243" s="121"/>
      <c r="S243" s="121" t="s">
        <v>130</v>
      </c>
      <c r="T243" s="121" t="s">
        <v>130</v>
      </c>
      <c r="U243" s="121">
        <v>1.04</v>
      </c>
      <c r="V243" s="121">
        <f>ROUND(E243*U243,2)</f>
        <v>5.37</v>
      </c>
      <c r="W243" s="121"/>
      <c r="X243" s="121" t="s">
        <v>131</v>
      </c>
      <c r="Y243" s="116"/>
      <c r="Z243" s="116"/>
      <c r="AA243" s="116"/>
      <c r="AB243" s="116"/>
      <c r="AC243" s="116"/>
      <c r="AD243" s="116"/>
      <c r="AE243" s="116"/>
      <c r="AF243" s="116"/>
      <c r="AG243" s="116" t="s">
        <v>132</v>
      </c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</row>
    <row r="244" spans="1:60" outlineLevel="1" x14ac:dyDescent="0.2">
      <c r="A244" s="119"/>
      <c r="B244" s="120"/>
      <c r="C244" s="146" t="s">
        <v>165</v>
      </c>
      <c r="D244" s="122"/>
      <c r="E244" s="123">
        <v>3.99</v>
      </c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16"/>
      <c r="Z244" s="116"/>
      <c r="AA244" s="116"/>
      <c r="AB244" s="116"/>
      <c r="AC244" s="116"/>
      <c r="AD244" s="116"/>
      <c r="AE244" s="116"/>
      <c r="AF244" s="116"/>
      <c r="AG244" s="116" t="s">
        <v>138</v>
      </c>
      <c r="AH244" s="116">
        <v>0</v>
      </c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</row>
    <row r="245" spans="1:60" outlineLevel="1" x14ac:dyDescent="0.2">
      <c r="A245" s="119"/>
      <c r="B245" s="120"/>
      <c r="C245" s="146" t="s">
        <v>166</v>
      </c>
      <c r="D245" s="122"/>
      <c r="E245" s="123">
        <v>1.17</v>
      </c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16"/>
      <c r="Z245" s="116"/>
      <c r="AA245" s="116"/>
      <c r="AB245" s="116"/>
      <c r="AC245" s="116"/>
      <c r="AD245" s="116"/>
      <c r="AE245" s="116"/>
      <c r="AF245" s="116"/>
      <c r="AG245" s="116" t="s">
        <v>138</v>
      </c>
      <c r="AH245" s="116">
        <v>0</v>
      </c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</row>
    <row r="246" spans="1:60" outlineLevel="1" x14ac:dyDescent="0.2">
      <c r="A246" s="131">
        <v>108</v>
      </c>
      <c r="B246" s="132" t="s">
        <v>307</v>
      </c>
      <c r="C246" s="145" t="s">
        <v>308</v>
      </c>
      <c r="D246" s="133" t="s">
        <v>141</v>
      </c>
      <c r="E246" s="134">
        <v>14.1</v>
      </c>
      <c r="F246" s="135"/>
      <c r="G246" s="136">
        <f>ROUND(E246*F246,2)</f>
        <v>0</v>
      </c>
      <c r="H246" s="121">
        <v>21.81</v>
      </c>
      <c r="I246" s="121">
        <f>ROUND(E246*H246,2)</f>
        <v>307.52</v>
      </c>
      <c r="J246" s="121">
        <v>35.29</v>
      </c>
      <c r="K246" s="121">
        <f>ROUND(E246*J246,2)</f>
        <v>497.59</v>
      </c>
      <c r="L246" s="121">
        <v>15</v>
      </c>
      <c r="M246" s="121">
        <f>G246*(1+L246/100)</f>
        <v>0</v>
      </c>
      <c r="N246" s="121">
        <v>4.0000000000000003E-5</v>
      </c>
      <c r="O246" s="121">
        <f>ROUND(E246*N246,2)</f>
        <v>0</v>
      </c>
      <c r="P246" s="121">
        <v>0</v>
      </c>
      <c r="Q246" s="121">
        <f>ROUND(E246*P246,2)</f>
        <v>0</v>
      </c>
      <c r="R246" s="121"/>
      <c r="S246" s="121" t="s">
        <v>130</v>
      </c>
      <c r="T246" s="121" t="s">
        <v>130</v>
      </c>
      <c r="U246" s="121">
        <v>7.0000000000000007E-2</v>
      </c>
      <c r="V246" s="121">
        <f>ROUND(E246*U246,2)</f>
        <v>0.99</v>
      </c>
      <c r="W246" s="121"/>
      <c r="X246" s="121" t="s">
        <v>131</v>
      </c>
      <c r="Y246" s="116"/>
      <c r="Z246" s="116"/>
      <c r="AA246" s="116"/>
      <c r="AB246" s="116"/>
      <c r="AC246" s="116"/>
      <c r="AD246" s="116"/>
      <c r="AE246" s="116"/>
      <c r="AF246" s="116"/>
      <c r="AG246" s="116" t="s">
        <v>132</v>
      </c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</row>
    <row r="247" spans="1:60" outlineLevel="1" x14ac:dyDescent="0.2">
      <c r="A247" s="119"/>
      <c r="B247" s="120"/>
      <c r="C247" s="146" t="s">
        <v>450</v>
      </c>
      <c r="D247" s="122"/>
      <c r="E247" s="123">
        <v>3.6</v>
      </c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16"/>
      <c r="Z247" s="116"/>
      <c r="AA247" s="116"/>
      <c r="AB247" s="116"/>
      <c r="AC247" s="116"/>
      <c r="AD247" s="116"/>
      <c r="AE247" s="116"/>
      <c r="AF247" s="116"/>
      <c r="AG247" s="116" t="s">
        <v>138</v>
      </c>
      <c r="AH247" s="116">
        <v>0</v>
      </c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</row>
    <row r="248" spans="1:60" outlineLevel="1" x14ac:dyDescent="0.2">
      <c r="A248" s="119"/>
      <c r="B248" s="120"/>
      <c r="C248" s="146" t="s">
        <v>588</v>
      </c>
      <c r="D248" s="122"/>
      <c r="E248" s="123">
        <v>8.1999999999999993</v>
      </c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16"/>
      <c r="Z248" s="116"/>
      <c r="AA248" s="116"/>
      <c r="AB248" s="116"/>
      <c r="AC248" s="116"/>
      <c r="AD248" s="116"/>
      <c r="AE248" s="116"/>
      <c r="AF248" s="116"/>
      <c r="AG248" s="116" t="s">
        <v>138</v>
      </c>
      <c r="AH248" s="116">
        <v>0</v>
      </c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</row>
    <row r="249" spans="1:60" outlineLevel="1" x14ac:dyDescent="0.2">
      <c r="A249" s="119"/>
      <c r="B249" s="120"/>
      <c r="C249" s="146" t="s">
        <v>309</v>
      </c>
      <c r="D249" s="122"/>
      <c r="E249" s="123">
        <v>2.2999999999999998</v>
      </c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16"/>
      <c r="Z249" s="116"/>
      <c r="AA249" s="116"/>
      <c r="AB249" s="116"/>
      <c r="AC249" s="116"/>
      <c r="AD249" s="116"/>
      <c r="AE249" s="116"/>
      <c r="AF249" s="116"/>
      <c r="AG249" s="116" t="s">
        <v>138</v>
      </c>
      <c r="AH249" s="116">
        <v>0</v>
      </c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</row>
    <row r="250" spans="1:60" outlineLevel="1" x14ac:dyDescent="0.2">
      <c r="A250" s="131">
        <v>109</v>
      </c>
      <c r="B250" s="132" t="s">
        <v>589</v>
      </c>
      <c r="C250" s="145" t="s">
        <v>590</v>
      </c>
      <c r="D250" s="133" t="s">
        <v>135</v>
      </c>
      <c r="E250" s="134">
        <v>5.16</v>
      </c>
      <c r="F250" s="135"/>
      <c r="G250" s="136">
        <f>ROUND(E250*F250,2)</f>
        <v>0</v>
      </c>
      <c r="H250" s="121">
        <v>0</v>
      </c>
      <c r="I250" s="121">
        <f>ROUND(E250*H250,2)</f>
        <v>0</v>
      </c>
      <c r="J250" s="121">
        <v>15.1</v>
      </c>
      <c r="K250" s="121">
        <f>ROUND(E250*J250,2)</f>
        <v>77.92</v>
      </c>
      <c r="L250" s="121">
        <v>15</v>
      </c>
      <c r="M250" s="121">
        <f>G250*(1+L250/100)</f>
        <v>0</v>
      </c>
      <c r="N250" s="121">
        <v>0</v>
      </c>
      <c r="O250" s="121">
        <f>ROUND(E250*N250,2)</f>
        <v>0</v>
      </c>
      <c r="P250" s="121">
        <v>0</v>
      </c>
      <c r="Q250" s="121">
        <f>ROUND(E250*P250,2)</f>
        <v>0</v>
      </c>
      <c r="R250" s="121"/>
      <c r="S250" s="121" t="s">
        <v>130</v>
      </c>
      <c r="T250" s="121" t="s">
        <v>130</v>
      </c>
      <c r="U250" s="121">
        <v>0.03</v>
      </c>
      <c r="V250" s="121">
        <f>ROUND(E250*U250,2)</f>
        <v>0.15</v>
      </c>
      <c r="W250" s="121"/>
      <c r="X250" s="121" t="s">
        <v>131</v>
      </c>
      <c r="Y250" s="116"/>
      <c r="Z250" s="116"/>
      <c r="AA250" s="116"/>
      <c r="AB250" s="116"/>
      <c r="AC250" s="116"/>
      <c r="AD250" s="116"/>
      <c r="AE250" s="116"/>
      <c r="AF250" s="116"/>
      <c r="AG250" s="116" t="s">
        <v>132</v>
      </c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</row>
    <row r="251" spans="1:60" outlineLevel="1" x14ac:dyDescent="0.2">
      <c r="A251" s="119"/>
      <c r="B251" s="120"/>
      <c r="C251" s="146" t="s">
        <v>165</v>
      </c>
      <c r="D251" s="122"/>
      <c r="E251" s="123">
        <v>3.99</v>
      </c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16"/>
      <c r="Z251" s="116"/>
      <c r="AA251" s="116"/>
      <c r="AB251" s="116"/>
      <c r="AC251" s="116"/>
      <c r="AD251" s="116"/>
      <c r="AE251" s="116"/>
      <c r="AF251" s="116"/>
      <c r="AG251" s="116" t="s">
        <v>138</v>
      </c>
      <c r="AH251" s="116">
        <v>0</v>
      </c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</row>
    <row r="252" spans="1:60" outlineLevel="1" x14ac:dyDescent="0.2">
      <c r="A252" s="119"/>
      <c r="B252" s="120"/>
      <c r="C252" s="146" t="s">
        <v>166</v>
      </c>
      <c r="D252" s="122"/>
      <c r="E252" s="123">
        <v>1.17</v>
      </c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16"/>
      <c r="Z252" s="116"/>
      <c r="AA252" s="116"/>
      <c r="AB252" s="116"/>
      <c r="AC252" s="116"/>
      <c r="AD252" s="116"/>
      <c r="AE252" s="116"/>
      <c r="AF252" s="116"/>
      <c r="AG252" s="116" t="s">
        <v>138</v>
      </c>
      <c r="AH252" s="116">
        <v>0</v>
      </c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</row>
    <row r="253" spans="1:60" outlineLevel="1" x14ac:dyDescent="0.2">
      <c r="A253" s="131">
        <v>110</v>
      </c>
      <c r="B253" s="132" t="s">
        <v>591</v>
      </c>
      <c r="C253" s="145" t="s">
        <v>592</v>
      </c>
      <c r="D253" s="133" t="s">
        <v>135</v>
      </c>
      <c r="E253" s="134">
        <v>5.16</v>
      </c>
      <c r="F253" s="135"/>
      <c r="G253" s="136">
        <f>ROUND(E253*F253,2)</f>
        <v>0</v>
      </c>
      <c r="H253" s="121">
        <v>12.3</v>
      </c>
      <c r="I253" s="121">
        <f>ROUND(E253*H253,2)</f>
        <v>63.47</v>
      </c>
      <c r="J253" s="121">
        <v>0</v>
      </c>
      <c r="K253" s="121">
        <f>ROUND(E253*J253,2)</f>
        <v>0</v>
      </c>
      <c r="L253" s="121">
        <v>15</v>
      </c>
      <c r="M253" s="121">
        <f>G253*(1+L253/100)</f>
        <v>0</v>
      </c>
      <c r="N253" s="121">
        <v>1.1999999999999999E-3</v>
      </c>
      <c r="O253" s="121">
        <f>ROUND(E253*N253,2)</f>
        <v>0.01</v>
      </c>
      <c r="P253" s="121">
        <v>0</v>
      </c>
      <c r="Q253" s="121">
        <f>ROUND(E253*P253,2)</f>
        <v>0</v>
      </c>
      <c r="R253" s="121"/>
      <c r="S253" s="121" t="s">
        <v>130</v>
      </c>
      <c r="T253" s="121" t="s">
        <v>130</v>
      </c>
      <c r="U253" s="121">
        <v>0</v>
      </c>
      <c r="V253" s="121">
        <f>ROUND(E253*U253,2)</f>
        <v>0</v>
      </c>
      <c r="W253" s="121"/>
      <c r="X253" s="121" t="s">
        <v>131</v>
      </c>
      <c r="Y253" s="116"/>
      <c r="Z253" s="116"/>
      <c r="AA253" s="116"/>
      <c r="AB253" s="116"/>
      <c r="AC253" s="116"/>
      <c r="AD253" s="116"/>
      <c r="AE253" s="116"/>
      <c r="AF253" s="116"/>
      <c r="AG253" s="116" t="s">
        <v>132</v>
      </c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</row>
    <row r="254" spans="1:60" outlineLevel="1" x14ac:dyDescent="0.2">
      <c r="A254" s="119"/>
      <c r="B254" s="120"/>
      <c r="C254" s="146" t="s">
        <v>165</v>
      </c>
      <c r="D254" s="122"/>
      <c r="E254" s="123">
        <v>3.99</v>
      </c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16"/>
      <c r="Z254" s="116"/>
      <c r="AA254" s="116"/>
      <c r="AB254" s="116"/>
      <c r="AC254" s="116"/>
      <c r="AD254" s="116"/>
      <c r="AE254" s="116"/>
      <c r="AF254" s="116"/>
      <c r="AG254" s="116" t="s">
        <v>138</v>
      </c>
      <c r="AH254" s="116">
        <v>0</v>
      </c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</row>
    <row r="255" spans="1:60" outlineLevel="1" x14ac:dyDescent="0.2">
      <c r="A255" s="119"/>
      <c r="B255" s="120"/>
      <c r="C255" s="146" t="s">
        <v>166</v>
      </c>
      <c r="D255" s="122"/>
      <c r="E255" s="123">
        <v>1.17</v>
      </c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16"/>
      <c r="Z255" s="116"/>
      <c r="AA255" s="116"/>
      <c r="AB255" s="116"/>
      <c r="AC255" s="116"/>
      <c r="AD255" s="116"/>
      <c r="AE255" s="116"/>
      <c r="AF255" s="116"/>
      <c r="AG255" s="116" t="s">
        <v>138</v>
      </c>
      <c r="AH255" s="116">
        <v>0</v>
      </c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</row>
    <row r="256" spans="1:60" ht="22.5" outlineLevel="1" x14ac:dyDescent="0.2">
      <c r="A256" s="131">
        <v>111</v>
      </c>
      <c r="B256" s="132" t="s">
        <v>593</v>
      </c>
      <c r="C256" s="145" t="s">
        <v>594</v>
      </c>
      <c r="D256" s="133" t="s">
        <v>135</v>
      </c>
      <c r="E256" s="134">
        <v>6.0940000000000003</v>
      </c>
      <c r="F256" s="135"/>
      <c r="G256" s="136">
        <f>ROUND(E256*F256,2)</f>
        <v>0</v>
      </c>
      <c r="H256" s="121">
        <v>450</v>
      </c>
      <c r="I256" s="121">
        <f>ROUND(E256*H256,2)</f>
        <v>2742.3</v>
      </c>
      <c r="J256" s="121">
        <v>0</v>
      </c>
      <c r="K256" s="121">
        <f>ROUND(E256*J256,2)</f>
        <v>0</v>
      </c>
      <c r="L256" s="121">
        <v>15</v>
      </c>
      <c r="M256" s="121">
        <f>G256*(1+L256/100)</f>
        <v>0</v>
      </c>
      <c r="N256" s="121">
        <v>0</v>
      </c>
      <c r="O256" s="121">
        <f>ROUND(E256*N256,2)</f>
        <v>0</v>
      </c>
      <c r="P256" s="121">
        <v>0</v>
      </c>
      <c r="Q256" s="121">
        <f>ROUND(E256*P256,2)</f>
        <v>0</v>
      </c>
      <c r="R256" s="121"/>
      <c r="S256" s="121" t="s">
        <v>145</v>
      </c>
      <c r="T256" s="121" t="s">
        <v>146</v>
      </c>
      <c r="U256" s="121">
        <v>0</v>
      </c>
      <c r="V256" s="121">
        <f>ROUND(E256*U256,2)</f>
        <v>0</v>
      </c>
      <c r="W256" s="121"/>
      <c r="X256" s="121" t="s">
        <v>147</v>
      </c>
      <c r="Y256" s="116"/>
      <c r="Z256" s="116"/>
      <c r="AA256" s="116"/>
      <c r="AB256" s="116"/>
      <c r="AC256" s="116"/>
      <c r="AD256" s="116"/>
      <c r="AE256" s="116"/>
      <c r="AF256" s="116"/>
      <c r="AG256" s="116" t="s">
        <v>148</v>
      </c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</row>
    <row r="257" spans="1:60" outlineLevel="1" x14ac:dyDescent="0.2">
      <c r="A257" s="119"/>
      <c r="B257" s="120"/>
      <c r="C257" s="151" t="s">
        <v>595</v>
      </c>
      <c r="D257" s="149"/>
      <c r="E257" s="150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16"/>
      <c r="Z257" s="116"/>
      <c r="AA257" s="116"/>
      <c r="AB257" s="116"/>
      <c r="AC257" s="116"/>
      <c r="AD257" s="116"/>
      <c r="AE257" s="116"/>
      <c r="AF257" s="116"/>
      <c r="AG257" s="116" t="s">
        <v>138</v>
      </c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</row>
    <row r="258" spans="1:60" outlineLevel="1" x14ac:dyDescent="0.2">
      <c r="A258" s="119"/>
      <c r="B258" s="120"/>
      <c r="C258" s="152" t="s">
        <v>774</v>
      </c>
      <c r="D258" s="149"/>
      <c r="E258" s="150">
        <v>3.99</v>
      </c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16"/>
      <c r="Z258" s="116"/>
      <c r="AA258" s="116"/>
      <c r="AB258" s="116"/>
      <c r="AC258" s="116"/>
      <c r="AD258" s="116"/>
      <c r="AE258" s="116"/>
      <c r="AF258" s="116"/>
      <c r="AG258" s="116" t="s">
        <v>138</v>
      </c>
      <c r="AH258" s="116">
        <v>2</v>
      </c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116"/>
      <c r="BC258" s="116"/>
      <c r="BD258" s="116"/>
      <c r="BE258" s="116"/>
      <c r="BF258" s="116"/>
      <c r="BG258" s="116"/>
      <c r="BH258" s="116"/>
    </row>
    <row r="259" spans="1:60" outlineLevel="1" x14ac:dyDescent="0.2">
      <c r="A259" s="119"/>
      <c r="B259" s="120"/>
      <c r="C259" s="152" t="s">
        <v>775</v>
      </c>
      <c r="D259" s="149"/>
      <c r="E259" s="150">
        <v>1.17</v>
      </c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16"/>
      <c r="Z259" s="116"/>
      <c r="AA259" s="116"/>
      <c r="AB259" s="116"/>
      <c r="AC259" s="116"/>
      <c r="AD259" s="116"/>
      <c r="AE259" s="116"/>
      <c r="AF259" s="116"/>
      <c r="AG259" s="116" t="s">
        <v>138</v>
      </c>
      <c r="AH259" s="116">
        <v>2</v>
      </c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16"/>
      <c r="BD259" s="116"/>
      <c r="BE259" s="116"/>
      <c r="BF259" s="116"/>
      <c r="BG259" s="116"/>
      <c r="BH259" s="116"/>
    </row>
    <row r="260" spans="1:60" outlineLevel="1" x14ac:dyDescent="0.2">
      <c r="A260" s="119"/>
      <c r="B260" s="120"/>
      <c r="C260" s="151" t="s">
        <v>598</v>
      </c>
      <c r="D260" s="149"/>
      <c r="E260" s="150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16"/>
      <c r="Z260" s="116"/>
      <c r="AA260" s="116"/>
      <c r="AB260" s="116"/>
      <c r="AC260" s="116"/>
      <c r="AD260" s="116"/>
      <c r="AE260" s="116"/>
      <c r="AF260" s="116"/>
      <c r="AG260" s="116" t="s">
        <v>138</v>
      </c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16"/>
      <c r="BD260" s="116"/>
      <c r="BE260" s="116"/>
      <c r="BF260" s="116"/>
      <c r="BG260" s="116"/>
      <c r="BH260" s="116"/>
    </row>
    <row r="261" spans="1:60" outlineLevel="1" x14ac:dyDescent="0.2">
      <c r="A261" s="119"/>
      <c r="B261" s="120"/>
      <c r="C261" s="146" t="s">
        <v>776</v>
      </c>
      <c r="D261" s="122"/>
      <c r="E261" s="123">
        <v>5.6760000000000002</v>
      </c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16"/>
      <c r="Z261" s="116"/>
      <c r="AA261" s="116"/>
      <c r="AB261" s="116"/>
      <c r="AC261" s="116"/>
      <c r="AD261" s="116"/>
      <c r="AE261" s="116"/>
      <c r="AF261" s="116"/>
      <c r="AG261" s="116" t="s">
        <v>138</v>
      </c>
      <c r="AH261" s="116">
        <v>0</v>
      </c>
      <c r="AI261" s="116"/>
      <c r="AJ261" s="116"/>
      <c r="AK261" s="116"/>
      <c r="AL261" s="116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16"/>
      <c r="BD261" s="116"/>
      <c r="BE261" s="116"/>
      <c r="BF261" s="116"/>
      <c r="BG261" s="116"/>
      <c r="BH261" s="116"/>
    </row>
    <row r="262" spans="1:60" outlineLevel="1" x14ac:dyDescent="0.2">
      <c r="A262" s="119"/>
      <c r="B262" s="120"/>
      <c r="C262" s="151" t="s">
        <v>595</v>
      </c>
      <c r="D262" s="149"/>
      <c r="E262" s="150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16"/>
      <c r="Z262" s="116"/>
      <c r="AA262" s="116"/>
      <c r="AB262" s="116"/>
      <c r="AC262" s="116"/>
      <c r="AD262" s="116"/>
      <c r="AE262" s="116"/>
      <c r="AF262" s="116"/>
      <c r="AG262" s="116" t="s">
        <v>138</v>
      </c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</row>
    <row r="263" spans="1:60" outlineLevel="1" x14ac:dyDescent="0.2">
      <c r="A263" s="119"/>
      <c r="B263" s="120"/>
      <c r="C263" s="152" t="s">
        <v>777</v>
      </c>
      <c r="D263" s="149"/>
      <c r="E263" s="150">
        <v>3.8</v>
      </c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16"/>
      <c r="Z263" s="116"/>
      <c r="AA263" s="116"/>
      <c r="AB263" s="116"/>
      <c r="AC263" s="116"/>
      <c r="AD263" s="116"/>
      <c r="AE263" s="116"/>
      <c r="AF263" s="116"/>
      <c r="AG263" s="116" t="s">
        <v>138</v>
      </c>
      <c r="AH263" s="116">
        <v>2</v>
      </c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/>
    </row>
    <row r="264" spans="1:60" outlineLevel="1" x14ac:dyDescent="0.2">
      <c r="A264" s="119"/>
      <c r="B264" s="120"/>
      <c r="C264" s="151" t="s">
        <v>598</v>
      </c>
      <c r="D264" s="149"/>
      <c r="E264" s="150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16"/>
      <c r="Z264" s="116"/>
      <c r="AA264" s="116"/>
      <c r="AB264" s="116"/>
      <c r="AC264" s="116"/>
      <c r="AD264" s="116"/>
      <c r="AE264" s="116"/>
      <c r="AF264" s="116"/>
      <c r="AG264" s="116" t="s">
        <v>138</v>
      </c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16"/>
      <c r="BG264" s="116"/>
      <c r="BH264" s="116"/>
    </row>
    <row r="265" spans="1:60" outlineLevel="1" x14ac:dyDescent="0.2">
      <c r="A265" s="119"/>
      <c r="B265" s="120"/>
      <c r="C265" s="146" t="s">
        <v>778</v>
      </c>
      <c r="D265" s="122"/>
      <c r="E265" s="123">
        <v>0.41799999999999998</v>
      </c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16"/>
      <c r="Z265" s="116"/>
      <c r="AA265" s="116"/>
      <c r="AB265" s="116"/>
      <c r="AC265" s="116"/>
      <c r="AD265" s="116"/>
      <c r="AE265" s="116"/>
      <c r="AF265" s="116"/>
      <c r="AG265" s="116" t="s">
        <v>138</v>
      </c>
      <c r="AH265" s="116">
        <v>0</v>
      </c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16"/>
      <c r="BG265" s="116"/>
      <c r="BH265" s="116"/>
    </row>
    <row r="266" spans="1:60" outlineLevel="1" x14ac:dyDescent="0.2">
      <c r="A266" s="137">
        <v>112</v>
      </c>
      <c r="B266" s="138" t="s">
        <v>602</v>
      </c>
      <c r="C266" s="144" t="s">
        <v>603</v>
      </c>
      <c r="D266" s="139" t="s">
        <v>0</v>
      </c>
      <c r="E266" s="140">
        <v>82.290400000000005</v>
      </c>
      <c r="F266" s="141"/>
      <c r="G266" s="142">
        <f>ROUND(E266*F266,2)</f>
        <v>0</v>
      </c>
      <c r="H266" s="121">
        <v>0</v>
      </c>
      <c r="I266" s="121">
        <f>ROUND(E266*H266,2)</f>
        <v>0</v>
      </c>
      <c r="J266" s="121">
        <v>6.6</v>
      </c>
      <c r="K266" s="121">
        <f>ROUND(E266*J266,2)</f>
        <v>543.12</v>
      </c>
      <c r="L266" s="121">
        <v>15</v>
      </c>
      <c r="M266" s="121">
        <f>G266*(1+L266/100)</f>
        <v>0</v>
      </c>
      <c r="N266" s="121">
        <v>0</v>
      </c>
      <c r="O266" s="121">
        <f>ROUND(E266*N266,2)</f>
        <v>0</v>
      </c>
      <c r="P266" s="121">
        <v>0</v>
      </c>
      <c r="Q266" s="121">
        <f>ROUND(E266*P266,2)</f>
        <v>0</v>
      </c>
      <c r="R266" s="121"/>
      <c r="S266" s="121" t="s">
        <v>130</v>
      </c>
      <c r="T266" s="121" t="s">
        <v>136</v>
      </c>
      <c r="U266" s="121">
        <v>0</v>
      </c>
      <c r="V266" s="121">
        <f>ROUND(E266*U266,2)</f>
        <v>0</v>
      </c>
      <c r="W266" s="121"/>
      <c r="X266" s="121" t="s">
        <v>213</v>
      </c>
      <c r="Y266" s="116"/>
      <c r="Z266" s="116"/>
      <c r="AA266" s="116"/>
      <c r="AB266" s="116"/>
      <c r="AC266" s="116"/>
      <c r="AD266" s="116"/>
      <c r="AE266" s="116"/>
      <c r="AF266" s="116"/>
      <c r="AG266" s="116" t="s">
        <v>214</v>
      </c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  <c r="BC266" s="116"/>
      <c r="BD266" s="116"/>
      <c r="BE266" s="116"/>
      <c r="BF266" s="116"/>
      <c r="BG266" s="116"/>
      <c r="BH266" s="116"/>
    </row>
    <row r="267" spans="1:60" x14ac:dyDescent="0.2">
      <c r="A267" s="125" t="s">
        <v>125</v>
      </c>
      <c r="B267" s="126" t="s">
        <v>81</v>
      </c>
      <c r="C267" s="143" t="s">
        <v>82</v>
      </c>
      <c r="D267" s="127"/>
      <c r="E267" s="128"/>
      <c r="F267" s="129"/>
      <c r="G267" s="130">
        <f>SUMIF(AG268:AG284,"&lt;&gt;NOR",G268:G284)</f>
        <v>0</v>
      </c>
      <c r="H267" s="124"/>
      <c r="I267" s="124">
        <f>SUM(I268:I284)</f>
        <v>9234.83</v>
      </c>
      <c r="J267" s="124"/>
      <c r="K267" s="124">
        <f>SUM(K268:K284)</f>
        <v>7750.07</v>
      </c>
      <c r="L267" s="124"/>
      <c r="M267" s="124">
        <f>SUM(M268:M284)</f>
        <v>0</v>
      </c>
      <c r="N267" s="124"/>
      <c r="O267" s="124">
        <f>SUM(O268:O284)</f>
        <v>0.15</v>
      </c>
      <c r="P267" s="124"/>
      <c r="Q267" s="124">
        <f>SUM(Q268:Q284)</f>
        <v>0.01</v>
      </c>
      <c r="R267" s="124"/>
      <c r="S267" s="124"/>
      <c r="T267" s="124"/>
      <c r="U267" s="124"/>
      <c r="V267" s="124">
        <f>SUM(V268:V284)</f>
        <v>13.580000000000002</v>
      </c>
      <c r="W267" s="124"/>
      <c r="X267" s="124"/>
      <c r="AG267" t="s">
        <v>126</v>
      </c>
    </row>
    <row r="268" spans="1:60" ht="22.5" outlineLevel="1" x14ac:dyDescent="0.2">
      <c r="A268" s="131">
        <v>113</v>
      </c>
      <c r="B268" s="132" t="s">
        <v>285</v>
      </c>
      <c r="C268" s="145" t="s">
        <v>286</v>
      </c>
      <c r="D268" s="133" t="s">
        <v>135</v>
      </c>
      <c r="E268" s="134">
        <v>15</v>
      </c>
      <c r="F268" s="135"/>
      <c r="G268" s="136">
        <f>ROUND(E268*F268,2)</f>
        <v>0</v>
      </c>
      <c r="H268" s="121">
        <v>0</v>
      </c>
      <c r="I268" s="121">
        <f>ROUND(E268*H268,2)</f>
        <v>0</v>
      </c>
      <c r="J268" s="121">
        <v>6.9</v>
      </c>
      <c r="K268" s="121">
        <f>ROUND(E268*J268,2)</f>
        <v>103.5</v>
      </c>
      <c r="L268" s="121">
        <v>15</v>
      </c>
      <c r="M268" s="121">
        <f>G268*(1+L268/100)</f>
        <v>0</v>
      </c>
      <c r="N268" s="121">
        <v>0</v>
      </c>
      <c r="O268" s="121">
        <f>ROUND(E268*N268,2)</f>
        <v>0</v>
      </c>
      <c r="P268" s="121">
        <v>0</v>
      </c>
      <c r="Q268" s="121">
        <f>ROUND(E268*P268,2)</f>
        <v>0</v>
      </c>
      <c r="R268" s="121"/>
      <c r="S268" s="121" t="s">
        <v>130</v>
      </c>
      <c r="T268" s="121" t="s">
        <v>604</v>
      </c>
      <c r="U268" s="121">
        <v>1.6E-2</v>
      </c>
      <c r="V268" s="121">
        <f>ROUND(E268*U268,2)</f>
        <v>0.24</v>
      </c>
      <c r="W268" s="121"/>
      <c r="X268" s="121" t="s">
        <v>131</v>
      </c>
      <c r="Y268" s="116"/>
      <c r="Z268" s="116"/>
      <c r="AA268" s="116"/>
      <c r="AB268" s="116"/>
      <c r="AC268" s="116"/>
      <c r="AD268" s="116"/>
      <c r="AE268" s="116"/>
      <c r="AF268" s="116"/>
      <c r="AG268" s="116" t="s">
        <v>132</v>
      </c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6"/>
      <c r="AU268" s="116"/>
      <c r="AV268" s="116"/>
      <c r="AW268" s="116"/>
      <c r="AX268" s="116"/>
      <c r="AY268" s="116"/>
      <c r="AZ268" s="116"/>
      <c r="BA268" s="116"/>
      <c r="BB268" s="116"/>
      <c r="BC268" s="116"/>
      <c r="BD268" s="116"/>
      <c r="BE268" s="116"/>
      <c r="BF268" s="116"/>
      <c r="BG268" s="116"/>
      <c r="BH268" s="116"/>
    </row>
    <row r="269" spans="1:60" outlineLevel="1" x14ac:dyDescent="0.2">
      <c r="A269" s="119"/>
      <c r="B269" s="120"/>
      <c r="C269" s="146" t="s">
        <v>167</v>
      </c>
      <c r="D269" s="122"/>
      <c r="E269" s="123">
        <v>15</v>
      </c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16"/>
      <c r="Z269" s="116"/>
      <c r="AA269" s="116"/>
      <c r="AB269" s="116"/>
      <c r="AC269" s="116"/>
      <c r="AD269" s="116"/>
      <c r="AE269" s="116"/>
      <c r="AF269" s="116"/>
      <c r="AG269" s="116" t="s">
        <v>138</v>
      </c>
      <c r="AH269" s="116">
        <v>0</v>
      </c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116"/>
      <c r="BF269" s="116"/>
      <c r="BG269" s="116"/>
      <c r="BH269" s="116"/>
    </row>
    <row r="270" spans="1:60" outlineLevel="1" x14ac:dyDescent="0.2">
      <c r="A270" s="131">
        <v>114</v>
      </c>
      <c r="B270" s="132" t="s">
        <v>287</v>
      </c>
      <c r="C270" s="145" t="s">
        <v>288</v>
      </c>
      <c r="D270" s="133" t="s">
        <v>141</v>
      </c>
      <c r="E270" s="134">
        <v>13.95</v>
      </c>
      <c r="F270" s="135"/>
      <c r="G270" s="136">
        <f>ROUND(E270*F270,2)</f>
        <v>0</v>
      </c>
      <c r="H270" s="121">
        <v>17.309999999999999</v>
      </c>
      <c r="I270" s="121">
        <f>ROUND(E270*H270,2)</f>
        <v>241.47</v>
      </c>
      <c r="J270" s="121">
        <v>85.69</v>
      </c>
      <c r="K270" s="121">
        <f>ROUND(E270*J270,2)</f>
        <v>1195.3800000000001</v>
      </c>
      <c r="L270" s="121">
        <v>15</v>
      </c>
      <c r="M270" s="121">
        <f>G270*(1+L270/100)</f>
        <v>0</v>
      </c>
      <c r="N270" s="121">
        <v>6.0000000000000002E-5</v>
      </c>
      <c r="O270" s="121">
        <f>ROUND(E270*N270,2)</f>
        <v>0</v>
      </c>
      <c r="P270" s="121">
        <v>0</v>
      </c>
      <c r="Q270" s="121">
        <f>ROUND(E270*P270,2)</f>
        <v>0</v>
      </c>
      <c r="R270" s="121"/>
      <c r="S270" s="121" t="s">
        <v>130</v>
      </c>
      <c r="T270" s="121" t="s">
        <v>146</v>
      </c>
      <c r="U270" s="121">
        <v>0.152</v>
      </c>
      <c r="V270" s="121">
        <f>ROUND(E270*U270,2)</f>
        <v>2.12</v>
      </c>
      <c r="W270" s="121"/>
      <c r="X270" s="121" t="s">
        <v>131</v>
      </c>
      <c r="Y270" s="116"/>
      <c r="Z270" s="116"/>
      <c r="AA270" s="116"/>
      <c r="AB270" s="116"/>
      <c r="AC270" s="116"/>
      <c r="AD270" s="116"/>
      <c r="AE270" s="116"/>
      <c r="AF270" s="116"/>
      <c r="AG270" s="116" t="s">
        <v>132</v>
      </c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6"/>
      <c r="AS270" s="116"/>
      <c r="AT270" s="116"/>
      <c r="AU270" s="116"/>
      <c r="AV270" s="116"/>
      <c r="AW270" s="116"/>
      <c r="AX270" s="116"/>
      <c r="AY270" s="116"/>
      <c r="AZ270" s="116"/>
      <c r="BA270" s="116"/>
      <c r="BB270" s="116"/>
      <c r="BC270" s="116"/>
      <c r="BD270" s="116"/>
      <c r="BE270" s="116"/>
      <c r="BF270" s="116"/>
      <c r="BG270" s="116"/>
      <c r="BH270" s="116"/>
    </row>
    <row r="271" spans="1:60" outlineLevel="1" x14ac:dyDescent="0.2">
      <c r="A271" s="119"/>
      <c r="B271" s="120"/>
      <c r="C271" s="146" t="s">
        <v>779</v>
      </c>
      <c r="D271" s="122"/>
      <c r="E271" s="123">
        <v>13.95</v>
      </c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16"/>
      <c r="Z271" s="116"/>
      <c r="AA271" s="116"/>
      <c r="AB271" s="116"/>
      <c r="AC271" s="116"/>
      <c r="AD271" s="116"/>
      <c r="AE271" s="116"/>
      <c r="AF271" s="116"/>
      <c r="AG271" s="116" t="s">
        <v>138</v>
      </c>
      <c r="AH271" s="116">
        <v>0</v>
      </c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  <c r="AV271" s="116"/>
      <c r="AW271" s="116"/>
      <c r="AX271" s="116"/>
      <c r="AY271" s="116"/>
      <c r="AZ271" s="116"/>
      <c r="BA271" s="116"/>
      <c r="BB271" s="116"/>
      <c r="BC271" s="116"/>
      <c r="BD271" s="116"/>
      <c r="BE271" s="116"/>
      <c r="BF271" s="116"/>
      <c r="BG271" s="116"/>
      <c r="BH271" s="116"/>
    </row>
    <row r="272" spans="1:60" outlineLevel="1" x14ac:dyDescent="0.2">
      <c r="A272" s="131">
        <v>115</v>
      </c>
      <c r="B272" s="132" t="s">
        <v>290</v>
      </c>
      <c r="C272" s="145" t="s">
        <v>291</v>
      </c>
      <c r="D272" s="133" t="s">
        <v>141</v>
      </c>
      <c r="E272" s="134">
        <v>13.95</v>
      </c>
      <c r="F272" s="135"/>
      <c r="G272" s="136">
        <f>ROUND(E272*F272,2)</f>
        <v>0</v>
      </c>
      <c r="H272" s="121">
        <v>0</v>
      </c>
      <c r="I272" s="121">
        <f>ROUND(E272*H272,2)</f>
        <v>0</v>
      </c>
      <c r="J272" s="121">
        <v>11.9</v>
      </c>
      <c r="K272" s="121">
        <f>ROUND(E272*J272,2)</f>
        <v>166.01</v>
      </c>
      <c r="L272" s="121">
        <v>15</v>
      </c>
      <c r="M272" s="121">
        <f>G272*(1+L272/100)</f>
        <v>0</v>
      </c>
      <c r="N272" s="121">
        <v>0</v>
      </c>
      <c r="O272" s="121">
        <f>ROUND(E272*N272,2)</f>
        <v>0</v>
      </c>
      <c r="P272" s="121">
        <v>1E-3</v>
      </c>
      <c r="Q272" s="121">
        <f>ROUND(E272*P272,2)</f>
        <v>0.01</v>
      </c>
      <c r="R272" s="121"/>
      <c r="S272" s="121" t="s">
        <v>130</v>
      </c>
      <c r="T272" s="121" t="s">
        <v>130</v>
      </c>
      <c r="U272" s="121">
        <v>0.03</v>
      </c>
      <c r="V272" s="121">
        <f>ROUND(E272*U272,2)</f>
        <v>0.42</v>
      </c>
      <c r="W272" s="121"/>
      <c r="X272" s="121" t="s">
        <v>131</v>
      </c>
      <c r="Y272" s="116"/>
      <c r="Z272" s="116"/>
      <c r="AA272" s="116"/>
      <c r="AB272" s="116"/>
      <c r="AC272" s="116"/>
      <c r="AD272" s="116"/>
      <c r="AE272" s="116"/>
      <c r="AF272" s="116"/>
      <c r="AG272" s="116" t="s">
        <v>132</v>
      </c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  <c r="AV272" s="116"/>
      <c r="AW272" s="116"/>
      <c r="AX272" s="116"/>
      <c r="AY272" s="116"/>
      <c r="AZ272" s="116"/>
      <c r="BA272" s="116"/>
      <c r="BB272" s="116"/>
      <c r="BC272" s="116"/>
      <c r="BD272" s="116"/>
      <c r="BE272" s="116"/>
      <c r="BF272" s="116"/>
      <c r="BG272" s="116"/>
      <c r="BH272" s="116"/>
    </row>
    <row r="273" spans="1:60" outlineLevel="1" x14ac:dyDescent="0.2">
      <c r="A273" s="119"/>
      <c r="B273" s="120"/>
      <c r="C273" s="146" t="s">
        <v>779</v>
      </c>
      <c r="D273" s="122"/>
      <c r="E273" s="123">
        <v>13.95</v>
      </c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16"/>
      <c r="Z273" s="116"/>
      <c r="AA273" s="116"/>
      <c r="AB273" s="116"/>
      <c r="AC273" s="116"/>
      <c r="AD273" s="116"/>
      <c r="AE273" s="116"/>
      <c r="AF273" s="116"/>
      <c r="AG273" s="116" t="s">
        <v>138</v>
      </c>
      <c r="AH273" s="116">
        <v>0</v>
      </c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  <c r="BC273" s="116"/>
      <c r="BD273" s="116"/>
      <c r="BE273" s="116"/>
      <c r="BF273" s="116"/>
      <c r="BG273" s="116"/>
      <c r="BH273" s="116"/>
    </row>
    <row r="274" spans="1:60" outlineLevel="1" x14ac:dyDescent="0.2">
      <c r="A274" s="131">
        <v>116</v>
      </c>
      <c r="B274" s="132" t="s">
        <v>292</v>
      </c>
      <c r="C274" s="145" t="s">
        <v>293</v>
      </c>
      <c r="D274" s="133" t="s">
        <v>135</v>
      </c>
      <c r="E274" s="134">
        <v>15</v>
      </c>
      <c r="F274" s="135"/>
      <c r="G274" s="136">
        <f>ROUND(E274*F274,2)</f>
        <v>0</v>
      </c>
      <c r="H274" s="121">
        <v>0</v>
      </c>
      <c r="I274" s="121">
        <f>ROUND(E274*H274,2)</f>
        <v>0</v>
      </c>
      <c r="J274" s="121">
        <v>305</v>
      </c>
      <c r="K274" s="121">
        <f>ROUND(E274*J274,2)</f>
        <v>4575</v>
      </c>
      <c r="L274" s="121">
        <v>15</v>
      </c>
      <c r="M274" s="121">
        <f>G274*(1+L274/100)</f>
        <v>0</v>
      </c>
      <c r="N274" s="121">
        <v>0</v>
      </c>
      <c r="O274" s="121">
        <f>ROUND(E274*N274,2)</f>
        <v>0</v>
      </c>
      <c r="P274" s="121">
        <v>0</v>
      </c>
      <c r="Q274" s="121">
        <f>ROUND(E274*P274,2)</f>
        <v>0</v>
      </c>
      <c r="R274" s="121"/>
      <c r="S274" s="121" t="s">
        <v>130</v>
      </c>
      <c r="T274" s="121" t="s">
        <v>146</v>
      </c>
      <c r="U274" s="121">
        <v>0.55000000000000004</v>
      </c>
      <c r="V274" s="121">
        <f>ROUND(E274*U274,2)</f>
        <v>8.25</v>
      </c>
      <c r="W274" s="121"/>
      <c r="X274" s="121" t="s">
        <v>131</v>
      </c>
      <c r="Y274" s="116"/>
      <c r="Z274" s="116"/>
      <c r="AA274" s="116"/>
      <c r="AB274" s="116"/>
      <c r="AC274" s="116"/>
      <c r="AD274" s="116"/>
      <c r="AE274" s="116"/>
      <c r="AF274" s="116"/>
      <c r="AG274" s="116" t="s">
        <v>132</v>
      </c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6"/>
      <c r="AU274" s="116"/>
      <c r="AV274" s="116"/>
      <c r="AW274" s="116"/>
      <c r="AX274" s="116"/>
      <c r="AY274" s="116"/>
      <c r="AZ274" s="116"/>
      <c r="BA274" s="116"/>
      <c r="BB274" s="116"/>
      <c r="BC274" s="116"/>
      <c r="BD274" s="116"/>
      <c r="BE274" s="116"/>
      <c r="BF274" s="116"/>
      <c r="BG274" s="116"/>
      <c r="BH274" s="116"/>
    </row>
    <row r="275" spans="1:60" outlineLevel="1" x14ac:dyDescent="0.2">
      <c r="A275" s="119"/>
      <c r="B275" s="120"/>
      <c r="C275" s="146" t="s">
        <v>167</v>
      </c>
      <c r="D275" s="122"/>
      <c r="E275" s="123">
        <v>15</v>
      </c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16"/>
      <c r="Z275" s="116"/>
      <c r="AA275" s="116"/>
      <c r="AB275" s="116"/>
      <c r="AC275" s="116"/>
      <c r="AD275" s="116"/>
      <c r="AE275" s="116"/>
      <c r="AF275" s="116"/>
      <c r="AG275" s="116" t="s">
        <v>138</v>
      </c>
      <c r="AH275" s="116">
        <v>0</v>
      </c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  <c r="AS275" s="116"/>
      <c r="AT275" s="116"/>
      <c r="AU275" s="116"/>
      <c r="AV275" s="116"/>
      <c r="AW275" s="116"/>
      <c r="AX275" s="116"/>
      <c r="AY275" s="116"/>
      <c r="AZ275" s="116"/>
      <c r="BA275" s="116"/>
      <c r="BB275" s="116"/>
      <c r="BC275" s="116"/>
      <c r="BD275" s="116"/>
      <c r="BE275" s="116"/>
      <c r="BF275" s="116"/>
      <c r="BG275" s="116"/>
      <c r="BH275" s="116"/>
    </row>
    <row r="276" spans="1:60" outlineLevel="1" x14ac:dyDescent="0.2">
      <c r="A276" s="131">
        <v>117</v>
      </c>
      <c r="B276" s="132" t="s">
        <v>294</v>
      </c>
      <c r="C276" s="145" t="s">
        <v>295</v>
      </c>
      <c r="D276" s="133" t="s">
        <v>135</v>
      </c>
      <c r="E276" s="134">
        <v>15</v>
      </c>
      <c r="F276" s="135"/>
      <c r="G276" s="136">
        <f>ROUND(E276*F276,2)</f>
        <v>0</v>
      </c>
      <c r="H276" s="121">
        <v>25.55</v>
      </c>
      <c r="I276" s="121">
        <f>ROUND(E276*H276,2)</f>
        <v>383.25</v>
      </c>
      <c r="J276" s="121">
        <v>30.25</v>
      </c>
      <c r="K276" s="121">
        <f>ROUND(E276*J276,2)</f>
        <v>453.75</v>
      </c>
      <c r="L276" s="121">
        <v>15</v>
      </c>
      <c r="M276" s="121">
        <f>G276*(1+L276/100)</f>
        <v>0</v>
      </c>
      <c r="N276" s="121">
        <v>1.0000000000000001E-5</v>
      </c>
      <c r="O276" s="121">
        <f>ROUND(E276*N276,2)</f>
        <v>0</v>
      </c>
      <c r="P276" s="121">
        <v>0</v>
      </c>
      <c r="Q276" s="121">
        <f>ROUND(E276*P276,2)</f>
        <v>0</v>
      </c>
      <c r="R276" s="121"/>
      <c r="S276" s="121" t="s">
        <v>130</v>
      </c>
      <c r="T276" s="121" t="s">
        <v>130</v>
      </c>
      <c r="U276" s="121">
        <v>0.06</v>
      </c>
      <c r="V276" s="121">
        <f>ROUND(E276*U276,2)</f>
        <v>0.9</v>
      </c>
      <c r="W276" s="121"/>
      <c r="X276" s="121" t="s">
        <v>131</v>
      </c>
      <c r="Y276" s="116"/>
      <c r="Z276" s="116"/>
      <c r="AA276" s="116"/>
      <c r="AB276" s="116"/>
      <c r="AC276" s="116"/>
      <c r="AD276" s="116"/>
      <c r="AE276" s="116"/>
      <c r="AF276" s="116"/>
      <c r="AG276" s="116" t="s">
        <v>132</v>
      </c>
      <c r="AH276" s="116"/>
      <c r="AI276" s="116"/>
      <c r="AJ276" s="116"/>
      <c r="AK276" s="116"/>
      <c r="AL276" s="116"/>
      <c r="AM276" s="116"/>
      <c r="AN276" s="116"/>
      <c r="AO276" s="116"/>
      <c r="AP276" s="116"/>
      <c r="AQ276" s="116"/>
      <c r="AR276" s="116"/>
      <c r="AS276" s="116"/>
      <c r="AT276" s="116"/>
      <c r="AU276" s="116"/>
      <c r="AV276" s="116"/>
      <c r="AW276" s="116"/>
      <c r="AX276" s="116"/>
      <c r="AY276" s="116"/>
      <c r="AZ276" s="116"/>
      <c r="BA276" s="116"/>
      <c r="BB276" s="116"/>
      <c r="BC276" s="116"/>
      <c r="BD276" s="116"/>
      <c r="BE276" s="116"/>
      <c r="BF276" s="116"/>
      <c r="BG276" s="116"/>
      <c r="BH276" s="116"/>
    </row>
    <row r="277" spans="1:60" outlineLevel="1" x14ac:dyDescent="0.2">
      <c r="A277" s="119"/>
      <c r="B277" s="120"/>
      <c r="C277" s="146" t="s">
        <v>167</v>
      </c>
      <c r="D277" s="122"/>
      <c r="E277" s="123">
        <v>15</v>
      </c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16"/>
      <c r="Z277" s="116"/>
      <c r="AA277" s="116"/>
      <c r="AB277" s="116"/>
      <c r="AC277" s="116"/>
      <c r="AD277" s="116"/>
      <c r="AE277" s="116"/>
      <c r="AF277" s="116"/>
      <c r="AG277" s="116" t="s">
        <v>138</v>
      </c>
      <c r="AH277" s="116">
        <v>0</v>
      </c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  <c r="BC277" s="116"/>
      <c r="BD277" s="116"/>
      <c r="BE277" s="116"/>
      <c r="BF277" s="116"/>
      <c r="BG277" s="116"/>
      <c r="BH277" s="116"/>
    </row>
    <row r="278" spans="1:60" outlineLevel="1" x14ac:dyDescent="0.2">
      <c r="A278" s="131">
        <v>118</v>
      </c>
      <c r="B278" s="132" t="s">
        <v>607</v>
      </c>
      <c r="C278" s="145" t="s">
        <v>608</v>
      </c>
      <c r="D278" s="133" t="s">
        <v>135</v>
      </c>
      <c r="E278" s="134">
        <v>15</v>
      </c>
      <c r="F278" s="135"/>
      <c r="G278" s="136">
        <f>ROUND(E278*F278,2)</f>
        <v>0</v>
      </c>
      <c r="H278" s="121">
        <v>5.77</v>
      </c>
      <c r="I278" s="121">
        <f>ROUND(E278*H278,2)</f>
        <v>86.55</v>
      </c>
      <c r="J278" s="121">
        <v>65.930000000000007</v>
      </c>
      <c r="K278" s="121">
        <f>ROUND(E278*J278,2)</f>
        <v>988.95</v>
      </c>
      <c r="L278" s="121">
        <v>15</v>
      </c>
      <c r="M278" s="121">
        <f>G278*(1+L278/100)</f>
        <v>0</v>
      </c>
      <c r="N278" s="121">
        <v>0</v>
      </c>
      <c r="O278" s="121">
        <f>ROUND(E278*N278,2)</f>
        <v>0</v>
      </c>
      <c r="P278" s="121">
        <v>0</v>
      </c>
      <c r="Q278" s="121">
        <f>ROUND(E278*P278,2)</f>
        <v>0</v>
      </c>
      <c r="R278" s="121"/>
      <c r="S278" s="121" t="s">
        <v>130</v>
      </c>
      <c r="T278" s="121" t="s">
        <v>130</v>
      </c>
      <c r="U278" s="121">
        <v>0.11</v>
      </c>
      <c r="V278" s="121">
        <f>ROUND(E278*U278,2)</f>
        <v>1.65</v>
      </c>
      <c r="W278" s="121"/>
      <c r="X278" s="121" t="s">
        <v>131</v>
      </c>
      <c r="Y278" s="116"/>
      <c r="Z278" s="116"/>
      <c r="AA278" s="116"/>
      <c r="AB278" s="116"/>
      <c r="AC278" s="116"/>
      <c r="AD278" s="116"/>
      <c r="AE278" s="116"/>
      <c r="AF278" s="116"/>
      <c r="AG278" s="116" t="s">
        <v>132</v>
      </c>
      <c r="AH278" s="116"/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116"/>
      <c r="AS278" s="116"/>
      <c r="AT278" s="116"/>
      <c r="AU278" s="116"/>
      <c r="AV278" s="116"/>
      <c r="AW278" s="116"/>
      <c r="AX278" s="116"/>
      <c r="AY278" s="116"/>
      <c r="AZ278" s="116"/>
      <c r="BA278" s="116"/>
      <c r="BB278" s="116"/>
      <c r="BC278" s="116"/>
      <c r="BD278" s="116"/>
      <c r="BE278" s="116"/>
      <c r="BF278" s="116"/>
      <c r="BG278" s="116"/>
      <c r="BH278" s="116"/>
    </row>
    <row r="279" spans="1:60" outlineLevel="1" x14ac:dyDescent="0.2">
      <c r="A279" s="119"/>
      <c r="B279" s="120"/>
      <c r="C279" s="146" t="s">
        <v>167</v>
      </c>
      <c r="D279" s="122"/>
      <c r="E279" s="123">
        <v>15</v>
      </c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16"/>
      <c r="Z279" s="116"/>
      <c r="AA279" s="116"/>
      <c r="AB279" s="116"/>
      <c r="AC279" s="116"/>
      <c r="AD279" s="116"/>
      <c r="AE279" s="116"/>
      <c r="AF279" s="116"/>
      <c r="AG279" s="116" t="s">
        <v>138</v>
      </c>
      <c r="AH279" s="116">
        <v>0</v>
      </c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6"/>
      <c r="AU279" s="116"/>
      <c r="AV279" s="116"/>
      <c r="AW279" s="116"/>
      <c r="AX279" s="116"/>
      <c r="AY279" s="116"/>
      <c r="AZ279" s="116"/>
      <c r="BA279" s="116"/>
      <c r="BB279" s="116"/>
      <c r="BC279" s="116"/>
      <c r="BD279" s="116"/>
      <c r="BE279" s="116"/>
      <c r="BF279" s="116"/>
      <c r="BG279" s="116"/>
      <c r="BH279" s="116"/>
    </row>
    <row r="280" spans="1:60" ht="22.5" outlineLevel="1" x14ac:dyDescent="0.2">
      <c r="A280" s="131">
        <v>119</v>
      </c>
      <c r="B280" s="132" t="s">
        <v>296</v>
      </c>
      <c r="C280" s="145" t="s">
        <v>297</v>
      </c>
      <c r="D280" s="133" t="s">
        <v>135</v>
      </c>
      <c r="E280" s="134">
        <v>16.5</v>
      </c>
      <c r="F280" s="135"/>
      <c r="G280" s="136">
        <f>ROUND(E280*F280,2)</f>
        <v>0</v>
      </c>
      <c r="H280" s="121">
        <v>450</v>
      </c>
      <c r="I280" s="121">
        <f>ROUND(E280*H280,2)</f>
        <v>7425</v>
      </c>
      <c r="J280" s="121">
        <v>0</v>
      </c>
      <c r="K280" s="121">
        <f>ROUND(E280*J280,2)</f>
        <v>0</v>
      </c>
      <c r="L280" s="121">
        <v>15</v>
      </c>
      <c r="M280" s="121">
        <f>G280*(1+L280/100)</f>
        <v>0</v>
      </c>
      <c r="N280" s="121">
        <v>8.9999999999999993E-3</v>
      </c>
      <c r="O280" s="121">
        <f>ROUND(E280*N280,2)</f>
        <v>0.15</v>
      </c>
      <c r="P280" s="121">
        <v>0</v>
      </c>
      <c r="Q280" s="121">
        <f>ROUND(E280*P280,2)</f>
        <v>0</v>
      </c>
      <c r="R280" s="121" t="s">
        <v>248</v>
      </c>
      <c r="S280" s="121" t="s">
        <v>130</v>
      </c>
      <c r="T280" s="121" t="s">
        <v>146</v>
      </c>
      <c r="U280" s="121">
        <v>0</v>
      </c>
      <c r="V280" s="121">
        <f>ROUND(E280*U280,2)</f>
        <v>0</v>
      </c>
      <c r="W280" s="121"/>
      <c r="X280" s="121" t="s">
        <v>147</v>
      </c>
      <c r="Y280" s="116"/>
      <c r="Z280" s="116"/>
      <c r="AA280" s="116"/>
      <c r="AB280" s="116"/>
      <c r="AC280" s="116"/>
      <c r="AD280" s="116"/>
      <c r="AE280" s="116"/>
      <c r="AF280" s="116"/>
      <c r="AG280" s="116" t="s">
        <v>148</v>
      </c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16"/>
      <c r="AU280" s="116"/>
      <c r="AV280" s="116"/>
      <c r="AW280" s="116"/>
      <c r="AX280" s="116"/>
      <c r="AY280" s="116"/>
      <c r="AZ280" s="116"/>
      <c r="BA280" s="116"/>
      <c r="BB280" s="116"/>
      <c r="BC280" s="116"/>
      <c r="BD280" s="116"/>
      <c r="BE280" s="116"/>
      <c r="BF280" s="116"/>
      <c r="BG280" s="116"/>
      <c r="BH280" s="116"/>
    </row>
    <row r="281" spans="1:60" outlineLevel="1" x14ac:dyDescent="0.2">
      <c r="A281" s="119"/>
      <c r="B281" s="120"/>
      <c r="C281" s="146" t="s">
        <v>780</v>
      </c>
      <c r="D281" s="122"/>
      <c r="E281" s="123">
        <v>16.5</v>
      </c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16"/>
      <c r="Z281" s="116"/>
      <c r="AA281" s="116"/>
      <c r="AB281" s="116"/>
      <c r="AC281" s="116"/>
      <c r="AD281" s="116"/>
      <c r="AE281" s="116"/>
      <c r="AF281" s="116"/>
      <c r="AG281" s="116" t="s">
        <v>138</v>
      </c>
      <c r="AH281" s="116">
        <v>0</v>
      </c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116"/>
      <c r="BC281" s="116"/>
      <c r="BD281" s="116"/>
      <c r="BE281" s="116"/>
      <c r="BF281" s="116"/>
      <c r="BG281" s="116"/>
      <c r="BH281" s="116"/>
    </row>
    <row r="282" spans="1:60" ht="22.5" outlineLevel="1" x14ac:dyDescent="0.2">
      <c r="A282" s="131">
        <v>120</v>
      </c>
      <c r="B282" s="132" t="s">
        <v>299</v>
      </c>
      <c r="C282" s="145" t="s">
        <v>611</v>
      </c>
      <c r="D282" s="133" t="s">
        <v>141</v>
      </c>
      <c r="E282" s="134">
        <v>14.647500000000001</v>
      </c>
      <c r="F282" s="135"/>
      <c r="G282" s="136">
        <f>ROUND(E282*F282,2)</f>
        <v>0</v>
      </c>
      <c r="H282" s="121">
        <v>75</v>
      </c>
      <c r="I282" s="121">
        <f>ROUND(E282*H282,2)</f>
        <v>1098.56</v>
      </c>
      <c r="J282" s="121">
        <v>0</v>
      </c>
      <c r="K282" s="121">
        <f>ROUND(E282*J282,2)</f>
        <v>0</v>
      </c>
      <c r="L282" s="121">
        <v>15</v>
      </c>
      <c r="M282" s="121">
        <f>G282*(1+L282/100)</f>
        <v>0</v>
      </c>
      <c r="N282" s="121">
        <v>1.2E-4</v>
      </c>
      <c r="O282" s="121">
        <f>ROUND(E282*N282,2)</f>
        <v>0</v>
      </c>
      <c r="P282" s="121">
        <v>0</v>
      </c>
      <c r="Q282" s="121">
        <f>ROUND(E282*P282,2)</f>
        <v>0</v>
      </c>
      <c r="R282" s="121"/>
      <c r="S282" s="121" t="s">
        <v>145</v>
      </c>
      <c r="T282" s="121" t="s">
        <v>146</v>
      </c>
      <c r="U282" s="121">
        <v>0</v>
      </c>
      <c r="V282" s="121">
        <f>ROUND(E282*U282,2)</f>
        <v>0</v>
      </c>
      <c r="W282" s="121"/>
      <c r="X282" s="121" t="s">
        <v>147</v>
      </c>
      <c r="Y282" s="116"/>
      <c r="Z282" s="116"/>
      <c r="AA282" s="116"/>
      <c r="AB282" s="116"/>
      <c r="AC282" s="116"/>
      <c r="AD282" s="116"/>
      <c r="AE282" s="116"/>
      <c r="AF282" s="116"/>
      <c r="AG282" s="116" t="s">
        <v>148</v>
      </c>
      <c r="AH282" s="116"/>
      <c r="AI282" s="116"/>
      <c r="AJ282" s="116"/>
      <c r="AK282" s="116"/>
      <c r="AL282" s="116"/>
      <c r="AM282" s="116"/>
      <c r="AN282" s="116"/>
      <c r="AO282" s="116"/>
      <c r="AP282" s="116"/>
      <c r="AQ282" s="116"/>
      <c r="AR282" s="116"/>
      <c r="AS282" s="116"/>
      <c r="AT282" s="116"/>
      <c r="AU282" s="116"/>
      <c r="AV282" s="116"/>
      <c r="AW282" s="116"/>
      <c r="AX282" s="116"/>
      <c r="AY282" s="116"/>
      <c r="AZ282" s="116"/>
      <c r="BA282" s="116"/>
      <c r="BB282" s="116"/>
      <c r="BC282" s="116"/>
      <c r="BD282" s="116"/>
      <c r="BE282" s="116"/>
      <c r="BF282" s="116"/>
      <c r="BG282" s="116"/>
      <c r="BH282" s="116"/>
    </row>
    <row r="283" spans="1:60" outlineLevel="1" x14ac:dyDescent="0.2">
      <c r="A283" s="119"/>
      <c r="B283" s="120"/>
      <c r="C283" s="146" t="s">
        <v>781</v>
      </c>
      <c r="D283" s="122"/>
      <c r="E283" s="123">
        <v>14.647500000000001</v>
      </c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16"/>
      <c r="Z283" s="116"/>
      <c r="AA283" s="116"/>
      <c r="AB283" s="116"/>
      <c r="AC283" s="116"/>
      <c r="AD283" s="116"/>
      <c r="AE283" s="116"/>
      <c r="AF283" s="116"/>
      <c r="AG283" s="116" t="s">
        <v>138</v>
      </c>
      <c r="AH283" s="116">
        <v>0</v>
      </c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  <c r="AS283" s="116"/>
      <c r="AT283" s="116"/>
      <c r="AU283" s="116"/>
      <c r="AV283" s="116"/>
      <c r="AW283" s="116"/>
      <c r="AX283" s="116"/>
      <c r="AY283" s="116"/>
      <c r="AZ283" s="116"/>
      <c r="BA283" s="116"/>
      <c r="BB283" s="116"/>
      <c r="BC283" s="116"/>
      <c r="BD283" s="116"/>
      <c r="BE283" s="116"/>
      <c r="BF283" s="116"/>
      <c r="BG283" s="116"/>
      <c r="BH283" s="116"/>
    </row>
    <row r="284" spans="1:60" outlineLevel="1" x14ac:dyDescent="0.2">
      <c r="A284" s="137">
        <v>121</v>
      </c>
      <c r="B284" s="138" t="s">
        <v>301</v>
      </c>
      <c r="C284" s="144" t="s">
        <v>302</v>
      </c>
      <c r="D284" s="139" t="s">
        <v>0</v>
      </c>
      <c r="E284" s="140">
        <v>167.17420000000001</v>
      </c>
      <c r="F284" s="141"/>
      <c r="G284" s="142">
        <f>ROUND(E284*F284,2)</f>
        <v>0</v>
      </c>
      <c r="H284" s="121">
        <v>0</v>
      </c>
      <c r="I284" s="121">
        <f>ROUND(E284*H284,2)</f>
        <v>0</v>
      </c>
      <c r="J284" s="121">
        <v>1.6</v>
      </c>
      <c r="K284" s="121">
        <f>ROUND(E284*J284,2)</f>
        <v>267.48</v>
      </c>
      <c r="L284" s="121">
        <v>15</v>
      </c>
      <c r="M284" s="121">
        <f>G284*(1+L284/100)</f>
        <v>0</v>
      </c>
      <c r="N284" s="121">
        <v>0</v>
      </c>
      <c r="O284" s="121">
        <f>ROUND(E284*N284,2)</f>
        <v>0</v>
      </c>
      <c r="P284" s="121">
        <v>0</v>
      </c>
      <c r="Q284" s="121">
        <f>ROUND(E284*P284,2)</f>
        <v>0</v>
      </c>
      <c r="R284" s="121"/>
      <c r="S284" s="121" t="s">
        <v>130</v>
      </c>
      <c r="T284" s="121" t="s">
        <v>130</v>
      </c>
      <c r="U284" s="121">
        <v>0</v>
      </c>
      <c r="V284" s="121">
        <f>ROUND(E284*U284,2)</f>
        <v>0</v>
      </c>
      <c r="W284" s="121"/>
      <c r="X284" s="121" t="s">
        <v>213</v>
      </c>
      <c r="Y284" s="116"/>
      <c r="Z284" s="116"/>
      <c r="AA284" s="116"/>
      <c r="AB284" s="116"/>
      <c r="AC284" s="116"/>
      <c r="AD284" s="116"/>
      <c r="AE284" s="116"/>
      <c r="AF284" s="116"/>
      <c r="AG284" s="116" t="s">
        <v>214</v>
      </c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/>
      <c r="AR284" s="116"/>
      <c r="AS284" s="116"/>
      <c r="AT284" s="116"/>
      <c r="AU284" s="116"/>
      <c r="AV284" s="116"/>
      <c r="AW284" s="116"/>
      <c r="AX284" s="116"/>
      <c r="AY284" s="116"/>
      <c r="AZ284" s="116"/>
      <c r="BA284" s="116"/>
      <c r="BB284" s="116"/>
      <c r="BC284" s="116"/>
      <c r="BD284" s="116"/>
      <c r="BE284" s="116"/>
      <c r="BF284" s="116"/>
      <c r="BG284" s="116"/>
      <c r="BH284" s="116"/>
    </row>
    <row r="285" spans="1:60" x14ac:dyDescent="0.2">
      <c r="A285" s="125" t="s">
        <v>125</v>
      </c>
      <c r="B285" s="126" t="s">
        <v>83</v>
      </c>
      <c r="C285" s="143" t="s">
        <v>84</v>
      </c>
      <c r="D285" s="127"/>
      <c r="E285" s="128"/>
      <c r="F285" s="129"/>
      <c r="G285" s="130">
        <f>SUMIF(AG286:AG319,"&lt;&gt;NOR",G286:G319)</f>
        <v>0</v>
      </c>
      <c r="H285" s="124"/>
      <c r="I285" s="124">
        <f>SUM(I286:I319)</f>
        <v>6437.88</v>
      </c>
      <c r="J285" s="124"/>
      <c r="K285" s="124">
        <f>SUM(K286:K319)</f>
        <v>7871.43</v>
      </c>
      <c r="L285" s="124"/>
      <c r="M285" s="124">
        <f>SUM(M286:M319)</f>
        <v>0</v>
      </c>
      <c r="N285" s="124"/>
      <c r="O285" s="124">
        <f>SUM(O286:O319)</f>
        <v>0.05</v>
      </c>
      <c r="P285" s="124"/>
      <c r="Q285" s="124">
        <f>SUM(Q286:Q319)</f>
        <v>0.03</v>
      </c>
      <c r="R285" s="124"/>
      <c r="S285" s="124"/>
      <c r="T285" s="124"/>
      <c r="U285" s="124"/>
      <c r="V285" s="124">
        <f>SUM(V286:V319)</f>
        <v>17.249999999999996</v>
      </c>
      <c r="W285" s="124"/>
      <c r="X285" s="124"/>
      <c r="AG285" t="s">
        <v>126</v>
      </c>
    </row>
    <row r="286" spans="1:60" ht="22.5" outlineLevel="1" x14ac:dyDescent="0.2">
      <c r="A286" s="131">
        <v>122</v>
      </c>
      <c r="B286" s="132" t="s">
        <v>614</v>
      </c>
      <c r="C286" s="145" t="s">
        <v>615</v>
      </c>
      <c r="D286" s="133" t="s">
        <v>135</v>
      </c>
      <c r="E286" s="134">
        <v>14.75</v>
      </c>
      <c r="F286" s="135"/>
      <c r="G286" s="136">
        <f>ROUND(E286*F286,2)</f>
        <v>0</v>
      </c>
      <c r="H286" s="121">
        <v>0</v>
      </c>
      <c r="I286" s="121">
        <f>ROUND(E286*H286,2)</f>
        <v>0</v>
      </c>
      <c r="J286" s="121">
        <v>6.8</v>
      </c>
      <c r="K286" s="121">
        <f>ROUND(E286*J286,2)</f>
        <v>100.3</v>
      </c>
      <c r="L286" s="121">
        <v>15</v>
      </c>
      <c r="M286" s="121">
        <f>G286*(1+L286/100)</f>
        <v>0</v>
      </c>
      <c r="N286" s="121">
        <v>0</v>
      </c>
      <c r="O286" s="121">
        <f>ROUND(E286*N286,2)</f>
        <v>0</v>
      </c>
      <c r="P286" s="121">
        <v>0</v>
      </c>
      <c r="Q286" s="121">
        <f>ROUND(E286*P286,2)</f>
        <v>0</v>
      </c>
      <c r="R286" s="121"/>
      <c r="S286" s="121" t="s">
        <v>130</v>
      </c>
      <c r="T286" s="121" t="s">
        <v>136</v>
      </c>
      <c r="U286" s="121">
        <v>1.6E-2</v>
      </c>
      <c r="V286" s="121">
        <f>ROUND(E286*U286,2)</f>
        <v>0.24</v>
      </c>
      <c r="W286" s="121"/>
      <c r="X286" s="121" t="s">
        <v>131</v>
      </c>
      <c r="Y286" s="116"/>
      <c r="Z286" s="116"/>
      <c r="AA286" s="116"/>
      <c r="AB286" s="116"/>
      <c r="AC286" s="116"/>
      <c r="AD286" s="116"/>
      <c r="AE286" s="116"/>
      <c r="AF286" s="116"/>
      <c r="AG286" s="116" t="s">
        <v>132</v>
      </c>
      <c r="AH286" s="116"/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116"/>
      <c r="AS286" s="116"/>
      <c r="AT286" s="116"/>
      <c r="AU286" s="116"/>
      <c r="AV286" s="116"/>
      <c r="AW286" s="116"/>
      <c r="AX286" s="116"/>
      <c r="AY286" s="116"/>
      <c r="AZ286" s="116"/>
      <c r="BA286" s="116"/>
      <c r="BB286" s="116"/>
      <c r="BC286" s="116"/>
      <c r="BD286" s="116"/>
      <c r="BE286" s="116"/>
      <c r="BF286" s="116"/>
      <c r="BG286" s="116"/>
      <c r="BH286" s="116"/>
    </row>
    <row r="287" spans="1:60" outlineLevel="1" x14ac:dyDescent="0.2">
      <c r="A287" s="119"/>
      <c r="B287" s="120"/>
      <c r="C287" s="146" t="s">
        <v>163</v>
      </c>
      <c r="D287" s="122"/>
      <c r="E287" s="123">
        <v>5.85</v>
      </c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16"/>
      <c r="Z287" s="116"/>
      <c r="AA287" s="116"/>
      <c r="AB287" s="116"/>
      <c r="AC287" s="116"/>
      <c r="AD287" s="116"/>
      <c r="AE287" s="116"/>
      <c r="AF287" s="116"/>
      <c r="AG287" s="116" t="s">
        <v>138</v>
      </c>
      <c r="AH287" s="116">
        <v>0</v>
      </c>
      <c r="AI287" s="116"/>
      <c r="AJ287" s="116"/>
      <c r="AK287" s="116"/>
      <c r="AL287" s="116"/>
      <c r="AM287" s="116"/>
      <c r="AN287" s="116"/>
      <c r="AO287" s="116"/>
      <c r="AP287" s="116"/>
      <c r="AQ287" s="116"/>
      <c r="AR287" s="116"/>
      <c r="AS287" s="116"/>
      <c r="AT287" s="116"/>
      <c r="AU287" s="116"/>
      <c r="AV287" s="116"/>
      <c r="AW287" s="116"/>
      <c r="AX287" s="116"/>
      <c r="AY287" s="116"/>
      <c r="AZ287" s="116"/>
      <c r="BA287" s="116"/>
      <c r="BB287" s="116"/>
      <c r="BC287" s="116"/>
      <c r="BD287" s="116"/>
      <c r="BE287" s="116"/>
      <c r="BF287" s="116"/>
      <c r="BG287" s="116"/>
      <c r="BH287" s="116"/>
    </row>
    <row r="288" spans="1:60" outlineLevel="1" x14ac:dyDescent="0.2">
      <c r="A288" s="119"/>
      <c r="B288" s="120"/>
      <c r="C288" s="146" t="s">
        <v>164</v>
      </c>
      <c r="D288" s="122"/>
      <c r="E288" s="123">
        <v>0.78</v>
      </c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16"/>
      <c r="Z288" s="116"/>
      <c r="AA288" s="116"/>
      <c r="AB288" s="116"/>
      <c r="AC288" s="116"/>
      <c r="AD288" s="116"/>
      <c r="AE288" s="116"/>
      <c r="AF288" s="116"/>
      <c r="AG288" s="116" t="s">
        <v>138</v>
      </c>
      <c r="AH288" s="116">
        <v>0</v>
      </c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6"/>
      <c r="AT288" s="116"/>
      <c r="AU288" s="116"/>
      <c r="AV288" s="116"/>
      <c r="AW288" s="116"/>
      <c r="AX288" s="116"/>
      <c r="AY288" s="116"/>
      <c r="AZ288" s="116"/>
      <c r="BA288" s="116"/>
      <c r="BB288" s="116"/>
      <c r="BC288" s="116"/>
      <c r="BD288" s="116"/>
      <c r="BE288" s="116"/>
      <c r="BF288" s="116"/>
      <c r="BG288" s="116"/>
      <c r="BH288" s="116"/>
    </row>
    <row r="289" spans="1:60" outlineLevel="1" x14ac:dyDescent="0.2">
      <c r="A289" s="119"/>
      <c r="B289" s="120"/>
      <c r="C289" s="146" t="s">
        <v>168</v>
      </c>
      <c r="D289" s="122"/>
      <c r="E289" s="123">
        <v>8.1199999999999992</v>
      </c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16"/>
      <c r="Z289" s="116"/>
      <c r="AA289" s="116"/>
      <c r="AB289" s="116"/>
      <c r="AC289" s="116"/>
      <c r="AD289" s="116"/>
      <c r="AE289" s="116"/>
      <c r="AF289" s="116"/>
      <c r="AG289" s="116" t="s">
        <v>138</v>
      </c>
      <c r="AH289" s="116">
        <v>0</v>
      </c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116"/>
      <c r="BC289" s="116"/>
      <c r="BD289" s="116"/>
      <c r="BE289" s="116"/>
      <c r="BF289" s="116"/>
      <c r="BG289" s="116"/>
      <c r="BH289" s="116"/>
    </row>
    <row r="290" spans="1:60" outlineLevel="1" x14ac:dyDescent="0.2">
      <c r="A290" s="131">
        <v>123</v>
      </c>
      <c r="B290" s="132" t="s">
        <v>616</v>
      </c>
      <c r="C290" s="145" t="s">
        <v>617</v>
      </c>
      <c r="D290" s="133" t="s">
        <v>135</v>
      </c>
      <c r="E290" s="134">
        <v>14.75</v>
      </c>
      <c r="F290" s="135"/>
      <c r="G290" s="136">
        <f>ROUND(E290*F290,2)</f>
        <v>0</v>
      </c>
      <c r="H290" s="121">
        <v>0</v>
      </c>
      <c r="I290" s="121">
        <f>ROUND(E290*H290,2)</f>
        <v>0</v>
      </c>
      <c r="J290" s="121">
        <v>23.2</v>
      </c>
      <c r="K290" s="121">
        <f>ROUND(E290*J290,2)</f>
        <v>342.2</v>
      </c>
      <c r="L290" s="121">
        <v>15</v>
      </c>
      <c r="M290" s="121">
        <f>G290*(1+L290/100)</f>
        <v>0</v>
      </c>
      <c r="N290" s="121">
        <v>0</v>
      </c>
      <c r="O290" s="121">
        <f>ROUND(E290*N290,2)</f>
        <v>0</v>
      </c>
      <c r="P290" s="121">
        <v>0</v>
      </c>
      <c r="Q290" s="121">
        <f>ROUND(E290*P290,2)</f>
        <v>0</v>
      </c>
      <c r="R290" s="121"/>
      <c r="S290" s="121" t="s">
        <v>130</v>
      </c>
      <c r="T290" s="121" t="s">
        <v>130</v>
      </c>
      <c r="U290" s="121">
        <v>4.5999999999999999E-2</v>
      </c>
      <c r="V290" s="121">
        <f>ROUND(E290*U290,2)</f>
        <v>0.68</v>
      </c>
      <c r="W290" s="121"/>
      <c r="X290" s="121" t="s">
        <v>131</v>
      </c>
      <c r="Y290" s="116"/>
      <c r="Z290" s="116"/>
      <c r="AA290" s="116"/>
      <c r="AB290" s="116"/>
      <c r="AC290" s="116"/>
      <c r="AD290" s="116"/>
      <c r="AE290" s="116"/>
      <c r="AF290" s="116"/>
      <c r="AG290" s="116" t="s">
        <v>132</v>
      </c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116"/>
      <c r="BC290" s="116"/>
      <c r="BD290" s="116"/>
      <c r="BE290" s="116"/>
      <c r="BF290" s="116"/>
      <c r="BG290" s="116"/>
      <c r="BH290" s="116"/>
    </row>
    <row r="291" spans="1:60" outlineLevel="1" x14ac:dyDescent="0.2">
      <c r="A291" s="119"/>
      <c r="B291" s="120"/>
      <c r="C291" s="146" t="s">
        <v>163</v>
      </c>
      <c r="D291" s="122"/>
      <c r="E291" s="123">
        <v>5.85</v>
      </c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16"/>
      <c r="Z291" s="116"/>
      <c r="AA291" s="116"/>
      <c r="AB291" s="116"/>
      <c r="AC291" s="116"/>
      <c r="AD291" s="116"/>
      <c r="AE291" s="116"/>
      <c r="AF291" s="116"/>
      <c r="AG291" s="116" t="s">
        <v>138</v>
      </c>
      <c r="AH291" s="116">
        <v>0</v>
      </c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6"/>
      <c r="AU291" s="116"/>
      <c r="AV291" s="116"/>
      <c r="AW291" s="116"/>
      <c r="AX291" s="116"/>
      <c r="AY291" s="116"/>
      <c r="AZ291" s="116"/>
      <c r="BA291" s="116"/>
      <c r="BB291" s="116"/>
      <c r="BC291" s="116"/>
      <c r="BD291" s="116"/>
      <c r="BE291" s="116"/>
      <c r="BF291" s="116"/>
      <c r="BG291" s="116"/>
      <c r="BH291" s="116"/>
    </row>
    <row r="292" spans="1:60" outlineLevel="1" x14ac:dyDescent="0.2">
      <c r="A292" s="119"/>
      <c r="B292" s="120"/>
      <c r="C292" s="146" t="s">
        <v>164</v>
      </c>
      <c r="D292" s="122"/>
      <c r="E292" s="123">
        <v>0.78</v>
      </c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16"/>
      <c r="Z292" s="116"/>
      <c r="AA292" s="116"/>
      <c r="AB292" s="116"/>
      <c r="AC292" s="116"/>
      <c r="AD292" s="116"/>
      <c r="AE292" s="116"/>
      <c r="AF292" s="116"/>
      <c r="AG292" s="116" t="s">
        <v>138</v>
      </c>
      <c r="AH292" s="116">
        <v>0</v>
      </c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116"/>
      <c r="AS292" s="116"/>
      <c r="AT292" s="116"/>
      <c r="AU292" s="116"/>
      <c r="AV292" s="116"/>
      <c r="AW292" s="116"/>
      <c r="AX292" s="116"/>
      <c r="AY292" s="116"/>
      <c r="AZ292" s="116"/>
      <c r="BA292" s="116"/>
      <c r="BB292" s="116"/>
      <c r="BC292" s="116"/>
      <c r="BD292" s="116"/>
      <c r="BE292" s="116"/>
      <c r="BF292" s="116"/>
      <c r="BG292" s="116"/>
      <c r="BH292" s="116"/>
    </row>
    <row r="293" spans="1:60" outlineLevel="1" x14ac:dyDescent="0.2">
      <c r="A293" s="119"/>
      <c r="B293" s="120"/>
      <c r="C293" s="146" t="s">
        <v>168</v>
      </c>
      <c r="D293" s="122"/>
      <c r="E293" s="123">
        <v>8.1199999999999992</v>
      </c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16"/>
      <c r="Z293" s="116"/>
      <c r="AA293" s="116"/>
      <c r="AB293" s="116"/>
      <c r="AC293" s="116"/>
      <c r="AD293" s="116"/>
      <c r="AE293" s="116"/>
      <c r="AF293" s="116"/>
      <c r="AG293" s="116" t="s">
        <v>138</v>
      </c>
      <c r="AH293" s="116">
        <v>0</v>
      </c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116"/>
      <c r="AS293" s="116"/>
      <c r="AT293" s="116"/>
      <c r="AU293" s="116"/>
      <c r="AV293" s="116"/>
      <c r="AW293" s="116"/>
      <c r="AX293" s="116"/>
      <c r="AY293" s="116"/>
      <c r="AZ293" s="116"/>
      <c r="BA293" s="116"/>
      <c r="BB293" s="116"/>
      <c r="BC293" s="116"/>
      <c r="BD293" s="116"/>
      <c r="BE293" s="116"/>
      <c r="BF293" s="116"/>
      <c r="BG293" s="116"/>
      <c r="BH293" s="116"/>
    </row>
    <row r="294" spans="1:60" ht="22.5" outlineLevel="1" x14ac:dyDescent="0.2">
      <c r="A294" s="131">
        <v>124</v>
      </c>
      <c r="B294" s="132" t="s">
        <v>303</v>
      </c>
      <c r="C294" s="145" t="s">
        <v>304</v>
      </c>
      <c r="D294" s="133" t="s">
        <v>141</v>
      </c>
      <c r="E294" s="134">
        <v>21.55</v>
      </c>
      <c r="F294" s="135"/>
      <c r="G294" s="136">
        <f>ROUND(E294*F294,2)</f>
        <v>0</v>
      </c>
      <c r="H294" s="121">
        <v>31.22</v>
      </c>
      <c r="I294" s="121">
        <f>ROUND(E294*H294,2)</f>
        <v>672.79</v>
      </c>
      <c r="J294" s="121">
        <v>66.78</v>
      </c>
      <c r="K294" s="121">
        <f>ROUND(E294*J294,2)</f>
        <v>1439.11</v>
      </c>
      <c r="L294" s="121">
        <v>15</v>
      </c>
      <c r="M294" s="121">
        <f>G294*(1+L294/100)</f>
        <v>0</v>
      </c>
      <c r="N294" s="121">
        <v>8.0000000000000007E-5</v>
      </c>
      <c r="O294" s="121">
        <f>ROUND(E294*N294,2)</f>
        <v>0</v>
      </c>
      <c r="P294" s="121">
        <v>0</v>
      </c>
      <c r="Q294" s="121">
        <f>ROUND(E294*P294,2)</f>
        <v>0</v>
      </c>
      <c r="R294" s="121"/>
      <c r="S294" s="121" t="s">
        <v>130</v>
      </c>
      <c r="T294" s="121" t="s">
        <v>136</v>
      </c>
      <c r="U294" s="121">
        <v>0.13719999999999999</v>
      </c>
      <c r="V294" s="121">
        <f>ROUND(E294*U294,2)</f>
        <v>2.96</v>
      </c>
      <c r="W294" s="121"/>
      <c r="X294" s="121" t="s">
        <v>131</v>
      </c>
      <c r="Y294" s="116"/>
      <c r="Z294" s="116"/>
      <c r="AA294" s="116"/>
      <c r="AB294" s="116"/>
      <c r="AC294" s="116"/>
      <c r="AD294" s="116"/>
      <c r="AE294" s="116"/>
      <c r="AF294" s="116"/>
      <c r="AG294" s="116" t="s">
        <v>132</v>
      </c>
      <c r="AH294" s="116"/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116"/>
      <c r="AS294" s="116"/>
      <c r="AT294" s="116"/>
      <c r="AU294" s="116"/>
      <c r="AV294" s="116"/>
      <c r="AW294" s="116"/>
      <c r="AX294" s="116"/>
      <c r="AY294" s="116"/>
      <c r="AZ294" s="116"/>
      <c r="BA294" s="116"/>
      <c r="BB294" s="116"/>
      <c r="BC294" s="116"/>
      <c r="BD294" s="116"/>
      <c r="BE294" s="116"/>
      <c r="BF294" s="116"/>
      <c r="BG294" s="116"/>
      <c r="BH294" s="116"/>
    </row>
    <row r="295" spans="1:60" outlineLevel="1" x14ac:dyDescent="0.2">
      <c r="A295" s="119"/>
      <c r="B295" s="120"/>
      <c r="C295" s="146" t="s">
        <v>782</v>
      </c>
      <c r="D295" s="122"/>
      <c r="E295" s="123">
        <v>7.75</v>
      </c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16"/>
      <c r="Z295" s="116"/>
      <c r="AA295" s="116"/>
      <c r="AB295" s="116"/>
      <c r="AC295" s="116"/>
      <c r="AD295" s="116"/>
      <c r="AE295" s="116"/>
      <c r="AF295" s="116"/>
      <c r="AG295" s="116" t="s">
        <v>138</v>
      </c>
      <c r="AH295" s="116">
        <v>0</v>
      </c>
      <c r="AI295" s="116"/>
      <c r="AJ295" s="116"/>
      <c r="AK295" s="116"/>
      <c r="AL295" s="116"/>
      <c r="AM295" s="116"/>
      <c r="AN295" s="116"/>
      <c r="AO295" s="116"/>
      <c r="AP295" s="116"/>
      <c r="AQ295" s="116"/>
      <c r="AR295" s="116"/>
      <c r="AS295" s="116"/>
      <c r="AT295" s="116"/>
      <c r="AU295" s="116"/>
      <c r="AV295" s="116"/>
      <c r="AW295" s="116"/>
      <c r="AX295" s="116"/>
      <c r="AY295" s="116"/>
      <c r="AZ295" s="116"/>
      <c r="BA295" s="116"/>
      <c r="BB295" s="116"/>
      <c r="BC295" s="116"/>
      <c r="BD295" s="116"/>
      <c r="BE295" s="116"/>
      <c r="BF295" s="116"/>
      <c r="BG295" s="116"/>
      <c r="BH295" s="116"/>
    </row>
    <row r="296" spans="1:60" outlineLevel="1" x14ac:dyDescent="0.2">
      <c r="A296" s="119"/>
      <c r="B296" s="120"/>
      <c r="C296" s="146" t="s">
        <v>783</v>
      </c>
      <c r="D296" s="122"/>
      <c r="E296" s="123">
        <v>3.2</v>
      </c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16"/>
      <c r="Z296" s="116"/>
      <c r="AA296" s="116"/>
      <c r="AB296" s="116"/>
      <c r="AC296" s="116"/>
      <c r="AD296" s="116"/>
      <c r="AE296" s="116"/>
      <c r="AF296" s="116"/>
      <c r="AG296" s="116" t="s">
        <v>138</v>
      </c>
      <c r="AH296" s="116">
        <v>0</v>
      </c>
      <c r="AI296" s="116"/>
      <c r="AJ296" s="116"/>
      <c r="AK296" s="116"/>
      <c r="AL296" s="116"/>
      <c r="AM296" s="116"/>
      <c r="AN296" s="116"/>
      <c r="AO296" s="116"/>
      <c r="AP296" s="116"/>
      <c r="AQ296" s="116"/>
      <c r="AR296" s="116"/>
      <c r="AS296" s="116"/>
      <c r="AT296" s="116"/>
      <c r="AU296" s="116"/>
      <c r="AV296" s="116"/>
      <c r="AW296" s="116"/>
      <c r="AX296" s="116"/>
      <c r="AY296" s="116"/>
      <c r="AZ296" s="116"/>
      <c r="BA296" s="116"/>
      <c r="BB296" s="116"/>
      <c r="BC296" s="116"/>
      <c r="BD296" s="116"/>
      <c r="BE296" s="116"/>
      <c r="BF296" s="116"/>
      <c r="BG296" s="116"/>
      <c r="BH296" s="116"/>
    </row>
    <row r="297" spans="1:60" outlineLevel="1" x14ac:dyDescent="0.2">
      <c r="A297" s="119"/>
      <c r="B297" s="120"/>
      <c r="C297" s="146" t="s">
        <v>784</v>
      </c>
      <c r="D297" s="122"/>
      <c r="E297" s="123">
        <v>10.6</v>
      </c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16"/>
      <c r="Z297" s="116"/>
      <c r="AA297" s="116"/>
      <c r="AB297" s="116"/>
      <c r="AC297" s="116"/>
      <c r="AD297" s="116"/>
      <c r="AE297" s="116"/>
      <c r="AF297" s="116"/>
      <c r="AG297" s="116" t="s">
        <v>138</v>
      </c>
      <c r="AH297" s="116">
        <v>0</v>
      </c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  <c r="AS297" s="116"/>
      <c r="AT297" s="116"/>
      <c r="AU297" s="116"/>
      <c r="AV297" s="116"/>
      <c r="AW297" s="116"/>
      <c r="AX297" s="116"/>
      <c r="AY297" s="116"/>
      <c r="AZ297" s="116"/>
      <c r="BA297" s="116"/>
      <c r="BB297" s="116"/>
      <c r="BC297" s="116"/>
      <c r="BD297" s="116"/>
      <c r="BE297" s="116"/>
      <c r="BF297" s="116"/>
      <c r="BG297" s="116"/>
      <c r="BH297" s="116"/>
    </row>
    <row r="298" spans="1:60" ht="22.5" outlineLevel="1" x14ac:dyDescent="0.2">
      <c r="A298" s="131">
        <v>125</v>
      </c>
      <c r="B298" s="132" t="s">
        <v>621</v>
      </c>
      <c r="C298" s="145" t="s">
        <v>785</v>
      </c>
      <c r="D298" s="133" t="s">
        <v>135</v>
      </c>
      <c r="E298" s="134">
        <v>26.93</v>
      </c>
      <c r="F298" s="135"/>
      <c r="G298" s="136">
        <f>ROUND(E298*F298,2)</f>
        <v>0</v>
      </c>
      <c r="H298" s="121">
        <v>0</v>
      </c>
      <c r="I298" s="121">
        <f>ROUND(E298*H298,2)</f>
        <v>0</v>
      </c>
      <c r="J298" s="121">
        <v>101</v>
      </c>
      <c r="K298" s="121">
        <f>ROUND(E298*J298,2)</f>
        <v>2719.93</v>
      </c>
      <c r="L298" s="121">
        <v>15</v>
      </c>
      <c r="M298" s="121">
        <f>G298*(1+L298/100)</f>
        <v>0</v>
      </c>
      <c r="N298" s="121">
        <v>0</v>
      </c>
      <c r="O298" s="121">
        <f>ROUND(E298*N298,2)</f>
        <v>0</v>
      </c>
      <c r="P298" s="121">
        <v>1E-3</v>
      </c>
      <c r="Q298" s="121">
        <f>ROUND(E298*P298,2)</f>
        <v>0.03</v>
      </c>
      <c r="R298" s="121"/>
      <c r="S298" s="121" t="s">
        <v>130</v>
      </c>
      <c r="T298" s="121" t="s">
        <v>130</v>
      </c>
      <c r="U298" s="121">
        <v>0.255</v>
      </c>
      <c r="V298" s="121">
        <f>ROUND(E298*U298,2)</f>
        <v>6.87</v>
      </c>
      <c r="W298" s="121"/>
      <c r="X298" s="121" t="s">
        <v>131</v>
      </c>
      <c r="Y298" s="116"/>
      <c r="Z298" s="116"/>
      <c r="AA298" s="116"/>
      <c r="AB298" s="116"/>
      <c r="AC298" s="116"/>
      <c r="AD298" s="116"/>
      <c r="AE298" s="116"/>
      <c r="AF298" s="116"/>
      <c r="AG298" s="116" t="s">
        <v>132</v>
      </c>
      <c r="AH298" s="116"/>
      <c r="AI298" s="116"/>
      <c r="AJ298" s="116"/>
      <c r="AK298" s="116"/>
      <c r="AL298" s="116"/>
      <c r="AM298" s="116"/>
      <c r="AN298" s="116"/>
      <c r="AO298" s="116"/>
      <c r="AP298" s="116"/>
      <c r="AQ298" s="116"/>
      <c r="AR298" s="116"/>
      <c r="AS298" s="116"/>
      <c r="AT298" s="116"/>
      <c r="AU298" s="116"/>
      <c r="AV298" s="116"/>
      <c r="AW298" s="116"/>
      <c r="AX298" s="116"/>
      <c r="AY298" s="116"/>
      <c r="AZ298" s="116"/>
      <c r="BA298" s="116"/>
      <c r="BB298" s="116"/>
      <c r="BC298" s="116"/>
      <c r="BD298" s="116"/>
      <c r="BE298" s="116"/>
      <c r="BF298" s="116"/>
      <c r="BG298" s="116"/>
      <c r="BH298" s="116"/>
    </row>
    <row r="299" spans="1:60" outlineLevel="1" x14ac:dyDescent="0.2">
      <c r="A299" s="119"/>
      <c r="B299" s="120"/>
      <c r="C299" s="146" t="s">
        <v>786</v>
      </c>
      <c r="D299" s="122"/>
      <c r="E299" s="123">
        <v>11.7</v>
      </c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16"/>
      <c r="Z299" s="116"/>
      <c r="AA299" s="116"/>
      <c r="AB299" s="116"/>
      <c r="AC299" s="116"/>
      <c r="AD299" s="116"/>
      <c r="AE299" s="116"/>
      <c r="AF299" s="116"/>
      <c r="AG299" s="116" t="s">
        <v>138</v>
      </c>
      <c r="AH299" s="116">
        <v>0</v>
      </c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116"/>
      <c r="AS299" s="116"/>
      <c r="AT299" s="116"/>
      <c r="AU299" s="116"/>
      <c r="AV299" s="116"/>
      <c r="AW299" s="116"/>
      <c r="AX299" s="116"/>
      <c r="AY299" s="116"/>
      <c r="AZ299" s="116"/>
      <c r="BA299" s="116"/>
      <c r="BB299" s="116"/>
      <c r="BC299" s="116"/>
      <c r="BD299" s="116"/>
      <c r="BE299" s="116"/>
      <c r="BF299" s="116"/>
      <c r="BG299" s="116"/>
      <c r="BH299" s="116"/>
    </row>
    <row r="300" spans="1:60" outlineLevel="1" x14ac:dyDescent="0.2">
      <c r="A300" s="119"/>
      <c r="B300" s="120"/>
      <c r="C300" s="146" t="s">
        <v>164</v>
      </c>
      <c r="D300" s="122"/>
      <c r="E300" s="123">
        <v>0.78</v>
      </c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16"/>
      <c r="Z300" s="116"/>
      <c r="AA300" s="116"/>
      <c r="AB300" s="116"/>
      <c r="AC300" s="116"/>
      <c r="AD300" s="116"/>
      <c r="AE300" s="116"/>
      <c r="AF300" s="116"/>
      <c r="AG300" s="116" t="s">
        <v>138</v>
      </c>
      <c r="AH300" s="116">
        <v>0</v>
      </c>
      <c r="AI300" s="116"/>
      <c r="AJ300" s="116"/>
      <c r="AK300" s="116"/>
      <c r="AL300" s="116"/>
      <c r="AM300" s="116"/>
      <c r="AN300" s="116"/>
      <c r="AO300" s="116"/>
      <c r="AP300" s="116"/>
      <c r="AQ300" s="116"/>
      <c r="AR300" s="116"/>
      <c r="AS300" s="116"/>
      <c r="AT300" s="116"/>
      <c r="AU300" s="116"/>
      <c r="AV300" s="116"/>
      <c r="AW300" s="116"/>
      <c r="AX300" s="116"/>
      <c r="AY300" s="116"/>
      <c r="AZ300" s="116"/>
      <c r="BA300" s="116"/>
      <c r="BB300" s="116"/>
      <c r="BC300" s="116"/>
      <c r="BD300" s="116"/>
      <c r="BE300" s="116"/>
      <c r="BF300" s="116"/>
      <c r="BG300" s="116"/>
      <c r="BH300" s="116"/>
    </row>
    <row r="301" spans="1:60" outlineLevel="1" x14ac:dyDescent="0.2">
      <c r="A301" s="119"/>
      <c r="B301" s="120"/>
      <c r="C301" s="146" t="s">
        <v>165</v>
      </c>
      <c r="D301" s="122"/>
      <c r="E301" s="123">
        <v>3.99</v>
      </c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16"/>
      <c r="Z301" s="116"/>
      <c r="AA301" s="116"/>
      <c r="AB301" s="116"/>
      <c r="AC301" s="116"/>
      <c r="AD301" s="116"/>
      <c r="AE301" s="116"/>
      <c r="AF301" s="116"/>
      <c r="AG301" s="116" t="s">
        <v>138</v>
      </c>
      <c r="AH301" s="116">
        <v>0</v>
      </c>
      <c r="AI301" s="116"/>
      <c r="AJ301" s="116"/>
      <c r="AK301" s="116"/>
      <c r="AL301" s="116"/>
      <c r="AM301" s="116"/>
      <c r="AN301" s="116"/>
      <c r="AO301" s="116"/>
      <c r="AP301" s="116"/>
      <c r="AQ301" s="116"/>
      <c r="AR301" s="116"/>
      <c r="AS301" s="116"/>
      <c r="AT301" s="116"/>
      <c r="AU301" s="116"/>
      <c r="AV301" s="116"/>
      <c r="AW301" s="116"/>
      <c r="AX301" s="116"/>
      <c r="AY301" s="116"/>
      <c r="AZ301" s="116"/>
      <c r="BA301" s="116"/>
      <c r="BB301" s="116"/>
      <c r="BC301" s="116"/>
      <c r="BD301" s="116"/>
      <c r="BE301" s="116"/>
      <c r="BF301" s="116"/>
      <c r="BG301" s="116"/>
      <c r="BH301" s="116"/>
    </row>
    <row r="302" spans="1:60" outlineLevel="1" x14ac:dyDescent="0.2">
      <c r="A302" s="119"/>
      <c r="B302" s="120"/>
      <c r="C302" s="146" t="s">
        <v>787</v>
      </c>
      <c r="D302" s="122"/>
      <c r="E302" s="123">
        <v>2.34</v>
      </c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16"/>
      <c r="Z302" s="116"/>
      <c r="AA302" s="116"/>
      <c r="AB302" s="116"/>
      <c r="AC302" s="116"/>
      <c r="AD302" s="116"/>
      <c r="AE302" s="116"/>
      <c r="AF302" s="116"/>
      <c r="AG302" s="116" t="s">
        <v>138</v>
      </c>
      <c r="AH302" s="116">
        <v>0</v>
      </c>
      <c r="AI302" s="116"/>
      <c r="AJ302" s="116"/>
      <c r="AK302" s="116"/>
      <c r="AL302" s="116"/>
      <c r="AM302" s="116"/>
      <c r="AN302" s="116"/>
      <c r="AO302" s="116"/>
      <c r="AP302" s="116"/>
      <c r="AQ302" s="116"/>
      <c r="AR302" s="116"/>
      <c r="AS302" s="116"/>
      <c r="AT302" s="116"/>
      <c r="AU302" s="116"/>
      <c r="AV302" s="116"/>
      <c r="AW302" s="116"/>
      <c r="AX302" s="116"/>
      <c r="AY302" s="116"/>
      <c r="AZ302" s="116"/>
      <c r="BA302" s="116"/>
      <c r="BB302" s="116"/>
      <c r="BC302" s="116"/>
      <c r="BD302" s="116"/>
      <c r="BE302" s="116"/>
      <c r="BF302" s="116"/>
      <c r="BG302" s="116"/>
      <c r="BH302" s="116"/>
    </row>
    <row r="303" spans="1:60" outlineLevel="1" x14ac:dyDescent="0.2">
      <c r="A303" s="119"/>
      <c r="B303" s="120"/>
      <c r="C303" s="146" t="s">
        <v>168</v>
      </c>
      <c r="D303" s="122"/>
      <c r="E303" s="123">
        <v>8.1199999999999992</v>
      </c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16"/>
      <c r="Z303" s="116"/>
      <c r="AA303" s="116"/>
      <c r="AB303" s="116"/>
      <c r="AC303" s="116"/>
      <c r="AD303" s="116"/>
      <c r="AE303" s="116"/>
      <c r="AF303" s="116"/>
      <c r="AG303" s="116" t="s">
        <v>138</v>
      </c>
      <c r="AH303" s="116">
        <v>0</v>
      </c>
      <c r="AI303" s="116"/>
      <c r="AJ303" s="116"/>
      <c r="AK303" s="116"/>
      <c r="AL303" s="116"/>
      <c r="AM303" s="116"/>
      <c r="AN303" s="116"/>
      <c r="AO303" s="116"/>
      <c r="AP303" s="116"/>
      <c r="AQ303" s="116"/>
      <c r="AR303" s="116"/>
      <c r="AS303" s="116"/>
      <c r="AT303" s="116"/>
      <c r="AU303" s="116"/>
      <c r="AV303" s="116"/>
      <c r="AW303" s="116"/>
      <c r="AX303" s="116"/>
      <c r="AY303" s="116"/>
      <c r="AZ303" s="116"/>
      <c r="BA303" s="116"/>
      <c r="BB303" s="116"/>
      <c r="BC303" s="116"/>
      <c r="BD303" s="116"/>
      <c r="BE303" s="116"/>
      <c r="BF303" s="116"/>
      <c r="BG303" s="116"/>
      <c r="BH303" s="116"/>
    </row>
    <row r="304" spans="1:60" ht="22.5" outlineLevel="1" x14ac:dyDescent="0.2">
      <c r="A304" s="131">
        <v>126</v>
      </c>
      <c r="B304" s="132" t="s">
        <v>624</v>
      </c>
      <c r="C304" s="145" t="s">
        <v>625</v>
      </c>
      <c r="D304" s="133" t="s">
        <v>135</v>
      </c>
      <c r="E304" s="134">
        <v>14.75</v>
      </c>
      <c r="F304" s="135"/>
      <c r="G304" s="136">
        <f>ROUND(E304*F304,2)</f>
        <v>0</v>
      </c>
      <c r="H304" s="121">
        <v>356.05</v>
      </c>
      <c r="I304" s="121">
        <f>ROUND(E304*H304,2)</f>
        <v>5251.74</v>
      </c>
      <c r="J304" s="121">
        <v>184.95</v>
      </c>
      <c r="K304" s="121">
        <f>ROUND(E304*J304,2)</f>
        <v>2728.01</v>
      </c>
      <c r="L304" s="121">
        <v>15</v>
      </c>
      <c r="M304" s="121">
        <f>G304*(1+L304/100)</f>
        <v>0</v>
      </c>
      <c r="N304" s="121">
        <v>3.63E-3</v>
      </c>
      <c r="O304" s="121">
        <f>ROUND(E304*N304,2)</f>
        <v>0.05</v>
      </c>
      <c r="P304" s="121">
        <v>0</v>
      </c>
      <c r="Q304" s="121">
        <f>ROUND(E304*P304,2)</f>
        <v>0</v>
      </c>
      <c r="R304" s="121"/>
      <c r="S304" s="121" t="s">
        <v>130</v>
      </c>
      <c r="T304" s="121" t="s">
        <v>136</v>
      </c>
      <c r="U304" s="121">
        <v>0.38</v>
      </c>
      <c r="V304" s="121">
        <f>ROUND(E304*U304,2)</f>
        <v>5.61</v>
      </c>
      <c r="W304" s="121"/>
      <c r="X304" s="121" t="s">
        <v>131</v>
      </c>
      <c r="Y304" s="116"/>
      <c r="Z304" s="116"/>
      <c r="AA304" s="116"/>
      <c r="AB304" s="116"/>
      <c r="AC304" s="116"/>
      <c r="AD304" s="116"/>
      <c r="AE304" s="116"/>
      <c r="AF304" s="116"/>
      <c r="AG304" s="116" t="s">
        <v>132</v>
      </c>
      <c r="AH304" s="116"/>
      <c r="AI304" s="116"/>
      <c r="AJ304" s="116"/>
      <c r="AK304" s="116"/>
      <c r="AL304" s="116"/>
      <c r="AM304" s="116"/>
      <c r="AN304" s="116"/>
      <c r="AO304" s="116"/>
      <c r="AP304" s="116"/>
      <c r="AQ304" s="116"/>
      <c r="AR304" s="116"/>
      <c r="AS304" s="116"/>
      <c r="AT304" s="116"/>
      <c r="AU304" s="116"/>
      <c r="AV304" s="116"/>
      <c r="AW304" s="116"/>
      <c r="AX304" s="116"/>
      <c r="AY304" s="116"/>
      <c r="AZ304" s="116"/>
      <c r="BA304" s="116"/>
      <c r="BB304" s="116"/>
      <c r="BC304" s="116"/>
      <c r="BD304" s="116"/>
      <c r="BE304" s="116"/>
      <c r="BF304" s="116"/>
      <c r="BG304" s="116"/>
      <c r="BH304" s="116"/>
    </row>
    <row r="305" spans="1:60" outlineLevel="1" x14ac:dyDescent="0.2">
      <c r="A305" s="119"/>
      <c r="B305" s="120"/>
      <c r="C305" s="146" t="s">
        <v>163</v>
      </c>
      <c r="D305" s="122"/>
      <c r="E305" s="123">
        <v>5.85</v>
      </c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16"/>
      <c r="Z305" s="116"/>
      <c r="AA305" s="116"/>
      <c r="AB305" s="116"/>
      <c r="AC305" s="116"/>
      <c r="AD305" s="116"/>
      <c r="AE305" s="116"/>
      <c r="AF305" s="116"/>
      <c r="AG305" s="116" t="s">
        <v>138</v>
      </c>
      <c r="AH305" s="116">
        <v>0</v>
      </c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  <c r="AS305" s="116"/>
      <c r="AT305" s="116"/>
      <c r="AU305" s="116"/>
      <c r="AV305" s="116"/>
      <c r="AW305" s="116"/>
      <c r="AX305" s="116"/>
      <c r="AY305" s="116"/>
      <c r="AZ305" s="116"/>
      <c r="BA305" s="116"/>
      <c r="BB305" s="116"/>
      <c r="BC305" s="116"/>
      <c r="BD305" s="116"/>
      <c r="BE305" s="116"/>
      <c r="BF305" s="116"/>
      <c r="BG305" s="116"/>
      <c r="BH305" s="116"/>
    </row>
    <row r="306" spans="1:60" outlineLevel="1" x14ac:dyDescent="0.2">
      <c r="A306" s="119"/>
      <c r="B306" s="120"/>
      <c r="C306" s="146" t="s">
        <v>164</v>
      </c>
      <c r="D306" s="122"/>
      <c r="E306" s="123">
        <v>0.78</v>
      </c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16"/>
      <c r="Z306" s="116"/>
      <c r="AA306" s="116"/>
      <c r="AB306" s="116"/>
      <c r="AC306" s="116"/>
      <c r="AD306" s="116"/>
      <c r="AE306" s="116"/>
      <c r="AF306" s="116"/>
      <c r="AG306" s="116" t="s">
        <v>138</v>
      </c>
      <c r="AH306" s="116">
        <v>0</v>
      </c>
      <c r="AI306" s="116"/>
      <c r="AJ306" s="116"/>
      <c r="AK306" s="116"/>
      <c r="AL306" s="116"/>
      <c r="AM306" s="116"/>
      <c r="AN306" s="116"/>
      <c r="AO306" s="116"/>
      <c r="AP306" s="116"/>
      <c r="AQ306" s="116"/>
      <c r="AR306" s="116"/>
      <c r="AS306" s="116"/>
      <c r="AT306" s="116"/>
      <c r="AU306" s="116"/>
      <c r="AV306" s="116"/>
      <c r="AW306" s="116"/>
      <c r="AX306" s="116"/>
      <c r="AY306" s="116"/>
      <c r="AZ306" s="116"/>
      <c r="BA306" s="116"/>
      <c r="BB306" s="116"/>
      <c r="BC306" s="116"/>
      <c r="BD306" s="116"/>
      <c r="BE306" s="116"/>
      <c r="BF306" s="116"/>
      <c r="BG306" s="116"/>
      <c r="BH306" s="116"/>
    </row>
    <row r="307" spans="1:60" outlineLevel="1" x14ac:dyDescent="0.2">
      <c r="A307" s="119"/>
      <c r="B307" s="120"/>
      <c r="C307" s="146" t="s">
        <v>168</v>
      </c>
      <c r="D307" s="122"/>
      <c r="E307" s="123">
        <v>8.1199999999999992</v>
      </c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16"/>
      <c r="Z307" s="116"/>
      <c r="AA307" s="116"/>
      <c r="AB307" s="116"/>
      <c r="AC307" s="116"/>
      <c r="AD307" s="116"/>
      <c r="AE307" s="116"/>
      <c r="AF307" s="116"/>
      <c r="AG307" s="116" t="s">
        <v>138</v>
      </c>
      <c r="AH307" s="116">
        <v>0</v>
      </c>
      <c r="AI307" s="116"/>
      <c r="AJ307" s="116"/>
      <c r="AK307" s="116"/>
      <c r="AL307" s="116"/>
      <c r="AM307" s="116"/>
      <c r="AN307" s="116"/>
      <c r="AO307" s="116"/>
      <c r="AP307" s="116"/>
      <c r="AQ307" s="116"/>
      <c r="AR307" s="116"/>
      <c r="AS307" s="116"/>
      <c r="AT307" s="116"/>
      <c r="AU307" s="116"/>
      <c r="AV307" s="116"/>
      <c r="AW307" s="116"/>
      <c r="AX307" s="116"/>
      <c r="AY307" s="116"/>
      <c r="AZ307" s="116"/>
      <c r="BA307" s="116"/>
      <c r="BB307" s="116"/>
      <c r="BC307" s="116"/>
      <c r="BD307" s="116"/>
      <c r="BE307" s="116"/>
      <c r="BF307" s="116"/>
      <c r="BG307" s="116"/>
      <c r="BH307" s="116"/>
    </row>
    <row r="308" spans="1:60" outlineLevel="1" x14ac:dyDescent="0.2">
      <c r="A308" s="131">
        <v>127</v>
      </c>
      <c r="B308" s="132" t="s">
        <v>626</v>
      </c>
      <c r="C308" s="145" t="s">
        <v>627</v>
      </c>
      <c r="D308" s="133" t="s">
        <v>141</v>
      </c>
      <c r="E308" s="134">
        <v>2.0499999999999998</v>
      </c>
      <c r="F308" s="135"/>
      <c r="G308" s="136">
        <f>ROUND(E308*F308,2)</f>
        <v>0</v>
      </c>
      <c r="H308" s="121">
        <v>0</v>
      </c>
      <c r="I308" s="121">
        <f>ROUND(E308*H308,2)</f>
        <v>0</v>
      </c>
      <c r="J308" s="121">
        <v>74</v>
      </c>
      <c r="K308" s="121">
        <f>ROUND(E308*J308,2)</f>
        <v>151.69999999999999</v>
      </c>
      <c r="L308" s="121">
        <v>15</v>
      </c>
      <c r="M308" s="121">
        <f>G308*(1+L308/100)</f>
        <v>0</v>
      </c>
      <c r="N308" s="121">
        <v>0</v>
      </c>
      <c r="O308" s="121">
        <f>ROUND(E308*N308,2)</f>
        <v>0</v>
      </c>
      <c r="P308" s="121">
        <v>0</v>
      </c>
      <c r="Q308" s="121">
        <f>ROUND(E308*P308,2)</f>
        <v>0</v>
      </c>
      <c r="R308" s="121"/>
      <c r="S308" s="121" t="s">
        <v>130</v>
      </c>
      <c r="T308" s="121" t="s">
        <v>136</v>
      </c>
      <c r="U308" s="121">
        <v>0.152</v>
      </c>
      <c r="V308" s="121">
        <f>ROUND(E308*U308,2)</f>
        <v>0.31</v>
      </c>
      <c r="W308" s="121"/>
      <c r="X308" s="121" t="s">
        <v>131</v>
      </c>
      <c r="Y308" s="116"/>
      <c r="Z308" s="116"/>
      <c r="AA308" s="116"/>
      <c r="AB308" s="116"/>
      <c r="AC308" s="116"/>
      <c r="AD308" s="116"/>
      <c r="AE308" s="116"/>
      <c r="AF308" s="116"/>
      <c r="AG308" s="116" t="s">
        <v>132</v>
      </c>
      <c r="AH308" s="116"/>
      <c r="AI308" s="116"/>
      <c r="AJ308" s="116"/>
      <c r="AK308" s="116"/>
      <c r="AL308" s="116"/>
      <c r="AM308" s="116"/>
      <c r="AN308" s="116"/>
      <c r="AO308" s="116"/>
      <c r="AP308" s="116"/>
      <c r="AQ308" s="116"/>
      <c r="AR308" s="116"/>
      <c r="AS308" s="116"/>
      <c r="AT308" s="116"/>
      <c r="AU308" s="116"/>
      <c r="AV308" s="116"/>
      <c r="AW308" s="116"/>
      <c r="AX308" s="116"/>
      <c r="AY308" s="116"/>
      <c r="AZ308" s="116"/>
      <c r="BA308" s="116"/>
      <c r="BB308" s="116"/>
      <c r="BC308" s="116"/>
      <c r="BD308" s="116"/>
      <c r="BE308" s="116"/>
      <c r="BF308" s="116"/>
      <c r="BG308" s="116"/>
      <c r="BH308" s="116"/>
    </row>
    <row r="309" spans="1:60" outlineLevel="1" x14ac:dyDescent="0.2">
      <c r="A309" s="119"/>
      <c r="B309" s="120"/>
      <c r="C309" s="146" t="s">
        <v>788</v>
      </c>
      <c r="D309" s="122"/>
      <c r="E309" s="123">
        <v>2.0499999999999998</v>
      </c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16"/>
      <c r="Z309" s="116"/>
      <c r="AA309" s="116"/>
      <c r="AB309" s="116"/>
      <c r="AC309" s="116"/>
      <c r="AD309" s="116"/>
      <c r="AE309" s="116"/>
      <c r="AF309" s="116"/>
      <c r="AG309" s="116" t="s">
        <v>138</v>
      </c>
      <c r="AH309" s="116">
        <v>0</v>
      </c>
      <c r="AI309" s="116"/>
      <c r="AJ309" s="116"/>
      <c r="AK309" s="116"/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116"/>
      <c r="AY309" s="116"/>
      <c r="AZ309" s="116"/>
      <c r="BA309" s="116"/>
      <c r="BB309" s="116"/>
      <c r="BC309" s="116"/>
      <c r="BD309" s="116"/>
      <c r="BE309" s="116"/>
      <c r="BF309" s="116"/>
      <c r="BG309" s="116"/>
      <c r="BH309" s="116"/>
    </row>
    <row r="310" spans="1:60" ht="22.5" outlineLevel="1" x14ac:dyDescent="0.2">
      <c r="A310" s="131">
        <v>128</v>
      </c>
      <c r="B310" s="132" t="s">
        <v>629</v>
      </c>
      <c r="C310" s="145" t="s">
        <v>630</v>
      </c>
      <c r="D310" s="133" t="s">
        <v>141</v>
      </c>
      <c r="E310" s="134">
        <v>7.375</v>
      </c>
      <c r="F310" s="135"/>
      <c r="G310" s="136">
        <f>ROUND(E310*F310,2)</f>
        <v>0</v>
      </c>
      <c r="H310" s="121">
        <v>10.42</v>
      </c>
      <c r="I310" s="121">
        <f>ROUND(E310*H310,2)</f>
        <v>76.849999999999994</v>
      </c>
      <c r="J310" s="121">
        <v>38.08</v>
      </c>
      <c r="K310" s="121">
        <f>ROUND(E310*J310,2)</f>
        <v>280.83999999999997</v>
      </c>
      <c r="L310" s="121">
        <v>15</v>
      </c>
      <c r="M310" s="121">
        <f>G310*(1+L310/100)</f>
        <v>0</v>
      </c>
      <c r="N310" s="121">
        <v>4.0000000000000003E-5</v>
      </c>
      <c r="O310" s="121">
        <f>ROUND(E310*N310,2)</f>
        <v>0</v>
      </c>
      <c r="P310" s="121">
        <v>0</v>
      </c>
      <c r="Q310" s="121">
        <f>ROUND(E310*P310,2)</f>
        <v>0</v>
      </c>
      <c r="R310" s="121"/>
      <c r="S310" s="121" t="s">
        <v>130</v>
      </c>
      <c r="T310" s="121" t="s">
        <v>136</v>
      </c>
      <c r="U310" s="121">
        <v>7.8200000000000006E-2</v>
      </c>
      <c r="V310" s="121">
        <f>ROUND(E310*U310,2)</f>
        <v>0.57999999999999996</v>
      </c>
      <c r="W310" s="121"/>
      <c r="X310" s="121" t="s">
        <v>131</v>
      </c>
      <c r="Y310" s="116"/>
      <c r="Z310" s="116"/>
      <c r="AA310" s="116"/>
      <c r="AB310" s="116"/>
      <c r="AC310" s="116"/>
      <c r="AD310" s="116"/>
      <c r="AE310" s="116"/>
      <c r="AF310" s="116"/>
      <c r="AG310" s="116" t="s">
        <v>132</v>
      </c>
      <c r="AH310" s="116"/>
      <c r="AI310" s="116"/>
      <c r="AJ310" s="116"/>
      <c r="AK310" s="116"/>
      <c r="AL310" s="116"/>
      <c r="AM310" s="116"/>
      <c r="AN310" s="116"/>
      <c r="AO310" s="116"/>
      <c r="AP310" s="116"/>
      <c r="AQ310" s="116"/>
      <c r="AR310" s="116"/>
      <c r="AS310" s="116"/>
      <c r="AT310" s="116"/>
      <c r="AU310" s="116"/>
      <c r="AV310" s="116"/>
      <c r="AW310" s="116"/>
      <c r="AX310" s="116"/>
      <c r="AY310" s="116"/>
      <c r="AZ310" s="116"/>
      <c r="BA310" s="116"/>
      <c r="BB310" s="116"/>
      <c r="BC310" s="116"/>
      <c r="BD310" s="116"/>
      <c r="BE310" s="116"/>
      <c r="BF310" s="116"/>
      <c r="BG310" s="116"/>
      <c r="BH310" s="116"/>
    </row>
    <row r="311" spans="1:60" outlineLevel="1" x14ac:dyDescent="0.2">
      <c r="A311" s="119"/>
      <c r="B311" s="120"/>
      <c r="C311" s="151" t="s">
        <v>595</v>
      </c>
      <c r="D311" s="149"/>
      <c r="E311" s="150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16"/>
      <c r="Z311" s="116"/>
      <c r="AA311" s="116"/>
      <c r="AB311" s="116"/>
      <c r="AC311" s="116"/>
      <c r="AD311" s="116"/>
      <c r="AE311" s="116"/>
      <c r="AF311" s="116"/>
      <c r="AG311" s="116" t="s">
        <v>138</v>
      </c>
      <c r="AH311" s="116"/>
      <c r="AI311" s="116"/>
      <c r="AJ311" s="116"/>
      <c r="AK311" s="116"/>
      <c r="AL311" s="116"/>
      <c r="AM311" s="116"/>
      <c r="AN311" s="116"/>
      <c r="AO311" s="116"/>
      <c r="AP311" s="116"/>
      <c r="AQ311" s="116"/>
      <c r="AR311" s="116"/>
      <c r="AS311" s="116"/>
      <c r="AT311" s="116"/>
      <c r="AU311" s="116"/>
      <c r="AV311" s="116"/>
      <c r="AW311" s="116"/>
      <c r="AX311" s="116"/>
      <c r="AY311" s="116"/>
      <c r="AZ311" s="116"/>
      <c r="BA311" s="116"/>
      <c r="BB311" s="116"/>
      <c r="BC311" s="116"/>
      <c r="BD311" s="116"/>
      <c r="BE311" s="116"/>
      <c r="BF311" s="116"/>
      <c r="BG311" s="116"/>
      <c r="BH311" s="116"/>
    </row>
    <row r="312" spans="1:60" outlineLevel="1" x14ac:dyDescent="0.2">
      <c r="A312" s="119"/>
      <c r="B312" s="120"/>
      <c r="C312" s="152" t="s">
        <v>789</v>
      </c>
      <c r="D312" s="149"/>
      <c r="E312" s="150">
        <v>5.85</v>
      </c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16"/>
      <c r="Z312" s="116"/>
      <c r="AA312" s="116"/>
      <c r="AB312" s="116"/>
      <c r="AC312" s="116"/>
      <c r="AD312" s="116"/>
      <c r="AE312" s="116"/>
      <c r="AF312" s="116"/>
      <c r="AG312" s="116" t="s">
        <v>138</v>
      </c>
      <c r="AH312" s="116">
        <v>2</v>
      </c>
      <c r="AI312" s="116"/>
      <c r="AJ312" s="116"/>
      <c r="AK312" s="116"/>
      <c r="AL312" s="116"/>
      <c r="AM312" s="116"/>
      <c r="AN312" s="116"/>
      <c r="AO312" s="116"/>
      <c r="AP312" s="116"/>
      <c r="AQ312" s="116"/>
      <c r="AR312" s="116"/>
      <c r="AS312" s="116"/>
      <c r="AT312" s="116"/>
      <c r="AU312" s="116"/>
      <c r="AV312" s="116"/>
      <c r="AW312" s="116"/>
      <c r="AX312" s="116"/>
      <c r="AY312" s="116"/>
      <c r="AZ312" s="116"/>
      <c r="BA312" s="116"/>
      <c r="BB312" s="116"/>
      <c r="BC312" s="116"/>
      <c r="BD312" s="116"/>
      <c r="BE312" s="116"/>
      <c r="BF312" s="116"/>
      <c r="BG312" s="116"/>
      <c r="BH312" s="116"/>
    </row>
    <row r="313" spans="1:60" outlineLevel="1" x14ac:dyDescent="0.2">
      <c r="A313" s="119"/>
      <c r="B313" s="120"/>
      <c r="C313" s="152" t="s">
        <v>790</v>
      </c>
      <c r="D313" s="149"/>
      <c r="E313" s="150">
        <v>0.78</v>
      </c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16"/>
      <c r="Z313" s="116"/>
      <c r="AA313" s="116"/>
      <c r="AB313" s="116"/>
      <c r="AC313" s="116"/>
      <c r="AD313" s="116"/>
      <c r="AE313" s="116"/>
      <c r="AF313" s="116"/>
      <c r="AG313" s="116" t="s">
        <v>138</v>
      </c>
      <c r="AH313" s="116">
        <v>2</v>
      </c>
      <c r="AI313" s="116"/>
      <c r="AJ313" s="116"/>
      <c r="AK313" s="116"/>
      <c r="AL313" s="116"/>
      <c r="AM313" s="116"/>
      <c r="AN313" s="116"/>
      <c r="AO313" s="116"/>
      <c r="AP313" s="116"/>
      <c r="AQ313" s="116"/>
      <c r="AR313" s="116"/>
      <c r="AS313" s="116"/>
      <c r="AT313" s="116"/>
      <c r="AU313" s="116"/>
      <c r="AV313" s="116"/>
      <c r="AW313" s="116"/>
      <c r="AX313" s="116"/>
      <c r="AY313" s="116"/>
      <c r="AZ313" s="116"/>
      <c r="BA313" s="116"/>
      <c r="BB313" s="116"/>
      <c r="BC313" s="116"/>
      <c r="BD313" s="116"/>
      <c r="BE313" s="116"/>
      <c r="BF313" s="116"/>
      <c r="BG313" s="116"/>
      <c r="BH313" s="116"/>
    </row>
    <row r="314" spans="1:60" outlineLevel="1" x14ac:dyDescent="0.2">
      <c r="A314" s="119"/>
      <c r="B314" s="120"/>
      <c r="C314" s="152" t="s">
        <v>791</v>
      </c>
      <c r="D314" s="149"/>
      <c r="E314" s="150">
        <v>8.1199999999999992</v>
      </c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16"/>
      <c r="Z314" s="116"/>
      <c r="AA314" s="116"/>
      <c r="AB314" s="116"/>
      <c r="AC314" s="116"/>
      <c r="AD314" s="116"/>
      <c r="AE314" s="116"/>
      <c r="AF314" s="116"/>
      <c r="AG314" s="116" t="s">
        <v>138</v>
      </c>
      <c r="AH314" s="116">
        <v>2</v>
      </c>
      <c r="AI314" s="116"/>
      <c r="AJ314" s="116"/>
      <c r="AK314" s="116"/>
      <c r="AL314" s="116"/>
      <c r="AM314" s="116"/>
      <c r="AN314" s="116"/>
      <c r="AO314" s="116"/>
      <c r="AP314" s="116"/>
      <c r="AQ314" s="116"/>
      <c r="AR314" s="116"/>
      <c r="AS314" s="116"/>
      <c r="AT314" s="116"/>
      <c r="AU314" s="116"/>
      <c r="AV314" s="116"/>
      <c r="AW314" s="116"/>
      <c r="AX314" s="116"/>
      <c r="AY314" s="116"/>
      <c r="AZ314" s="116"/>
      <c r="BA314" s="116"/>
      <c r="BB314" s="116"/>
      <c r="BC314" s="116"/>
      <c r="BD314" s="116"/>
      <c r="BE314" s="116"/>
      <c r="BF314" s="116"/>
      <c r="BG314" s="116"/>
      <c r="BH314" s="116"/>
    </row>
    <row r="315" spans="1:60" outlineLevel="1" x14ac:dyDescent="0.2">
      <c r="A315" s="119"/>
      <c r="B315" s="120"/>
      <c r="C315" s="151" t="s">
        <v>598</v>
      </c>
      <c r="D315" s="149"/>
      <c r="E315" s="150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16"/>
      <c r="Z315" s="116"/>
      <c r="AA315" s="116"/>
      <c r="AB315" s="116"/>
      <c r="AC315" s="116"/>
      <c r="AD315" s="116"/>
      <c r="AE315" s="116"/>
      <c r="AF315" s="116"/>
      <c r="AG315" s="116" t="s">
        <v>138</v>
      </c>
      <c r="AH315" s="116"/>
      <c r="AI315" s="116"/>
      <c r="AJ315" s="116"/>
      <c r="AK315" s="116"/>
      <c r="AL315" s="116"/>
      <c r="AM315" s="116"/>
      <c r="AN315" s="116"/>
      <c r="AO315" s="116"/>
      <c r="AP315" s="116"/>
      <c r="AQ315" s="116"/>
      <c r="AR315" s="116"/>
      <c r="AS315" s="116"/>
      <c r="AT315" s="116"/>
      <c r="AU315" s="116"/>
      <c r="AV315" s="116"/>
      <c r="AW315" s="116"/>
      <c r="AX315" s="116"/>
      <c r="AY315" s="116"/>
      <c r="AZ315" s="116"/>
      <c r="BA315" s="116"/>
      <c r="BB315" s="116"/>
      <c r="BC315" s="116"/>
      <c r="BD315" s="116"/>
      <c r="BE315" s="116"/>
      <c r="BF315" s="116"/>
      <c r="BG315" s="116"/>
      <c r="BH315" s="116"/>
    </row>
    <row r="316" spans="1:60" outlineLevel="1" x14ac:dyDescent="0.2">
      <c r="A316" s="119"/>
      <c r="B316" s="120"/>
      <c r="C316" s="146" t="s">
        <v>792</v>
      </c>
      <c r="D316" s="122"/>
      <c r="E316" s="123">
        <v>7.375</v>
      </c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16"/>
      <c r="Z316" s="116"/>
      <c r="AA316" s="116"/>
      <c r="AB316" s="116"/>
      <c r="AC316" s="116"/>
      <c r="AD316" s="116"/>
      <c r="AE316" s="116"/>
      <c r="AF316" s="116"/>
      <c r="AG316" s="116" t="s">
        <v>138</v>
      </c>
      <c r="AH316" s="116">
        <v>0</v>
      </c>
      <c r="AI316" s="116"/>
      <c r="AJ316" s="116"/>
      <c r="AK316" s="116"/>
      <c r="AL316" s="116"/>
      <c r="AM316" s="116"/>
      <c r="AN316" s="116"/>
      <c r="AO316" s="116"/>
      <c r="AP316" s="116"/>
      <c r="AQ316" s="116"/>
      <c r="AR316" s="116"/>
      <c r="AS316" s="116"/>
      <c r="AT316" s="116"/>
      <c r="AU316" s="116"/>
      <c r="AV316" s="116"/>
      <c r="AW316" s="116"/>
      <c r="AX316" s="116"/>
      <c r="AY316" s="116"/>
      <c r="AZ316" s="116"/>
      <c r="BA316" s="116"/>
      <c r="BB316" s="116"/>
      <c r="BC316" s="116"/>
      <c r="BD316" s="116"/>
      <c r="BE316" s="116"/>
      <c r="BF316" s="116"/>
      <c r="BG316" s="116"/>
      <c r="BH316" s="116"/>
    </row>
    <row r="317" spans="1:60" ht="22.5" outlineLevel="1" x14ac:dyDescent="0.2">
      <c r="A317" s="137">
        <v>129</v>
      </c>
      <c r="B317" s="138" t="s">
        <v>635</v>
      </c>
      <c r="C317" s="144" t="s">
        <v>636</v>
      </c>
      <c r="D317" s="139" t="s">
        <v>129</v>
      </c>
      <c r="E317" s="140">
        <v>1</v>
      </c>
      <c r="F317" s="141"/>
      <c r="G317" s="142">
        <f>ROUND(E317*F317,2)</f>
        <v>0</v>
      </c>
      <c r="H317" s="121">
        <v>131.5</v>
      </c>
      <c r="I317" s="121">
        <f>ROUND(E317*H317,2)</f>
        <v>131.5</v>
      </c>
      <c r="J317" s="121">
        <v>0</v>
      </c>
      <c r="K317" s="121">
        <f>ROUND(E317*J317,2)</f>
        <v>0</v>
      </c>
      <c r="L317" s="121">
        <v>15</v>
      </c>
      <c r="M317" s="121">
        <f>G317*(1+L317/100)</f>
        <v>0</v>
      </c>
      <c r="N317" s="121">
        <v>1.3999999999999999E-4</v>
      </c>
      <c r="O317" s="121">
        <f>ROUND(E317*N317,2)</f>
        <v>0</v>
      </c>
      <c r="P317" s="121">
        <v>0</v>
      </c>
      <c r="Q317" s="121">
        <f>ROUND(E317*P317,2)</f>
        <v>0</v>
      </c>
      <c r="R317" s="121" t="s">
        <v>248</v>
      </c>
      <c r="S317" s="121" t="s">
        <v>130</v>
      </c>
      <c r="T317" s="121" t="s">
        <v>130</v>
      </c>
      <c r="U317" s="121">
        <v>0</v>
      </c>
      <c r="V317" s="121">
        <f>ROUND(E317*U317,2)</f>
        <v>0</v>
      </c>
      <c r="W317" s="121"/>
      <c r="X317" s="121" t="s">
        <v>147</v>
      </c>
      <c r="Y317" s="116"/>
      <c r="Z317" s="116"/>
      <c r="AA317" s="116"/>
      <c r="AB317" s="116"/>
      <c r="AC317" s="116"/>
      <c r="AD317" s="116"/>
      <c r="AE317" s="116"/>
      <c r="AF317" s="116"/>
      <c r="AG317" s="116" t="s">
        <v>148</v>
      </c>
      <c r="AH317" s="116"/>
      <c r="AI317" s="116"/>
      <c r="AJ317" s="116"/>
      <c r="AK317" s="116"/>
      <c r="AL317" s="116"/>
      <c r="AM317" s="116"/>
      <c r="AN317" s="116"/>
      <c r="AO317" s="116"/>
      <c r="AP317" s="116"/>
      <c r="AQ317" s="116"/>
      <c r="AR317" s="116"/>
      <c r="AS317" s="116"/>
      <c r="AT317" s="116"/>
      <c r="AU317" s="116"/>
      <c r="AV317" s="116"/>
      <c r="AW317" s="116"/>
      <c r="AX317" s="116"/>
      <c r="AY317" s="116"/>
      <c r="AZ317" s="116"/>
      <c r="BA317" s="116"/>
      <c r="BB317" s="116"/>
      <c r="BC317" s="116"/>
      <c r="BD317" s="116"/>
      <c r="BE317" s="116"/>
      <c r="BF317" s="116"/>
      <c r="BG317" s="116"/>
      <c r="BH317" s="116"/>
    </row>
    <row r="318" spans="1:60" ht="22.5" outlineLevel="1" x14ac:dyDescent="0.2">
      <c r="A318" s="137">
        <v>130</v>
      </c>
      <c r="B318" s="138" t="s">
        <v>793</v>
      </c>
      <c r="C318" s="144" t="s">
        <v>794</v>
      </c>
      <c r="D318" s="139" t="s">
        <v>129</v>
      </c>
      <c r="E318" s="140">
        <v>1</v>
      </c>
      <c r="F318" s="141"/>
      <c r="G318" s="142">
        <f>ROUND(E318*F318,2)</f>
        <v>0</v>
      </c>
      <c r="H318" s="121">
        <v>305</v>
      </c>
      <c r="I318" s="121">
        <f>ROUND(E318*H318,2)</f>
        <v>305</v>
      </c>
      <c r="J318" s="121">
        <v>0</v>
      </c>
      <c r="K318" s="121">
        <f>ROUND(E318*J318,2)</f>
        <v>0</v>
      </c>
      <c r="L318" s="121">
        <v>15</v>
      </c>
      <c r="M318" s="121">
        <f>G318*(1+L318/100)</f>
        <v>0</v>
      </c>
      <c r="N318" s="121">
        <v>4.2000000000000002E-4</v>
      </c>
      <c r="O318" s="121">
        <f>ROUND(E318*N318,2)</f>
        <v>0</v>
      </c>
      <c r="P318" s="121">
        <v>0</v>
      </c>
      <c r="Q318" s="121">
        <f>ROUND(E318*P318,2)</f>
        <v>0</v>
      </c>
      <c r="R318" s="121" t="s">
        <v>248</v>
      </c>
      <c r="S318" s="121" t="s">
        <v>130</v>
      </c>
      <c r="T318" s="121" t="s">
        <v>130</v>
      </c>
      <c r="U318" s="121">
        <v>0</v>
      </c>
      <c r="V318" s="121">
        <f>ROUND(E318*U318,2)</f>
        <v>0</v>
      </c>
      <c r="W318" s="121"/>
      <c r="X318" s="121" t="s">
        <v>147</v>
      </c>
      <c r="Y318" s="116"/>
      <c r="Z318" s="116"/>
      <c r="AA318" s="116"/>
      <c r="AB318" s="116"/>
      <c r="AC318" s="116"/>
      <c r="AD318" s="116"/>
      <c r="AE318" s="116"/>
      <c r="AF318" s="116"/>
      <c r="AG318" s="116" t="s">
        <v>148</v>
      </c>
      <c r="AH318" s="116"/>
      <c r="AI318" s="116"/>
      <c r="AJ318" s="116"/>
      <c r="AK318" s="116"/>
      <c r="AL318" s="116"/>
      <c r="AM318" s="116"/>
      <c r="AN318" s="116"/>
      <c r="AO318" s="116"/>
      <c r="AP318" s="116"/>
      <c r="AQ318" s="116"/>
      <c r="AR318" s="116"/>
      <c r="AS318" s="116"/>
      <c r="AT318" s="116"/>
      <c r="AU318" s="116"/>
      <c r="AV318" s="116"/>
      <c r="AW318" s="116"/>
      <c r="AX318" s="116"/>
      <c r="AY318" s="116"/>
      <c r="AZ318" s="116"/>
      <c r="BA318" s="116"/>
      <c r="BB318" s="116"/>
      <c r="BC318" s="116"/>
      <c r="BD318" s="116"/>
      <c r="BE318" s="116"/>
      <c r="BF318" s="116"/>
      <c r="BG318" s="116"/>
      <c r="BH318" s="116"/>
    </row>
    <row r="319" spans="1:60" outlineLevel="1" x14ac:dyDescent="0.2">
      <c r="A319" s="137">
        <v>131</v>
      </c>
      <c r="B319" s="138" t="s">
        <v>637</v>
      </c>
      <c r="C319" s="144" t="s">
        <v>638</v>
      </c>
      <c r="D319" s="139" t="s">
        <v>0</v>
      </c>
      <c r="E319" s="140">
        <v>141.99969999999999</v>
      </c>
      <c r="F319" s="141"/>
      <c r="G319" s="142">
        <f>ROUND(E319*F319,2)</f>
        <v>0</v>
      </c>
      <c r="H319" s="121">
        <v>0</v>
      </c>
      <c r="I319" s="121">
        <f>ROUND(E319*H319,2)</f>
        <v>0</v>
      </c>
      <c r="J319" s="121">
        <v>0.77</v>
      </c>
      <c r="K319" s="121">
        <f>ROUND(E319*J319,2)</f>
        <v>109.34</v>
      </c>
      <c r="L319" s="121">
        <v>15</v>
      </c>
      <c r="M319" s="121">
        <f>G319*(1+L319/100)</f>
        <v>0</v>
      </c>
      <c r="N319" s="121">
        <v>0</v>
      </c>
      <c r="O319" s="121">
        <f>ROUND(E319*N319,2)</f>
        <v>0</v>
      </c>
      <c r="P319" s="121">
        <v>0</v>
      </c>
      <c r="Q319" s="121">
        <f>ROUND(E319*P319,2)</f>
        <v>0</v>
      </c>
      <c r="R319" s="121"/>
      <c r="S319" s="121" t="s">
        <v>130</v>
      </c>
      <c r="T319" s="121" t="s">
        <v>136</v>
      </c>
      <c r="U319" s="121">
        <v>0</v>
      </c>
      <c r="V319" s="121">
        <f>ROUND(E319*U319,2)</f>
        <v>0</v>
      </c>
      <c r="W319" s="121"/>
      <c r="X319" s="121" t="s">
        <v>213</v>
      </c>
      <c r="Y319" s="116"/>
      <c r="Z319" s="116"/>
      <c r="AA319" s="116"/>
      <c r="AB319" s="116"/>
      <c r="AC319" s="116"/>
      <c r="AD319" s="116"/>
      <c r="AE319" s="116"/>
      <c r="AF319" s="116"/>
      <c r="AG319" s="116" t="s">
        <v>214</v>
      </c>
      <c r="AH319" s="116"/>
      <c r="AI319" s="116"/>
      <c r="AJ319" s="116"/>
      <c r="AK319" s="116"/>
      <c r="AL319" s="116"/>
      <c r="AM319" s="116"/>
      <c r="AN319" s="116"/>
      <c r="AO319" s="116"/>
      <c r="AP319" s="116"/>
      <c r="AQ319" s="116"/>
      <c r="AR319" s="116"/>
      <c r="AS319" s="116"/>
      <c r="AT319" s="116"/>
      <c r="AU319" s="116"/>
      <c r="AV319" s="116"/>
      <c r="AW319" s="116"/>
      <c r="AX319" s="116"/>
      <c r="AY319" s="116"/>
      <c r="AZ319" s="116"/>
      <c r="BA319" s="116"/>
      <c r="BB319" s="116"/>
      <c r="BC319" s="116"/>
      <c r="BD319" s="116"/>
      <c r="BE319" s="116"/>
      <c r="BF319" s="116"/>
      <c r="BG319" s="116"/>
      <c r="BH319" s="116"/>
    </row>
    <row r="320" spans="1:60" x14ac:dyDescent="0.2">
      <c r="A320" s="125" t="s">
        <v>125</v>
      </c>
      <c r="B320" s="126" t="s">
        <v>85</v>
      </c>
      <c r="C320" s="143" t="s">
        <v>86</v>
      </c>
      <c r="D320" s="127"/>
      <c r="E320" s="128"/>
      <c r="F320" s="129"/>
      <c r="G320" s="130">
        <f>SUMIF(AG321:AG347,"&lt;&gt;NOR",G321:G347)</f>
        <v>0</v>
      </c>
      <c r="H320" s="124"/>
      <c r="I320" s="124">
        <f>SUM(I321:I347)</f>
        <v>11063.599999999999</v>
      </c>
      <c r="J320" s="124"/>
      <c r="K320" s="124">
        <f>SUM(K321:K347)</f>
        <v>13822.130000000001</v>
      </c>
      <c r="L320" s="124"/>
      <c r="M320" s="124">
        <f>SUM(M321:M347)</f>
        <v>0</v>
      </c>
      <c r="N320" s="124"/>
      <c r="O320" s="124">
        <f>SUM(O321:O347)</f>
        <v>0.11</v>
      </c>
      <c r="P320" s="124"/>
      <c r="Q320" s="124">
        <f>SUM(Q321:Q347)</f>
        <v>0</v>
      </c>
      <c r="R320" s="124"/>
      <c r="S320" s="124"/>
      <c r="T320" s="124"/>
      <c r="U320" s="124"/>
      <c r="V320" s="124">
        <f>SUM(V321:V347)</f>
        <v>25.590000000000003</v>
      </c>
      <c r="W320" s="124"/>
      <c r="X320" s="124"/>
      <c r="AG320" t="s">
        <v>126</v>
      </c>
    </row>
    <row r="321" spans="1:60" outlineLevel="1" x14ac:dyDescent="0.2">
      <c r="A321" s="131">
        <v>132</v>
      </c>
      <c r="B321" s="132" t="s">
        <v>311</v>
      </c>
      <c r="C321" s="145" t="s">
        <v>312</v>
      </c>
      <c r="D321" s="133" t="s">
        <v>135</v>
      </c>
      <c r="E321" s="134">
        <v>17.600000000000001</v>
      </c>
      <c r="F321" s="135"/>
      <c r="G321" s="136">
        <f>ROUND(E321*F321,2)</f>
        <v>0</v>
      </c>
      <c r="H321" s="121">
        <v>24.89</v>
      </c>
      <c r="I321" s="121">
        <f>ROUND(E321*H321,2)</f>
        <v>438.06</v>
      </c>
      <c r="J321" s="121">
        <v>25.21</v>
      </c>
      <c r="K321" s="121">
        <f>ROUND(E321*J321,2)</f>
        <v>443.7</v>
      </c>
      <c r="L321" s="121">
        <v>15</v>
      </c>
      <c r="M321" s="121">
        <f>G321*(1+L321/100)</f>
        <v>0</v>
      </c>
      <c r="N321" s="121">
        <v>2.1000000000000001E-4</v>
      </c>
      <c r="O321" s="121">
        <f>ROUND(E321*N321,2)</f>
        <v>0</v>
      </c>
      <c r="P321" s="121">
        <v>0</v>
      </c>
      <c r="Q321" s="121">
        <f>ROUND(E321*P321,2)</f>
        <v>0</v>
      </c>
      <c r="R321" s="121"/>
      <c r="S321" s="121" t="s">
        <v>130</v>
      </c>
      <c r="T321" s="121" t="s">
        <v>130</v>
      </c>
      <c r="U321" s="121">
        <v>0.05</v>
      </c>
      <c r="V321" s="121">
        <f>ROUND(E321*U321,2)</f>
        <v>0.88</v>
      </c>
      <c r="W321" s="121"/>
      <c r="X321" s="121" t="s">
        <v>131</v>
      </c>
      <c r="Y321" s="116"/>
      <c r="Z321" s="116"/>
      <c r="AA321" s="116"/>
      <c r="AB321" s="116"/>
      <c r="AC321" s="116"/>
      <c r="AD321" s="116"/>
      <c r="AE321" s="116"/>
      <c r="AF321" s="116"/>
      <c r="AG321" s="116" t="s">
        <v>132</v>
      </c>
      <c r="AH321" s="116"/>
      <c r="AI321" s="116"/>
      <c r="AJ321" s="116"/>
      <c r="AK321" s="116"/>
      <c r="AL321" s="116"/>
      <c r="AM321" s="116"/>
      <c r="AN321" s="116"/>
      <c r="AO321" s="116"/>
      <c r="AP321" s="116"/>
      <c r="AQ321" s="116"/>
      <c r="AR321" s="116"/>
      <c r="AS321" s="116"/>
      <c r="AT321" s="116"/>
      <c r="AU321" s="116"/>
      <c r="AV321" s="116"/>
      <c r="AW321" s="116"/>
      <c r="AX321" s="116"/>
      <c r="AY321" s="116"/>
      <c r="AZ321" s="116"/>
      <c r="BA321" s="116"/>
      <c r="BB321" s="116"/>
      <c r="BC321" s="116"/>
      <c r="BD321" s="116"/>
      <c r="BE321" s="116"/>
      <c r="BF321" s="116"/>
      <c r="BG321" s="116"/>
      <c r="BH321" s="116"/>
    </row>
    <row r="322" spans="1:60" outlineLevel="1" x14ac:dyDescent="0.2">
      <c r="A322" s="119"/>
      <c r="B322" s="120"/>
      <c r="C322" s="146" t="s">
        <v>761</v>
      </c>
      <c r="D322" s="122"/>
      <c r="E322" s="123">
        <v>16</v>
      </c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16"/>
      <c r="Z322" s="116"/>
      <c r="AA322" s="116"/>
      <c r="AB322" s="116"/>
      <c r="AC322" s="116"/>
      <c r="AD322" s="116"/>
      <c r="AE322" s="116"/>
      <c r="AF322" s="116"/>
      <c r="AG322" s="116" t="s">
        <v>138</v>
      </c>
      <c r="AH322" s="116">
        <v>0</v>
      </c>
      <c r="AI322" s="116"/>
      <c r="AJ322" s="116"/>
      <c r="AK322" s="116"/>
      <c r="AL322" s="116"/>
      <c r="AM322" s="116"/>
      <c r="AN322" s="116"/>
      <c r="AO322" s="116"/>
      <c r="AP322" s="116"/>
      <c r="AQ322" s="116"/>
      <c r="AR322" s="116"/>
      <c r="AS322" s="116"/>
      <c r="AT322" s="116"/>
      <c r="AU322" s="116"/>
      <c r="AV322" s="116"/>
      <c r="AW322" s="116"/>
      <c r="AX322" s="116"/>
      <c r="AY322" s="116"/>
      <c r="AZ322" s="116"/>
      <c r="BA322" s="116"/>
      <c r="BB322" s="116"/>
      <c r="BC322" s="116"/>
      <c r="BD322" s="116"/>
      <c r="BE322" s="116"/>
      <c r="BF322" s="116"/>
      <c r="BG322" s="116"/>
      <c r="BH322" s="116"/>
    </row>
    <row r="323" spans="1:60" outlineLevel="1" x14ac:dyDescent="0.2">
      <c r="A323" s="119"/>
      <c r="B323" s="120"/>
      <c r="C323" s="146" t="s">
        <v>434</v>
      </c>
      <c r="D323" s="122"/>
      <c r="E323" s="123">
        <v>-1.2</v>
      </c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16"/>
      <c r="Z323" s="116"/>
      <c r="AA323" s="116"/>
      <c r="AB323" s="116"/>
      <c r="AC323" s="116"/>
      <c r="AD323" s="116"/>
      <c r="AE323" s="116"/>
      <c r="AF323" s="116"/>
      <c r="AG323" s="116" t="s">
        <v>138</v>
      </c>
      <c r="AH323" s="116">
        <v>0</v>
      </c>
      <c r="AI323" s="116"/>
      <c r="AJ323" s="116"/>
      <c r="AK323" s="116"/>
      <c r="AL323" s="116"/>
      <c r="AM323" s="116"/>
      <c r="AN323" s="116"/>
      <c r="AO323" s="116"/>
      <c r="AP323" s="116"/>
      <c r="AQ323" s="116"/>
      <c r="AR323" s="116"/>
      <c r="AS323" s="116"/>
      <c r="AT323" s="116"/>
      <c r="AU323" s="116"/>
      <c r="AV323" s="116"/>
      <c r="AW323" s="116"/>
      <c r="AX323" s="116"/>
      <c r="AY323" s="116"/>
      <c r="AZ323" s="116"/>
      <c r="BA323" s="116"/>
      <c r="BB323" s="116"/>
      <c r="BC323" s="116"/>
      <c r="BD323" s="116"/>
      <c r="BE323" s="116"/>
      <c r="BF323" s="116"/>
      <c r="BG323" s="116"/>
      <c r="BH323" s="116"/>
    </row>
    <row r="324" spans="1:60" outlineLevel="1" x14ac:dyDescent="0.2">
      <c r="A324" s="119"/>
      <c r="B324" s="120"/>
      <c r="C324" s="146" t="s">
        <v>435</v>
      </c>
      <c r="D324" s="122"/>
      <c r="E324" s="123">
        <v>2.8</v>
      </c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16"/>
      <c r="Z324" s="116"/>
      <c r="AA324" s="116"/>
      <c r="AB324" s="116"/>
      <c r="AC324" s="116"/>
      <c r="AD324" s="116"/>
      <c r="AE324" s="116"/>
      <c r="AF324" s="116"/>
      <c r="AG324" s="116" t="s">
        <v>138</v>
      </c>
      <c r="AH324" s="116">
        <v>0</v>
      </c>
      <c r="AI324" s="116"/>
      <c r="AJ324" s="116"/>
      <c r="AK324" s="116"/>
      <c r="AL324" s="116"/>
      <c r="AM324" s="116"/>
      <c r="AN324" s="116"/>
      <c r="AO324" s="116"/>
      <c r="AP324" s="116"/>
      <c r="AQ324" s="116"/>
      <c r="AR324" s="116"/>
      <c r="AS324" s="116"/>
      <c r="AT324" s="116"/>
      <c r="AU324" s="116"/>
      <c r="AV324" s="116"/>
      <c r="AW324" s="116"/>
      <c r="AX324" s="116"/>
      <c r="AY324" s="116"/>
      <c r="AZ324" s="116"/>
      <c r="BA324" s="116"/>
      <c r="BB324" s="116"/>
      <c r="BC324" s="116"/>
      <c r="BD324" s="116"/>
      <c r="BE324" s="116"/>
      <c r="BF324" s="116"/>
      <c r="BG324" s="116"/>
      <c r="BH324" s="116"/>
    </row>
    <row r="325" spans="1:60" outlineLevel="1" x14ac:dyDescent="0.2">
      <c r="A325" s="131">
        <v>133</v>
      </c>
      <c r="B325" s="132" t="s">
        <v>314</v>
      </c>
      <c r="C325" s="145" t="s">
        <v>315</v>
      </c>
      <c r="D325" s="133" t="s">
        <v>135</v>
      </c>
      <c r="E325" s="134">
        <v>17.600000000000001</v>
      </c>
      <c r="F325" s="135"/>
      <c r="G325" s="136">
        <f>ROUND(E325*F325,2)</f>
        <v>0</v>
      </c>
      <c r="H325" s="121">
        <v>0</v>
      </c>
      <c r="I325" s="121">
        <f>ROUND(E325*H325,2)</f>
        <v>0</v>
      </c>
      <c r="J325" s="121">
        <v>49.1</v>
      </c>
      <c r="K325" s="121">
        <f>ROUND(E325*J325,2)</f>
        <v>864.16</v>
      </c>
      <c r="L325" s="121">
        <v>15</v>
      </c>
      <c r="M325" s="121">
        <f>G325*(1+L325/100)</f>
        <v>0</v>
      </c>
      <c r="N325" s="121">
        <v>0</v>
      </c>
      <c r="O325" s="121">
        <f>ROUND(E325*N325,2)</f>
        <v>0</v>
      </c>
      <c r="P325" s="121">
        <v>0</v>
      </c>
      <c r="Q325" s="121">
        <f>ROUND(E325*P325,2)</f>
        <v>0</v>
      </c>
      <c r="R325" s="121"/>
      <c r="S325" s="121" t="s">
        <v>130</v>
      </c>
      <c r="T325" s="121" t="s">
        <v>136</v>
      </c>
      <c r="U325" s="121">
        <v>0.1</v>
      </c>
      <c r="V325" s="121">
        <f>ROUND(E325*U325,2)</f>
        <v>1.76</v>
      </c>
      <c r="W325" s="121"/>
      <c r="X325" s="121" t="s">
        <v>131</v>
      </c>
      <c r="Y325" s="116"/>
      <c r="Z325" s="116"/>
      <c r="AA325" s="116"/>
      <c r="AB325" s="116"/>
      <c r="AC325" s="116"/>
      <c r="AD325" s="116"/>
      <c r="AE325" s="116"/>
      <c r="AF325" s="116"/>
      <c r="AG325" s="116" t="s">
        <v>132</v>
      </c>
      <c r="AH325" s="116"/>
      <c r="AI325" s="116"/>
      <c r="AJ325" s="116"/>
      <c r="AK325" s="116"/>
      <c r="AL325" s="116"/>
      <c r="AM325" s="116"/>
      <c r="AN325" s="116"/>
      <c r="AO325" s="116"/>
      <c r="AP325" s="116"/>
      <c r="AQ325" s="116"/>
      <c r="AR325" s="116"/>
      <c r="AS325" s="116"/>
      <c r="AT325" s="116"/>
      <c r="AU325" s="116"/>
      <c r="AV325" s="116"/>
      <c r="AW325" s="116"/>
      <c r="AX325" s="116"/>
      <c r="AY325" s="116"/>
      <c r="AZ325" s="116"/>
      <c r="BA325" s="116"/>
      <c r="BB325" s="116"/>
      <c r="BC325" s="116"/>
      <c r="BD325" s="116"/>
      <c r="BE325" s="116"/>
      <c r="BF325" s="116"/>
      <c r="BG325" s="116"/>
      <c r="BH325" s="116"/>
    </row>
    <row r="326" spans="1:60" outlineLevel="1" x14ac:dyDescent="0.2">
      <c r="A326" s="119"/>
      <c r="B326" s="120"/>
      <c r="C326" s="146" t="s">
        <v>761</v>
      </c>
      <c r="D326" s="122"/>
      <c r="E326" s="123">
        <v>16</v>
      </c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16"/>
      <c r="Z326" s="116"/>
      <c r="AA326" s="116"/>
      <c r="AB326" s="116"/>
      <c r="AC326" s="116"/>
      <c r="AD326" s="116"/>
      <c r="AE326" s="116"/>
      <c r="AF326" s="116"/>
      <c r="AG326" s="116" t="s">
        <v>138</v>
      </c>
      <c r="AH326" s="116">
        <v>0</v>
      </c>
      <c r="AI326" s="116"/>
      <c r="AJ326" s="116"/>
      <c r="AK326" s="116"/>
      <c r="AL326" s="116"/>
      <c r="AM326" s="116"/>
      <c r="AN326" s="116"/>
      <c r="AO326" s="116"/>
      <c r="AP326" s="116"/>
      <c r="AQ326" s="116"/>
      <c r="AR326" s="116"/>
      <c r="AS326" s="116"/>
      <c r="AT326" s="116"/>
      <c r="AU326" s="116"/>
      <c r="AV326" s="116"/>
      <c r="AW326" s="116"/>
      <c r="AX326" s="116"/>
      <c r="AY326" s="116"/>
      <c r="AZ326" s="116"/>
      <c r="BA326" s="116"/>
      <c r="BB326" s="116"/>
      <c r="BC326" s="116"/>
      <c r="BD326" s="116"/>
      <c r="BE326" s="116"/>
      <c r="BF326" s="116"/>
      <c r="BG326" s="116"/>
      <c r="BH326" s="116"/>
    </row>
    <row r="327" spans="1:60" outlineLevel="1" x14ac:dyDescent="0.2">
      <c r="A327" s="119"/>
      <c r="B327" s="120"/>
      <c r="C327" s="146" t="s">
        <v>434</v>
      </c>
      <c r="D327" s="122"/>
      <c r="E327" s="123">
        <v>-1.2</v>
      </c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16"/>
      <c r="Z327" s="116"/>
      <c r="AA327" s="116"/>
      <c r="AB327" s="116"/>
      <c r="AC327" s="116"/>
      <c r="AD327" s="116"/>
      <c r="AE327" s="116"/>
      <c r="AF327" s="116"/>
      <c r="AG327" s="116" t="s">
        <v>138</v>
      </c>
      <c r="AH327" s="116">
        <v>0</v>
      </c>
      <c r="AI327" s="116"/>
      <c r="AJ327" s="116"/>
      <c r="AK327" s="116"/>
      <c r="AL327" s="116"/>
      <c r="AM327" s="116"/>
      <c r="AN327" s="116"/>
      <c r="AO327" s="116"/>
      <c r="AP327" s="116"/>
      <c r="AQ327" s="116"/>
      <c r="AR327" s="116"/>
      <c r="AS327" s="116"/>
      <c r="AT327" s="116"/>
      <c r="AU327" s="116"/>
      <c r="AV327" s="116"/>
      <c r="AW327" s="116"/>
      <c r="AX327" s="116"/>
      <c r="AY327" s="116"/>
      <c r="AZ327" s="116"/>
      <c r="BA327" s="116"/>
      <c r="BB327" s="116"/>
      <c r="BC327" s="116"/>
      <c r="BD327" s="116"/>
      <c r="BE327" s="116"/>
      <c r="BF327" s="116"/>
      <c r="BG327" s="116"/>
      <c r="BH327" s="116"/>
    </row>
    <row r="328" spans="1:60" outlineLevel="1" x14ac:dyDescent="0.2">
      <c r="A328" s="119"/>
      <c r="B328" s="120"/>
      <c r="C328" s="146" t="s">
        <v>435</v>
      </c>
      <c r="D328" s="122"/>
      <c r="E328" s="123">
        <v>2.8</v>
      </c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16"/>
      <c r="Z328" s="116"/>
      <c r="AA328" s="116"/>
      <c r="AB328" s="116"/>
      <c r="AC328" s="116"/>
      <c r="AD328" s="116"/>
      <c r="AE328" s="116"/>
      <c r="AF328" s="116"/>
      <c r="AG328" s="116" t="s">
        <v>138</v>
      </c>
      <c r="AH328" s="116">
        <v>0</v>
      </c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6"/>
      <c r="AT328" s="116"/>
      <c r="AU328" s="116"/>
      <c r="AV328" s="116"/>
      <c r="AW328" s="116"/>
      <c r="AX328" s="116"/>
      <c r="AY328" s="116"/>
      <c r="AZ328" s="116"/>
      <c r="BA328" s="116"/>
      <c r="BB328" s="116"/>
      <c r="BC328" s="116"/>
      <c r="BD328" s="116"/>
      <c r="BE328" s="116"/>
      <c r="BF328" s="116"/>
      <c r="BG328" s="116"/>
      <c r="BH328" s="116"/>
    </row>
    <row r="329" spans="1:60" outlineLevel="1" x14ac:dyDescent="0.2">
      <c r="A329" s="131">
        <v>134</v>
      </c>
      <c r="B329" s="132" t="s">
        <v>320</v>
      </c>
      <c r="C329" s="145" t="s">
        <v>639</v>
      </c>
      <c r="D329" s="133" t="s">
        <v>135</v>
      </c>
      <c r="E329" s="134">
        <v>17.600000000000001</v>
      </c>
      <c r="F329" s="135"/>
      <c r="G329" s="136">
        <f>ROUND(E329*F329,2)</f>
        <v>0</v>
      </c>
      <c r="H329" s="121">
        <v>142.66</v>
      </c>
      <c r="I329" s="121">
        <f>ROUND(E329*H329,2)</f>
        <v>2510.8200000000002</v>
      </c>
      <c r="J329" s="121">
        <v>653.34</v>
      </c>
      <c r="K329" s="121">
        <f>ROUND(E329*J329,2)</f>
        <v>11498.78</v>
      </c>
      <c r="L329" s="121">
        <v>15</v>
      </c>
      <c r="M329" s="121">
        <f>G329*(1+L329/100)</f>
        <v>0</v>
      </c>
      <c r="N329" s="121">
        <v>5.3499999999999997E-3</v>
      </c>
      <c r="O329" s="121">
        <f>ROUND(E329*N329,2)</f>
        <v>0.09</v>
      </c>
      <c r="P329" s="121">
        <v>0</v>
      </c>
      <c r="Q329" s="121">
        <f>ROUND(E329*P329,2)</f>
        <v>0</v>
      </c>
      <c r="R329" s="121"/>
      <c r="S329" s="121" t="s">
        <v>130</v>
      </c>
      <c r="T329" s="121" t="s">
        <v>130</v>
      </c>
      <c r="U329" s="121">
        <v>1.288</v>
      </c>
      <c r="V329" s="121">
        <f>ROUND(E329*U329,2)</f>
        <v>22.67</v>
      </c>
      <c r="W329" s="121"/>
      <c r="X329" s="121" t="s">
        <v>131</v>
      </c>
      <c r="Y329" s="116"/>
      <c r="Z329" s="116"/>
      <c r="AA329" s="116"/>
      <c r="AB329" s="116"/>
      <c r="AC329" s="116"/>
      <c r="AD329" s="116"/>
      <c r="AE329" s="116"/>
      <c r="AF329" s="116"/>
      <c r="AG329" s="116" t="s">
        <v>132</v>
      </c>
      <c r="AH329" s="116"/>
      <c r="AI329" s="116"/>
      <c r="AJ329" s="116"/>
      <c r="AK329" s="116"/>
      <c r="AL329" s="116"/>
      <c r="AM329" s="116"/>
      <c r="AN329" s="116"/>
      <c r="AO329" s="116"/>
      <c r="AP329" s="116"/>
      <c r="AQ329" s="116"/>
      <c r="AR329" s="116"/>
      <c r="AS329" s="116"/>
      <c r="AT329" s="116"/>
      <c r="AU329" s="116"/>
      <c r="AV329" s="116"/>
      <c r="AW329" s="116"/>
      <c r="AX329" s="116"/>
      <c r="AY329" s="116"/>
      <c r="AZ329" s="116"/>
      <c r="BA329" s="116"/>
      <c r="BB329" s="116"/>
      <c r="BC329" s="116"/>
      <c r="BD329" s="116"/>
      <c r="BE329" s="116"/>
      <c r="BF329" s="116"/>
      <c r="BG329" s="116"/>
      <c r="BH329" s="116"/>
    </row>
    <row r="330" spans="1:60" outlineLevel="1" x14ac:dyDescent="0.2">
      <c r="A330" s="119"/>
      <c r="B330" s="120"/>
      <c r="C330" s="146" t="s">
        <v>761</v>
      </c>
      <c r="D330" s="122"/>
      <c r="E330" s="123">
        <v>16</v>
      </c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16"/>
      <c r="Z330" s="116"/>
      <c r="AA330" s="116"/>
      <c r="AB330" s="116"/>
      <c r="AC330" s="116"/>
      <c r="AD330" s="116"/>
      <c r="AE330" s="116"/>
      <c r="AF330" s="116"/>
      <c r="AG330" s="116" t="s">
        <v>138</v>
      </c>
      <c r="AH330" s="116">
        <v>0</v>
      </c>
      <c r="AI330" s="116"/>
      <c r="AJ330" s="116"/>
      <c r="AK330" s="116"/>
      <c r="AL330" s="116"/>
      <c r="AM330" s="116"/>
      <c r="AN330" s="116"/>
      <c r="AO330" s="116"/>
      <c r="AP330" s="116"/>
      <c r="AQ330" s="116"/>
      <c r="AR330" s="116"/>
      <c r="AS330" s="116"/>
      <c r="AT330" s="116"/>
      <c r="AU330" s="116"/>
      <c r="AV330" s="116"/>
      <c r="AW330" s="116"/>
      <c r="AX330" s="116"/>
      <c r="AY330" s="116"/>
      <c r="AZ330" s="116"/>
      <c r="BA330" s="116"/>
      <c r="BB330" s="116"/>
      <c r="BC330" s="116"/>
      <c r="BD330" s="116"/>
      <c r="BE330" s="116"/>
      <c r="BF330" s="116"/>
      <c r="BG330" s="116"/>
      <c r="BH330" s="116"/>
    </row>
    <row r="331" spans="1:60" outlineLevel="1" x14ac:dyDescent="0.2">
      <c r="A331" s="119"/>
      <c r="B331" s="120"/>
      <c r="C331" s="146" t="s">
        <v>434</v>
      </c>
      <c r="D331" s="122"/>
      <c r="E331" s="123">
        <v>-1.2</v>
      </c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16"/>
      <c r="Z331" s="116"/>
      <c r="AA331" s="116"/>
      <c r="AB331" s="116"/>
      <c r="AC331" s="116"/>
      <c r="AD331" s="116"/>
      <c r="AE331" s="116"/>
      <c r="AF331" s="116"/>
      <c r="AG331" s="116" t="s">
        <v>138</v>
      </c>
      <c r="AH331" s="116">
        <v>0</v>
      </c>
      <c r="AI331" s="116"/>
      <c r="AJ331" s="116"/>
      <c r="AK331" s="116"/>
      <c r="AL331" s="116"/>
      <c r="AM331" s="116"/>
      <c r="AN331" s="116"/>
      <c r="AO331" s="116"/>
      <c r="AP331" s="116"/>
      <c r="AQ331" s="116"/>
      <c r="AR331" s="116"/>
      <c r="AS331" s="116"/>
      <c r="AT331" s="116"/>
      <c r="AU331" s="116"/>
      <c r="AV331" s="116"/>
      <c r="AW331" s="116"/>
      <c r="AX331" s="116"/>
      <c r="AY331" s="116"/>
      <c r="AZ331" s="116"/>
      <c r="BA331" s="116"/>
      <c r="BB331" s="116"/>
      <c r="BC331" s="116"/>
      <c r="BD331" s="116"/>
      <c r="BE331" s="116"/>
      <c r="BF331" s="116"/>
      <c r="BG331" s="116"/>
      <c r="BH331" s="116"/>
    </row>
    <row r="332" spans="1:60" outlineLevel="1" x14ac:dyDescent="0.2">
      <c r="A332" s="119"/>
      <c r="B332" s="120"/>
      <c r="C332" s="146" t="s">
        <v>435</v>
      </c>
      <c r="D332" s="122"/>
      <c r="E332" s="123">
        <v>2.8</v>
      </c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16"/>
      <c r="Z332" s="116"/>
      <c r="AA332" s="116"/>
      <c r="AB332" s="116"/>
      <c r="AC332" s="116"/>
      <c r="AD332" s="116"/>
      <c r="AE332" s="116"/>
      <c r="AF332" s="116"/>
      <c r="AG332" s="116" t="s">
        <v>138</v>
      </c>
      <c r="AH332" s="116">
        <v>0</v>
      </c>
      <c r="AI332" s="116"/>
      <c r="AJ332" s="116"/>
      <c r="AK332" s="116"/>
      <c r="AL332" s="116"/>
      <c r="AM332" s="116"/>
      <c r="AN332" s="116"/>
      <c r="AO332" s="116"/>
      <c r="AP332" s="116"/>
      <c r="AQ332" s="116"/>
      <c r="AR332" s="116"/>
      <c r="AS332" s="116"/>
      <c r="AT332" s="116"/>
      <c r="AU332" s="116"/>
      <c r="AV332" s="116"/>
      <c r="AW332" s="116"/>
      <c r="AX332" s="116"/>
      <c r="AY332" s="116"/>
      <c r="AZ332" s="116"/>
      <c r="BA332" s="116"/>
      <c r="BB332" s="116"/>
      <c r="BC332" s="116"/>
      <c r="BD332" s="116"/>
      <c r="BE332" s="116"/>
      <c r="BF332" s="116"/>
      <c r="BG332" s="116"/>
      <c r="BH332" s="116"/>
    </row>
    <row r="333" spans="1:60" outlineLevel="1" x14ac:dyDescent="0.2">
      <c r="A333" s="131">
        <v>135</v>
      </c>
      <c r="B333" s="132" t="s">
        <v>322</v>
      </c>
      <c r="C333" s="145" t="s">
        <v>323</v>
      </c>
      <c r="D333" s="133" t="s">
        <v>135</v>
      </c>
      <c r="E333" s="134">
        <v>17.600000000000001</v>
      </c>
      <c r="F333" s="135"/>
      <c r="G333" s="136">
        <f>ROUND(E333*F333,2)</f>
        <v>0</v>
      </c>
      <c r="H333" s="121">
        <v>9.1999999999999993</v>
      </c>
      <c r="I333" s="121">
        <f>ROUND(E333*H333,2)</f>
        <v>161.91999999999999</v>
      </c>
      <c r="J333" s="121">
        <v>0</v>
      </c>
      <c r="K333" s="121">
        <f>ROUND(E333*J333,2)</f>
        <v>0</v>
      </c>
      <c r="L333" s="121">
        <v>15</v>
      </c>
      <c r="M333" s="121">
        <f>G333*(1+L333/100)</f>
        <v>0</v>
      </c>
      <c r="N333" s="121">
        <v>8.9999999999999998E-4</v>
      </c>
      <c r="O333" s="121">
        <f>ROUND(E333*N333,2)</f>
        <v>0.02</v>
      </c>
      <c r="P333" s="121">
        <v>0</v>
      </c>
      <c r="Q333" s="121">
        <f>ROUND(E333*P333,2)</f>
        <v>0</v>
      </c>
      <c r="R333" s="121"/>
      <c r="S333" s="121" t="s">
        <v>130</v>
      </c>
      <c r="T333" s="121" t="s">
        <v>130</v>
      </c>
      <c r="U333" s="121">
        <v>0</v>
      </c>
      <c r="V333" s="121">
        <f>ROUND(E333*U333,2)</f>
        <v>0</v>
      </c>
      <c r="W333" s="121"/>
      <c r="X333" s="121" t="s">
        <v>131</v>
      </c>
      <c r="Y333" s="116"/>
      <c r="Z333" s="116"/>
      <c r="AA333" s="116"/>
      <c r="AB333" s="116"/>
      <c r="AC333" s="116"/>
      <c r="AD333" s="116"/>
      <c r="AE333" s="116"/>
      <c r="AF333" s="116"/>
      <c r="AG333" s="116" t="s">
        <v>132</v>
      </c>
      <c r="AH333" s="116"/>
      <c r="AI333" s="116"/>
      <c r="AJ333" s="116"/>
      <c r="AK333" s="116"/>
      <c r="AL333" s="116"/>
      <c r="AM333" s="116"/>
      <c r="AN333" s="116"/>
      <c r="AO333" s="116"/>
      <c r="AP333" s="116"/>
      <c r="AQ333" s="116"/>
      <c r="AR333" s="116"/>
      <c r="AS333" s="116"/>
      <c r="AT333" s="116"/>
      <c r="AU333" s="116"/>
      <c r="AV333" s="116"/>
      <c r="AW333" s="116"/>
      <c r="AX333" s="116"/>
      <c r="AY333" s="116"/>
      <c r="AZ333" s="116"/>
      <c r="BA333" s="116"/>
      <c r="BB333" s="116"/>
      <c r="BC333" s="116"/>
      <c r="BD333" s="116"/>
      <c r="BE333" s="116"/>
      <c r="BF333" s="116"/>
      <c r="BG333" s="116"/>
      <c r="BH333" s="116"/>
    </row>
    <row r="334" spans="1:60" outlineLevel="1" x14ac:dyDescent="0.2">
      <c r="A334" s="119"/>
      <c r="B334" s="120"/>
      <c r="C334" s="146" t="s">
        <v>761</v>
      </c>
      <c r="D334" s="122"/>
      <c r="E334" s="123">
        <v>16</v>
      </c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16"/>
      <c r="Z334" s="116"/>
      <c r="AA334" s="116"/>
      <c r="AB334" s="116"/>
      <c r="AC334" s="116"/>
      <c r="AD334" s="116"/>
      <c r="AE334" s="116"/>
      <c r="AF334" s="116"/>
      <c r="AG334" s="116" t="s">
        <v>138</v>
      </c>
      <c r="AH334" s="116">
        <v>0</v>
      </c>
      <c r="AI334" s="116"/>
      <c r="AJ334" s="116"/>
      <c r="AK334" s="116"/>
      <c r="AL334" s="116"/>
      <c r="AM334" s="116"/>
      <c r="AN334" s="116"/>
      <c r="AO334" s="116"/>
      <c r="AP334" s="116"/>
      <c r="AQ334" s="116"/>
      <c r="AR334" s="116"/>
      <c r="AS334" s="116"/>
      <c r="AT334" s="116"/>
      <c r="AU334" s="116"/>
      <c r="AV334" s="116"/>
      <c r="AW334" s="116"/>
      <c r="AX334" s="116"/>
      <c r="AY334" s="116"/>
      <c r="AZ334" s="116"/>
      <c r="BA334" s="116"/>
      <c r="BB334" s="116"/>
      <c r="BC334" s="116"/>
      <c r="BD334" s="116"/>
      <c r="BE334" s="116"/>
      <c r="BF334" s="116"/>
      <c r="BG334" s="116"/>
      <c r="BH334" s="116"/>
    </row>
    <row r="335" spans="1:60" outlineLevel="1" x14ac:dyDescent="0.2">
      <c r="A335" s="119"/>
      <c r="B335" s="120"/>
      <c r="C335" s="146" t="s">
        <v>434</v>
      </c>
      <c r="D335" s="122"/>
      <c r="E335" s="123">
        <v>-1.2</v>
      </c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16"/>
      <c r="Z335" s="116"/>
      <c r="AA335" s="116"/>
      <c r="AB335" s="116"/>
      <c r="AC335" s="116"/>
      <c r="AD335" s="116"/>
      <c r="AE335" s="116"/>
      <c r="AF335" s="116"/>
      <c r="AG335" s="116" t="s">
        <v>138</v>
      </c>
      <c r="AH335" s="116">
        <v>0</v>
      </c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  <c r="AS335" s="116"/>
      <c r="AT335" s="116"/>
      <c r="AU335" s="116"/>
      <c r="AV335" s="116"/>
      <c r="AW335" s="116"/>
      <c r="AX335" s="116"/>
      <c r="AY335" s="116"/>
      <c r="AZ335" s="116"/>
      <c r="BA335" s="116"/>
      <c r="BB335" s="116"/>
      <c r="BC335" s="116"/>
      <c r="BD335" s="116"/>
      <c r="BE335" s="116"/>
      <c r="BF335" s="116"/>
      <c r="BG335" s="116"/>
      <c r="BH335" s="116"/>
    </row>
    <row r="336" spans="1:60" outlineLevel="1" x14ac:dyDescent="0.2">
      <c r="A336" s="119"/>
      <c r="B336" s="120"/>
      <c r="C336" s="146" t="s">
        <v>435</v>
      </c>
      <c r="D336" s="122"/>
      <c r="E336" s="123">
        <v>2.8</v>
      </c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16"/>
      <c r="Z336" s="116"/>
      <c r="AA336" s="116"/>
      <c r="AB336" s="116"/>
      <c r="AC336" s="116"/>
      <c r="AD336" s="116"/>
      <c r="AE336" s="116"/>
      <c r="AF336" s="116"/>
      <c r="AG336" s="116" t="s">
        <v>138</v>
      </c>
      <c r="AH336" s="116">
        <v>0</v>
      </c>
      <c r="AI336" s="116"/>
      <c r="AJ336" s="116"/>
      <c r="AK336" s="116"/>
      <c r="AL336" s="116"/>
      <c r="AM336" s="116"/>
      <c r="AN336" s="116"/>
      <c r="AO336" s="116"/>
      <c r="AP336" s="116"/>
      <c r="AQ336" s="116"/>
      <c r="AR336" s="116"/>
      <c r="AS336" s="116"/>
      <c r="AT336" s="116"/>
      <c r="AU336" s="116"/>
      <c r="AV336" s="116"/>
      <c r="AW336" s="116"/>
      <c r="AX336" s="116"/>
      <c r="AY336" s="116"/>
      <c r="AZ336" s="116"/>
      <c r="BA336" s="116"/>
      <c r="BB336" s="116"/>
      <c r="BC336" s="116"/>
      <c r="BD336" s="116"/>
      <c r="BE336" s="116"/>
      <c r="BF336" s="116"/>
      <c r="BG336" s="116"/>
      <c r="BH336" s="116"/>
    </row>
    <row r="337" spans="1:60" ht="22.5" outlineLevel="1" x14ac:dyDescent="0.2">
      <c r="A337" s="131">
        <v>136</v>
      </c>
      <c r="B337" s="132" t="s">
        <v>640</v>
      </c>
      <c r="C337" s="145" t="s">
        <v>641</v>
      </c>
      <c r="D337" s="133" t="s">
        <v>141</v>
      </c>
      <c r="E337" s="134">
        <v>2.2999999999999998</v>
      </c>
      <c r="F337" s="135"/>
      <c r="G337" s="136">
        <f>ROUND(E337*F337,2)</f>
        <v>0</v>
      </c>
      <c r="H337" s="121">
        <v>0</v>
      </c>
      <c r="I337" s="121">
        <f>ROUND(E337*H337,2)</f>
        <v>0</v>
      </c>
      <c r="J337" s="121">
        <v>60.5</v>
      </c>
      <c r="K337" s="121">
        <f>ROUND(E337*J337,2)</f>
        <v>139.15</v>
      </c>
      <c r="L337" s="121">
        <v>15</v>
      </c>
      <c r="M337" s="121">
        <f>G337*(1+L337/100)</f>
        <v>0</v>
      </c>
      <c r="N337" s="121">
        <v>0</v>
      </c>
      <c r="O337" s="121">
        <f>ROUND(E337*N337,2)</f>
        <v>0</v>
      </c>
      <c r="P337" s="121">
        <v>0</v>
      </c>
      <c r="Q337" s="121">
        <f>ROUND(E337*P337,2)</f>
        <v>0</v>
      </c>
      <c r="R337" s="121"/>
      <c r="S337" s="121" t="s">
        <v>130</v>
      </c>
      <c r="T337" s="121" t="s">
        <v>130</v>
      </c>
      <c r="U337" s="121">
        <v>0.12</v>
      </c>
      <c r="V337" s="121">
        <f>ROUND(E337*U337,2)</f>
        <v>0.28000000000000003</v>
      </c>
      <c r="W337" s="121"/>
      <c r="X337" s="121" t="s">
        <v>131</v>
      </c>
      <c r="Y337" s="116"/>
      <c r="Z337" s="116"/>
      <c r="AA337" s="116"/>
      <c r="AB337" s="116"/>
      <c r="AC337" s="116"/>
      <c r="AD337" s="116"/>
      <c r="AE337" s="116"/>
      <c r="AF337" s="116"/>
      <c r="AG337" s="116" t="s">
        <v>132</v>
      </c>
      <c r="AH337" s="116"/>
      <c r="AI337" s="116"/>
      <c r="AJ337" s="116"/>
      <c r="AK337" s="116"/>
      <c r="AL337" s="116"/>
      <c r="AM337" s="116"/>
      <c r="AN337" s="116"/>
      <c r="AO337" s="116"/>
      <c r="AP337" s="116"/>
      <c r="AQ337" s="116"/>
      <c r="AR337" s="116"/>
      <c r="AS337" s="116"/>
      <c r="AT337" s="116"/>
      <c r="AU337" s="116"/>
      <c r="AV337" s="116"/>
      <c r="AW337" s="116"/>
      <c r="AX337" s="116"/>
      <c r="AY337" s="116"/>
      <c r="AZ337" s="116"/>
      <c r="BA337" s="116"/>
      <c r="BB337" s="116"/>
      <c r="BC337" s="116"/>
      <c r="BD337" s="116"/>
      <c r="BE337" s="116"/>
      <c r="BF337" s="116"/>
      <c r="BG337" s="116"/>
      <c r="BH337" s="116"/>
    </row>
    <row r="338" spans="1:60" outlineLevel="1" x14ac:dyDescent="0.2">
      <c r="A338" s="119"/>
      <c r="B338" s="120"/>
      <c r="C338" s="146" t="s">
        <v>642</v>
      </c>
      <c r="D338" s="122"/>
      <c r="E338" s="123">
        <v>2.2999999999999998</v>
      </c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16"/>
      <c r="Z338" s="116"/>
      <c r="AA338" s="116"/>
      <c r="AB338" s="116"/>
      <c r="AC338" s="116"/>
      <c r="AD338" s="116"/>
      <c r="AE338" s="116"/>
      <c r="AF338" s="116"/>
      <c r="AG338" s="116" t="s">
        <v>138</v>
      </c>
      <c r="AH338" s="116">
        <v>0</v>
      </c>
      <c r="AI338" s="116"/>
      <c r="AJ338" s="116"/>
      <c r="AK338" s="116"/>
      <c r="AL338" s="116"/>
      <c r="AM338" s="116"/>
      <c r="AN338" s="116"/>
      <c r="AO338" s="116"/>
      <c r="AP338" s="116"/>
      <c r="AQ338" s="116"/>
      <c r="AR338" s="116"/>
      <c r="AS338" s="116"/>
      <c r="AT338" s="116"/>
      <c r="AU338" s="116"/>
      <c r="AV338" s="116"/>
      <c r="AW338" s="116"/>
      <c r="AX338" s="116"/>
      <c r="AY338" s="116"/>
      <c r="AZ338" s="116"/>
      <c r="BA338" s="116"/>
      <c r="BB338" s="116"/>
      <c r="BC338" s="116"/>
      <c r="BD338" s="116"/>
      <c r="BE338" s="116"/>
      <c r="BF338" s="116"/>
      <c r="BG338" s="116"/>
      <c r="BH338" s="116"/>
    </row>
    <row r="339" spans="1:60" ht="22.5" outlineLevel="1" x14ac:dyDescent="0.2">
      <c r="A339" s="131">
        <v>137</v>
      </c>
      <c r="B339" s="132" t="s">
        <v>324</v>
      </c>
      <c r="C339" s="145" t="s">
        <v>643</v>
      </c>
      <c r="D339" s="133" t="s">
        <v>135</v>
      </c>
      <c r="E339" s="134">
        <v>19.36</v>
      </c>
      <c r="F339" s="135"/>
      <c r="G339" s="136">
        <f>ROUND(E339*F339,2)</f>
        <v>0</v>
      </c>
      <c r="H339" s="121">
        <v>400</v>
      </c>
      <c r="I339" s="121">
        <f>ROUND(E339*H339,2)</f>
        <v>7744</v>
      </c>
      <c r="J339" s="121">
        <v>0</v>
      </c>
      <c r="K339" s="121">
        <f>ROUND(E339*J339,2)</f>
        <v>0</v>
      </c>
      <c r="L339" s="121">
        <v>15</v>
      </c>
      <c r="M339" s="121">
        <f>G339*(1+L339/100)</f>
        <v>0</v>
      </c>
      <c r="N339" s="121">
        <v>0</v>
      </c>
      <c r="O339" s="121">
        <f>ROUND(E339*N339,2)</f>
        <v>0</v>
      </c>
      <c r="P339" s="121">
        <v>0</v>
      </c>
      <c r="Q339" s="121">
        <f>ROUND(E339*P339,2)</f>
        <v>0</v>
      </c>
      <c r="R339" s="121"/>
      <c r="S339" s="121" t="s">
        <v>145</v>
      </c>
      <c r="T339" s="121" t="s">
        <v>146</v>
      </c>
      <c r="U339" s="121">
        <v>0</v>
      </c>
      <c r="V339" s="121">
        <f>ROUND(E339*U339,2)</f>
        <v>0</v>
      </c>
      <c r="W339" s="121"/>
      <c r="X339" s="121" t="s">
        <v>151</v>
      </c>
      <c r="Y339" s="116"/>
      <c r="Z339" s="116"/>
      <c r="AA339" s="116"/>
      <c r="AB339" s="116"/>
      <c r="AC339" s="116"/>
      <c r="AD339" s="116"/>
      <c r="AE339" s="116"/>
      <c r="AF339" s="116"/>
      <c r="AG339" s="116" t="s">
        <v>326</v>
      </c>
      <c r="AH339" s="116"/>
      <c r="AI339" s="116"/>
      <c r="AJ339" s="116"/>
      <c r="AK339" s="116"/>
      <c r="AL339" s="116"/>
      <c r="AM339" s="116"/>
      <c r="AN339" s="116"/>
      <c r="AO339" s="116"/>
      <c r="AP339" s="116"/>
      <c r="AQ339" s="116"/>
      <c r="AR339" s="116"/>
      <c r="AS339" s="116"/>
      <c r="AT339" s="116"/>
      <c r="AU339" s="116"/>
      <c r="AV339" s="116"/>
      <c r="AW339" s="116"/>
      <c r="AX339" s="116"/>
      <c r="AY339" s="116"/>
      <c r="AZ339" s="116"/>
      <c r="BA339" s="116"/>
      <c r="BB339" s="116"/>
      <c r="BC339" s="116"/>
      <c r="BD339" s="116"/>
      <c r="BE339" s="116"/>
      <c r="BF339" s="116"/>
      <c r="BG339" s="116"/>
      <c r="BH339" s="116"/>
    </row>
    <row r="340" spans="1:60" outlineLevel="1" x14ac:dyDescent="0.2">
      <c r="A340" s="119"/>
      <c r="B340" s="120"/>
      <c r="C340" s="151" t="s">
        <v>595</v>
      </c>
      <c r="D340" s="149"/>
      <c r="E340" s="150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16"/>
      <c r="Z340" s="116"/>
      <c r="AA340" s="116"/>
      <c r="AB340" s="116"/>
      <c r="AC340" s="116"/>
      <c r="AD340" s="116"/>
      <c r="AE340" s="116"/>
      <c r="AF340" s="116"/>
      <c r="AG340" s="116" t="s">
        <v>138</v>
      </c>
      <c r="AH340" s="116"/>
      <c r="AI340" s="116"/>
      <c r="AJ340" s="116"/>
      <c r="AK340" s="116"/>
      <c r="AL340" s="116"/>
      <c r="AM340" s="116"/>
      <c r="AN340" s="116"/>
      <c r="AO340" s="116"/>
      <c r="AP340" s="116"/>
      <c r="AQ340" s="116"/>
      <c r="AR340" s="116"/>
      <c r="AS340" s="116"/>
      <c r="AT340" s="116"/>
      <c r="AU340" s="116"/>
      <c r="AV340" s="116"/>
      <c r="AW340" s="116"/>
      <c r="AX340" s="116"/>
      <c r="AY340" s="116"/>
      <c r="AZ340" s="116"/>
      <c r="BA340" s="116"/>
      <c r="BB340" s="116"/>
      <c r="BC340" s="116"/>
      <c r="BD340" s="116"/>
      <c r="BE340" s="116"/>
      <c r="BF340" s="116"/>
      <c r="BG340" s="116"/>
      <c r="BH340" s="116"/>
    </row>
    <row r="341" spans="1:60" outlineLevel="1" x14ac:dyDescent="0.2">
      <c r="A341" s="119"/>
      <c r="B341" s="120"/>
      <c r="C341" s="152" t="s">
        <v>795</v>
      </c>
      <c r="D341" s="149"/>
      <c r="E341" s="150">
        <v>16</v>
      </c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16"/>
      <c r="Z341" s="116"/>
      <c r="AA341" s="116"/>
      <c r="AB341" s="116"/>
      <c r="AC341" s="116"/>
      <c r="AD341" s="116"/>
      <c r="AE341" s="116"/>
      <c r="AF341" s="116"/>
      <c r="AG341" s="116" t="s">
        <v>138</v>
      </c>
      <c r="AH341" s="116">
        <v>2</v>
      </c>
      <c r="AI341" s="116"/>
      <c r="AJ341" s="116"/>
      <c r="AK341" s="116"/>
      <c r="AL341" s="116"/>
      <c r="AM341" s="116"/>
      <c r="AN341" s="116"/>
      <c r="AO341" s="116"/>
      <c r="AP341" s="116"/>
      <c r="AQ341" s="116"/>
      <c r="AR341" s="116"/>
      <c r="AS341" s="116"/>
      <c r="AT341" s="116"/>
      <c r="AU341" s="116"/>
      <c r="AV341" s="116"/>
      <c r="AW341" s="116"/>
      <c r="AX341" s="116"/>
      <c r="AY341" s="116"/>
      <c r="AZ341" s="116"/>
      <c r="BA341" s="116"/>
      <c r="BB341" s="116"/>
      <c r="BC341" s="116"/>
      <c r="BD341" s="116"/>
      <c r="BE341" s="116"/>
      <c r="BF341" s="116"/>
      <c r="BG341" s="116"/>
      <c r="BH341" s="116"/>
    </row>
    <row r="342" spans="1:60" outlineLevel="1" x14ac:dyDescent="0.2">
      <c r="A342" s="119"/>
      <c r="B342" s="120"/>
      <c r="C342" s="152" t="s">
        <v>645</v>
      </c>
      <c r="D342" s="149"/>
      <c r="E342" s="150">
        <v>-1.2</v>
      </c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16"/>
      <c r="Z342" s="116"/>
      <c r="AA342" s="116"/>
      <c r="AB342" s="116"/>
      <c r="AC342" s="116"/>
      <c r="AD342" s="116"/>
      <c r="AE342" s="116"/>
      <c r="AF342" s="116"/>
      <c r="AG342" s="116" t="s">
        <v>138</v>
      </c>
      <c r="AH342" s="116">
        <v>2</v>
      </c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6"/>
      <c r="AU342" s="116"/>
      <c r="AV342" s="116"/>
      <c r="AW342" s="116"/>
      <c r="AX342" s="116"/>
      <c r="AY342" s="116"/>
      <c r="AZ342" s="116"/>
      <c r="BA342" s="116"/>
      <c r="BB342" s="116"/>
      <c r="BC342" s="116"/>
      <c r="BD342" s="116"/>
      <c r="BE342" s="116"/>
      <c r="BF342" s="116"/>
      <c r="BG342" s="116"/>
      <c r="BH342" s="116"/>
    </row>
    <row r="343" spans="1:60" outlineLevel="1" x14ac:dyDescent="0.2">
      <c r="A343" s="119"/>
      <c r="B343" s="120"/>
      <c r="C343" s="152" t="s">
        <v>646</v>
      </c>
      <c r="D343" s="149"/>
      <c r="E343" s="150">
        <v>2.8</v>
      </c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16"/>
      <c r="Z343" s="116"/>
      <c r="AA343" s="116"/>
      <c r="AB343" s="116"/>
      <c r="AC343" s="116"/>
      <c r="AD343" s="116"/>
      <c r="AE343" s="116"/>
      <c r="AF343" s="116"/>
      <c r="AG343" s="116" t="s">
        <v>138</v>
      </c>
      <c r="AH343" s="116">
        <v>2</v>
      </c>
      <c r="AI343" s="116"/>
      <c r="AJ343" s="116"/>
      <c r="AK343" s="116"/>
      <c r="AL343" s="116"/>
      <c r="AM343" s="116"/>
      <c r="AN343" s="116"/>
      <c r="AO343" s="116"/>
      <c r="AP343" s="116"/>
      <c r="AQ343" s="116"/>
      <c r="AR343" s="116"/>
      <c r="AS343" s="116"/>
      <c r="AT343" s="116"/>
      <c r="AU343" s="116"/>
      <c r="AV343" s="116"/>
      <c r="AW343" s="116"/>
      <c r="AX343" s="116"/>
      <c r="AY343" s="116"/>
      <c r="AZ343" s="116"/>
      <c r="BA343" s="116"/>
      <c r="BB343" s="116"/>
      <c r="BC343" s="116"/>
      <c r="BD343" s="116"/>
      <c r="BE343" s="116"/>
      <c r="BF343" s="116"/>
      <c r="BG343" s="116"/>
      <c r="BH343" s="116"/>
    </row>
    <row r="344" spans="1:60" outlineLevel="1" x14ac:dyDescent="0.2">
      <c r="A344" s="119"/>
      <c r="B344" s="120"/>
      <c r="C344" s="151" t="s">
        <v>598</v>
      </c>
      <c r="D344" s="149"/>
      <c r="E344" s="150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16"/>
      <c r="Z344" s="116"/>
      <c r="AA344" s="116"/>
      <c r="AB344" s="116"/>
      <c r="AC344" s="116"/>
      <c r="AD344" s="116"/>
      <c r="AE344" s="116"/>
      <c r="AF344" s="116"/>
      <c r="AG344" s="116" t="s">
        <v>138</v>
      </c>
      <c r="AH344" s="116"/>
      <c r="AI344" s="116"/>
      <c r="AJ344" s="116"/>
      <c r="AK344" s="116"/>
      <c r="AL344" s="116"/>
      <c r="AM344" s="116"/>
      <c r="AN344" s="116"/>
      <c r="AO344" s="116"/>
      <c r="AP344" s="116"/>
      <c r="AQ344" s="116"/>
      <c r="AR344" s="116"/>
      <c r="AS344" s="116"/>
      <c r="AT344" s="116"/>
      <c r="AU344" s="116"/>
      <c r="AV344" s="116"/>
      <c r="AW344" s="116"/>
      <c r="AX344" s="116"/>
      <c r="AY344" s="116"/>
      <c r="AZ344" s="116"/>
      <c r="BA344" s="116"/>
      <c r="BB344" s="116"/>
      <c r="BC344" s="116"/>
      <c r="BD344" s="116"/>
      <c r="BE344" s="116"/>
      <c r="BF344" s="116"/>
      <c r="BG344" s="116"/>
      <c r="BH344" s="116"/>
    </row>
    <row r="345" spans="1:60" outlineLevel="1" x14ac:dyDescent="0.2">
      <c r="A345" s="119"/>
      <c r="B345" s="120"/>
      <c r="C345" s="146" t="s">
        <v>796</v>
      </c>
      <c r="D345" s="122"/>
      <c r="E345" s="123">
        <v>19.36</v>
      </c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16"/>
      <c r="Z345" s="116"/>
      <c r="AA345" s="116"/>
      <c r="AB345" s="116"/>
      <c r="AC345" s="116"/>
      <c r="AD345" s="116"/>
      <c r="AE345" s="116"/>
      <c r="AF345" s="116"/>
      <c r="AG345" s="116" t="s">
        <v>138</v>
      </c>
      <c r="AH345" s="116">
        <v>0</v>
      </c>
      <c r="AI345" s="116"/>
      <c r="AJ345" s="116"/>
      <c r="AK345" s="116"/>
      <c r="AL345" s="116"/>
      <c r="AM345" s="116"/>
      <c r="AN345" s="116"/>
      <c r="AO345" s="116"/>
      <c r="AP345" s="116"/>
      <c r="AQ345" s="116"/>
      <c r="AR345" s="116"/>
      <c r="AS345" s="116"/>
      <c r="AT345" s="116"/>
      <c r="AU345" s="116"/>
      <c r="AV345" s="116"/>
      <c r="AW345" s="116"/>
      <c r="AX345" s="116"/>
      <c r="AY345" s="116"/>
      <c r="AZ345" s="116"/>
      <c r="BA345" s="116"/>
      <c r="BB345" s="116"/>
      <c r="BC345" s="116"/>
      <c r="BD345" s="116"/>
      <c r="BE345" s="116"/>
      <c r="BF345" s="116"/>
      <c r="BG345" s="116"/>
      <c r="BH345" s="116"/>
    </row>
    <row r="346" spans="1:60" outlineLevel="1" x14ac:dyDescent="0.2">
      <c r="A346" s="137">
        <v>138</v>
      </c>
      <c r="B346" s="138" t="s">
        <v>648</v>
      </c>
      <c r="C346" s="144" t="s">
        <v>649</v>
      </c>
      <c r="D346" s="139" t="s">
        <v>141</v>
      </c>
      <c r="E346" s="140">
        <v>2.4</v>
      </c>
      <c r="F346" s="141"/>
      <c r="G346" s="142">
        <f>ROUND(E346*F346,2)</f>
        <v>0</v>
      </c>
      <c r="H346" s="121">
        <v>87</v>
      </c>
      <c r="I346" s="121">
        <f>ROUND(E346*H346,2)</f>
        <v>208.8</v>
      </c>
      <c r="J346" s="121">
        <v>0</v>
      </c>
      <c r="K346" s="121">
        <f>ROUND(E346*J346,2)</f>
        <v>0</v>
      </c>
      <c r="L346" s="121">
        <v>15</v>
      </c>
      <c r="M346" s="121">
        <f>G346*(1+L346/100)</f>
        <v>0</v>
      </c>
      <c r="N346" s="121">
        <v>2.2000000000000001E-4</v>
      </c>
      <c r="O346" s="121">
        <f>ROUND(E346*N346,2)</f>
        <v>0</v>
      </c>
      <c r="P346" s="121">
        <v>0</v>
      </c>
      <c r="Q346" s="121">
        <f>ROUND(E346*P346,2)</f>
        <v>0</v>
      </c>
      <c r="R346" s="121"/>
      <c r="S346" s="121" t="s">
        <v>145</v>
      </c>
      <c r="T346" s="121" t="s">
        <v>146</v>
      </c>
      <c r="U346" s="121">
        <v>0</v>
      </c>
      <c r="V346" s="121">
        <f>ROUND(E346*U346,2)</f>
        <v>0</v>
      </c>
      <c r="W346" s="121"/>
      <c r="X346" s="121" t="s">
        <v>151</v>
      </c>
      <c r="Y346" s="116"/>
      <c r="Z346" s="116"/>
      <c r="AA346" s="116"/>
      <c r="AB346" s="116"/>
      <c r="AC346" s="116"/>
      <c r="AD346" s="116"/>
      <c r="AE346" s="116"/>
      <c r="AF346" s="116"/>
      <c r="AG346" s="116" t="s">
        <v>326</v>
      </c>
      <c r="AH346" s="116"/>
      <c r="AI346" s="116"/>
      <c r="AJ346" s="116"/>
      <c r="AK346" s="116"/>
      <c r="AL346" s="116"/>
      <c r="AM346" s="116"/>
      <c r="AN346" s="116"/>
      <c r="AO346" s="116"/>
      <c r="AP346" s="116"/>
      <c r="AQ346" s="116"/>
      <c r="AR346" s="116"/>
      <c r="AS346" s="116"/>
      <c r="AT346" s="116"/>
      <c r="AU346" s="116"/>
      <c r="AV346" s="116"/>
      <c r="AW346" s="116"/>
      <c r="AX346" s="116"/>
      <c r="AY346" s="116"/>
      <c r="AZ346" s="116"/>
      <c r="BA346" s="116"/>
      <c r="BB346" s="116"/>
      <c r="BC346" s="116"/>
      <c r="BD346" s="116"/>
      <c r="BE346" s="116"/>
      <c r="BF346" s="116"/>
      <c r="BG346" s="116"/>
      <c r="BH346" s="116"/>
    </row>
    <row r="347" spans="1:60" outlineLevel="1" x14ac:dyDescent="0.2">
      <c r="A347" s="137">
        <v>139</v>
      </c>
      <c r="B347" s="138" t="s">
        <v>328</v>
      </c>
      <c r="C347" s="144" t="s">
        <v>329</v>
      </c>
      <c r="D347" s="139" t="s">
        <v>0</v>
      </c>
      <c r="E347" s="140">
        <v>240.09389999999999</v>
      </c>
      <c r="F347" s="141"/>
      <c r="G347" s="142">
        <f>ROUND(E347*F347,2)</f>
        <v>0</v>
      </c>
      <c r="H347" s="121">
        <v>0</v>
      </c>
      <c r="I347" s="121">
        <f>ROUND(E347*H347,2)</f>
        <v>0</v>
      </c>
      <c r="J347" s="121">
        <v>3.65</v>
      </c>
      <c r="K347" s="121">
        <f>ROUND(E347*J347,2)</f>
        <v>876.34</v>
      </c>
      <c r="L347" s="121">
        <v>15</v>
      </c>
      <c r="M347" s="121">
        <f>G347*(1+L347/100)</f>
        <v>0</v>
      </c>
      <c r="N347" s="121">
        <v>0</v>
      </c>
      <c r="O347" s="121">
        <f>ROUND(E347*N347,2)</f>
        <v>0</v>
      </c>
      <c r="P347" s="121">
        <v>0</v>
      </c>
      <c r="Q347" s="121">
        <f>ROUND(E347*P347,2)</f>
        <v>0</v>
      </c>
      <c r="R347" s="121"/>
      <c r="S347" s="121" t="s">
        <v>130</v>
      </c>
      <c r="T347" s="121" t="s">
        <v>136</v>
      </c>
      <c r="U347" s="121">
        <v>0</v>
      </c>
      <c r="V347" s="121">
        <f>ROUND(E347*U347,2)</f>
        <v>0</v>
      </c>
      <c r="W347" s="121"/>
      <c r="X347" s="121" t="s">
        <v>213</v>
      </c>
      <c r="Y347" s="116"/>
      <c r="Z347" s="116"/>
      <c r="AA347" s="116"/>
      <c r="AB347" s="116"/>
      <c r="AC347" s="116"/>
      <c r="AD347" s="116"/>
      <c r="AE347" s="116"/>
      <c r="AF347" s="116"/>
      <c r="AG347" s="116" t="s">
        <v>214</v>
      </c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  <c r="AV347" s="116"/>
      <c r="AW347" s="116"/>
      <c r="AX347" s="116"/>
      <c r="AY347" s="116"/>
      <c r="AZ347" s="116"/>
      <c r="BA347" s="116"/>
      <c r="BB347" s="116"/>
      <c r="BC347" s="116"/>
      <c r="BD347" s="116"/>
      <c r="BE347" s="116"/>
      <c r="BF347" s="116"/>
      <c r="BG347" s="116"/>
      <c r="BH347" s="116"/>
    </row>
    <row r="348" spans="1:60" x14ac:dyDescent="0.2">
      <c r="A348" s="125" t="s">
        <v>125</v>
      </c>
      <c r="B348" s="126" t="s">
        <v>87</v>
      </c>
      <c r="C348" s="143" t="s">
        <v>88</v>
      </c>
      <c r="D348" s="127"/>
      <c r="E348" s="128"/>
      <c r="F348" s="129"/>
      <c r="G348" s="130">
        <f>SUMIF(AG349:AG356,"&lt;&gt;NOR",G349:G356)</f>
        <v>0</v>
      </c>
      <c r="H348" s="124"/>
      <c r="I348" s="124">
        <f>SUM(I349:I356)</f>
        <v>910.37</v>
      </c>
      <c r="J348" s="124"/>
      <c r="K348" s="124">
        <f>SUM(K349:K356)</f>
        <v>2723.41</v>
      </c>
      <c r="L348" s="124"/>
      <c r="M348" s="124">
        <f>SUM(M349:M356)</f>
        <v>0</v>
      </c>
      <c r="N348" s="124"/>
      <c r="O348" s="124">
        <f>SUM(O349:O356)</f>
        <v>0</v>
      </c>
      <c r="P348" s="124"/>
      <c r="Q348" s="124">
        <f>SUM(Q349:Q356)</f>
        <v>0</v>
      </c>
      <c r="R348" s="124"/>
      <c r="S348" s="124"/>
      <c r="T348" s="124"/>
      <c r="U348" s="124"/>
      <c r="V348" s="124">
        <f>SUM(V349:V356)</f>
        <v>5.6</v>
      </c>
      <c r="W348" s="124"/>
      <c r="X348" s="124"/>
      <c r="AG348" t="s">
        <v>126</v>
      </c>
    </row>
    <row r="349" spans="1:60" outlineLevel="1" x14ac:dyDescent="0.2">
      <c r="A349" s="131">
        <v>140</v>
      </c>
      <c r="B349" s="132" t="s">
        <v>330</v>
      </c>
      <c r="C349" s="145" t="s">
        <v>331</v>
      </c>
      <c r="D349" s="133" t="s">
        <v>135</v>
      </c>
      <c r="E349" s="134">
        <v>3.96</v>
      </c>
      <c r="F349" s="135"/>
      <c r="G349" s="136">
        <f>ROUND(E349*F349,2)</f>
        <v>0</v>
      </c>
      <c r="H349" s="121">
        <v>70.86</v>
      </c>
      <c r="I349" s="121">
        <f>ROUND(E349*H349,2)</f>
        <v>280.61</v>
      </c>
      <c r="J349" s="121">
        <v>67.64</v>
      </c>
      <c r="K349" s="121">
        <f>ROUND(E349*J349,2)</f>
        <v>267.85000000000002</v>
      </c>
      <c r="L349" s="121">
        <v>15</v>
      </c>
      <c r="M349" s="121">
        <f>G349*(1+L349/100)</f>
        <v>0</v>
      </c>
      <c r="N349" s="121">
        <v>3.6999999999999999E-4</v>
      </c>
      <c r="O349" s="121">
        <f>ROUND(E349*N349,2)</f>
        <v>0</v>
      </c>
      <c r="P349" s="121">
        <v>0</v>
      </c>
      <c r="Q349" s="121">
        <f>ROUND(E349*P349,2)</f>
        <v>0</v>
      </c>
      <c r="R349" s="121"/>
      <c r="S349" s="121" t="s">
        <v>130</v>
      </c>
      <c r="T349" s="121" t="s">
        <v>136</v>
      </c>
      <c r="U349" s="121">
        <v>0.13900000000000001</v>
      </c>
      <c r="V349" s="121">
        <f>ROUND(E349*U349,2)</f>
        <v>0.55000000000000004</v>
      </c>
      <c r="W349" s="121"/>
      <c r="X349" s="121" t="s">
        <v>131</v>
      </c>
      <c r="Y349" s="116"/>
      <c r="Z349" s="116"/>
      <c r="AA349" s="116"/>
      <c r="AB349" s="116"/>
      <c r="AC349" s="116"/>
      <c r="AD349" s="116"/>
      <c r="AE349" s="116"/>
      <c r="AF349" s="116"/>
      <c r="AG349" s="116" t="s">
        <v>132</v>
      </c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16"/>
      <c r="BF349" s="116"/>
      <c r="BG349" s="116"/>
      <c r="BH349" s="116"/>
    </row>
    <row r="350" spans="1:60" outlineLevel="1" x14ac:dyDescent="0.2">
      <c r="A350" s="119"/>
      <c r="B350" s="120"/>
      <c r="C350" s="146" t="s">
        <v>652</v>
      </c>
      <c r="D350" s="122"/>
      <c r="E350" s="123">
        <v>2.16</v>
      </c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16"/>
      <c r="Z350" s="116"/>
      <c r="AA350" s="116"/>
      <c r="AB350" s="116"/>
      <c r="AC350" s="116"/>
      <c r="AD350" s="116"/>
      <c r="AE350" s="116"/>
      <c r="AF350" s="116"/>
      <c r="AG350" s="116" t="s">
        <v>138</v>
      </c>
      <c r="AH350" s="116">
        <v>0</v>
      </c>
      <c r="AI350" s="116"/>
      <c r="AJ350" s="116"/>
      <c r="AK350" s="116"/>
      <c r="AL350" s="116"/>
      <c r="AM350" s="116"/>
      <c r="AN350" s="116"/>
      <c r="AO350" s="116"/>
      <c r="AP350" s="116"/>
      <c r="AQ350" s="116"/>
      <c r="AR350" s="116"/>
      <c r="AS350" s="116"/>
      <c r="AT350" s="116"/>
      <c r="AU350" s="116"/>
      <c r="AV350" s="116"/>
      <c r="AW350" s="116"/>
      <c r="AX350" s="116"/>
      <c r="AY350" s="116"/>
      <c r="AZ350" s="116"/>
      <c r="BA350" s="116"/>
      <c r="BB350" s="116"/>
      <c r="BC350" s="116"/>
      <c r="BD350" s="116"/>
      <c r="BE350" s="116"/>
      <c r="BF350" s="116"/>
      <c r="BG350" s="116"/>
      <c r="BH350" s="116"/>
    </row>
    <row r="351" spans="1:60" outlineLevel="1" x14ac:dyDescent="0.2">
      <c r="A351" s="119"/>
      <c r="B351" s="120"/>
      <c r="C351" s="146" t="s">
        <v>797</v>
      </c>
      <c r="D351" s="122"/>
      <c r="E351" s="123">
        <v>1.8</v>
      </c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16"/>
      <c r="Z351" s="116"/>
      <c r="AA351" s="116"/>
      <c r="AB351" s="116"/>
      <c r="AC351" s="116"/>
      <c r="AD351" s="116"/>
      <c r="AE351" s="116"/>
      <c r="AF351" s="116"/>
      <c r="AG351" s="116" t="s">
        <v>138</v>
      </c>
      <c r="AH351" s="116">
        <v>0</v>
      </c>
      <c r="AI351" s="116"/>
      <c r="AJ351" s="116"/>
      <c r="AK351" s="116"/>
      <c r="AL351" s="116"/>
      <c r="AM351" s="116"/>
      <c r="AN351" s="116"/>
      <c r="AO351" s="116"/>
      <c r="AP351" s="116"/>
      <c r="AQ351" s="116"/>
      <c r="AR351" s="116"/>
      <c r="AS351" s="116"/>
      <c r="AT351" s="116"/>
      <c r="AU351" s="116"/>
      <c r="AV351" s="116"/>
      <c r="AW351" s="116"/>
      <c r="AX351" s="116"/>
      <c r="AY351" s="116"/>
      <c r="AZ351" s="116"/>
      <c r="BA351" s="116"/>
      <c r="BB351" s="116"/>
      <c r="BC351" s="116"/>
      <c r="BD351" s="116"/>
      <c r="BE351" s="116"/>
      <c r="BF351" s="116"/>
      <c r="BG351" s="116"/>
      <c r="BH351" s="116"/>
    </row>
    <row r="352" spans="1:60" outlineLevel="1" x14ac:dyDescent="0.2">
      <c r="A352" s="137">
        <v>141</v>
      </c>
      <c r="B352" s="138" t="s">
        <v>333</v>
      </c>
      <c r="C352" s="144" t="s">
        <v>334</v>
      </c>
      <c r="D352" s="139" t="s">
        <v>141</v>
      </c>
      <c r="E352" s="140">
        <v>17</v>
      </c>
      <c r="F352" s="141"/>
      <c r="G352" s="142">
        <f>ROUND(E352*F352,2)</f>
        <v>0</v>
      </c>
      <c r="H352" s="121">
        <v>16.11</v>
      </c>
      <c r="I352" s="121">
        <f>ROUND(E352*H352,2)</f>
        <v>273.87</v>
      </c>
      <c r="J352" s="121">
        <v>58.49</v>
      </c>
      <c r="K352" s="121">
        <f>ROUND(E352*J352,2)</f>
        <v>994.33</v>
      </c>
      <c r="L352" s="121">
        <v>15</v>
      </c>
      <c r="M352" s="121">
        <f>G352*(1+L352/100)</f>
        <v>0</v>
      </c>
      <c r="N352" s="121">
        <v>9.0000000000000006E-5</v>
      </c>
      <c r="O352" s="121">
        <f>ROUND(E352*N352,2)</f>
        <v>0</v>
      </c>
      <c r="P352" s="121">
        <v>0</v>
      </c>
      <c r="Q352" s="121">
        <f>ROUND(E352*P352,2)</f>
        <v>0</v>
      </c>
      <c r="R352" s="121"/>
      <c r="S352" s="121" t="s">
        <v>130</v>
      </c>
      <c r="T352" s="121" t="s">
        <v>130</v>
      </c>
      <c r="U352" s="121">
        <v>0.11600000000000001</v>
      </c>
      <c r="V352" s="121">
        <f>ROUND(E352*U352,2)</f>
        <v>1.97</v>
      </c>
      <c r="W352" s="121"/>
      <c r="X352" s="121" t="s">
        <v>131</v>
      </c>
      <c r="Y352" s="116"/>
      <c r="Z352" s="116"/>
      <c r="AA352" s="116"/>
      <c r="AB352" s="116"/>
      <c r="AC352" s="116"/>
      <c r="AD352" s="116"/>
      <c r="AE352" s="116"/>
      <c r="AF352" s="116"/>
      <c r="AG352" s="116" t="s">
        <v>132</v>
      </c>
      <c r="AH352" s="116"/>
      <c r="AI352" s="116"/>
      <c r="AJ352" s="116"/>
      <c r="AK352" s="116"/>
      <c r="AL352" s="116"/>
      <c r="AM352" s="116"/>
      <c r="AN352" s="116"/>
      <c r="AO352" s="116"/>
      <c r="AP352" s="116"/>
      <c r="AQ352" s="116"/>
      <c r="AR352" s="116"/>
      <c r="AS352" s="116"/>
      <c r="AT352" s="116"/>
      <c r="AU352" s="116"/>
      <c r="AV352" s="116"/>
      <c r="AW352" s="116"/>
      <c r="AX352" s="116"/>
      <c r="AY352" s="116"/>
      <c r="AZ352" s="116"/>
      <c r="BA352" s="116"/>
      <c r="BB352" s="116"/>
      <c r="BC352" s="116"/>
      <c r="BD352" s="116"/>
      <c r="BE352" s="116"/>
      <c r="BF352" s="116"/>
      <c r="BG352" s="116"/>
      <c r="BH352" s="116"/>
    </row>
    <row r="353" spans="1:60" outlineLevel="1" x14ac:dyDescent="0.2">
      <c r="A353" s="131">
        <v>142</v>
      </c>
      <c r="B353" s="132" t="s">
        <v>349</v>
      </c>
      <c r="C353" s="145" t="s">
        <v>350</v>
      </c>
      <c r="D353" s="133" t="s">
        <v>135</v>
      </c>
      <c r="E353" s="134">
        <v>7.4625000000000004</v>
      </c>
      <c r="F353" s="135"/>
      <c r="G353" s="136">
        <f>ROUND(E353*F353,2)</f>
        <v>0</v>
      </c>
      <c r="H353" s="121">
        <v>47.69</v>
      </c>
      <c r="I353" s="121">
        <f>ROUND(E353*H353,2)</f>
        <v>355.89</v>
      </c>
      <c r="J353" s="121">
        <v>195.81</v>
      </c>
      <c r="K353" s="121">
        <f>ROUND(E353*J353,2)</f>
        <v>1461.23</v>
      </c>
      <c r="L353" s="121">
        <v>15</v>
      </c>
      <c r="M353" s="121">
        <f>G353*(1+L353/100)</f>
        <v>0</v>
      </c>
      <c r="N353" s="121">
        <v>3.6000000000000002E-4</v>
      </c>
      <c r="O353" s="121">
        <f>ROUND(E353*N353,2)</f>
        <v>0</v>
      </c>
      <c r="P353" s="121">
        <v>0</v>
      </c>
      <c r="Q353" s="121">
        <f>ROUND(E353*P353,2)</f>
        <v>0</v>
      </c>
      <c r="R353" s="121"/>
      <c r="S353" s="121" t="s">
        <v>145</v>
      </c>
      <c r="T353" s="121" t="s">
        <v>146</v>
      </c>
      <c r="U353" s="121">
        <v>0.41299999999999998</v>
      </c>
      <c r="V353" s="121">
        <f>ROUND(E353*U353,2)</f>
        <v>3.08</v>
      </c>
      <c r="W353" s="121"/>
      <c r="X353" s="121" t="s">
        <v>131</v>
      </c>
      <c r="Y353" s="116"/>
      <c r="Z353" s="116"/>
      <c r="AA353" s="116"/>
      <c r="AB353" s="116"/>
      <c r="AC353" s="116"/>
      <c r="AD353" s="116"/>
      <c r="AE353" s="116"/>
      <c r="AF353" s="116"/>
      <c r="AG353" s="116" t="s">
        <v>132</v>
      </c>
      <c r="AH353" s="116"/>
      <c r="AI353" s="116"/>
      <c r="AJ353" s="116"/>
      <c r="AK353" s="116"/>
      <c r="AL353" s="116"/>
      <c r="AM353" s="116"/>
      <c r="AN353" s="116"/>
      <c r="AO353" s="116"/>
      <c r="AP353" s="116"/>
      <c r="AQ353" s="116"/>
      <c r="AR353" s="116"/>
      <c r="AS353" s="116"/>
      <c r="AT353" s="116"/>
      <c r="AU353" s="116"/>
      <c r="AV353" s="116"/>
      <c r="AW353" s="116"/>
      <c r="AX353" s="116"/>
      <c r="AY353" s="116"/>
      <c r="AZ353" s="116"/>
      <c r="BA353" s="116"/>
      <c r="BB353" s="116"/>
      <c r="BC353" s="116"/>
      <c r="BD353" s="116"/>
      <c r="BE353" s="116"/>
      <c r="BF353" s="116"/>
      <c r="BG353" s="116"/>
      <c r="BH353" s="116"/>
    </row>
    <row r="354" spans="1:60" outlineLevel="1" x14ac:dyDescent="0.2">
      <c r="A354" s="119"/>
      <c r="B354" s="120"/>
      <c r="C354" s="146" t="s">
        <v>352</v>
      </c>
      <c r="D354" s="122"/>
      <c r="E354" s="123">
        <v>3.6</v>
      </c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16"/>
      <c r="Z354" s="116"/>
      <c r="AA354" s="116"/>
      <c r="AB354" s="116"/>
      <c r="AC354" s="116"/>
      <c r="AD354" s="116"/>
      <c r="AE354" s="116"/>
      <c r="AF354" s="116"/>
      <c r="AG354" s="116" t="s">
        <v>138</v>
      </c>
      <c r="AH354" s="116">
        <v>0</v>
      </c>
      <c r="AI354" s="116"/>
      <c r="AJ354" s="116"/>
      <c r="AK354" s="116"/>
      <c r="AL354" s="116"/>
      <c r="AM354" s="116"/>
      <c r="AN354" s="116"/>
      <c r="AO354" s="116"/>
      <c r="AP354" s="116"/>
      <c r="AQ354" s="116"/>
      <c r="AR354" s="116"/>
      <c r="AS354" s="116"/>
      <c r="AT354" s="116"/>
      <c r="AU354" s="116"/>
      <c r="AV354" s="116"/>
      <c r="AW354" s="116"/>
      <c r="AX354" s="116"/>
      <c r="AY354" s="116"/>
      <c r="AZ354" s="116"/>
      <c r="BA354" s="116"/>
      <c r="BB354" s="116"/>
      <c r="BC354" s="116"/>
      <c r="BD354" s="116"/>
      <c r="BE354" s="116"/>
      <c r="BF354" s="116"/>
      <c r="BG354" s="116"/>
      <c r="BH354" s="116"/>
    </row>
    <row r="355" spans="1:60" outlineLevel="1" x14ac:dyDescent="0.2">
      <c r="A355" s="119"/>
      <c r="B355" s="120"/>
      <c r="C355" s="146" t="s">
        <v>351</v>
      </c>
      <c r="D355" s="122"/>
      <c r="E355" s="123">
        <v>2.5</v>
      </c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16"/>
      <c r="Z355" s="116"/>
      <c r="AA355" s="116"/>
      <c r="AB355" s="116"/>
      <c r="AC355" s="116"/>
      <c r="AD355" s="116"/>
      <c r="AE355" s="116"/>
      <c r="AF355" s="116"/>
      <c r="AG355" s="116" t="s">
        <v>138</v>
      </c>
      <c r="AH355" s="116">
        <v>0</v>
      </c>
      <c r="AI355" s="116"/>
      <c r="AJ355" s="116"/>
      <c r="AK355" s="116"/>
      <c r="AL355" s="116"/>
      <c r="AM355" s="116"/>
      <c r="AN355" s="116"/>
      <c r="AO355" s="116"/>
      <c r="AP355" s="116"/>
      <c r="AQ355" s="116"/>
      <c r="AR355" s="116"/>
      <c r="AS355" s="116"/>
      <c r="AT355" s="116"/>
      <c r="AU355" s="116"/>
      <c r="AV355" s="116"/>
      <c r="AW355" s="116"/>
      <c r="AX355" s="116"/>
      <c r="AY355" s="116"/>
      <c r="AZ355" s="116"/>
      <c r="BA355" s="116"/>
      <c r="BB355" s="116"/>
      <c r="BC355" s="116"/>
      <c r="BD355" s="116"/>
      <c r="BE355" s="116"/>
      <c r="BF355" s="116"/>
      <c r="BG355" s="116"/>
      <c r="BH355" s="116"/>
    </row>
    <row r="356" spans="1:60" outlineLevel="1" x14ac:dyDescent="0.2">
      <c r="A356" s="119"/>
      <c r="B356" s="120"/>
      <c r="C356" s="146" t="s">
        <v>798</v>
      </c>
      <c r="D356" s="122"/>
      <c r="E356" s="123">
        <v>1.3625</v>
      </c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16"/>
      <c r="Z356" s="116"/>
      <c r="AA356" s="116"/>
      <c r="AB356" s="116"/>
      <c r="AC356" s="116"/>
      <c r="AD356" s="116"/>
      <c r="AE356" s="116"/>
      <c r="AF356" s="116"/>
      <c r="AG356" s="116" t="s">
        <v>138</v>
      </c>
      <c r="AH356" s="116">
        <v>0</v>
      </c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  <c r="AS356" s="116"/>
      <c r="AT356" s="116"/>
      <c r="AU356" s="116"/>
      <c r="AV356" s="116"/>
      <c r="AW356" s="116"/>
      <c r="AX356" s="116"/>
      <c r="AY356" s="116"/>
      <c r="AZ356" s="116"/>
      <c r="BA356" s="116"/>
      <c r="BB356" s="116"/>
      <c r="BC356" s="116"/>
      <c r="BD356" s="116"/>
      <c r="BE356" s="116"/>
      <c r="BF356" s="116"/>
      <c r="BG356" s="116"/>
      <c r="BH356" s="116"/>
    </row>
    <row r="357" spans="1:60" x14ac:dyDescent="0.2">
      <c r="A357" s="125" t="s">
        <v>125</v>
      </c>
      <c r="B357" s="126" t="s">
        <v>89</v>
      </c>
      <c r="C357" s="143" t="s">
        <v>90</v>
      </c>
      <c r="D357" s="127"/>
      <c r="E357" s="128"/>
      <c r="F357" s="129"/>
      <c r="G357" s="130">
        <f>SUMIF(AG358:AG394,"&lt;&gt;NOR",G358:G394)</f>
        <v>0</v>
      </c>
      <c r="H357" s="124"/>
      <c r="I357" s="124">
        <f>SUM(I358:I394)</f>
        <v>1035.47</v>
      </c>
      <c r="J357" s="124"/>
      <c r="K357" s="124">
        <f>SUM(K358:K394)</f>
        <v>11653.01</v>
      </c>
      <c r="L357" s="124"/>
      <c r="M357" s="124">
        <f>SUM(M358:M394)</f>
        <v>0</v>
      </c>
      <c r="N357" s="124"/>
      <c r="O357" s="124">
        <f>SUM(O358:O394)</f>
        <v>0.03</v>
      </c>
      <c r="P357" s="124"/>
      <c r="Q357" s="124">
        <f>SUM(Q358:Q394)</f>
        <v>0</v>
      </c>
      <c r="R357" s="124"/>
      <c r="S357" s="124"/>
      <c r="T357" s="124"/>
      <c r="U357" s="124"/>
      <c r="V357" s="124">
        <f>SUM(V358:V394)</f>
        <v>23.89</v>
      </c>
      <c r="W357" s="124"/>
      <c r="X357" s="124"/>
      <c r="AG357" t="s">
        <v>126</v>
      </c>
    </row>
    <row r="358" spans="1:60" outlineLevel="1" x14ac:dyDescent="0.2">
      <c r="A358" s="131">
        <v>143</v>
      </c>
      <c r="B358" s="132" t="s">
        <v>654</v>
      </c>
      <c r="C358" s="145" t="s">
        <v>655</v>
      </c>
      <c r="D358" s="133" t="s">
        <v>135</v>
      </c>
      <c r="E358" s="134">
        <v>149.08000000000001</v>
      </c>
      <c r="F358" s="135"/>
      <c r="G358" s="136">
        <f>ROUND(E358*F358,2)</f>
        <v>0</v>
      </c>
      <c r="H358" s="121">
        <v>0.1</v>
      </c>
      <c r="I358" s="121">
        <f>ROUND(E358*H358,2)</f>
        <v>14.91</v>
      </c>
      <c r="J358" s="121">
        <v>21.1</v>
      </c>
      <c r="K358" s="121">
        <f>ROUND(E358*J358,2)</f>
        <v>3145.59</v>
      </c>
      <c r="L358" s="121">
        <v>15</v>
      </c>
      <c r="M358" s="121">
        <f>G358*(1+L358/100)</f>
        <v>0</v>
      </c>
      <c r="N358" s="121">
        <v>0</v>
      </c>
      <c r="O358" s="121">
        <f>ROUND(E358*N358,2)</f>
        <v>0</v>
      </c>
      <c r="P358" s="121">
        <v>0</v>
      </c>
      <c r="Q358" s="121">
        <f>ROUND(E358*P358,2)</f>
        <v>0</v>
      </c>
      <c r="R358" s="121"/>
      <c r="S358" s="121" t="s">
        <v>130</v>
      </c>
      <c r="T358" s="121" t="s">
        <v>130</v>
      </c>
      <c r="U358" s="121">
        <v>4.3220000000000001E-2</v>
      </c>
      <c r="V358" s="121">
        <f>ROUND(E358*U358,2)</f>
        <v>6.44</v>
      </c>
      <c r="W358" s="121"/>
      <c r="X358" s="121" t="s">
        <v>131</v>
      </c>
      <c r="Y358" s="116"/>
      <c r="Z358" s="116"/>
      <c r="AA358" s="116"/>
      <c r="AB358" s="116"/>
      <c r="AC358" s="116"/>
      <c r="AD358" s="116"/>
      <c r="AE358" s="116"/>
      <c r="AF358" s="116"/>
      <c r="AG358" s="116" t="s">
        <v>132</v>
      </c>
      <c r="AH358" s="116"/>
      <c r="AI358" s="116"/>
      <c r="AJ358" s="116"/>
      <c r="AK358" s="116"/>
      <c r="AL358" s="116"/>
      <c r="AM358" s="116"/>
      <c r="AN358" s="116"/>
      <c r="AO358" s="116"/>
      <c r="AP358" s="116"/>
      <c r="AQ358" s="116"/>
      <c r="AR358" s="116"/>
      <c r="AS358" s="116"/>
      <c r="AT358" s="116"/>
      <c r="AU358" s="116"/>
      <c r="AV358" s="116"/>
      <c r="AW358" s="116"/>
      <c r="AX358" s="116"/>
      <c r="AY358" s="116"/>
      <c r="AZ358" s="116"/>
      <c r="BA358" s="116"/>
      <c r="BB358" s="116"/>
      <c r="BC358" s="116"/>
      <c r="BD358" s="116"/>
      <c r="BE358" s="116"/>
      <c r="BF358" s="116"/>
      <c r="BG358" s="116"/>
      <c r="BH358" s="116"/>
    </row>
    <row r="359" spans="1:60" outlineLevel="1" x14ac:dyDescent="0.2">
      <c r="A359" s="119"/>
      <c r="B359" s="120"/>
      <c r="C359" s="146" t="s">
        <v>356</v>
      </c>
      <c r="D359" s="122"/>
      <c r="E359" s="123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16"/>
      <c r="Z359" s="116"/>
      <c r="AA359" s="116"/>
      <c r="AB359" s="116"/>
      <c r="AC359" s="116"/>
      <c r="AD359" s="116"/>
      <c r="AE359" s="116"/>
      <c r="AF359" s="116"/>
      <c r="AG359" s="116" t="s">
        <v>138</v>
      </c>
      <c r="AH359" s="116">
        <v>0</v>
      </c>
      <c r="AI359" s="116"/>
      <c r="AJ359" s="116"/>
      <c r="AK359" s="116"/>
      <c r="AL359" s="116"/>
      <c r="AM359" s="116"/>
      <c r="AN359" s="116"/>
      <c r="AO359" s="116"/>
      <c r="AP359" s="116"/>
      <c r="AQ359" s="116"/>
      <c r="AR359" s="116"/>
      <c r="AS359" s="116"/>
      <c r="AT359" s="116"/>
      <c r="AU359" s="116"/>
      <c r="AV359" s="116"/>
      <c r="AW359" s="116"/>
      <c r="AX359" s="116"/>
      <c r="AY359" s="116"/>
      <c r="AZ359" s="116"/>
      <c r="BA359" s="116"/>
      <c r="BB359" s="116"/>
      <c r="BC359" s="116"/>
      <c r="BD359" s="116"/>
      <c r="BE359" s="116"/>
      <c r="BF359" s="116"/>
      <c r="BG359" s="116"/>
      <c r="BH359" s="116"/>
    </row>
    <row r="360" spans="1:60" outlineLevel="1" x14ac:dyDescent="0.2">
      <c r="A360" s="119"/>
      <c r="B360" s="120"/>
      <c r="C360" s="146" t="s">
        <v>175</v>
      </c>
      <c r="D360" s="122"/>
      <c r="E360" s="123">
        <v>30.16</v>
      </c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16"/>
      <c r="Z360" s="116"/>
      <c r="AA360" s="116"/>
      <c r="AB360" s="116"/>
      <c r="AC360" s="116"/>
      <c r="AD360" s="116"/>
      <c r="AE360" s="116"/>
      <c r="AF360" s="116"/>
      <c r="AG360" s="116" t="s">
        <v>138</v>
      </c>
      <c r="AH360" s="116">
        <v>0</v>
      </c>
      <c r="AI360" s="116"/>
      <c r="AJ360" s="116"/>
      <c r="AK360" s="116"/>
      <c r="AL360" s="116"/>
      <c r="AM360" s="116"/>
      <c r="AN360" s="116"/>
      <c r="AO360" s="116"/>
      <c r="AP360" s="116"/>
      <c r="AQ360" s="116"/>
      <c r="AR360" s="116"/>
      <c r="AS360" s="116"/>
      <c r="AT360" s="116"/>
      <c r="AU360" s="116"/>
      <c r="AV360" s="116"/>
      <c r="AW360" s="116"/>
      <c r="AX360" s="116"/>
      <c r="AY360" s="116"/>
      <c r="AZ360" s="116"/>
      <c r="BA360" s="116"/>
      <c r="BB360" s="116"/>
      <c r="BC360" s="116"/>
      <c r="BD360" s="116"/>
      <c r="BE360" s="116"/>
      <c r="BF360" s="116"/>
      <c r="BG360" s="116"/>
      <c r="BH360" s="116"/>
    </row>
    <row r="361" spans="1:60" outlineLevel="1" x14ac:dyDescent="0.2">
      <c r="A361" s="119"/>
      <c r="B361" s="120"/>
      <c r="C361" s="146" t="s">
        <v>179</v>
      </c>
      <c r="D361" s="122"/>
      <c r="E361" s="123">
        <v>9.8800000000000008</v>
      </c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16"/>
      <c r="Z361" s="116"/>
      <c r="AA361" s="116"/>
      <c r="AB361" s="116"/>
      <c r="AC361" s="116"/>
      <c r="AD361" s="116"/>
      <c r="AE361" s="116"/>
      <c r="AF361" s="116"/>
      <c r="AG361" s="116" t="s">
        <v>138</v>
      </c>
      <c r="AH361" s="116">
        <v>0</v>
      </c>
      <c r="AI361" s="116"/>
      <c r="AJ361" s="116"/>
      <c r="AK361" s="116"/>
      <c r="AL361" s="116"/>
      <c r="AM361" s="116"/>
      <c r="AN361" s="116"/>
      <c r="AO361" s="116"/>
      <c r="AP361" s="116"/>
      <c r="AQ361" s="116"/>
      <c r="AR361" s="116"/>
      <c r="AS361" s="116"/>
      <c r="AT361" s="116"/>
      <c r="AU361" s="116"/>
      <c r="AV361" s="116"/>
      <c r="AW361" s="116"/>
      <c r="AX361" s="116"/>
      <c r="AY361" s="116"/>
      <c r="AZ361" s="116"/>
      <c r="BA361" s="116"/>
      <c r="BB361" s="116"/>
      <c r="BC361" s="116"/>
      <c r="BD361" s="116"/>
      <c r="BE361" s="116"/>
      <c r="BF361" s="116"/>
      <c r="BG361" s="116"/>
      <c r="BH361" s="116"/>
    </row>
    <row r="362" spans="1:60" outlineLevel="1" x14ac:dyDescent="0.2">
      <c r="A362" s="119"/>
      <c r="B362" s="120"/>
      <c r="C362" s="146" t="s">
        <v>755</v>
      </c>
      <c r="D362" s="122"/>
      <c r="E362" s="123">
        <v>4.8</v>
      </c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16"/>
      <c r="Z362" s="116"/>
      <c r="AA362" s="116"/>
      <c r="AB362" s="116"/>
      <c r="AC362" s="116"/>
      <c r="AD362" s="116"/>
      <c r="AE362" s="116"/>
      <c r="AF362" s="116"/>
      <c r="AG362" s="116" t="s">
        <v>138</v>
      </c>
      <c r="AH362" s="116">
        <v>0</v>
      </c>
      <c r="AI362" s="116"/>
      <c r="AJ362" s="116"/>
      <c r="AK362" s="116"/>
      <c r="AL362" s="116"/>
      <c r="AM362" s="116"/>
      <c r="AN362" s="116"/>
      <c r="AO362" s="116"/>
      <c r="AP362" s="116"/>
      <c r="AQ362" s="116"/>
      <c r="AR362" s="116"/>
      <c r="AS362" s="116"/>
      <c r="AT362" s="116"/>
      <c r="AU362" s="116"/>
      <c r="AV362" s="116"/>
      <c r="AW362" s="116"/>
      <c r="AX362" s="116"/>
      <c r="AY362" s="116"/>
      <c r="AZ362" s="116"/>
      <c r="BA362" s="116"/>
      <c r="BB362" s="116"/>
      <c r="BC362" s="116"/>
      <c r="BD362" s="116"/>
      <c r="BE362" s="116"/>
      <c r="BF362" s="116"/>
      <c r="BG362" s="116"/>
      <c r="BH362" s="116"/>
    </row>
    <row r="363" spans="1:60" outlineLevel="1" x14ac:dyDescent="0.2">
      <c r="A363" s="119"/>
      <c r="B363" s="120"/>
      <c r="C363" s="146" t="s">
        <v>182</v>
      </c>
      <c r="D363" s="122"/>
      <c r="E363" s="123">
        <v>9.1</v>
      </c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16"/>
      <c r="Z363" s="116"/>
      <c r="AA363" s="116"/>
      <c r="AB363" s="116"/>
      <c r="AC363" s="116"/>
      <c r="AD363" s="116"/>
      <c r="AE363" s="116"/>
      <c r="AF363" s="116"/>
      <c r="AG363" s="116" t="s">
        <v>138</v>
      </c>
      <c r="AH363" s="116">
        <v>0</v>
      </c>
      <c r="AI363" s="116"/>
      <c r="AJ363" s="116"/>
      <c r="AK363" s="116"/>
      <c r="AL363" s="116"/>
      <c r="AM363" s="116"/>
      <c r="AN363" s="116"/>
      <c r="AO363" s="116"/>
      <c r="AP363" s="116"/>
      <c r="AQ363" s="116"/>
      <c r="AR363" s="116"/>
      <c r="AS363" s="116"/>
      <c r="AT363" s="116"/>
      <c r="AU363" s="116"/>
      <c r="AV363" s="116"/>
      <c r="AW363" s="116"/>
      <c r="AX363" s="116"/>
      <c r="AY363" s="116"/>
      <c r="AZ363" s="116"/>
      <c r="BA363" s="116"/>
      <c r="BB363" s="116"/>
      <c r="BC363" s="116"/>
      <c r="BD363" s="116"/>
      <c r="BE363" s="116"/>
      <c r="BF363" s="116"/>
      <c r="BG363" s="116"/>
      <c r="BH363" s="116"/>
    </row>
    <row r="364" spans="1:60" outlineLevel="1" x14ac:dyDescent="0.2">
      <c r="A364" s="119"/>
      <c r="B364" s="120"/>
      <c r="C364" s="146" t="s">
        <v>183</v>
      </c>
      <c r="D364" s="122"/>
      <c r="E364" s="123">
        <v>41.6</v>
      </c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16"/>
      <c r="Z364" s="116"/>
      <c r="AA364" s="116"/>
      <c r="AB364" s="116"/>
      <c r="AC364" s="116"/>
      <c r="AD364" s="116"/>
      <c r="AE364" s="116"/>
      <c r="AF364" s="116"/>
      <c r="AG364" s="116" t="s">
        <v>138</v>
      </c>
      <c r="AH364" s="116">
        <v>0</v>
      </c>
      <c r="AI364" s="116"/>
      <c r="AJ364" s="116"/>
      <c r="AK364" s="116"/>
      <c r="AL364" s="116"/>
      <c r="AM364" s="116"/>
      <c r="AN364" s="116"/>
      <c r="AO364" s="116"/>
      <c r="AP364" s="116"/>
      <c r="AQ364" s="116"/>
      <c r="AR364" s="116"/>
      <c r="AS364" s="116"/>
      <c r="AT364" s="116"/>
      <c r="AU364" s="116"/>
      <c r="AV364" s="116"/>
      <c r="AW364" s="116"/>
      <c r="AX364" s="116"/>
      <c r="AY364" s="116"/>
      <c r="AZ364" s="116"/>
      <c r="BA364" s="116"/>
      <c r="BB364" s="116"/>
      <c r="BC364" s="116"/>
      <c r="BD364" s="116"/>
      <c r="BE364" s="116"/>
      <c r="BF364" s="116"/>
      <c r="BG364" s="116"/>
      <c r="BH364" s="116"/>
    </row>
    <row r="365" spans="1:60" outlineLevel="1" x14ac:dyDescent="0.2">
      <c r="A365" s="119"/>
      <c r="B365" s="120"/>
      <c r="C365" s="146" t="s">
        <v>185</v>
      </c>
      <c r="D365" s="122"/>
      <c r="E365" s="123">
        <v>29.64</v>
      </c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16"/>
      <c r="Z365" s="116"/>
      <c r="AA365" s="116"/>
      <c r="AB365" s="116"/>
      <c r="AC365" s="116"/>
      <c r="AD365" s="116"/>
      <c r="AE365" s="116"/>
      <c r="AF365" s="116"/>
      <c r="AG365" s="116" t="s">
        <v>138</v>
      </c>
      <c r="AH365" s="116">
        <v>0</v>
      </c>
      <c r="AI365" s="116"/>
      <c r="AJ365" s="116"/>
      <c r="AK365" s="116"/>
      <c r="AL365" s="116"/>
      <c r="AM365" s="116"/>
      <c r="AN365" s="116"/>
      <c r="AO365" s="116"/>
      <c r="AP365" s="116"/>
      <c r="AQ365" s="116"/>
      <c r="AR365" s="116"/>
      <c r="AS365" s="116"/>
      <c r="AT365" s="116"/>
      <c r="AU365" s="116"/>
      <c r="AV365" s="116"/>
      <c r="AW365" s="116"/>
      <c r="AX365" s="116"/>
      <c r="AY365" s="116"/>
      <c r="AZ365" s="116"/>
      <c r="BA365" s="116"/>
      <c r="BB365" s="116"/>
      <c r="BC365" s="116"/>
      <c r="BD365" s="116"/>
      <c r="BE365" s="116"/>
      <c r="BF365" s="116"/>
      <c r="BG365" s="116"/>
      <c r="BH365" s="116"/>
    </row>
    <row r="366" spans="1:60" outlineLevel="1" x14ac:dyDescent="0.2">
      <c r="A366" s="119"/>
      <c r="B366" s="120"/>
      <c r="C366" s="146" t="s">
        <v>358</v>
      </c>
      <c r="D366" s="122"/>
      <c r="E366" s="123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16"/>
      <c r="Z366" s="116"/>
      <c r="AA366" s="116"/>
      <c r="AB366" s="116"/>
      <c r="AC366" s="116"/>
      <c r="AD366" s="116"/>
      <c r="AE366" s="116"/>
      <c r="AF366" s="116"/>
      <c r="AG366" s="116" t="s">
        <v>138</v>
      </c>
      <c r="AH366" s="116">
        <v>0</v>
      </c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6"/>
      <c r="AU366" s="116"/>
      <c r="AV366" s="116"/>
      <c r="AW366" s="116"/>
      <c r="AX366" s="116"/>
      <c r="AY366" s="116"/>
      <c r="AZ366" s="116"/>
      <c r="BA366" s="116"/>
      <c r="BB366" s="116"/>
      <c r="BC366" s="116"/>
      <c r="BD366" s="116"/>
      <c r="BE366" s="116"/>
      <c r="BF366" s="116"/>
      <c r="BG366" s="116"/>
      <c r="BH366" s="116"/>
    </row>
    <row r="367" spans="1:60" outlineLevel="1" x14ac:dyDescent="0.2">
      <c r="A367" s="119"/>
      <c r="B367" s="120"/>
      <c r="C367" s="146" t="s">
        <v>164</v>
      </c>
      <c r="D367" s="122"/>
      <c r="E367" s="123">
        <v>0.78</v>
      </c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16"/>
      <c r="Z367" s="116"/>
      <c r="AA367" s="116"/>
      <c r="AB367" s="116"/>
      <c r="AC367" s="116"/>
      <c r="AD367" s="116"/>
      <c r="AE367" s="116"/>
      <c r="AF367" s="116"/>
      <c r="AG367" s="116" t="s">
        <v>138</v>
      </c>
      <c r="AH367" s="116">
        <v>0</v>
      </c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6"/>
      <c r="AU367" s="116"/>
      <c r="AV367" s="116"/>
      <c r="AW367" s="116"/>
      <c r="AX367" s="116"/>
      <c r="AY367" s="116"/>
      <c r="AZ367" s="116"/>
      <c r="BA367" s="116"/>
      <c r="BB367" s="116"/>
      <c r="BC367" s="116"/>
      <c r="BD367" s="116"/>
      <c r="BE367" s="116"/>
      <c r="BF367" s="116"/>
      <c r="BG367" s="116"/>
      <c r="BH367" s="116"/>
    </row>
    <row r="368" spans="1:60" outlineLevel="1" x14ac:dyDescent="0.2">
      <c r="A368" s="119"/>
      <c r="B368" s="120"/>
      <c r="C368" s="146" t="s">
        <v>167</v>
      </c>
      <c r="D368" s="122"/>
      <c r="E368" s="123">
        <v>15</v>
      </c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16"/>
      <c r="Z368" s="116"/>
      <c r="AA368" s="116"/>
      <c r="AB368" s="116"/>
      <c r="AC368" s="116"/>
      <c r="AD368" s="116"/>
      <c r="AE368" s="116"/>
      <c r="AF368" s="116"/>
      <c r="AG368" s="116" t="s">
        <v>138</v>
      </c>
      <c r="AH368" s="116">
        <v>0</v>
      </c>
      <c r="AI368" s="116"/>
      <c r="AJ368" s="116"/>
      <c r="AK368" s="116"/>
      <c r="AL368" s="116"/>
      <c r="AM368" s="116"/>
      <c r="AN368" s="116"/>
      <c r="AO368" s="116"/>
      <c r="AP368" s="116"/>
      <c r="AQ368" s="116"/>
      <c r="AR368" s="116"/>
      <c r="AS368" s="116"/>
      <c r="AT368" s="116"/>
      <c r="AU368" s="116"/>
      <c r="AV368" s="116"/>
      <c r="AW368" s="116"/>
      <c r="AX368" s="116"/>
      <c r="AY368" s="116"/>
      <c r="AZ368" s="116"/>
      <c r="BA368" s="116"/>
      <c r="BB368" s="116"/>
      <c r="BC368" s="116"/>
      <c r="BD368" s="116"/>
      <c r="BE368" s="116"/>
      <c r="BF368" s="116"/>
      <c r="BG368" s="116"/>
      <c r="BH368" s="116"/>
    </row>
    <row r="369" spans="1:60" outlineLevel="1" x14ac:dyDescent="0.2">
      <c r="A369" s="119"/>
      <c r="B369" s="120"/>
      <c r="C369" s="146" t="s">
        <v>168</v>
      </c>
      <c r="D369" s="122"/>
      <c r="E369" s="123">
        <v>8.1199999999999992</v>
      </c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16"/>
      <c r="Z369" s="116"/>
      <c r="AA369" s="116"/>
      <c r="AB369" s="116"/>
      <c r="AC369" s="116"/>
      <c r="AD369" s="116"/>
      <c r="AE369" s="116"/>
      <c r="AF369" s="116"/>
      <c r="AG369" s="116" t="s">
        <v>138</v>
      </c>
      <c r="AH369" s="116">
        <v>0</v>
      </c>
      <c r="AI369" s="116"/>
      <c r="AJ369" s="116"/>
      <c r="AK369" s="116"/>
      <c r="AL369" s="116"/>
      <c r="AM369" s="116"/>
      <c r="AN369" s="116"/>
      <c r="AO369" s="116"/>
      <c r="AP369" s="116"/>
      <c r="AQ369" s="116"/>
      <c r="AR369" s="116"/>
      <c r="AS369" s="116"/>
      <c r="AT369" s="116"/>
      <c r="AU369" s="116"/>
      <c r="AV369" s="116"/>
      <c r="AW369" s="116"/>
      <c r="AX369" s="116"/>
      <c r="AY369" s="116"/>
      <c r="AZ369" s="116"/>
      <c r="BA369" s="116"/>
      <c r="BB369" s="116"/>
      <c r="BC369" s="116"/>
      <c r="BD369" s="116"/>
      <c r="BE369" s="116"/>
      <c r="BF369" s="116"/>
      <c r="BG369" s="116"/>
      <c r="BH369" s="116"/>
    </row>
    <row r="370" spans="1:60" outlineLevel="1" x14ac:dyDescent="0.2">
      <c r="A370" s="131">
        <v>144</v>
      </c>
      <c r="B370" s="132" t="s">
        <v>658</v>
      </c>
      <c r="C370" s="145" t="s">
        <v>659</v>
      </c>
      <c r="D370" s="133" t="s">
        <v>135</v>
      </c>
      <c r="E370" s="134">
        <v>13.35</v>
      </c>
      <c r="F370" s="135"/>
      <c r="G370" s="136">
        <f>ROUND(E370*F370,2)</f>
        <v>0</v>
      </c>
      <c r="H370" s="121">
        <v>4.68</v>
      </c>
      <c r="I370" s="121">
        <f>ROUND(E370*H370,2)</f>
        <v>62.48</v>
      </c>
      <c r="J370" s="121">
        <v>16.420000000000002</v>
      </c>
      <c r="K370" s="121">
        <f>ROUND(E370*J370,2)</f>
        <v>219.21</v>
      </c>
      <c r="L370" s="121">
        <v>15</v>
      </c>
      <c r="M370" s="121">
        <f>G370*(1+L370/100)</f>
        <v>0</v>
      </c>
      <c r="N370" s="121">
        <v>6.9999999999999994E-5</v>
      </c>
      <c r="O370" s="121">
        <f>ROUND(E370*N370,2)</f>
        <v>0</v>
      </c>
      <c r="P370" s="121">
        <v>0</v>
      </c>
      <c r="Q370" s="121">
        <f>ROUND(E370*P370,2)</f>
        <v>0</v>
      </c>
      <c r="R370" s="121"/>
      <c r="S370" s="121" t="s">
        <v>130</v>
      </c>
      <c r="T370" s="121" t="s">
        <v>130</v>
      </c>
      <c r="U370" s="121">
        <v>3.2480000000000002E-2</v>
      </c>
      <c r="V370" s="121">
        <f>ROUND(E370*U370,2)</f>
        <v>0.43</v>
      </c>
      <c r="W370" s="121"/>
      <c r="X370" s="121" t="s">
        <v>131</v>
      </c>
      <c r="Y370" s="116"/>
      <c r="Z370" s="116"/>
      <c r="AA370" s="116"/>
      <c r="AB370" s="116"/>
      <c r="AC370" s="116"/>
      <c r="AD370" s="116"/>
      <c r="AE370" s="116"/>
      <c r="AF370" s="116"/>
      <c r="AG370" s="116" t="s">
        <v>132</v>
      </c>
      <c r="AH370" s="116"/>
      <c r="AI370" s="116"/>
      <c r="AJ370" s="116"/>
      <c r="AK370" s="116"/>
      <c r="AL370" s="116"/>
      <c r="AM370" s="116"/>
      <c r="AN370" s="116"/>
      <c r="AO370" s="116"/>
      <c r="AP370" s="116"/>
      <c r="AQ370" s="116"/>
      <c r="AR370" s="116"/>
      <c r="AS370" s="116"/>
      <c r="AT370" s="116"/>
      <c r="AU370" s="116"/>
      <c r="AV370" s="116"/>
      <c r="AW370" s="116"/>
      <c r="AX370" s="116"/>
      <c r="AY370" s="116"/>
      <c r="AZ370" s="116"/>
      <c r="BA370" s="116"/>
      <c r="BB370" s="116"/>
      <c r="BC370" s="116"/>
      <c r="BD370" s="116"/>
      <c r="BE370" s="116"/>
      <c r="BF370" s="116"/>
      <c r="BG370" s="116"/>
      <c r="BH370" s="116"/>
    </row>
    <row r="371" spans="1:60" outlineLevel="1" x14ac:dyDescent="0.2">
      <c r="A371" s="119"/>
      <c r="B371" s="120"/>
      <c r="C371" s="146" t="s">
        <v>799</v>
      </c>
      <c r="D371" s="122"/>
      <c r="E371" s="123">
        <v>11.01</v>
      </c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16"/>
      <c r="Z371" s="116"/>
      <c r="AA371" s="116"/>
      <c r="AB371" s="116"/>
      <c r="AC371" s="116"/>
      <c r="AD371" s="116"/>
      <c r="AE371" s="116"/>
      <c r="AF371" s="116"/>
      <c r="AG371" s="116" t="s">
        <v>138</v>
      </c>
      <c r="AH371" s="116">
        <v>0</v>
      </c>
      <c r="AI371" s="116"/>
      <c r="AJ371" s="116"/>
      <c r="AK371" s="116"/>
      <c r="AL371" s="116"/>
      <c r="AM371" s="116"/>
      <c r="AN371" s="116"/>
      <c r="AO371" s="116"/>
      <c r="AP371" s="116"/>
      <c r="AQ371" s="116"/>
      <c r="AR371" s="116"/>
      <c r="AS371" s="116"/>
      <c r="AT371" s="116"/>
      <c r="AU371" s="116"/>
      <c r="AV371" s="116"/>
      <c r="AW371" s="116"/>
      <c r="AX371" s="116"/>
      <c r="AY371" s="116"/>
      <c r="AZ371" s="116"/>
      <c r="BA371" s="116"/>
      <c r="BB371" s="116"/>
      <c r="BC371" s="116"/>
      <c r="BD371" s="116"/>
      <c r="BE371" s="116"/>
      <c r="BF371" s="116"/>
      <c r="BG371" s="116"/>
      <c r="BH371" s="116"/>
    </row>
    <row r="372" spans="1:60" outlineLevel="1" x14ac:dyDescent="0.2">
      <c r="A372" s="119"/>
      <c r="B372" s="120"/>
      <c r="C372" s="146" t="s">
        <v>661</v>
      </c>
      <c r="D372" s="122"/>
      <c r="E372" s="123">
        <v>2.34</v>
      </c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16"/>
      <c r="Z372" s="116"/>
      <c r="AA372" s="116"/>
      <c r="AB372" s="116"/>
      <c r="AC372" s="116"/>
      <c r="AD372" s="116"/>
      <c r="AE372" s="116"/>
      <c r="AF372" s="116"/>
      <c r="AG372" s="116" t="s">
        <v>138</v>
      </c>
      <c r="AH372" s="116">
        <v>0</v>
      </c>
      <c r="AI372" s="116"/>
      <c r="AJ372" s="116"/>
      <c r="AK372" s="116"/>
      <c r="AL372" s="116"/>
      <c r="AM372" s="116"/>
      <c r="AN372" s="116"/>
      <c r="AO372" s="116"/>
      <c r="AP372" s="116"/>
      <c r="AQ372" s="116"/>
      <c r="AR372" s="116"/>
      <c r="AS372" s="116"/>
      <c r="AT372" s="116"/>
      <c r="AU372" s="116"/>
      <c r="AV372" s="116"/>
      <c r="AW372" s="116"/>
      <c r="AX372" s="116"/>
      <c r="AY372" s="116"/>
      <c r="AZ372" s="116"/>
      <c r="BA372" s="116"/>
      <c r="BB372" s="116"/>
      <c r="BC372" s="116"/>
      <c r="BD372" s="116"/>
      <c r="BE372" s="116"/>
      <c r="BF372" s="116"/>
      <c r="BG372" s="116"/>
      <c r="BH372" s="116"/>
    </row>
    <row r="373" spans="1:60" outlineLevel="1" x14ac:dyDescent="0.2">
      <c r="A373" s="131">
        <v>145</v>
      </c>
      <c r="B373" s="132" t="s">
        <v>354</v>
      </c>
      <c r="C373" s="145" t="s">
        <v>355</v>
      </c>
      <c r="D373" s="133" t="s">
        <v>135</v>
      </c>
      <c r="E373" s="134">
        <v>162.43</v>
      </c>
      <c r="F373" s="135"/>
      <c r="G373" s="136">
        <f>ROUND(E373*F373,2)</f>
        <v>0</v>
      </c>
      <c r="H373" s="121">
        <v>3.79</v>
      </c>
      <c r="I373" s="121">
        <f>ROUND(E373*H373,2)</f>
        <v>615.61</v>
      </c>
      <c r="J373" s="121">
        <v>49.61</v>
      </c>
      <c r="K373" s="121">
        <f>ROUND(E373*J373,2)</f>
        <v>8058.15</v>
      </c>
      <c r="L373" s="121">
        <v>15</v>
      </c>
      <c r="M373" s="121">
        <f>G373*(1+L373/100)</f>
        <v>0</v>
      </c>
      <c r="N373" s="121">
        <v>1.3999999999999999E-4</v>
      </c>
      <c r="O373" s="121">
        <f>ROUND(E373*N373,2)</f>
        <v>0.02</v>
      </c>
      <c r="P373" s="121">
        <v>0</v>
      </c>
      <c r="Q373" s="121">
        <f>ROUND(E373*P373,2)</f>
        <v>0</v>
      </c>
      <c r="R373" s="121"/>
      <c r="S373" s="121" t="s">
        <v>130</v>
      </c>
      <c r="T373" s="121" t="s">
        <v>136</v>
      </c>
      <c r="U373" s="121">
        <v>0.10191</v>
      </c>
      <c r="V373" s="121">
        <f>ROUND(E373*U373,2)</f>
        <v>16.55</v>
      </c>
      <c r="W373" s="121"/>
      <c r="X373" s="121" t="s">
        <v>131</v>
      </c>
      <c r="Y373" s="116"/>
      <c r="Z373" s="116"/>
      <c r="AA373" s="116"/>
      <c r="AB373" s="116"/>
      <c r="AC373" s="116"/>
      <c r="AD373" s="116"/>
      <c r="AE373" s="116"/>
      <c r="AF373" s="116"/>
      <c r="AG373" s="116" t="s">
        <v>132</v>
      </c>
      <c r="AH373" s="116"/>
      <c r="AI373" s="116"/>
      <c r="AJ373" s="116"/>
      <c r="AK373" s="116"/>
      <c r="AL373" s="116"/>
      <c r="AM373" s="116"/>
      <c r="AN373" s="116"/>
      <c r="AO373" s="116"/>
      <c r="AP373" s="116"/>
      <c r="AQ373" s="116"/>
      <c r="AR373" s="116"/>
      <c r="AS373" s="116"/>
      <c r="AT373" s="116"/>
      <c r="AU373" s="116"/>
      <c r="AV373" s="116"/>
      <c r="AW373" s="116"/>
      <c r="AX373" s="116"/>
      <c r="AY373" s="116"/>
      <c r="AZ373" s="116"/>
      <c r="BA373" s="116"/>
      <c r="BB373" s="116"/>
      <c r="BC373" s="116"/>
      <c r="BD373" s="116"/>
      <c r="BE373" s="116"/>
      <c r="BF373" s="116"/>
      <c r="BG373" s="116"/>
      <c r="BH373" s="116"/>
    </row>
    <row r="374" spans="1:60" outlineLevel="1" x14ac:dyDescent="0.2">
      <c r="A374" s="119"/>
      <c r="B374" s="120"/>
      <c r="C374" s="146" t="s">
        <v>356</v>
      </c>
      <c r="D374" s="122"/>
      <c r="E374" s="123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16"/>
      <c r="Z374" s="116"/>
      <c r="AA374" s="116"/>
      <c r="AB374" s="116"/>
      <c r="AC374" s="116"/>
      <c r="AD374" s="116"/>
      <c r="AE374" s="116"/>
      <c r="AF374" s="116"/>
      <c r="AG374" s="116" t="s">
        <v>138</v>
      </c>
      <c r="AH374" s="116">
        <v>0</v>
      </c>
      <c r="AI374" s="116"/>
      <c r="AJ374" s="116"/>
      <c r="AK374" s="116"/>
      <c r="AL374" s="116"/>
      <c r="AM374" s="116"/>
      <c r="AN374" s="116"/>
      <c r="AO374" s="116"/>
      <c r="AP374" s="116"/>
      <c r="AQ374" s="116"/>
      <c r="AR374" s="116"/>
      <c r="AS374" s="116"/>
      <c r="AT374" s="116"/>
      <c r="AU374" s="116"/>
      <c r="AV374" s="116"/>
      <c r="AW374" s="116"/>
      <c r="AX374" s="116"/>
      <c r="AY374" s="116"/>
      <c r="AZ374" s="116"/>
      <c r="BA374" s="116"/>
      <c r="BB374" s="116"/>
      <c r="BC374" s="116"/>
      <c r="BD374" s="116"/>
      <c r="BE374" s="116"/>
      <c r="BF374" s="116"/>
      <c r="BG374" s="116"/>
      <c r="BH374" s="116"/>
    </row>
    <row r="375" spans="1:60" outlineLevel="1" x14ac:dyDescent="0.2">
      <c r="A375" s="119"/>
      <c r="B375" s="120"/>
      <c r="C375" s="146" t="s">
        <v>175</v>
      </c>
      <c r="D375" s="122"/>
      <c r="E375" s="123">
        <v>30.16</v>
      </c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16"/>
      <c r="Z375" s="116"/>
      <c r="AA375" s="116"/>
      <c r="AB375" s="116"/>
      <c r="AC375" s="116"/>
      <c r="AD375" s="116"/>
      <c r="AE375" s="116"/>
      <c r="AF375" s="116"/>
      <c r="AG375" s="116" t="s">
        <v>138</v>
      </c>
      <c r="AH375" s="116">
        <v>0</v>
      </c>
      <c r="AI375" s="116"/>
      <c r="AJ375" s="116"/>
      <c r="AK375" s="116"/>
      <c r="AL375" s="116"/>
      <c r="AM375" s="116"/>
      <c r="AN375" s="116"/>
      <c r="AO375" s="116"/>
      <c r="AP375" s="116"/>
      <c r="AQ375" s="116"/>
      <c r="AR375" s="116"/>
      <c r="AS375" s="116"/>
      <c r="AT375" s="116"/>
      <c r="AU375" s="116"/>
      <c r="AV375" s="116"/>
      <c r="AW375" s="116"/>
      <c r="AX375" s="116"/>
      <c r="AY375" s="116"/>
      <c r="AZ375" s="116"/>
      <c r="BA375" s="116"/>
      <c r="BB375" s="116"/>
      <c r="BC375" s="116"/>
      <c r="BD375" s="116"/>
      <c r="BE375" s="116"/>
      <c r="BF375" s="116"/>
      <c r="BG375" s="116"/>
      <c r="BH375" s="116"/>
    </row>
    <row r="376" spans="1:60" outlineLevel="1" x14ac:dyDescent="0.2">
      <c r="A376" s="119"/>
      <c r="B376" s="120"/>
      <c r="C376" s="146" t="s">
        <v>179</v>
      </c>
      <c r="D376" s="122"/>
      <c r="E376" s="123">
        <v>9.8800000000000008</v>
      </c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16"/>
      <c r="Z376" s="116"/>
      <c r="AA376" s="116"/>
      <c r="AB376" s="116"/>
      <c r="AC376" s="116"/>
      <c r="AD376" s="116"/>
      <c r="AE376" s="116"/>
      <c r="AF376" s="116"/>
      <c r="AG376" s="116" t="s">
        <v>138</v>
      </c>
      <c r="AH376" s="116">
        <v>0</v>
      </c>
      <c r="AI376" s="116"/>
      <c r="AJ376" s="116"/>
      <c r="AK376" s="116"/>
      <c r="AL376" s="116"/>
      <c r="AM376" s="116"/>
      <c r="AN376" s="116"/>
      <c r="AO376" s="116"/>
      <c r="AP376" s="116"/>
      <c r="AQ376" s="116"/>
      <c r="AR376" s="116"/>
      <c r="AS376" s="116"/>
      <c r="AT376" s="116"/>
      <c r="AU376" s="116"/>
      <c r="AV376" s="116"/>
      <c r="AW376" s="116"/>
      <c r="AX376" s="116"/>
      <c r="AY376" s="116"/>
      <c r="AZ376" s="116"/>
      <c r="BA376" s="116"/>
      <c r="BB376" s="116"/>
      <c r="BC376" s="116"/>
      <c r="BD376" s="116"/>
      <c r="BE376" s="116"/>
      <c r="BF376" s="116"/>
      <c r="BG376" s="116"/>
      <c r="BH376" s="116"/>
    </row>
    <row r="377" spans="1:60" outlineLevel="1" x14ac:dyDescent="0.2">
      <c r="A377" s="119"/>
      <c r="B377" s="120"/>
      <c r="C377" s="146" t="s">
        <v>755</v>
      </c>
      <c r="D377" s="122"/>
      <c r="E377" s="123">
        <v>4.8</v>
      </c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16"/>
      <c r="Z377" s="116"/>
      <c r="AA377" s="116"/>
      <c r="AB377" s="116"/>
      <c r="AC377" s="116"/>
      <c r="AD377" s="116"/>
      <c r="AE377" s="116"/>
      <c r="AF377" s="116"/>
      <c r="AG377" s="116" t="s">
        <v>138</v>
      </c>
      <c r="AH377" s="116">
        <v>0</v>
      </c>
      <c r="AI377" s="116"/>
      <c r="AJ377" s="116"/>
      <c r="AK377" s="116"/>
      <c r="AL377" s="116"/>
      <c r="AM377" s="116"/>
      <c r="AN377" s="116"/>
      <c r="AO377" s="116"/>
      <c r="AP377" s="116"/>
      <c r="AQ377" s="116"/>
      <c r="AR377" s="116"/>
      <c r="AS377" s="116"/>
      <c r="AT377" s="116"/>
      <c r="AU377" s="116"/>
      <c r="AV377" s="116"/>
      <c r="AW377" s="116"/>
      <c r="AX377" s="116"/>
      <c r="AY377" s="116"/>
      <c r="AZ377" s="116"/>
      <c r="BA377" s="116"/>
      <c r="BB377" s="116"/>
      <c r="BC377" s="116"/>
      <c r="BD377" s="116"/>
      <c r="BE377" s="116"/>
      <c r="BF377" s="116"/>
      <c r="BG377" s="116"/>
      <c r="BH377" s="116"/>
    </row>
    <row r="378" spans="1:60" outlineLevel="1" x14ac:dyDescent="0.2">
      <c r="A378" s="119"/>
      <c r="B378" s="120"/>
      <c r="C378" s="146" t="s">
        <v>357</v>
      </c>
      <c r="D378" s="122"/>
      <c r="E378" s="123">
        <v>11.44</v>
      </c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16"/>
      <c r="Z378" s="116"/>
      <c r="AA378" s="116"/>
      <c r="AB378" s="116"/>
      <c r="AC378" s="116"/>
      <c r="AD378" s="116"/>
      <c r="AE378" s="116"/>
      <c r="AF378" s="116"/>
      <c r="AG378" s="116" t="s">
        <v>138</v>
      </c>
      <c r="AH378" s="116">
        <v>0</v>
      </c>
      <c r="AI378" s="116"/>
      <c r="AJ378" s="116"/>
      <c r="AK378" s="116"/>
      <c r="AL378" s="116"/>
      <c r="AM378" s="116"/>
      <c r="AN378" s="116"/>
      <c r="AO378" s="116"/>
      <c r="AP378" s="116"/>
      <c r="AQ378" s="116"/>
      <c r="AR378" s="116"/>
      <c r="AS378" s="116"/>
      <c r="AT378" s="116"/>
      <c r="AU378" s="116"/>
      <c r="AV378" s="116"/>
      <c r="AW378" s="116"/>
      <c r="AX378" s="116"/>
      <c r="AY378" s="116"/>
      <c r="AZ378" s="116"/>
      <c r="BA378" s="116"/>
      <c r="BB378" s="116"/>
      <c r="BC378" s="116"/>
      <c r="BD378" s="116"/>
      <c r="BE378" s="116"/>
      <c r="BF378" s="116"/>
      <c r="BG378" s="116"/>
      <c r="BH378" s="116"/>
    </row>
    <row r="379" spans="1:60" outlineLevel="1" x14ac:dyDescent="0.2">
      <c r="A379" s="119"/>
      <c r="B379" s="120"/>
      <c r="C379" s="146" t="s">
        <v>183</v>
      </c>
      <c r="D379" s="122"/>
      <c r="E379" s="123">
        <v>41.6</v>
      </c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16"/>
      <c r="Z379" s="116"/>
      <c r="AA379" s="116"/>
      <c r="AB379" s="116"/>
      <c r="AC379" s="116"/>
      <c r="AD379" s="116"/>
      <c r="AE379" s="116"/>
      <c r="AF379" s="116"/>
      <c r="AG379" s="116" t="s">
        <v>138</v>
      </c>
      <c r="AH379" s="116">
        <v>0</v>
      </c>
      <c r="AI379" s="116"/>
      <c r="AJ379" s="116"/>
      <c r="AK379" s="116"/>
      <c r="AL379" s="116"/>
      <c r="AM379" s="116"/>
      <c r="AN379" s="116"/>
      <c r="AO379" s="116"/>
      <c r="AP379" s="116"/>
      <c r="AQ379" s="116"/>
      <c r="AR379" s="116"/>
      <c r="AS379" s="116"/>
      <c r="AT379" s="116"/>
      <c r="AU379" s="116"/>
      <c r="AV379" s="116"/>
      <c r="AW379" s="116"/>
      <c r="AX379" s="116"/>
      <c r="AY379" s="116"/>
      <c r="AZ379" s="116"/>
      <c r="BA379" s="116"/>
      <c r="BB379" s="116"/>
      <c r="BC379" s="116"/>
      <c r="BD379" s="116"/>
      <c r="BE379" s="116"/>
      <c r="BF379" s="116"/>
      <c r="BG379" s="116"/>
      <c r="BH379" s="116"/>
    </row>
    <row r="380" spans="1:60" outlineLevel="1" x14ac:dyDescent="0.2">
      <c r="A380" s="119"/>
      <c r="B380" s="120"/>
      <c r="C380" s="146" t="s">
        <v>185</v>
      </c>
      <c r="D380" s="122"/>
      <c r="E380" s="123">
        <v>29.64</v>
      </c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16"/>
      <c r="Z380" s="116"/>
      <c r="AA380" s="116"/>
      <c r="AB380" s="116"/>
      <c r="AC380" s="116"/>
      <c r="AD380" s="116"/>
      <c r="AE380" s="116"/>
      <c r="AF380" s="116"/>
      <c r="AG380" s="116" t="s">
        <v>138</v>
      </c>
      <c r="AH380" s="116">
        <v>0</v>
      </c>
      <c r="AI380" s="116"/>
      <c r="AJ380" s="116"/>
      <c r="AK380" s="116"/>
      <c r="AL380" s="116"/>
      <c r="AM380" s="116"/>
      <c r="AN380" s="116"/>
      <c r="AO380" s="116"/>
      <c r="AP380" s="116"/>
      <c r="AQ380" s="116"/>
      <c r="AR380" s="116"/>
      <c r="AS380" s="116"/>
      <c r="AT380" s="116"/>
      <c r="AU380" s="116"/>
      <c r="AV380" s="116"/>
      <c r="AW380" s="116"/>
      <c r="AX380" s="116"/>
      <c r="AY380" s="116"/>
      <c r="AZ380" s="116"/>
      <c r="BA380" s="116"/>
      <c r="BB380" s="116"/>
      <c r="BC380" s="116"/>
      <c r="BD380" s="116"/>
      <c r="BE380" s="116"/>
      <c r="BF380" s="116"/>
      <c r="BG380" s="116"/>
      <c r="BH380" s="116"/>
    </row>
    <row r="381" spans="1:60" outlineLevel="1" x14ac:dyDescent="0.2">
      <c r="A381" s="119"/>
      <c r="B381" s="120"/>
      <c r="C381" s="146" t="s">
        <v>358</v>
      </c>
      <c r="D381" s="122"/>
      <c r="E381" s="123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16"/>
      <c r="Z381" s="116"/>
      <c r="AA381" s="116"/>
      <c r="AB381" s="116"/>
      <c r="AC381" s="116"/>
      <c r="AD381" s="116"/>
      <c r="AE381" s="116"/>
      <c r="AF381" s="116"/>
      <c r="AG381" s="116" t="s">
        <v>138</v>
      </c>
      <c r="AH381" s="116">
        <v>0</v>
      </c>
      <c r="AI381" s="116"/>
      <c r="AJ381" s="116"/>
      <c r="AK381" s="116"/>
      <c r="AL381" s="116"/>
      <c r="AM381" s="116"/>
      <c r="AN381" s="116"/>
      <c r="AO381" s="116"/>
      <c r="AP381" s="116"/>
      <c r="AQ381" s="116"/>
      <c r="AR381" s="116"/>
      <c r="AS381" s="116"/>
      <c r="AT381" s="116"/>
      <c r="AU381" s="116"/>
      <c r="AV381" s="116"/>
      <c r="AW381" s="116"/>
      <c r="AX381" s="116"/>
      <c r="AY381" s="116"/>
      <c r="AZ381" s="116"/>
      <c r="BA381" s="116"/>
      <c r="BB381" s="116"/>
      <c r="BC381" s="116"/>
      <c r="BD381" s="116"/>
      <c r="BE381" s="116"/>
      <c r="BF381" s="116"/>
      <c r="BG381" s="116"/>
      <c r="BH381" s="116"/>
    </row>
    <row r="382" spans="1:60" outlineLevel="1" x14ac:dyDescent="0.2">
      <c r="A382" s="119"/>
      <c r="B382" s="120"/>
      <c r="C382" s="146" t="s">
        <v>163</v>
      </c>
      <c r="D382" s="122"/>
      <c r="E382" s="123">
        <v>5.85</v>
      </c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16"/>
      <c r="Z382" s="116"/>
      <c r="AA382" s="116"/>
      <c r="AB382" s="116"/>
      <c r="AC382" s="116"/>
      <c r="AD382" s="116"/>
      <c r="AE382" s="116"/>
      <c r="AF382" s="116"/>
      <c r="AG382" s="116" t="s">
        <v>138</v>
      </c>
      <c r="AH382" s="116">
        <v>0</v>
      </c>
      <c r="AI382" s="116"/>
      <c r="AJ382" s="116"/>
      <c r="AK382" s="116"/>
      <c r="AL382" s="116"/>
      <c r="AM382" s="116"/>
      <c r="AN382" s="116"/>
      <c r="AO382" s="116"/>
      <c r="AP382" s="116"/>
      <c r="AQ382" s="116"/>
      <c r="AR382" s="116"/>
      <c r="AS382" s="116"/>
      <c r="AT382" s="116"/>
      <c r="AU382" s="116"/>
      <c r="AV382" s="116"/>
      <c r="AW382" s="116"/>
      <c r="AX382" s="116"/>
      <c r="AY382" s="116"/>
      <c r="AZ382" s="116"/>
      <c r="BA382" s="116"/>
      <c r="BB382" s="116"/>
      <c r="BC382" s="116"/>
      <c r="BD382" s="116"/>
      <c r="BE382" s="116"/>
      <c r="BF382" s="116"/>
      <c r="BG382" s="116"/>
      <c r="BH382" s="116"/>
    </row>
    <row r="383" spans="1:60" outlineLevel="1" x14ac:dyDescent="0.2">
      <c r="A383" s="119"/>
      <c r="B383" s="120"/>
      <c r="C383" s="146" t="s">
        <v>164</v>
      </c>
      <c r="D383" s="122"/>
      <c r="E383" s="123">
        <v>0.78</v>
      </c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16"/>
      <c r="Z383" s="116"/>
      <c r="AA383" s="116"/>
      <c r="AB383" s="116"/>
      <c r="AC383" s="116"/>
      <c r="AD383" s="116"/>
      <c r="AE383" s="116"/>
      <c r="AF383" s="116"/>
      <c r="AG383" s="116" t="s">
        <v>138</v>
      </c>
      <c r="AH383" s="116">
        <v>0</v>
      </c>
      <c r="AI383" s="116"/>
      <c r="AJ383" s="116"/>
      <c r="AK383" s="116"/>
      <c r="AL383" s="116"/>
      <c r="AM383" s="116"/>
      <c r="AN383" s="116"/>
      <c r="AO383" s="116"/>
      <c r="AP383" s="116"/>
      <c r="AQ383" s="116"/>
      <c r="AR383" s="116"/>
      <c r="AS383" s="116"/>
      <c r="AT383" s="116"/>
      <c r="AU383" s="116"/>
      <c r="AV383" s="116"/>
      <c r="AW383" s="116"/>
      <c r="AX383" s="116"/>
      <c r="AY383" s="116"/>
      <c r="AZ383" s="116"/>
      <c r="BA383" s="116"/>
      <c r="BB383" s="116"/>
      <c r="BC383" s="116"/>
      <c r="BD383" s="116"/>
      <c r="BE383" s="116"/>
      <c r="BF383" s="116"/>
      <c r="BG383" s="116"/>
      <c r="BH383" s="116"/>
    </row>
    <row r="384" spans="1:60" outlineLevel="1" x14ac:dyDescent="0.2">
      <c r="A384" s="119"/>
      <c r="B384" s="120"/>
      <c r="C384" s="146" t="s">
        <v>165</v>
      </c>
      <c r="D384" s="122"/>
      <c r="E384" s="123">
        <v>3.99</v>
      </c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16"/>
      <c r="Z384" s="116"/>
      <c r="AA384" s="116"/>
      <c r="AB384" s="116"/>
      <c r="AC384" s="116"/>
      <c r="AD384" s="116"/>
      <c r="AE384" s="116"/>
      <c r="AF384" s="116"/>
      <c r="AG384" s="116" t="s">
        <v>138</v>
      </c>
      <c r="AH384" s="116">
        <v>0</v>
      </c>
      <c r="AI384" s="116"/>
      <c r="AJ384" s="116"/>
      <c r="AK384" s="116"/>
      <c r="AL384" s="116"/>
      <c r="AM384" s="116"/>
      <c r="AN384" s="116"/>
      <c r="AO384" s="116"/>
      <c r="AP384" s="116"/>
      <c r="AQ384" s="116"/>
      <c r="AR384" s="116"/>
      <c r="AS384" s="116"/>
      <c r="AT384" s="116"/>
      <c r="AU384" s="116"/>
      <c r="AV384" s="116"/>
      <c r="AW384" s="116"/>
      <c r="AX384" s="116"/>
      <c r="AY384" s="116"/>
      <c r="AZ384" s="116"/>
      <c r="BA384" s="116"/>
      <c r="BB384" s="116"/>
      <c r="BC384" s="116"/>
      <c r="BD384" s="116"/>
      <c r="BE384" s="116"/>
      <c r="BF384" s="116"/>
      <c r="BG384" s="116"/>
      <c r="BH384" s="116"/>
    </row>
    <row r="385" spans="1:60" outlineLevel="1" x14ac:dyDescent="0.2">
      <c r="A385" s="119"/>
      <c r="B385" s="120"/>
      <c r="C385" s="146" t="s">
        <v>166</v>
      </c>
      <c r="D385" s="122"/>
      <c r="E385" s="123">
        <v>1.17</v>
      </c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16"/>
      <c r="Z385" s="116"/>
      <c r="AA385" s="116"/>
      <c r="AB385" s="116"/>
      <c r="AC385" s="116"/>
      <c r="AD385" s="116"/>
      <c r="AE385" s="116"/>
      <c r="AF385" s="116"/>
      <c r="AG385" s="116" t="s">
        <v>138</v>
      </c>
      <c r="AH385" s="116">
        <v>0</v>
      </c>
      <c r="AI385" s="116"/>
      <c r="AJ385" s="116"/>
      <c r="AK385" s="116"/>
      <c r="AL385" s="116"/>
      <c r="AM385" s="116"/>
      <c r="AN385" s="116"/>
      <c r="AO385" s="116"/>
      <c r="AP385" s="116"/>
      <c r="AQ385" s="116"/>
      <c r="AR385" s="116"/>
      <c r="AS385" s="116"/>
      <c r="AT385" s="116"/>
      <c r="AU385" s="116"/>
      <c r="AV385" s="116"/>
      <c r="AW385" s="116"/>
      <c r="AX385" s="116"/>
      <c r="AY385" s="116"/>
      <c r="AZ385" s="116"/>
      <c r="BA385" s="116"/>
      <c r="BB385" s="116"/>
      <c r="BC385" s="116"/>
      <c r="BD385" s="116"/>
      <c r="BE385" s="116"/>
      <c r="BF385" s="116"/>
      <c r="BG385" s="116"/>
      <c r="BH385" s="116"/>
    </row>
    <row r="386" spans="1:60" outlineLevel="1" x14ac:dyDescent="0.2">
      <c r="A386" s="119"/>
      <c r="B386" s="120"/>
      <c r="C386" s="146" t="s">
        <v>167</v>
      </c>
      <c r="D386" s="122"/>
      <c r="E386" s="123">
        <v>15</v>
      </c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16"/>
      <c r="Z386" s="116"/>
      <c r="AA386" s="116"/>
      <c r="AB386" s="116"/>
      <c r="AC386" s="116"/>
      <c r="AD386" s="116"/>
      <c r="AE386" s="116"/>
      <c r="AF386" s="116"/>
      <c r="AG386" s="116" t="s">
        <v>138</v>
      </c>
      <c r="AH386" s="116">
        <v>0</v>
      </c>
      <c r="AI386" s="116"/>
      <c r="AJ386" s="116"/>
      <c r="AK386" s="116"/>
      <c r="AL386" s="116"/>
      <c r="AM386" s="116"/>
      <c r="AN386" s="116"/>
      <c r="AO386" s="116"/>
      <c r="AP386" s="116"/>
      <c r="AQ386" s="116"/>
      <c r="AR386" s="116"/>
      <c r="AS386" s="116"/>
      <c r="AT386" s="116"/>
      <c r="AU386" s="116"/>
      <c r="AV386" s="116"/>
      <c r="AW386" s="116"/>
      <c r="AX386" s="116"/>
      <c r="AY386" s="116"/>
      <c r="AZ386" s="116"/>
      <c r="BA386" s="116"/>
      <c r="BB386" s="116"/>
      <c r="BC386" s="116"/>
      <c r="BD386" s="116"/>
      <c r="BE386" s="116"/>
      <c r="BF386" s="116"/>
      <c r="BG386" s="116"/>
      <c r="BH386" s="116"/>
    </row>
    <row r="387" spans="1:60" outlineLevel="1" x14ac:dyDescent="0.2">
      <c r="A387" s="119"/>
      <c r="B387" s="120"/>
      <c r="C387" s="146" t="s">
        <v>168</v>
      </c>
      <c r="D387" s="122"/>
      <c r="E387" s="123">
        <v>8.1199999999999992</v>
      </c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16"/>
      <c r="Z387" s="116"/>
      <c r="AA387" s="116"/>
      <c r="AB387" s="116"/>
      <c r="AC387" s="116"/>
      <c r="AD387" s="116"/>
      <c r="AE387" s="116"/>
      <c r="AF387" s="116"/>
      <c r="AG387" s="116" t="s">
        <v>138</v>
      </c>
      <c r="AH387" s="116">
        <v>0</v>
      </c>
      <c r="AI387" s="116"/>
      <c r="AJ387" s="116"/>
      <c r="AK387" s="116"/>
      <c r="AL387" s="116"/>
      <c r="AM387" s="116"/>
      <c r="AN387" s="116"/>
      <c r="AO387" s="116"/>
      <c r="AP387" s="116"/>
      <c r="AQ387" s="116"/>
      <c r="AR387" s="116"/>
      <c r="AS387" s="116"/>
      <c r="AT387" s="116"/>
      <c r="AU387" s="116"/>
      <c r="AV387" s="116"/>
      <c r="AW387" s="116"/>
      <c r="AX387" s="116"/>
      <c r="AY387" s="116"/>
      <c r="AZ387" s="116"/>
      <c r="BA387" s="116"/>
      <c r="BB387" s="116"/>
      <c r="BC387" s="116"/>
      <c r="BD387" s="116"/>
      <c r="BE387" s="116"/>
      <c r="BF387" s="116"/>
      <c r="BG387" s="116"/>
      <c r="BH387" s="116"/>
    </row>
    <row r="388" spans="1:60" outlineLevel="1" x14ac:dyDescent="0.2">
      <c r="A388" s="131">
        <v>146</v>
      </c>
      <c r="B388" s="132" t="s">
        <v>359</v>
      </c>
      <c r="C388" s="145" t="s">
        <v>360</v>
      </c>
      <c r="D388" s="133" t="s">
        <v>135</v>
      </c>
      <c r="E388" s="134">
        <v>34.909999999999997</v>
      </c>
      <c r="F388" s="135"/>
      <c r="G388" s="136">
        <f>ROUND(E388*F388,2)</f>
        <v>0</v>
      </c>
      <c r="H388" s="121">
        <v>9.81</v>
      </c>
      <c r="I388" s="121">
        <f>ROUND(E388*H388,2)</f>
        <v>342.47</v>
      </c>
      <c r="J388" s="121">
        <v>6.59</v>
      </c>
      <c r="K388" s="121">
        <f>ROUND(E388*J388,2)</f>
        <v>230.06</v>
      </c>
      <c r="L388" s="121">
        <v>15</v>
      </c>
      <c r="M388" s="121">
        <f>G388*(1+L388/100)</f>
        <v>0</v>
      </c>
      <c r="N388" s="121">
        <v>3.5E-4</v>
      </c>
      <c r="O388" s="121">
        <f>ROUND(E388*N388,2)</f>
        <v>0.01</v>
      </c>
      <c r="P388" s="121">
        <v>0</v>
      </c>
      <c r="Q388" s="121">
        <f>ROUND(E388*P388,2)</f>
        <v>0</v>
      </c>
      <c r="R388" s="121"/>
      <c r="S388" s="121" t="s">
        <v>130</v>
      </c>
      <c r="T388" s="121" t="s">
        <v>130</v>
      </c>
      <c r="U388" s="121">
        <v>1.35E-2</v>
      </c>
      <c r="V388" s="121">
        <f>ROUND(E388*U388,2)</f>
        <v>0.47</v>
      </c>
      <c r="W388" s="121"/>
      <c r="X388" s="121" t="s">
        <v>131</v>
      </c>
      <c r="Y388" s="116"/>
      <c r="Z388" s="116"/>
      <c r="AA388" s="116"/>
      <c r="AB388" s="116"/>
      <c r="AC388" s="116"/>
      <c r="AD388" s="116"/>
      <c r="AE388" s="116"/>
      <c r="AF388" s="116"/>
      <c r="AG388" s="116" t="s">
        <v>132</v>
      </c>
      <c r="AH388" s="116"/>
      <c r="AI388" s="116"/>
      <c r="AJ388" s="116"/>
      <c r="AK388" s="116"/>
      <c r="AL388" s="116"/>
      <c r="AM388" s="116"/>
      <c r="AN388" s="116"/>
      <c r="AO388" s="116"/>
      <c r="AP388" s="116"/>
      <c r="AQ388" s="116"/>
      <c r="AR388" s="116"/>
      <c r="AS388" s="116"/>
      <c r="AT388" s="116"/>
      <c r="AU388" s="116"/>
      <c r="AV388" s="116"/>
      <c r="AW388" s="116"/>
      <c r="AX388" s="116"/>
      <c r="AY388" s="116"/>
      <c r="AZ388" s="116"/>
      <c r="BA388" s="116"/>
      <c r="BB388" s="116"/>
      <c r="BC388" s="116"/>
      <c r="BD388" s="116"/>
      <c r="BE388" s="116"/>
      <c r="BF388" s="116"/>
      <c r="BG388" s="116"/>
      <c r="BH388" s="116"/>
    </row>
    <row r="389" spans="1:60" outlineLevel="1" x14ac:dyDescent="0.2">
      <c r="A389" s="119"/>
      <c r="B389" s="120"/>
      <c r="C389" s="146" t="s">
        <v>163</v>
      </c>
      <c r="D389" s="122"/>
      <c r="E389" s="123">
        <v>5.85</v>
      </c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16"/>
      <c r="Z389" s="116"/>
      <c r="AA389" s="116"/>
      <c r="AB389" s="116"/>
      <c r="AC389" s="116"/>
      <c r="AD389" s="116"/>
      <c r="AE389" s="116"/>
      <c r="AF389" s="116"/>
      <c r="AG389" s="116" t="s">
        <v>138</v>
      </c>
      <c r="AH389" s="116">
        <v>0</v>
      </c>
      <c r="AI389" s="116"/>
      <c r="AJ389" s="116"/>
      <c r="AK389" s="116"/>
      <c r="AL389" s="116"/>
      <c r="AM389" s="116"/>
      <c r="AN389" s="116"/>
      <c r="AO389" s="116"/>
      <c r="AP389" s="116"/>
      <c r="AQ389" s="116"/>
      <c r="AR389" s="116"/>
      <c r="AS389" s="116"/>
      <c r="AT389" s="116"/>
      <c r="AU389" s="116"/>
      <c r="AV389" s="116"/>
      <c r="AW389" s="116"/>
      <c r="AX389" s="116"/>
      <c r="AY389" s="116"/>
      <c r="AZ389" s="116"/>
      <c r="BA389" s="116"/>
      <c r="BB389" s="116"/>
      <c r="BC389" s="116"/>
      <c r="BD389" s="116"/>
      <c r="BE389" s="116"/>
      <c r="BF389" s="116"/>
      <c r="BG389" s="116"/>
      <c r="BH389" s="116"/>
    </row>
    <row r="390" spans="1:60" outlineLevel="1" x14ac:dyDescent="0.2">
      <c r="A390" s="119"/>
      <c r="B390" s="120"/>
      <c r="C390" s="146" t="s">
        <v>164</v>
      </c>
      <c r="D390" s="122"/>
      <c r="E390" s="123">
        <v>0.78</v>
      </c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16"/>
      <c r="Z390" s="116"/>
      <c r="AA390" s="116"/>
      <c r="AB390" s="116"/>
      <c r="AC390" s="116"/>
      <c r="AD390" s="116"/>
      <c r="AE390" s="116"/>
      <c r="AF390" s="116"/>
      <c r="AG390" s="116" t="s">
        <v>138</v>
      </c>
      <c r="AH390" s="116">
        <v>0</v>
      </c>
      <c r="AI390" s="116"/>
      <c r="AJ390" s="116"/>
      <c r="AK390" s="116"/>
      <c r="AL390" s="116"/>
      <c r="AM390" s="116"/>
      <c r="AN390" s="116"/>
      <c r="AO390" s="116"/>
      <c r="AP390" s="116"/>
      <c r="AQ390" s="116"/>
      <c r="AR390" s="116"/>
      <c r="AS390" s="116"/>
      <c r="AT390" s="116"/>
      <c r="AU390" s="116"/>
      <c r="AV390" s="116"/>
      <c r="AW390" s="116"/>
      <c r="AX390" s="116"/>
      <c r="AY390" s="116"/>
      <c r="AZ390" s="116"/>
      <c r="BA390" s="116"/>
      <c r="BB390" s="116"/>
      <c r="BC390" s="116"/>
      <c r="BD390" s="116"/>
      <c r="BE390" s="116"/>
      <c r="BF390" s="116"/>
      <c r="BG390" s="116"/>
      <c r="BH390" s="116"/>
    </row>
    <row r="391" spans="1:60" outlineLevel="1" x14ac:dyDescent="0.2">
      <c r="A391" s="119"/>
      <c r="B391" s="120"/>
      <c r="C391" s="146" t="s">
        <v>165</v>
      </c>
      <c r="D391" s="122"/>
      <c r="E391" s="123">
        <v>3.99</v>
      </c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16"/>
      <c r="Z391" s="116"/>
      <c r="AA391" s="116"/>
      <c r="AB391" s="116"/>
      <c r="AC391" s="116"/>
      <c r="AD391" s="116"/>
      <c r="AE391" s="116"/>
      <c r="AF391" s="116"/>
      <c r="AG391" s="116" t="s">
        <v>138</v>
      </c>
      <c r="AH391" s="116">
        <v>0</v>
      </c>
      <c r="AI391" s="116"/>
      <c r="AJ391" s="116"/>
      <c r="AK391" s="116"/>
      <c r="AL391" s="116"/>
      <c r="AM391" s="116"/>
      <c r="AN391" s="116"/>
      <c r="AO391" s="116"/>
      <c r="AP391" s="116"/>
      <c r="AQ391" s="116"/>
      <c r="AR391" s="116"/>
      <c r="AS391" s="116"/>
      <c r="AT391" s="116"/>
      <c r="AU391" s="116"/>
      <c r="AV391" s="116"/>
      <c r="AW391" s="116"/>
      <c r="AX391" s="116"/>
      <c r="AY391" s="116"/>
      <c r="AZ391" s="116"/>
      <c r="BA391" s="116"/>
      <c r="BB391" s="116"/>
      <c r="BC391" s="116"/>
      <c r="BD391" s="116"/>
      <c r="BE391" s="116"/>
      <c r="BF391" s="116"/>
      <c r="BG391" s="116"/>
      <c r="BH391" s="116"/>
    </row>
    <row r="392" spans="1:60" outlineLevel="1" x14ac:dyDescent="0.2">
      <c r="A392" s="119"/>
      <c r="B392" s="120"/>
      <c r="C392" s="146" t="s">
        <v>166</v>
      </c>
      <c r="D392" s="122"/>
      <c r="E392" s="123">
        <v>1.17</v>
      </c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16"/>
      <c r="Z392" s="116"/>
      <c r="AA392" s="116"/>
      <c r="AB392" s="116"/>
      <c r="AC392" s="116"/>
      <c r="AD392" s="116"/>
      <c r="AE392" s="116"/>
      <c r="AF392" s="116"/>
      <c r="AG392" s="116" t="s">
        <v>138</v>
      </c>
      <c r="AH392" s="116">
        <v>0</v>
      </c>
      <c r="AI392" s="116"/>
      <c r="AJ392" s="116"/>
      <c r="AK392" s="116"/>
      <c r="AL392" s="116"/>
      <c r="AM392" s="116"/>
      <c r="AN392" s="116"/>
      <c r="AO392" s="116"/>
      <c r="AP392" s="116"/>
      <c r="AQ392" s="116"/>
      <c r="AR392" s="116"/>
      <c r="AS392" s="116"/>
      <c r="AT392" s="116"/>
      <c r="AU392" s="116"/>
      <c r="AV392" s="116"/>
      <c r="AW392" s="116"/>
      <c r="AX392" s="116"/>
      <c r="AY392" s="116"/>
      <c r="AZ392" s="116"/>
      <c r="BA392" s="116"/>
      <c r="BB392" s="116"/>
      <c r="BC392" s="116"/>
      <c r="BD392" s="116"/>
      <c r="BE392" s="116"/>
      <c r="BF392" s="116"/>
      <c r="BG392" s="116"/>
      <c r="BH392" s="116"/>
    </row>
    <row r="393" spans="1:60" outlineLevel="1" x14ac:dyDescent="0.2">
      <c r="A393" s="119"/>
      <c r="B393" s="120"/>
      <c r="C393" s="146" t="s">
        <v>167</v>
      </c>
      <c r="D393" s="122"/>
      <c r="E393" s="123">
        <v>15</v>
      </c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16"/>
      <c r="Z393" s="116"/>
      <c r="AA393" s="116"/>
      <c r="AB393" s="116"/>
      <c r="AC393" s="116"/>
      <c r="AD393" s="116"/>
      <c r="AE393" s="116"/>
      <c r="AF393" s="116"/>
      <c r="AG393" s="116" t="s">
        <v>138</v>
      </c>
      <c r="AH393" s="116">
        <v>0</v>
      </c>
      <c r="AI393" s="116"/>
      <c r="AJ393" s="116"/>
      <c r="AK393" s="116"/>
      <c r="AL393" s="116"/>
      <c r="AM393" s="116"/>
      <c r="AN393" s="116"/>
      <c r="AO393" s="116"/>
      <c r="AP393" s="116"/>
      <c r="AQ393" s="116"/>
      <c r="AR393" s="116"/>
      <c r="AS393" s="116"/>
      <c r="AT393" s="116"/>
      <c r="AU393" s="116"/>
      <c r="AV393" s="116"/>
      <c r="AW393" s="116"/>
      <c r="AX393" s="116"/>
      <c r="AY393" s="116"/>
      <c r="AZ393" s="116"/>
      <c r="BA393" s="116"/>
      <c r="BB393" s="116"/>
      <c r="BC393" s="116"/>
      <c r="BD393" s="116"/>
      <c r="BE393" s="116"/>
      <c r="BF393" s="116"/>
      <c r="BG393" s="116"/>
      <c r="BH393" s="116"/>
    </row>
    <row r="394" spans="1:60" outlineLevel="1" x14ac:dyDescent="0.2">
      <c r="A394" s="119"/>
      <c r="B394" s="120"/>
      <c r="C394" s="146" t="s">
        <v>195</v>
      </c>
      <c r="D394" s="122"/>
      <c r="E394" s="123">
        <v>8.1199999999999992</v>
      </c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16"/>
      <c r="Z394" s="116"/>
      <c r="AA394" s="116"/>
      <c r="AB394" s="116"/>
      <c r="AC394" s="116"/>
      <c r="AD394" s="116"/>
      <c r="AE394" s="116"/>
      <c r="AF394" s="116"/>
      <c r="AG394" s="116" t="s">
        <v>138</v>
      </c>
      <c r="AH394" s="116">
        <v>0</v>
      </c>
      <c r="AI394" s="116"/>
      <c r="AJ394" s="116"/>
      <c r="AK394" s="116"/>
      <c r="AL394" s="116"/>
      <c r="AM394" s="116"/>
      <c r="AN394" s="116"/>
      <c r="AO394" s="116"/>
      <c r="AP394" s="116"/>
      <c r="AQ394" s="116"/>
      <c r="AR394" s="116"/>
      <c r="AS394" s="116"/>
      <c r="AT394" s="116"/>
      <c r="AU394" s="116"/>
      <c r="AV394" s="116"/>
      <c r="AW394" s="116"/>
      <c r="AX394" s="116"/>
      <c r="AY394" s="116"/>
      <c r="AZ394" s="116"/>
      <c r="BA394" s="116"/>
      <c r="BB394" s="116"/>
      <c r="BC394" s="116"/>
      <c r="BD394" s="116"/>
      <c r="BE394" s="116"/>
      <c r="BF394" s="116"/>
      <c r="BG394" s="116"/>
      <c r="BH394" s="116"/>
    </row>
    <row r="395" spans="1:60" x14ac:dyDescent="0.2">
      <c r="A395" s="125" t="s">
        <v>125</v>
      </c>
      <c r="B395" s="126" t="s">
        <v>91</v>
      </c>
      <c r="C395" s="143" t="s">
        <v>92</v>
      </c>
      <c r="D395" s="127"/>
      <c r="E395" s="128"/>
      <c r="F395" s="129"/>
      <c r="G395" s="130">
        <f>SUMIF(AG396:AG398,"&lt;&gt;NOR",G396:G398)</f>
        <v>0</v>
      </c>
      <c r="H395" s="124"/>
      <c r="I395" s="124">
        <f>SUM(I396:I398)</f>
        <v>0</v>
      </c>
      <c r="J395" s="124"/>
      <c r="K395" s="124">
        <f>SUM(K396:K398)</f>
        <v>558.9</v>
      </c>
      <c r="L395" s="124"/>
      <c r="M395" s="124">
        <f>SUM(M396:M398)</f>
        <v>0</v>
      </c>
      <c r="N395" s="124"/>
      <c r="O395" s="124">
        <f>SUM(O396:O398)</f>
        <v>0</v>
      </c>
      <c r="P395" s="124"/>
      <c r="Q395" s="124">
        <f>SUM(Q396:Q398)</f>
        <v>0</v>
      </c>
      <c r="R395" s="124"/>
      <c r="S395" s="124"/>
      <c r="T395" s="124"/>
      <c r="U395" s="124"/>
      <c r="V395" s="124">
        <f>SUM(V396:V398)</f>
        <v>1.22</v>
      </c>
      <c r="W395" s="124"/>
      <c r="X395" s="124"/>
      <c r="AG395" t="s">
        <v>126</v>
      </c>
    </row>
    <row r="396" spans="1:60" outlineLevel="1" x14ac:dyDescent="0.2">
      <c r="A396" s="131">
        <v>147</v>
      </c>
      <c r="B396" s="132" t="s">
        <v>663</v>
      </c>
      <c r="C396" s="145" t="s">
        <v>664</v>
      </c>
      <c r="D396" s="133" t="s">
        <v>135</v>
      </c>
      <c r="E396" s="134">
        <v>13.5</v>
      </c>
      <c r="F396" s="135"/>
      <c r="G396" s="136">
        <f>ROUND(E396*F396,2)</f>
        <v>0</v>
      </c>
      <c r="H396" s="121">
        <v>0</v>
      </c>
      <c r="I396" s="121">
        <f>ROUND(E396*H396,2)</f>
        <v>0</v>
      </c>
      <c r="J396" s="121">
        <v>41.4</v>
      </c>
      <c r="K396" s="121">
        <f>ROUND(E396*J396,2)</f>
        <v>558.9</v>
      </c>
      <c r="L396" s="121">
        <v>15</v>
      </c>
      <c r="M396" s="121">
        <f>G396*(1+L396/100)</f>
        <v>0</v>
      </c>
      <c r="N396" s="121">
        <v>0</v>
      </c>
      <c r="O396" s="121">
        <f>ROUND(E396*N396,2)</f>
        <v>0</v>
      </c>
      <c r="P396" s="121">
        <v>0</v>
      </c>
      <c r="Q396" s="121">
        <f>ROUND(E396*P396,2)</f>
        <v>0</v>
      </c>
      <c r="R396" s="121"/>
      <c r="S396" s="121" t="s">
        <v>130</v>
      </c>
      <c r="T396" s="121" t="s">
        <v>130</v>
      </c>
      <c r="U396" s="121">
        <v>0.09</v>
      </c>
      <c r="V396" s="121">
        <f>ROUND(E396*U396,2)</f>
        <v>1.22</v>
      </c>
      <c r="W396" s="121"/>
      <c r="X396" s="121" t="s">
        <v>131</v>
      </c>
      <c r="Y396" s="116"/>
      <c r="Z396" s="116"/>
      <c r="AA396" s="116"/>
      <c r="AB396" s="116"/>
      <c r="AC396" s="116"/>
      <c r="AD396" s="116"/>
      <c r="AE396" s="116"/>
      <c r="AF396" s="116"/>
      <c r="AG396" s="116" t="s">
        <v>132</v>
      </c>
      <c r="AH396" s="116"/>
      <c r="AI396" s="116"/>
      <c r="AJ396" s="116"/>
      <c r="AK396" s="116"/>
      <c r="AL396" s="116"/>
      <c r="AM396" s="116"/>
      <c r="AN396" s="116"/>
      <c r="AO396" s="116"/>
      <c r="AP396" s="116"/>
      <c r="AQ396" s="116"/>
      <c r="AR396" s="116"/>
      <c r="AS396" s="116"/>
      <c r="AT396" s="116"/>
      <c r="AU396" s="116"/>
      <c r="AV396" s="116"/>
      <c r="AW396" s="116"/>
      <c r="AX396" s="116"/>
      <c r="AY396" s="116"/>
      <c r="AZ396" s="116"/>
      <c r="BA396" s="116"/>
      <c r="BB396" s="116"/>
      <c r="BC396" s="116"/>
      <c r="BD396" s="116"/>
      <c r="BE396" s="116"/>
      <c r="BF396" s="116"/>
      <c r="BG396" s="116"/>
      <c r="BH396" s="116"/>
    </row>
    <row r="397" spans="1:60" outlineLevel="1" x14ac:dyDescent="0.2">
      <c r="A397" s="119"/>
      <c r="B397" s="120"/>
      <c r="C397" s="146" t="s">
        <v>750</v>
      </c>
      <c r="D397" s="122"/>
      <c r="E397" s="123">
        <v>9.6</v>
      </c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16"/>
      <c r="Z397" s="116"/>
      <c r="AA397" s="116"/>
      <c r="AB397" s="116"/>
      <c r="AC397" s="116"/>
      <c r="AD397" s="116"/>
      <c r="AE397" s="116"/>
      <c r="AF397" s="116"/>
      <c r="AG397" s="116" t="s">
        <v>138</v>
      </c>
      <c r="AH397" s="116">
        <v>0</v>
      </c>
      <c r="AI397" s="116"/>
      <c r="AJ397" s="116"/>
      <c r="AK397" s="116"/>
      <c r="AL397" s="116"/>
      <c r="AM397" s="116"/>
      <c r="AN397" s="116"/>
      <c r="AO397" s="116"/>
      <c r="AP397" s="116"/>
      <c r="AQ397" s="116"/>
      <c r="AR397" s="116"/>
      <c r="AS397" s="116"/>
      <c r="AT397" s="116"/>
      <c r="AU397" s="116"/>
      <c r="AV397" s="116"/>
      <c r="AW397" s="116"/>
      <c r="AX397" s="116"/>
      <c r="AY397" s="116"/>
      <c r="AZ397" s="116"/>
      <c r="BA397" s="116"/>
      <c r="BB397" s="116"/>
      <c r="BC397" s="116"/>
      <c r="BD397" s="116"/>
      <c r="BE397" s="116"/>
      <c r="BF397" s="116"/>
      <c r="BG397" s="116"/>
      <c r="BH397" s="116"/>
    </row>
    <row r="398" spans="1:60" outlineLevel="1" x14ac:dyDescent="0.2">
      <c r="A398" s="119"/>
      <c r="B398" s="120"/>
      <c r="C398" s="146" t="s">
        <v>751</v>
      </c>
      <c r="D398" s="122"/>
      <c r="E398" s="123">
        <v>3.9</v>
      </c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16"/>
      <c r="Z398" s="116"/>
      <c r="AA398" s="116"/>
      <c r="AB398" s="116"/>
      <c r="AC398" s="116"/>
      <c r="AD398" s="116"/>
      <c r="AE398" s="116"/>
      <c r="AF398" s="116"/>
      <c r="AG398" s="116" t="s">
        <v>138</v>
      </c>
      <c r="AH398" s="116">
        <v>0</v>
      </c>
      <c r="AI398" s="116"/>
      <c r="AJ398" s="116"/>
      <c r="AK398" s="116"/>
      <c r="AL398" s="116"/>
      <c r="AM398" s="116"/>
      <c r="AN398" s="116"/>
      <c r="AO398" s="116"/>
      <c r="AP398" s="116"/>
      <c r="AQ398" s="116"/>
      <c r="AR398" s="116"/>
      <c r="AS398" s="116"/>
      <c r="AT398" s="116"/>
      <c r="AU398" s="116"/>
      <c r="AV398" s="116"/>
      <c r="AW398" s="116"/>
      <c r="AX398" s="116"/>
      <c r="AY398" s="116"/>
      <c r="AZ398" s="116"/>
      <c r="BA398" s="116"/>
      <c r="BB398" s="116"/>
      <c r="BC398" s="116"/>
      <c r="BD398" s="116"/>
      <c r="BE398" s="116"/>
      <c r="BF398" s="116"/>
      <c r="BG398" s="116"/>
      <c r="BH398" s="116"/>
    </row>
    <row r="399" spans="1:60" x14ac:dyDescent="0.2">
      <c r="A399" s="125" t="s">
        <v>125</v>
      </c>
      <c r="B399" s="126" t="s">
        <v>93</v>
      </c>
      <c r="C399" s="143" t="s">
        <v>94</v>
      </c>
      <c r="D399" s="127"/>
      <c r="E399" s="128"/>
      <c r="F399" s="129"/>
      <c r="G399" s="130">
        <f>SUMIF(AG400:AG436,"&lt;&gt;NOR",G400:G436)</f>
        <v>0</v>
      </c>
      <c r="H399" s="124"/>
      <c r="I399" s="124">
        <f>SUM(I400:I436)</f>
        <v>20934.87</v>
      </c>
      <c r="J399" s="124"/>
      <c r="K399" s="124">
        <f>SUM(K400:K436)</f>
        <v>28078.629999999997</v>
      </c>
      <c r="L399" s="124"/>
      <c r="M399" s="124">
        <f>SUM(M400:M436)</f>
        <v>0</v>
      </c>
      <c r="N399" s="124"/>
      <c r="O399" s="124">
        <f>SUM(O400:O436)</f>
        <v>30.08</v>
      </c>
      <c r="P399" s="124"/>
      <c r="Q399" s="124">
        <f>SUM(Q400:Q436)</f>
        <v>0</v>
      </c>
      <c r="R399" s="124"/>
      <c r="S399" s="124"/>
      <c r="T399" s="124"/>
      <c r="U399" s="124"/>
      <c r="V399" s="124">
        <f>SUM(V400:V436)</f>
        <v>32.86</v>
      </c>
      <c r="W399" s="124"/>
      <c r="X399" s="124"/>
      <c r="AG399" t="s">
        <v>126</v>
      </c>
    </row>
    <row r="400" spans="1:60" outlineLevel="1" x14ac:dyDescent="0.2">
      <c r="A400" s="137">
        <v>148</v>
      </c>
      <c r="B400" s="138" t="s">
        <v>665</v>
      </c>
      <c r="C400" s="144" t="s">
        <v>666</v>
      </c>
      <c r="D400" s="139" t="s">
        <v>129</v>
      </c>
      <c r="E400" s="140">
        <v>6</v>
      </c>
      <c r="F400" s="141"/>
      <c r="G400" s="142">
        <f t="shared" ref="G400:G436" si="42">ROUND(E400*F400,2)</f>
        <v>0</v>
      </c>
      <c r="H400" s="121">
        <v>0</v>
      </c>
      <c r="I400" s="121">
        <f t="shared" ref="I400:I436" si="43">ROUND(E400*H400,2)</f>
        <v>0</v>
      </c>
      <c r="J400" s="121">
        <v>28</v>
      </c>
      <c r="K400" s="121">
        <f t="shared" ref="K400:K436" si="44">ROUND(E400*J400,2)</f>
        <v>168</v>
      </c>
      <c r="L400" s="121">
        <v>15</v>
      </c>
      <c r="M400" s="121">
        <f t="shared" ref="M400:M436" si="45">G400*(1+L400/100)</f>
        <v>0</v>
      </c>
      <c r="N400" s="121">
        <v>0</v>
      </c>
      <c r="O400" s="121">
        <f t="shared" ref="O400:O436" si="46">ROUND(E400*N400,2)</f>
        <v>0</v>
      </c>
      <c r="P400" s="121">
        <v>0</v>
      </c>
      <c r="Q400" s="121">
        <f t="shared" ref="Q400:Q436" si="47">ROUND(E400*P400,2)</f>
        <v>0</v>
      </c>
      <c r="R400" s="121"/>
      <c r="S400" s="121" t="s">
        <v>130</v>
      </c>
      <c r="T400" s="121" t="s">
        <v>146</v>
      </c>
      <c r="U400" s="121">
        <v>5.0500000000000003E-2</v>
      </c>
      <c r="V400" s="121">
        <f t="shared" ref="V400:V436" si="48">ROUND(E400*U400,2)</f>
        <v>0.3</v>
      </c>
      <c r="W400" s="121"/>
      <c r="X400" s="121" t="s">
        <v>131</v>
      </c>
      <c r="Y400" s="116"/>
      <c r="Z400" s="116"/>
      <c r="AA400" s="116"/>
      <c r="AB400" s="116"/>
      <c r="AC400" s="116"/>
      <c r="AD400" s="116"/>
      <c r="AE400" s="116"/>
      <c r="AF400" s="116"/>
      <c r="AG400" s="116" t="s">
        <v>132</v>
      </c>
      <c r="AH400" s="116"/>
      <c r="AI400" s="116"/>
      <c r="AJ400" s="116"/>
      <c r="AK400" s="116"/>
      <c r="AL400" s="116"/>
      <c r="AM400" s="116"/>
      <c r="AN400" s="116"/>
      <c r="AO400" s="116"/>
      <c r="AP400" s="116"/>
      <c r="AQ400" s="116"/>
      <c r="AR400" s="116"/>
      <c r="AS400" s="116"/>
      <c r="AT400" s="116"/>
      <c r="AU400" s="116"/>
      <c r="AV400" s="116"/>
      <c r="AW400" s="116"/>
      <c r="AX400" s="116"/>
      <c r="AY400" s="116"/>
      <c r="AZ400" s="116"/>
      <c r="BA400" s="116"/>
      <c r="BB400" s="116"/>
      <c r="BC400" s="116"/>
      <c r="BD400" s="116"/>
      <c r="BE400" s="116"/>
      <c r="BF400" s="116"/>
      <c r="BG400" s="116"/>
      <c r="BH400" s="116"/>
    </row>
    <row r="401" spans="1:60" outlineLevel="1" x14ac:dyDescent="0.2">
      <c r="A401" s="137">
        <v>149</v>
      </c>
      <c r="B401" s="138" t="s">
        <v>667</v>
      </c>
      <c r="C401" s="144" t="s">
        <v>668</v>
      </c>
      <c r="D401" s="139" t="s">
        <v>129</v>
      </c>
      <c r="E401" s="140">
        <v>1</v>
      </c>
      <c r="F401" s="141"/>
      <c r="G401" s="142">
        <f t="shared" si="42"/>
        <v>0</v>
      </c>
      <c r="H401" s="121">
        <v>0</v>
      </c>
      <c r="I401" s="121">
        <f t="shared" si="43"/>
        <v>0</v>
      </c>
      <c r="J401" s="121">
        <v>33</v>
      </c>
      <c r="K401" s="121">
        <f t="shared" si="44"/>
        <v>33</v>
      </c>
      <c r="L401" s="121">
        <v>15</v>
      </c>
      <c r="M401" s="121">
        <f t="shared" si="45"/>
        <v>0</v>
      </c>
      <c r="N401" s="121">
        <v>0</v>
      </c>
      <c r="O401" s="121">
        <f t="shared" si="46"/>
        <v>0</v>
      </c>
      <c r="P401" s="121">
        <v>0</v>
      </c>
      <c r="Q401" s="121">
        <f t="shared" si="47"/>
        <v>0</v>
      </c>
      <c r="R401" s="121"/>
      <c r="S401" s="121" t="s">
        <v>130</v>
      </c>
      <c r="T401" s="121" t="s">
        <v>146</v>
      </c>
      <c r="U401" s="121">
        <v>0.06</v>
      </c>
      <c r="V401" s="121">
        <f t="shared" si="48"/>
        <v>0.06</v>
      </c>
      <c r="W401" s="121"/>
      <c r="X401" s="121" t="s">
        <v>131</v>
      </c>
      <c r="Y401" s="116"/>
      <c r="Z401" s="116"/>
      <c r="AA401" s="116"/>
      <c r="AB401" s="116"/>
      <c r="AC401" s="116"/>
      <c r="AD401" s="116"/>
      <c r="AE401" s="116"/>
      <c r="AF401" s="116"/>
      <c r="AG401" s="116" t="s">
        <v>132</v>
      </c>
      <c r="AH401" s="116"/>
      <c r="AI401" s="116"/>
      <c r="AJ401" s="116"/>
      <c r="AK401" s="116"/>
      <c r="AL401" s="116"/>
      <c r="AM401" s="116"/>
      <c r="AN401" s="116"/>
      <c r="AO401" s="116"/>
      <c r="AP401" s="116"/>
      <c r="AQ401" s="116"/>
      <c r="AR401" s="116"/>
      <c r="AS401" s="116"/>
      <c r="AT401" s="116"/>
      <c r="AU401" s="116"/>
      <c r="AV401" s="116"/>
      <c r="AW401" s="116"/>
      <c r="AX401" s="116"/>
      <c r="AY401" s="116"/>
      <c r="AZ401" s="116"/>
      <c r="BA401" s="116"/>
      <c r="BB401" s="116"/>
      <c r="BC401" s="116"/>
      <c r="BD401" s="116"/>
      <c r="BE401" s="116"/>
      <c r="BF401" s="116"/>
      <c r="BG401" s="116"/>
      <c r="BH401" s="116"/>
    </row>
    <row r="402" spans="1:60" outlineLevel="1" x14ac:dyDescent="0.2">
      <c r="A402" s="137">
        <v>150</v>
      </c>
      <c r="B402" s="138" t="s">
        <v>669</v>
      </c>
      <c r="C402" s="144" t="s">
        <v>670</v>
      </c>
      <c r="D402" s="139" t="s">
        <v>129</v>
      </c>
      <c r="E402" s="140">
        <v>9</v>
      </c>
      <c r="F402" s="141"/>
      <c r="G402" s="142">
        <f t="shared" si="42"/>
        <v>0</v>
      </c>
      <c r="H402" s="121">
        <v>0</v>
      </c>
      <c r="I402" s="121">
        <f t="shared" si="43"/>
        <v>0</v>
      </c>
      <c r="J402" s="121">
        <v>167</v>
      </c>
      <c r="K402" s="121">
        <f t="shared" si="44"/>
        <v>1503</v>
      </c>
      <c r="L402" s="121">
        <v>15</v>
      </c>
      <c r="M402" s="121">
        <f t="shared" si="45"/>
        <v>0</v>
      </c>
      <c r="N402" s="121">
        <v>0</v>
      </c>
      <c r="O402" s="121">
        <f t="shared" si="46"/>
        <v>0</v>
      </c>
      <c r="P402" s="121">
        <v>0</v>
      </c>
      <c r="Q402" s="121">
        <f t="shared" si="47"/>
        <v>0</v>
      </c>
      <c r="R402" s="121"/>
      <c r="S402" s="121" t="s">
        <v>130</v>
      </c>
      <c r="T402" s="121" t="s">
        <v>146</v>
      </c>
      <c r="U402" s="121">
        <v>0.30567</v>
      </c>
      <c r="V402" s="121">
        <f t="shared" si="48"/>
        <v>2.75</v>
      </c>
      <c r="W402" s="121"/>
      <c r="X402" s="121" t="s">
        <v>131</v>
      </c>
      <c r="Y402" s="116"/>
      <c r="Z402" s="116"/>
      <c r="AA402" s="116"/>
      <c r="AB402" s="116"/>
      <c r="AC402" s="116"/>
      <c r="AD402" s="116"/>
      <c r="AE402" s="116"/>
      <c r="AF402" s="116"/>
      <c r="AG402" s="116" t="s">
        <v>132</v>
      </c>
      <c r="AH402" s="116"/>
      <c r="AI402" s="116"/>
      <c r="AJ402" s="116"/>
      <c r="AK402" s="116"/>
      <c r="AL402" s="116"/>
      <c r="AM402" s="116"/>
      <c r="AN402" s="116"/>
      <c r="AO402" s="116"/>
      <c r="AP402" s="116"/>
      <c r="AQ402" s="116"/>
      <c r="AR402" s="116"/>
      <c r="AS402" s="116"/>
      <c r="AT402" s="116"/>
      <c r="AU402" s="116"/>
      <c r="AV402" s="116"/>
      <c r="AW402" s="116"/>
      <c r="AX402" s="116"/>
      <c r="AY402" s="116"/>
      <c r="AZ402" s="116"/>
      <c r="BA402" s="116"/>
      <c r="BB402" s="116"/>
      <c r="BC402" s="116"/>
      <c r="BD402" s="116"/>
      <c r="BE402" s="116"/>
      <c r="BF402" s="116"/>
      <c r="BG402" s="116"/>
      <c r="BH402" s="116"/>
    </row>
    <row r="403" spans="1:60" ht="22.5" outlineLevel="1" x14ac:dyDescent="0.2">
      <c r="A403" s="137">
        <v>151</v>
      </c>
      <c r="B403" s="138" t="s">
        <v>671</v>
      </c>
      <c r="C403" s="144" t="s">
        <v>672</v>
      </c>
      <c r="D403" s="139" t="s">
        <v>129</v>
      </c>
      <c r="E403" s="140">
        <v>2</v>
      </c>
      <c r="F403" s="141"/>
      <c r="G403" s="142">
        <f t="shared" si="42"/>
        <v>0</v>
      </c>
      <c r="H403" s="121">
        <v>200.76</v>
      </c>
      <c r="I403" s="121">
        <f t="shared" si="43"/>
        <v>401.52</v>
      </c>
      <c r="J403" s="121">
        <v>149.24</v>
      </c>
      <c r="K403" s="121">
        <f t="shared" si="44"/>
        <v>298.48</v>
      </c>
      <c r="L403" s="121">
        <v>15</v>
      </c>
      <c r="M403" s="121">
        <f t="shared" si="45"/>
        <v>0</v>
      </c>
      <c r="N403" s="121">
        <v>9.0000000000000006E-5</v>
      </c>
      <c r="O403" s="121">
        <f t="shared" si="46"/>
        <v>0</v>
      </c>
      <c r="P403" s="121">
        <v>0</v>
      </c>
      <c r="Q403" s="121">
        <f t="shared" si="47"/>
        <v>0</v>
      </c>
      <c r="R403" s="121"/>
      <c r="S403" s="121" t="s">
        <v>130</v>
      </c>
      <c r="T403" s="121" t="s">
        <v>146</v>
      </c>
      <c r="U403" s="121">
        <v>0.2475</v>
      </c>
      <c r="V403" s="121">
        <f t="shared" si="48"/>
        <v>0.5</v>
      </c>
      <c r="W403" s="121"/>
      <c r="X403" s="121" t="s">
        <v>131</v>
      </c>
      <c r="Y403" s="116"/>
      <c r="Z403" s="116"/>
      <c r="AA403" s="116"/>
      <c r="AB403" s="116"/>
      <c r="AC403" s="116"/>
      <c r="AD403" s="116"/>
      <c r="AE403" s="116"/>
      <c r="AF403" s="116"/>
      <c r="AG403" s="116" t="s">
        <v>132</v>
      </c>
      <c r="AH403" s="116"/>
      <c r="AI403" s="116"/>
      <c r="AJ403" s="116"/>
      <c r="AK403" s="116"/>
      <c r="AL403" s="116"/>
      <c r="AM403" s="116"/>
      <c r="AN403" s="116"/>
      <c r="AO403" s="116"/>
      <c r="AP403" s="116"/>
      <c r="AQ403" s="116"/>
      <c r="AR403" s="116"/>
      <c r="AS403" s="116"/>
      <c r="AT403" s="116"/>
      <c r="AU403" s="116"/>
      <c r="AV403" s="116"/>
      <c r="AW403" s="116"/>
      <c r="AX403" s="116"/>
      <c r="AY403" s="116"/>
      <c r="AZ403" s="116"/>
      <c r="BA403" s="116"/>
      <c r="BB403" s="116"/>
      <c r="BC403" s="116"/>
      <c r="BD403" s="116"/>
      <c r="BE403" s="116"/>
      <c r="BF403" s="116"/>
      <c r="BG403" s="116"/>
      <c r="BH403" s="116"/>
    </row>
    <row r="404" spans="1:60" ht="33.75" outlineLevel="1" x14ac:dyDescent="0.2">
      <c r="A404" s="137">
        <v>152</v>
      </c>
      <c r="B404" s="138" t="s">
        <v>673</v>
      </c>
      <c r="C404" s="144" t="s">
        <v>674</v>
      </c>
      <c r="D404" s="139" t="s">
        <v>129</v>
      </c>
      <c r="E404" s="140">
        <v>14</v>
      </c>
      <c r="F404" s="141"/>
      <c r="G404" s="142">
        <f t="shared" si="42"/>
        <v>0</v>
      </c>
      <c r="H404" s="121">
        <v>256.45</v>
      </c>
      <c r="I404" s="121">
        <f t="shared" si="43"/>
        <v>3590.3</v>
      </c>
      <c r="J404" s="121">
        <v>151.55000000000001</v>
      </c>
      <c r="K404" s="121">
        <f t="shared" si="44"/>
        <v>2121.6999999999998</v>
      </c>
      <c r="L404" s="121">
        <v>15</v>
      </c>
      <c r="M404" s="121">
        <f t="shared" si="45"/>
        <v>0</v>
      </c>
      <c r="N404" s="121">
        <v>1E-4</v>
      </c>
      <c r="O404" s="121">
        <f t="shared" si="46"/>
        <v>0</v>
      </c>
      <c r="P404" s="121">
        <v>0</v>
      </c>
      <c r="Q404" s="121">
        <f t="shared" si="47"/>
        <v>0</v>
      </c>
      <c r="R404" s="121"/>
      <c r="S404" s="121" t="s">
        <v>130</v>
      </c>
      <c r="T404" s="121" t="s">
        <v>146</v>
      </c>
      <c r="U404" s="121">
        <v>0.249</v>
      </c>
      <c r="V404" s="121">
        <f t="shared" si="48"/>
        <v>3.49</v>
      </c>
      <c r="W404" s="121"/>
      <c r="X404" s="121" t="s">
        <v>131</v>
      </c>
      <c r="Y404" s="116"/>
      <c r="Z404" s="116"/>
      <c r="AA404" s="116"/>
      <c r="AB404" s="116"/>
      <c r="AC404" s="116"/>
      <c r="AD404" s="116"/>
      <c r="AE404" s="116"/>
      <c r="AF404" s="116"/>
      <c r="AG404" s="116" t="s">
        <v>132</v>
      </c>
      <c r="AH404" s="116"/>
      <c r="AI404" s="116"/>
      <c r="AJ404" s="116"/>
      <c r="AK404" s="116"/>
      <c r="AL404" s="116"/>
      <c r="AM404" s="116"/>
      <c r="AN404" s="116"/>
      <c r="AO404" s="116"/>
      <c r="AP404" s="116"/>
      <c r="AQ404" s="116"/>
      <c r="AR404" s="116"/>
      <c r="AS404" s="116"/>
      <c r="AT404" s="116"/>
      <c r="AU404" s="116"/>
      <c r="AV404" s="116"/>
      <c r="AW404" s="116"/>
      <c r="AX404" s="116"/>
      <c r="AY404" s="116"/>
      <c r="AZ404" s="116"/>
      <c r="BA404" s="116"/>
      <c r="BB404" s="116"/>
      <c r="BC404" s="116"/>
      <c r="BD404" s="116"/>
      <c r="BE404" s="116"/>
      <c r="BF404" s="116"/>
      <c r="BG404" s="116"/>
      <c r="BH404" s="116"/>
    </row>
    <row r="405" spans="1:60" outlineLevel="1" x14ac:dyDescent="0.2">
      <c r="A405" s="137">
        <v>153</v>
      </c>
      <c r="B405" s="138" t="s">
        <v>675</v>
      </c>
      <c r="C405" s="144" t="s">
        <v>676</v>
      </c>
      <c r="D405" s="139" t="s">
        <v>129</v>
      </c>
      <c r="E405" s="140">
        <v>8</v>
      </c>
      <c r="F405" s="141"/>
      <c r="G405" s="142">
        <f t="shared" si="42"/>
        <v>0</v>
      </c>
      <c r="H405" s="121">
        <v>0</v>
      </c>
      <c r="I405" s="121">
        <f t="shared" si="43"/>
        <v>0</v>
      </c>
      <c r="J405" s="121">
        <v>186</v>
      </c>
      <c r="K405" s="121">
        <f t="shared" si="44"/>
        <v>1488</v>
      </c>
      <c r="L405" s="121">
        <v>15</v>
      </c>
      <c r="M405" s="121">
        <f t="shared" si="45"/>
        <v>0</v>
      </c>
      <c r="N405" s="121">
        <v>0</v>
      </c>
      <c r="O405" s="121">
        <f t="shared" si="46"/>
        <v>0</v>
      </c>
      <c r="P405" s="121">
        <v>0</v>
      </c>
      <c r="Q405" s="121">
        <f t="shared" si="47"/>
        <v>0</v>
      </c>
      <c r="R405" s="121"/>
      <c r="S405" s="121" t="s">
        <v>130</v>
      </c>
      <c r="T405" s="121" t="s">
        <v>146</v>
      </c>
      <c r="U405" s="121">
        <v>0.34</v>
      </c>
      <c r="V405" s="121">
        <f t="shared" si="48"/>
        <v>2.72</v>
      </c>
      <c r="W405" s="121"/>
      <c r="X405" s="121" t="s">
        <v>131</v>
      </c>
      <c r="Y405" s="116"/>
      <c r="Z405" s="116"/>
      <c r="AA405" s="116"/>
      <c r="AB405" s="116"/>
      <c r="AC405" s="116"/>
      <c r="AD405" s="116"/>
      <c r="AE405" s="116"/>
      <c r="AF405" s="116"/>
      <c r="AG405" s="116" t="s">
        <v>132</v>
      </c>
      <c r="AH405" s="116"/>
      <c r="AI405" s="116"/>
      <c r="AJ405" s="116"/>
      <c r="AK405" s="116"/>
      <c r="AL405" s="116"/>
      <c r="AM405" s="116"/>
      <c r="AN405" s="116"/>
      <c r="AO405" s="116"/>
      <c r="AP405" s="116"/>
      <c r="AQ405" s="116"/>
      <c r="AR405" s="116"/>
      <c r="AS405" s="116"/>
      <c r="AT405" s="116"/>
      <c r="AU405" s="116"/>
      <c r="AV405" s="116"/>
      <c r="AW405" s="116"/>
      <c r="AX405" s="116"/>
      <c r="AY405" s="116"/>
      <c r="AZ405" s="116"/>
      <c r="BA405" s="116"/>
      <c r="BB405" s="116"/>
      <c r="BC405" s="116"/>
      <c r="BD405" s="116"/>
      <c r="BE405" s="116"/>
      <c r="BF405" s="116"/>
      <c r="BG405" s="116"/>
      <c r="BH405" s="116"/>
    </row>
    <row r="406" spans="1:60" outlineLevel="1" x14ac:dyDescent="0.2">
      <c r="A406" s="137">
        <v>154</v>
      </c>
      <c r="B406" s="138" t="s">
        <v>677</v>
      </c>
      <c r="C406" s="144" t="s">
        <v>678</v>
      </c>
      <c r="D406" s="139" t="s">
        <v>129</v>
      </c>
      <c r="E406" s="140">
        <v>1</v>
      </c>
      <c r="F406" s="141"/>
      <c r="G406" s="142">
        <f t="shared" si="42"/>
        <v>0</v>
      </c>
      <c r="H406" s="121">
        <v>0</v>
      </c>
      <c r="I406" s="121">
        <f t="shared" si="43"/>
        <v>0</v>
      </c>
      <c r="J406" s="121">
        <v>223.5</v>
      </c>
      <c r="K406" s="121">
        <f t="shared" si="44"/>
        <v>223.5</v>
      </c>
      <c r="L406" s="121">
        <v>15</v>
      </c>
      <c r="M406" s="121">
        <f t="shared" si="45"/>
        <v>0</v>
      </c>
      <c r="N406" s="121">
        <v>0</v>
      </c>
      <c r="O406" s="121">
        <f t="shared" si="46"/>
        <v>0</v>
      </c>
      <c r="P406" s="121">
        <v>0</v>
      </c>
      <c r="Q406" s="121">
        <f t="shared" si="47"/>
        <v>0</v>
      </c>
      <c r="R406" s="121"/>
      <c r="S406" s="121" t="s">
        <v>130</v>
      </c>
      <c r="T406" s="121" t="s">
        <v>130</v>
      </c>
      <c r="U406" s="121">
        <v>0.45350000000000001</v>
      </c>
      <c r="V406" s="121">
        <f t="shared" si="48"/>
        <v>0.45</v>
      </c>
      <c r="W406" s="121"/>
      <c r="X406" s="121" t="s">
        <v>131</v>
      </c>
      <c r="Y406" s="116"/>
      <c r="Z406" s="116"/>
      <c r="AA406" s="116"/>
      <c r="AB406" s="116"/>
      <c r="AC406" s="116"/>
      <c r="AD406" s="116"/>
      <c r="AE406" s="116"/>
      <c r="AF406" s="116"/>
      <c r="AG406" s="116" t="s">
        <v>132</v>
      </c>
      <c r="AH406" s="116"/>
      <c r="AI406" s="116"/>
      <c r="AJ406" s="116"/>
      <c r="AK406" s="116"/>
      <c r="AL406" s="116"/>
      <c r="AM406" s="116"/>
      <c r="AN406" s="116"/>
      <c r="AO406" s="116"/>
      <c r="AP406" s="116"/>
      <c r="AQ406" s="116"/>
      <c r="AR406" s="116"/>
      <c r="AS406" s="116"/>
      <c r="AT406" s="116"/>
      <c r="AU406" s="116"/>
      <c r="AV406" s="116"/>
      <c r="AW406" s="116"/>
      <c r="AX406" s="116"/>
      <c r="AY406" s="116"/>
      <c r="AZ406" s="116"/>
      <c r="BA406" s="116"/>
      <c r="BB406" s="116"/>
      <c r="BC406" s="116"/>
      <c r="BD406" s="116"/>
      <c r="BE406" s="116"/>
      <c r="BF406" s="116"/>
      <c r="BG406" s="116"/>
      <c r="BH406" s="116"/>
    </row>
    <row r="407" spans="1:60" outlineLevel="1" x14ac:dyDescent="0.2">
      <c r="A407" s="137">
        <v>155</v>
      </c>
      <c r="B407" s="138" t="s">
        <v>679</v>
      </c>
      <c r="C407" s="144" t="s">
        <v>680</v>
      </c>
      <c r="D407" s="139" t="s">
        <v>129</v>
      </c>
      <c r="E407" s="140">
        <v>1</v>
      </c>
      <c r="F407" s="141"/>
      <c r="G407" s="142">
        <f t="shared" si="42"/>
        <v>0</v>
      </c>
      <c r="H407" s="121">
        <v>0</v>
      </c>
      <c r="I407" s="121">
        <f t="shared" si="43"/>
        <v>0</v>
      </c>
      <c r="J407" s="121">
        <v>198</v>
      </c>
      <c r="K407" s="121">
        <f t="shared" si="44"/>
        <v>198</v>
      </c>
      <c r="L407" s="121">
        <v>15</v>
      </c>
      <c r="M407" s="121">
        <f t="shared" si="45"/>
        <v>0</v>
      </c>
      <c r="N407" s="121">
        <v>0</v>
      </c>
      <c r="O407" s="121">
        <f t="shared" si="46"/>
        <v>0</v>
      </c>
      <c r="P407" s="121">
        <v>0</v>
      </c>
      <c r="Q407" s="121">
        <f t="shared" si="47"/>
        <v>0</v>
      </c>
      <c r="R407" s="121"/>
      <c r="S407" s="121" t="s">
        <v>130</v>
      </c>
      <c r="T407" s="121" t="s">
        <v>146</v>
      </c>
      <c r="U407" s="121">
        <v>0.36199999999999999</v>
      </c>
      <c r="V407" s="121">
        <f t="shared" si="48"/>
        <v>0.36</v>
      </c>
      <c r="W407" s="121"/>
      <c r="X407" s="121" t="s">
        <v>131</v>
      </c>
      <c r="Y407" s="116"/>
      <c r="Z407" s="116"/>
      <c r="AA407" s="116"/>
      <c r="AB407" s="116"/>
      <c r="AC407" s="116"/>
      <c r="AD407" s="116"/>
      <c r="AE407" s="116"/>
      <c r="AF407" s="116"/>
      <c r="AG407" s="116" t="s">
        <v>132</v>
      </c>
      <c r="AH407" s="116"/>
      <c r="AI407" s="116"/>
      <c r="AJ407" s="116"/>
      <c r="AK407" s="116"/>
      <c r="AL407" s="116"/>
      <c r="AM407" s="116"/>
      <c r="AN407" s="116"/>
      <c r="AO407" s="116"/>
      <c r="AP407" s="116"/>
      <c r="AQ407" s="116"/>
      <c r="AR407" s="116"/>
      <c r="AS407" s="116"/>
      <c r="AT407" s="116"/>
      <c r="AU407" s="116"/>
      <c r="AV407" s="116"/>
      <c r="AW407" s="116"/>
      <c r="AX407" s="116"/>
      <c r="AY407" s="116"/>
      <c r="AZ407" s="116"/>
      <c r="BA407" s="116"/>
      <c r="BB407" s="116"/>
      <c r="BC407" s="116"/>
      <c r="BD407" s="116"/>
      <c r="BE407" s="116"/>
      <c r="BF407" s="116"/>
      <c r="BG407" s="116"/>
      <c r="BH407" s="116"/>
    </row>
    <row r="408" spans="1:60" outlineLevel="1" x14ac:dyDescent="0.2">
      <c r="A408" s="137">
        <v>156</v>
      </c>
      <c r="B408" s="138" t="s">
        <v>681</v>
      </c>
      <c r="C408" s="144" t="s">
        <v>682</v>
      </c>
      <c r="D408" s="139" t="s">
        <v>129</v>
      </c>
      <c r="E408" s="140">
        <v>7</v>
      </c>
      <c r="F408" s="141"/>
      <c r="G408" s="142">
        <f t="shared" si="42"/>
        <v>0</v>
      </c>
      <c r="H408" s="121">
        <v>0</v>
      </c>
      <c r="I408" s="121">
        <f t="shared" si="43"/>
        <v>0</v>
      </c>
      <c r="J408" s="121">
        <v>212</v>
      </c>
      <c r="K408" s="121">
        <f t="shared" si="44"/>
        <v>1484</v>
      </c>
      <c r="L408" s="121">
        <v>15</v>
      </c>
      <c r="M408" s="121">
        <f t="shared" si="45"/>
        <v>0</v>
      </c>
      <c r="N408" s="121">
        <v>0</v>
      </c>
      <c r="O408" s="121">
        <f t="shared" si="46"/>
        <v>0</v>
      </c>
      <c r="P408" s="121">
        <v>0</v>
      </c>
      <c r="Q408" s="121">
        <f t="shared" si="47"/>
        <v>0</v>
      </c>
      <c r="R408" s="121"/>
      <c r="S408" s="121" t="s">
        <v>130</v>
      </c>
      <c r="T408" s="121" t="s">
        <v>130</v>
      </c>
      <c r="U408" s="121">
        <v>0.43</v>
      </c>
      <c r="V408" s="121">
        <f t="shared" si="48"/>
        <v>3.01</v>
      </c>
      <c r="W408" s="121"/>
      <c r="X408" s="121" t="s">
        <v>131</v>
      </c>
      <c r="Y408" s="116"/>
      <c r="Z408" s="116"/>
      <c r="AA408" s="116"/>
      <c r="AB408" s="116"/>
      <c r="AC408" s="116"/>
      <c r="AD408" s="116"/>
      <c r="AE408" s="116"/>
      <c r="AF408" s="116"/>
      <c r="AG408" s="116" t="s">
        <v>132</v>
      </c>
      <c r="AH408" s="116"/>
      <c r="AI408" s="116"/>
      <c r="AJ408" s="116"/>
      <c r="AK408" s="116"/>
      <c r="AL408" s="116"/>
      <c r="AM408" s="116"/>
      <c r="AN408" s="116"/>
      <c r="AO408" s="116"/>
      <c r="AP408" s="116"/>
      <c r="AQ408" s="116"/>
      <c r="AR408" s="116"/>
      <c r="AS408" s="116"/>
      <c r="AT408" s="116"/>
      <c r="AU408" s="116"/>
      <c r="AV408" s="116"/>
      <c r="AW408" s="116"/>
      <c r="AX408" s="116"/>
      <c r="AY408" s="116"/>
      <c r="AZ408" s="116"/>
      <c r="BA408" s="116"/>
      <c r="BB408" s="116"/>
      <c r="BC408" s="116"/>
      <c r="BD408" s="116"/>
      <c r="BE408" s="116"/>
      <c r="BF408" s="116"/>
      <c r="BG408" s="116"/>
      <c r="BH408" s="116"/>
    </row>
    <row r="409" spans="1:60" outlineLevel="1" x14ac:dyDescent="0.2">
      <c r="A409" s="137">
        <v>157</v>
      </c>
      <c r="B409" s="138" t="s">
        <v>683</v>
      </c>
      <c r="C409" s="144" t="s">
        <v>684</v>
      </c>
      <c r="D409" s="139" t="s">
        <v>141</v>
      </c>
      <c r="E409" s="140">
        <v>10</v>
      </c>
      <c r="F409" s="141"/>
      <c r="G409" s="142">
        <f t="shared" si="42"/>
        <v>0</v>
      </c>
      <c r="H409" s="121">
        <v>0</v>
      </c>
      <c r="I409" s="121">
        <f t="shared" si="43"/>
        <v>0</v>
      </c>
      <c r="J409" s="121">
        <v>35</v>
      </c>
      <c r="K409" s="121">
        <f t="shared" si="44"/>
        <v>350</v>
      </c>
      <c r="L409" s="121">
        <v>15</v>
      </c>
      <c r="M409" s="121">
        <f t="shared" si="45"/>
        <v>0</v>
      </c>
      <c r="N409" s="121">
        <v>0</v>
      </c>
      <c r="O409" s="121">
        <f t="shared" si="46"/>
        <v>0</v>
      </c>
      <c r="P409" s="121">
        <v>0</v>
      </c>
      <c r="Q409" s="121">
        <f t="shared" si="47"/>
        <v>0</v>
      </c>
      <c r="R409" s="121"/>
      <c r="S409" s="121" t="s">
        <v>130</v>
      </c>
      <c r="T409" s="121" t="s">
        <v>146</v>
      </c>
      <c r="U409" s="121">
        <v>6.4149999999999999E-2</v>
      </c>
      <c r="V409" s="121">
        <f t="shared" si="48"/>
        <v>0.64</v>
      </c>
      <c r="W409" s="121"/>
      <c r="X409" s="121" t="s">
        <v>131</v>
      </c>
      <c r="Y409" s="116"/>
      <c r="Z409" s="116"/>
      <c r="AA409" s="116"/>
      <c r="AB409" s="116"/>
      <c r="AC409" s="116"/>
      <c r="AD409" s="116"/>
      <c r="AE409" s="116"/>
      <c r="AF409" s="116"/>
      <c r="AG409" s="116" t="s">
        <v>132</v>
      </c>
      <c r="AH409" s="116"/>
      <c r="AI409" s="116"/>
      <c r="AJ409" s="116"/>
      <c r="AK409" s="116"/>
      <c r="AL409" s="116"/>
      <c r="AM409" s="116"/>
      <c r="AN409" s="116"/>
      <c r="AO409" s="116"/>
      <c r="AP409" s="116"/>
      <c r="AQ409" s="116"/>
      <c r="AR409" s="116"/>
      <c r="AS409" s="116"/>
      <c r="AT409" s="116"/>
      <c r="AU409" s="116"/>
      <c r="AV409" s="116"/>
      <c r="AW409" s="116"/>
      <c r="AX409" s="116"/>
      <c r="AY409" s="116"/>
      <c r="AZ409" s="116"/>
      <c r="BA409" s="116"/>
      <c r="BB409" s="116"/>
      <c r="BC409" s="116"/>
      <c r="BD409" s="116"/>
      <c r="BE409" s="116"/>
      <c r="BF409" s="116"/>
      <c r="BG409" s="116"/>
      <c r="BH409" s="116"/>
    </row>
    <row r="410" spans="1:60" outlineLevel="1" x14ac:dyDescent="0.2">
      <c r="A410" s="137">
        <v>158</v>
      </c>
      <c r="B410" s="138" t="s">
        <v>685</v>
      </c>
      <c r="C410" s="144" t="s">
        <v>686</v>
      </c>
      <c r="D410" s="139" t="s">
        <v>141</v>
      </c>
      <c r="E410" s="140">
        <v>1</v>
      </c>
      <c r="F410" s="141"/>
      <c r="G410" s="142">
        <f t="shared" si="42"/>
        <v>0</v>
      </c>
      <c r="H410" s="121">
        <v>0</v>
      </c>
      <c r="I410" s="121">
        <f t="shared" si="43"/>
        <v>0</v>
      </c>
      <c r="J410" s="121">
        <v>81</v>
      </c>
      <c r="K410" s="121">
        <f t="shared" si="44"/>
        <v>81</v>
      </c>
      <c r="L410" s="121">
        <v>15</v>
      </c>
      <c r="M410" s="121">
        <f t="shared" si="45"/>
        <v>0</v>
      </c>
      <c r="N410" s="121">
        <v>0</v>
      </c>
      <c r="O410" s="121">
        <f t="shared" si="46"/>
        <v>0</v>
      </c>
      <c r="P410" s="121">
        <v>0</v>
      </c>
      <c r="Q410" s="121">
        <f t="shared" si="47"/>
        <v>0</v>
      </c>
      <c r="R410" s="121"/>
      <c r="S410" s="121" t="s">
        <v>130</v>
      </c>
      <c r="T410" s="121" t="s">
        <v>146</v>
      </c>
      <c r="U410" s="121">
        <v>0.14868000000000001</v>
      </c>
      <c r="V410" s="121">
        <f t="shared" si="48"/>
        <v>0.15</v>
      </c>
      <c r="W410" s="121"/>
      <c r="X410" s="121" t="s">
        <v>131</v>
      </c>
      <c r="Y410" s="116"/>
      <c r="Z410" s="116"/>
      <c r="AA410" s="116"/>
      <c r="AB410" s="116"/>
      <c r="AC410" s="116"/>
      <c r="AD410" s="116"/>
      <c r="AE410" s="116"/>
      <c r="AF410" s="116"/>
      <c r="AG410" s="116" t="s">
        <v>132</v>
      </c>
      <c r="AH410" s="116"/>
      <c r="AI410" s="116"/>
      <c r="AJ410" s="116"/>
      <c r="AK410" s="116"/>
      <c r="AL410" s="116"/>
      <c r="AM410" s="116"/>
      <c r="AN410" s="116"/>
      <c r="AO410" s="116"/>
      <c r="AP410" s="116"/>
      <c r="AQ410" s="116"/>
      <c r="AR410" s="116"/>
      <c r="AS410" s="116"/>
      <c r="AT410" s="116"/>
      <c r="AU410" s="116"/>
      <c r="AV410" s="116"/>
      <c r="AW410" s="116"/>
      <c r="AX410" s="116"/>
      <c r="AY410" s="116"/>
      <c r="AZ410" s="116"/>
      <c r="BA410" s="116"/>
      <c r="BB410" s="116"/>
      <c r="BC410" s="116"/>
      <c r="BD410" s="116"/>
      <c r="BE410" s="116"/>
      <c r="BF410" s="116"/>
      <c r="BG410" s="116"/>
      <c r="BH410" s="116"/>
    </row>
    <row r="411" spans="1:60" ht="22.5" outlineLevel="1" x14ac:dyDescent="0.2">
      <c r="A411" s="137">
        <v>159</v>
      </c>
      <c r="B411" s="138" t="s">
        <v>687</v>
      </c>
      <c r="C411" s="144" t="s">
        <v>688</v>
      </c>
      <c r="D411" s="139" t="s">
        <v>141</v>
      </c>
      <c r="E411" s="140">
        <v>75</v>
      </c>
      <c r="F411" s="141"/>
      <c r="G411" s="142">
        <f t="shared" si="42"/>
        <v>0</v>
      </c>
      <c r="H411" s="121">
        <v>15.04</v>
      </c>
      <c r="I411" s="121">
        <f t="shared" si="43"/>
        <v>1128</v>
      </c>
      <c r="J411" s="121">
        <v>39.96</v>
      </c>
      <c r="K411" s="121">
        <f t="shared" si="44"/>
        <v>2997</v>
      </c>
      <c r="L411" s="121">
        <v>15</v>
      </c>
      <c r="M411" s="121">
        <f t="shared" si="45"/>
        <v>0</v>
      </c>
      <c r="N411" s="121">
        <v>1.6000000000000001E-4</v>
      </c>
      <c r="O411" s="121">
        <f t="shared" si="46"/>
        <v>0.01</v>
      </c>
      <c r="P411" s="121">
        <v>0</v>
      </c>
      <c r="Q411" s="121">
        <f t="shared" si="47"/>
        <v>0</v>
      </c>
      <c r="R411" s="121"/>
      <c r="S411" s="121" t="s">
        <v>130</v>
      </c>
      <c r="T411" s="121" t="s">
        <v>146</v>
      </c>
      <c r="U411" s="121">
        <v>7.0000000000000007E-2</v>
      </c>
      <c r="V411" s="121">
        <f t="shared" si="48"/>
        <v>5.25</v>
      </c>
      <c r="W411" s="121"/>
      <c r="X411" s="121" t="s">
        <v>131</v>
      </c>
      <c r="Y411" s="116"/>
      <c r="Z411" s="116"/>
      <c r="AA411" s="116"/>
      <c r="AB411" s="116"/>
      <c r="AC411" s="116"/>
      <c r="AD411" s="116"/>
      <c r="AE411" s="116"/>
      <c r="AF411" s="116"/>
      <c r="AG411" s="116" t="s">
        <v>132</v>
      </c>
      <c r="AH411" s="116"/>
      <c r="AI411" s="116"/>
      <c r="AJ411" s="116"/>
      <c r="AK411" s="116"/>
      <c r="AL411" s="116"/>
      <c r="AM411" s="116"/>
      <c r="AN411" s="116"/>
      <c r="AO411" s="116"/>
      <c r="AP411" s="116"/>
      <c r="AQ411" s="116"/>
      <c r="AR411" s="116"/>
      <c r="AS411" s="116"/>
      <c r="AT411" s="116"/>
      <c r="AU411" s="116"/>
      <c r="AV411" s="116"/>
      <c r="AW411" s="116"/>
      <c r="AX411" s="116"/>
      <c r="AY411" s="116"/>
      <c r="AZ411" s="116"/>
      <c r="BA411" s="116"/>
      <c r="BB411" s="116"/>
      <c r="BC411" s="116"/>
      <c r="BD411" s="116"/>
      <c r="BE411" s="116"/>
      <c r="BF411" s="116"/>
      <c r="BG411" s="116"/>
      <c r="BH411" s="116"/>
    </row>
    <row r="412" spans="1:60" ht="22.5" outlineLevel="1" x14ac:dyDescent="0.2">
      <c r="A412" s="137">
        <v>160</v>
      </c>
      <c r="B412" s="138" t="s">
        <v>689</v>
      </c>
      <c r="C412" s="144" t="s">
        <v>690</v>
      </c>
      <c r="D412" s="139" t="s">
        <v>141</v>
      </c>
      <c r="E412" s="140">
        <v>55</v>
      </c>
      <c r="F412" s="141"/>
      <c r="G412" s="142">
        <f t="shared" si="42"/>
        <v>0</v>
      </c>
      <c r="H412" s="121">
        <v>24.99</v>
      </c>
      <c r="I412" s="121">
        <f t="shared" si="43"/>
        <v>1374.45</v>
      </c>
      <c r="J412" s="121">
        <v>41.01</v>
      </c>
      <c r="K412" s="121">
        <f t="shared" si="44"/>
        <v>2255.5500000000002</v>
      </c>
      <c r="L412" s="121">
        <v>15</v>
      </c>
      <c r="M412" s="121">
        <f t="shared" si="45"/>
        <v>0</v>
      </c>
      <c r="N412" s="121">
        <v>2.1000000000000001E-4</v>
      </c>
      <c r="O412" s="121">
        <f t="shared" si="46"/>
        <v>0.01</v>
      </c>
      <c r="P412" s="121">
        <v>0</v>
      </c>
      <c r="Q412" s="121">
        <f t="shared" si="47"/>
        <v>0</v>
      </c>
      <c r="R412" s="121"/>
      <c r="S412" s="121" t="s">
        <v>130</v>
      </c>
      <c r="T412" s="121" t="s">
        <v>146</v>
      </c>
      <c r="U412" s="121">
        <v>7.0000000000000007E-2</v>
      </c>
      <c r="V412" s="121">
        <f t="shared" si="48"/>
        <v>3.85</v>
      </c>
      <c r="W412" s="121"/>
      <c r="X412" s="121" t="s">
        <v>131</v>
      </c>
      <c r="Y412" s="116"/>
      <c r="Z412" s="116"/>
      <c r="AA412" s="116"/>
      <c r="AB412" s="116"/>
      <c r="AC412" s="116"/>
      <c r="AD412" s="116"/>
      <c r="AE412" s="116"/>
      <c r="AF412" s="116"/>
      <c r="AG412" s="116" t="s">
        <v>132</v>
      </c>
      <c r="AH412" s="116"/>
      <c r="AI412" s="116"/>
      <c r="AJ412" s="116"/>
      <c r="AK412" s="116"/>
      <c r="AL412" s="116"/>
      <c r="AM412" s="116"/>
      <c r="AN412" s="116"/>
      <c r="AO412" s="116"/>
      <c r="AP412" s="116"/>
      <c r="AQ412" s="116"/>
      <c r="AR412" s="116"/>
      <c r="AS412" s="116"/>
      <c r="AT412" s="116"/>
      <c r="AU412" s="116"/>
      <c r="AV412" s="116"/>
      <c r="AW412" s="116"/>
      <c r="AX412" s="116"/>
      <c r="AY412" s="116"/>
      <c r="AZ412" s="116"/>
      <c r="BA412" s="116"/>
      <c r="BB412" s="116"/>
      <c r="BC412" s="116"/>
      <c r="BD412" s="116"/>
      <c r="BE412" s="116"/>
      <c r="BF412" s="116"/>
      <c r="BG412" s="116"/>
      <c r="BH412" s="116"/>
    </row>
    <row r="413" spans="1:60" ht="22.5" outlineLevel="1" x14ac:dyDescent="0.2">
      <c r="A413" s="137">
        <v>161</v>
      </c>
      <c r="B413" s="138" t="s">
        <v>691</v>
      </c>
      <c r="C413" s="144" t="s">
        <v>692</v>
      </c>
      <c r="D413" s="139" t="s">
        <v>141</v>
      </c>
      <c r="E413" s="140">
        <v>10</v>
      </c>
      <c r="F413" s="141"/>
      <c r="G413" s="142">
        <f t="shared" si="42"/>
        <v>0</v>
      </c>
      <c r="H413" s="121">
        <v>45.56</v>
      </c>
      <c r="I413" s="121">
        <f t="shared" si="43"/>
        <v>455.6</v>
      </c>
      <c r="J413" s="121">
        <v>35.74</v>
      </c>
      <c r="K413" s="121">
        <f t="shared" si="44"/>
        <v>357.4</v>
      </c>
      <c r="L413" s="121">
        <v>15</v>
      </c>
      <c r="M413" s="121">
        <f t="shared" si="45"/>
        <v>0</v>
      </c>
      <c r="N413" s="121">
        <v>3.2000000000000003E-4</v>
      </c>
      <c r="O413" s="121">
        <f t="shared" si="46"/>
        <v>0</v>
      </c>
      <c r="P413" s="121">
        <v>0</v>
      </c>
      <c r="Q413" s="121">
        <f t="shared" si="47"/>
        <v>0</v>
      </c>
      <c r="R413" s="121"/>
      <c r="S413" s="121" t="s">
        <v>130</v>
      </c>
      <c r="T413" s="121" t="s">
        <v>130</v>
      </c>
      <c r="U413" s="121">
        <v>7.2459999999999997E-2</v>
      </c>
      <c r="V413" s="121">
        <f t="shared" si="48"/>
        <v>0.72</v>
      </c>
      <c r="W413" s="121"/>
      <c r="X413" s="121" t="s">
        <v>131</v>
      </c>
      <c r="Y413" s="116"/>
      <c r="Z413" s="116"/>
      <c r="AA413" s="116"/>
      <c r="AB413" s="116"/>
      <c r="AC413" s="116"/>
      <c r="AD413" s="116"/>
      <c r="AE413" s="116"/>
      <c r="AF413" s="116"/>
      <c r="AG413" s="116" t="s">
        <v>132</v>
      </c>
      <c r="AH413" s="116"/>
      <c r="AI413" s="116"/>
      <c r="AJ413" s="116"/>
      <c r="AK413" s="116"/>
      <c r="AL413" s="116"/>
      <c r="AM413" s="116"/>
      <c r="AN413" s="116"/>
      <c r="AO413" s="116"/>
      <c r="AP413" s="116"/>
      <c r="AQ413" s="116"/>
      <c r="AR413" s="116"/>
      <c r="AS413" s="116"/>
      <c r="AT413" s="116"/>
      <c r="AU413" s="116"/>
      <c r="AV413" s="116"/>
      <c r="AW413" s="116"/>
      <c r="AX413" s="116"/>
      <c r="AY413" s="116"/>
      <c r="AZ413" s="116"/>
      <c r="BA413" s="116"/>
      <c r="BB413" s="116"/>
      <c r="BC413" s="116"/>
      <c r="BD413" s="116"/>
      <c r="BE413" s="116"/>
      <c r="BF413" s="116"/>
      <c r="BG413" s="116"/>
      <c r="BH413" s="116"/>
    </row>
    <row r="414" spans="1:60" outlineLevel="1" x14ac:dyDescent="0.2">
      <c r="A414" s="137">
        <v>162</v>
      </c>
      <c r="B414" s="138" t="s">
        <v>693</v>
      </c>
      <c r="C414" s="144" t="s">
        <v>694</v>
      </c>
      <c r="D414" s="139" t="s">
        <v>129</v>
      </c>
      <c r="E414" s="140">
        <v>25</v>
      </c>
      <c r="F414" s="141"/>
      <c r="G414" s="142">
        <f t="shared" si="42"/>
        <v>0</v>
      </c>
      <c r="H414" s="121">
        <v>0</v>
      </c>
      <c r="I414" s="121">
        <f t="shared" si="43"/>
        <v>0</v>
      </c>
      <c r="J414" s="121">
        <v>181</v>
      </c>
      <c r="K414" s="121">
        <f t="shared" si="44"/>
        <v>4525</v>
      </c>
      <c r="L414" s="121">
        <v>15</v>
      </c>
      <c r="M414" s="121">
        <f t="shared" si="45"/>
        <v>0</v>
      </c>
      <c r="N414" s="121">
        <v>0</v>
      </c>
      <c r="O414" s="121">
        <f t="shared" si="46"/>
        <v>0</v>
      </c>
      <c r="P414" s="121">
        <v>0</v>
      </c>
      <c r="Q414" s="121">
        <f t="shared" si="47"/>
        <v>0</v>
      </c>
      <c r="R414" s="121"/>
      <c r="S414" s="121" t="s">
        <v>130</v>
      </c>
      <c r="T414" s="121" t="s">
        <v>146</v>
      </c>
      <c r="U414" s="121">
        <v>0.33050000000000002</v>
      </c>
      <c r="V414" s="121">
        <f t="shared" si="48"/>
        <v>8.26</v>
      </c>
      <c r="W414" s="121"/>
      <c r="X414" s="121" t="s">
        <v>131</v>
      </c>
      <c r="Y414" s="116"/>
      <c r="Z414" s="116"/>
      <c r="AA414" s="116"/>
      <c r="AB414" s="116"/>
      <c r="AC414" s="116"/>
      <c r="AD414" s="116"/>
      <c r="AE414" s="116"/>
      <c r="AF414" s="116"/>
      <c r="AG414" s="116" t="s">
        <v>132</v>
      </c>
      <c r="AH414" s="116"/>
      <c r="AI414" s="116"/>
      <c r="AJ414" s="116"/>
      <c r="AK414" s="116"/>
      <c r="AL414" s="116"/>
      <c r="AM414" s="116"/>
      <c r="AN414" s="116"/>
      <c r="AO414" s="116"/>
      <c r="AP414" s="116"/>
      <c r="AQ414" s="116"/>
      <c r="AR414" s="116"/>
      <c r="AS414" s="116"/>
      <c r="AT414" s="116"/>
      <c r="AU414" s="116"/>
      <c r="AV414" s="116"/>
      <c r="AW414" s="116"/>
      <c r="AX414" s="116"/>
      <c r="AY414" s="116"/>
      <c r="AZ414" s="116"/>
      <c r="BA414" s="116"/>
      <c r="BB414" s="116"/>
      <c r="BC414" s="116"/>
      <c r="BD414" s="116"/>
      <c r="BE414" s="116"/>
      <c r="BF414" s="116"/>
      <c r="BG414" s="116"/>
      <c r="BH414" s="116"/>
    </row>
    <row r="415" spans="1:60" outlineLevel="1" x14ac:dyDescent="0.2">
      <c r="A415" s="137">
        <v>163</v>
      </c>
      <c r="B415" s="138" t="s">
        <v>695</v>
      </c>
      <c r="C415" s="144" t="s">
        <v>696</v>
      </c>
      <c r="D415" s="139" t="s">
        <v>129</v>
      </c>
      <c r="E415" s="140">
        <v>1</v>
      </c>
      <c r="F415" s="141"/>
      <c r="G415" s="142">
        <f t="shared" si="42"/>
        <v>0</v>
      </c>
      <c r="H415" s="121">
        <v>0</v>
      </c>
      <c r="I415" s="121">
        <f t="shared" si="43"/>
        <v>0</v>
      </c>
      <c r="J415" s="121">
        <v>191</v>
      </c>
      <c r="K415" s="121">
        <f t="shared" si="44"/>
        <v>191</v>
      </c>
      <c r="L415" s="121">
        <v>15</v>
      </c>
      <c r="M415" s="121">
        <f t="shared" si="45"/>
        <v>0</v>
      </c>
      <c r="N415" s="121">
        <v>0</v>
      </c>
      <c r="O415" s="121">
        <f t="shared" si="46"/>
        <v>0</v>
      </c>
      <c r="P415" s="121">
        <v>0</v>
      </c>
      <c r="Q415" s="121">
        <f t="shared" si="47"/>
        <v>0</v>
      </c>
      <c r="R415" s="121"/>
      <c r="S415" s="121" t="s">
        <v>130</v>
      </c>
      <c r="T415" s="121" t="s">
        <v>146</v>
      </c>
      <c r="U415" s="121">
        <v>0.35</v>
      </c>
      <c r="V415" s="121">
        <f t="shared" si="48"/>
        <v>0.35</v>
      </c>
      <c r="W415" s="121"/>
      <c r="X415" s="121" t="s">
        <v>131</v>
      </c>
      <c r="Y415" s="116"/>
      <c r="Z415" s="116"/>
      <c r="AA415" s="116"/>
      <c r="AB415" s="116"/>
      <c r="AC415" s="116"/>
      <c r="AD415" s="116"/>
      <c r="AE415" s="116"/>
      <c r="AF415" s="116"/>
      <c r="AG415" s="116" t="s">
        <v>132</v>
      </c>
      <c r="AH415" s="116"/>
      <c r="AI415" s="116"/>
      <c r="AJ415" s="116"/>
      <c r="AK415" s="116"/>
      <c r="AL415" s="116"/>
      <c r="AM415" s="116"/>
      <c r="AN415" s="116"/>
      <c r="AO415" s="116"/>
      <c r="AP415" s="116"/>
      <c r="AQ415" s="116"/>
      <c r="AR415" s="116"/>
      <c r="AS415" s="116"/>
      <c r="AT415" s="116"/>
      <c r="AU415" s="116"/>
      <c r="AV415" s="116"/>
      <c r="AW415" s="116"/>
      <c r="AX415" s="116"/>
      <c r="AY415" s="116"/>
      <c r="AZ415" s="116"/>
      <c r="BA415" s="116"/>
      <c r="BB415" s="116"/>
      <c r="BC415" s="116"/>
      <c r="BD415" s="116"/>
      <c r="BE415" s="116"/>
      <c r="BF415" s="116"/>
      <c r="BG415" s="116"/>
      <c r="BH415" s="116"/>
    </row>
    <row r="416" spans="1:60" outlineLevel="1" x14ac:dyDescent="0.2">
      <c r="A416" s="137">
        <v>164</v>
      </c>
      <c r="B416" s="138" t="s">
        <v>697</v>
      </c>
      <c r="C416" s="144" t="s">
        <v>698</v>
      </c>
      <c r="D416" s="139" t="s">
        <v>217</v>
      </c>
      <c r="E416" s="140">
        <v>1</v>
      </c>
      <c r="F416" s="141"/>
      <c r="G416" s="142">
        <f t="shared" si="42"/>
        <v>0</v>
      </c>
      <c r="H416" s="121">
        <v>0</v>
      </c>
      <c r="I416" s="121">
        <f t="shared" si="43"/>
        <v>0</v>
      </c>
      <c r="J416" s="121">
        <v>1500</v>
      </c>
      <c r="K416" s="121">
        <f t="shared" si="44"/>
        <v>1500</v>
      </c>
      <c r="L416" s="121">
        <v>15</v>
      </c>
      <c r="M416" s="121">
        <f t="shared" si="45"/>
        <v>0</v>
      </c>
      <c r="N416" s="121">
        <v>0</v>
      </c>
      <c r="O416" s="121">
        <f t="shared" si="46"/>
        <v>0</v>
      </c>
      <c r="P416" s="121">
        <v>0</v>
      </c>
      <c r="Q416" s="121">
        <f t="shared" si="47"/>
        <v>0</v>
      </c>
      <c r="R416" s="121"/>
      <c r="S416" s="121" t="s">
        <v>145</v>
      </c>
      <c r="T416" s="121" t="s">
        <v>146</v>
      </c>
      <c r="U416" s="121">
        <v>0</v>
      </c>
      <c r="V416" s="121">
        <f t="shared" si="48"/>
        <v>0</v>
      </c>
      <c r="W416" s="121"/>
      <c r="X416" s="121" t="s">
        <v>131</v>
      </c>
      <c r="Y416" s="116"/>
      <c r="Z416" s="116"/>
      <c r="AA416" s="116"/>
      <c r="AB416" s="116"/>
      <c r="AC416" s="116"/>
      <c r="AD416" s="116"/>
      <c r="AE416" s="116"/>
      <c r="AF416" s="116"/>
      <c r="AG416" s="116" t="s">
        <v>132</v>
      </c>
      <c r="AH416" s="116"/>
      <c r="AI416" s="116"/>
      <c r="AJ416" s="116"/>
      <c r="AK416" s="116"/>
      <c r="AL416" s="116"/>
      <c r="AM416" s="116"/>
      <c r="AN416" s="116"/>
      <c r="AO416" s="116"/>
      <c r="AP416" s="116"/>
      <c r="AQ416" s="116"/>
      <c r="AR416" s="116"/>
      <c r="AS416" s="116"/>
      <c r="AT416" s="116"/>
      <c r="AU416" s="116"/>
      <c r="AV416" s="116"/>
      <c r="AW416" s="116"/>
      <c r="AX416" s="116"/>
      <c r="AY416" s="116"/>
      <c r="AZ416" s="116"/>
      <c r="BA416" s="116"/>
      <c r="BB416" s="116"/>
      <c r="BC416" s="116"/>
      <c r="BD416" s="116"/>
      <c r="BE416" s="116"/>
      <c r="BF416" s="116"/>
      <c r="BG416" s="116"/>
      <c r="BH416" s="116"/>
    </row>
    <row r="417" spans="1:60" outlineLevel="1" x14ac:dyDescent="0.2">
      <c r="A417" s="137">
        <v>165</v>
      </c>
      <c r="B417" s="138" t="s">
        <v>699</v>
      </c>
      <c r="C417" s="144" t="s">
        <v>700</v>
      </c>
      <c r="D417" s="139" t="s">
        <v>273</v>
      </c>
      <c r="E417" s="140">
        <v>3</v>
      </c>
      <c r="F417" s="141"/>
      <c r="G417" s="142">
        <f t="shared" si="42"/>
        <v>0</v>
      </c>
      <c r="H417" s="121">
        <v>0</v>
      </c>
      <c r="I417" s="121">
        <f t="shared" si="43"/>
        <v>0</v>
      </c>
      <c r="J417" s="121">
        <v>518</v>
      </c>
      <c r="K417" s="121">
        <f t="shared" si="44"/>
        <v>1554</v>
      </c>
      <c r="L417" s="121">
        <v>15</v>
      </c>
      <c r="M417" s="121">
        <f t="shared" si="45"/>
        <v>0</v>
      </c>
      <c r="N417" s="121">
        <v>0</v>
      </c>
      <c r="O417" s="121">
        <f t="shared" si="46"/>
        <v>0</v>
      </c>
      <c r="P417" s="121">
        <v>0</v>
      </c>
      <c r="Q417" s="121">
        <f t="shared" si="47"/>
        <v>0</v>
      </c>
      <c r="R417" s="121"/>
      <c r="S417" s="121" t="s">
        <v>145</v>
      </c>
      <c r="T417" s="121" t="s">
        <v>146</v>
      </c>
      <c r="U417" s="121">
        <v>0</v>
      </c>
      <c r="V417" s="121">
        <f t="shared" si="48"/>
        <v>0</v>
      </c>
      <c r="W417" s="121"/>
      <c r="X417" s="121" t="s">
        <v>131</v>
      </c>
      <c r="Y417" s="116"/>
      <c r="Z417" s="116"/>
      <c r="AA417" s="116"/>
      <c r="AB417" s="116"/>
      <c r="AC417" s="116"/>
      <c r="AD417" s="116"/>
      <c r="AE417" s="116"/>
      <c r="AF417" s="116"/>
      <c r="AG417" s="116" t="s">
        <v>132</v>
      </c>
      <c r="AH417" s="116"/>
      <c r="AI417" s="116"/>
      <c r="AJ417" s="116"/>
      <c r="AK417" s="116"/>
      <c r="AL417" s="116"/>
      <c r="AM417" s="116"/>
      <c r="AN417" s="116"/>
      <c r="AO417" s="116"/>
      <c r="AP417" s="116"/>
      <c r="AQ417" s="116"/>
      <c r="AR417" s="116"/>
      <c r="AS417" s="116"/>
      <c r="AT417" s="116"/>
      <c r="AU417" s="116"/>
      <c r="AV417" s="116"/>
      <c r="AW417" s="116"/>
      <c r="AX417" s="116"/>
      <c r="AY417" s="116"/>
      <c r="AZ417" s="116"/>
      <c r="BA417" s="116"/>
      <c r="BB417" s="116"/>
      <c r="BC417" s="116"/>
      <c r="BD417" s="116"/>
      <c r="BE417" s="116"/>
      <c r="BF417" s="116"/>
      <c r="BG417" s="116"/>
      <c r="BH417" s="116"/>
    </row>
    <row r="418" spans="1:60" outlineLevel="1" x14ac:dyDescent="0.2">
      <c r="A418" s="137">
        <v>166</v>
      </c>
      <c r="B418" s="138" t="s">
        <v>701</v>
      </c>
      <c r="C418" s="144" t="s">
        <v>702</v>
      </c>
      <c r="D418" s="139" t="s">
        <v>273</v>
      </c>
      <c r="E418" s="140">
        <v>5</v>
      </c>
      <c r="F418" s="141"/>
      <c r="G418" s="142">
        <f t="shared" si="42"/>
        <v>0</v>
      </c>
      <c r="H418" s="121">
        <v>0</v>
      </c>
      <c r="I418" s="121">
        <f t="shared" si="43"/>
        <v>0</v>
      </c>
      <c r="J418" s="121">
        <v>350</v>
      </c>
      <c r="K418" s="121">
        <f t="shared" si="44"/>
        <v>1750</v>
      </c>
      <c r="L418" s="121">
        <v>15</v>
      </c>
      <c r="M418" s="121">
        <f t="shared" si="45"/>
        <v>0</v>
      </c>
      <c r="N418" s="121">
        <v>0</v>
      </c>
      <c r="O418" s="121">
        <f t="shared" si="46"/>
        <v>0</v>
      </c>
      <c r="P418" s="121">
        <v>0</v>
      </c>
      <c r="Q418" s="121">
        <f t="shared" si="47"/>
        <v>0</v>
      </c>
      <c r="R418" s="121"/>
      <c r="S418" s="121" t="s">
        <v>145</v>
      </c>
      <c r="T418" s="121" t="s">
        <v>146</v>
      </c>
      <c r="U418" s="121">
        <v>0</v>
      </c>
      <c r="V418" s="121">
        <f t="shared" si="48"/>
        <v>0</v>
      </c>
      <c r="W418" s="121"/>
      <c r="X418" s="121" t="s">
        <v>131</v>
      </c>
      <c r="Y418" s="116"/>
      <c r="Z418" s="116"/>
      <c r="AA418" s="116"/>
      <c r="AB418" s="116"/>
      <c r="AC418" s="116"/>
      <c r="AD418" s="116"/>
      <c r="AE418" s="116"/>
      <c r="AF418" s="116"/>
      <c r="AG418" s="116" t="s">
        <v>132</v>
      </c>
      <c r="AH418" s="116"/>
      <c r="AI418" s="116"/>
      <c r="AJ418" s="116"/>
      <c r="AK418" s="116"/>
      <c r="AL418" s="116"/>
      <c r="AM418" s="116"/>
      <c r="AN418" s="116"/>
      <c r="AO418" s="116"/>
      <c r="AP418" s="116"/>
      <c r="AQ418" s="116"/>
      <c r="AR418" s="116"/>
      <c r="AS418" s="116"/>
      <c r="AT418" s="116"/>
      <c r="AU418" s="116"/>
      <c r="AV418" s="116"/>
      <c r="AW418" s="116"/>
      <c r="AX418" s="116"/>
      <c r="AY418" s="116"/>
      <c r="AZ418" s="116"/>
      <c r="BA418" s="116"/>
      <c r="BB418" s="116"/>
      <c r="BC418" s="116"/>
      <c r="BD418" s="116"/>
      <c r="BE418" s="116"/>
      <c r="BF418" s="116"/>
      <c r="BG418" s="116"/>
      <c r="BH418" s="116"/>
    </row>
    <row r="419" spans="1:60" outlineLevel="1" x14ac:dyDescent="0.2">
      <c r="A419" s="137">
        <v>167</v>
      </c>
      <c r="B419" s="138" t="s">
        <v>361</v>
      </c>
      <c r="C419" s="144" t="s">
        <v>703</v>
      </c>
      <c r="D419" s="139" t="s">
        <v>217</v>
      </c>
      <c r="E419" s="140">
        <v>1</v>
      </c>
      <c r="F419" s="141"/>
      <c r="G419" s="142">
        <f t="shared" si="42"/>
        <v>0</v>
      </c>
      <c r="H419" s="121">
        <v>0</v>
      </c>
      <c r="I419" s="121">
        <f t="shared" si="43"/>
        <v>0</v>
      </c>
      <c r="J419" s="121">
        <v>5000</v>
      </c>
      <c r="K419" s="121">
        <f t="shared" si="44"/>
        <v>5000</v>
      </c>
      <c r="L419" s="121">
        <v>15</v>
      </c>
      <c r="M419" s="121">
        <f t="shared" si="45"/>
        <v>0</v>
      </c>
      <c r="N419" s="121">
        <v>0</v>
      </c>
      <c r="O419" s="121">
        <f t="shared" si="46"/>
        <v>0</v>
      </c>
      <c r="P419" s="121">
        <v>0</v>
      </c>
      <c r="Q419" s="121">
        <f t="shared" si="47"/>
        <v>0</v>
      </c>
      <c r="R419" s="121"/>
      <c r="S419" s="121" t="s">
        <v>145</v>
      </c>
      <c r="T419" s="121" t="s">
        <v>146</v>
      </c>
      <c r="U419" s="121">
        <v>0</v>
      </c>
      <c r="V419" s="121">
        <f t="shared" si="48"/>
        <v>0</v>
      </c>
      <c r="W419" s="121"/>
      <c r="X419" s="121" t="s">
        <v>131</v>
      </c>
      <c r="Y419" s="116"/>
      <c r="Z419" s="116"/>
      <c r="AA419" s="116"/>
      <c r="AB419" s="116"/>
      <c r="AC419" s="116"/>
      <c r="AD419" s="116"/>
      <c r="AE419" s="116"/>
      <c r="AF419" s="116"/>
      <c r="AG419" s="116" t="s">
        <v>132</v>
      </c>
      <c r="AH419" s="116"/>
      <c r="AI419" s="116"/>
      <c r="AJ419" s="116"/>
      <c r="AK419" s="116"/>
      <c r="AL419" s="116"/>
      <c r="AM419" s="116"/>
      <c r="AN419" s="116"/>
      <c r="AO419" s="116"/>
      <c r="AP419" s="116"/>
      <c r="AQ419" s="116"/>
      <c r="AR419" s="116"/>
      <c r="AS419" s="116"/>
      <c r="AT419" s="116"/>
      <c r="AU419" s="116"/>
      <c r="AV419" s="116"/>
      <c r="AW419" s="116"/>
      <c r="AX419" s="116"/>
      <c r="AY419" s="116"/>
      <c r="AZ419" s="116"/>
      <c r="BA419" s="116"/>
      <c r="BB419" s="116"/>
      <c r="BC419" s="116"/>
      <c r="BD419" s="116"/>
      <c r="BE419" s="116"/>
      <c r="BF419" s="116"/>
      <c r="BG419" s="116"/>
      <c r="BH419" s="116"/>
    </row>
    <row r="420" spans="1:60" outlineLevel="1" x14ac:dyDescent="0.2">
      <c r="A420" s="137">
        <v>168</v>
      </c>
      <c r="B420" s="138" t="s">
        <v>704</v>
      </c>
      <c r="C420" s="144" t="s">
        <v>705</v>
      </c>
      <c r="D420" s="139" t="s">
        <v>141</v>
      </c>
      <c r="E420" s="140">
        <v>10</v>
      </c>
      <c r="F420" s="141"/>
      <c r="G420" s="142">
        <f t="shared" si="42"/>
        <v>0</v>
      </c>
      <c r="H420" s="121">
        <v>16</v>
      </c>
      <c r="I420" s="121">
        <f t="shared" si="43"/>
        <v>160</v>
      </c>
      <c r="J420" s="121">
        <v>0</v>
      </c>
      <c r="K420" s="121">
        <f t="shared" si="44"/>
        <v>0</v>
      </c>
      <c r="L420" s="121">
        <v>15</v>
      </c>
      <c r="M420" s="121">
        <f t="shared" si="45"/>
        <v>0</v>
      </c>
      <c r="N420" s="121">
        <v>8.0000000000000007E-5</v>
      </c>
      <c r="O420" s="121">
        <f t="shared" si="46"/>
        <v>0</v>
      </c>
      <c r="P420" s="121">
        <v>0</v>
      </c>
      <c r="Q420" s="121">
        <f t="shared" si="47"/>
        <v>0</v>
      </c>
      <c r="R420" s="121" t="s">
        <v>248</v>
      </c>
      <c r="S420" s="121" t="s">
        <v>130</v>
      </c>
      <c r="T420" s="121" t="s">
        <v>146</v>
      </c>
      <c r="U420" s="121">
        <v>0</v>
      </c>
      <c r="V420" s="121">
        <f t="shared" si="48"/>
        <v>0</v>
      </c>
      <c r="W420" s="121"/>
      <c r="X420" s="121" t="s">
        <v>147</v>
      </c>
      <c r="Y420" s="116"/>
      <c r="Z420" s="116"/>
      <c r="AA420" s="116"/>
      <c r="AB420" s="116"/>
      <c r="AC420" s="116"/>
      <c r="AD420" s="116"/>
      <c r="AE420" s="116"/>
      <c r="AF420" s="116"/>
      <c r="AG420" s="116" t="s">
        <v>148</v>
      </c>
      <c r="AH420" s="116"/>
      <c r="AI420" s="116"/>
      <c r="AJ420" s="116"/>
      <c r="AK420" s="116"/>
      <c r="AL420" s="116"/>
      <c r="AM420" s="116"/>
      <c r="AN420" s="116"/>
      <c r="AO420" s="116"/>
      <c r="AP420" s="116"/>
      <c r="AQ420" s="116"/>
      <c r="AR420" s="116"/>
      <c r="AS420" s="116"/>
      <c r="AT420" s="116"/>
      <c r="AU420" s="116"/>
      <c r="AV420" s="116"/>
      <c r="AW420" s="116"/>
      <c r="AX420" s="116"/>
      <c r="AY420" s="116"/>
      <c r="AZ420" s="116"/>
      <c r="BA420" s="116"/>
      <c r="BB420" s="116"/>
      <c r="BC420" s="116"/>
      <c r="BD420" s="116"/>
      <c r="BE420" s="116"/>
      <c r="BF420" s="116"/>
      <c r="BG420" s="116"/>
      <c r="BH420" s="116"/>
    </row>
    <row r="421" spans="1:60" outlineLevel="1" x14ac:dyDescent="0.2">
      <c r="A421" s="137">
        <v>169</v>
      </c>
      <c r="B421" s="138" t="s">
        <v>706</v>
      </c>
      <c r="C421" s="144" t="s">
        <v>707</v>
      </c>
      <c r="D421" s="139" t="s">
        <v>141</v>
      </c>
      <c r="E421" s="140">
        <v>1</v>
      </c>
      <c r="F421" s="141"/>
      <c r="G421" s="142">
        <f t="shared" si="42"/>
        <v>0</v>
      </c>
      <c r="H421" s="121">
        <v>17</v>
      </c>
      <c r="I421" s="121">
        <f t="shared" si="43"/>
        <v>17</v>
      </c>
      <c r="J421" s="121">
        <v>0</v>
      </c>
      <c r="K421" s="121">
        <f t="shared" si="44"/>
        <v>0</v>
      </c>
      <c r="L421" s="121">
        <v>15</v>
      </c>
      <c r="M421" s="121">
        <f t="shared" si="45"/>
        <v>0</v>
      </c>
      <c r="N421" s="121">
        <v>6.0000000000000002E-5</v>
      </c>
      <c r="O421" s="121">
        <f t="shared" si="46"/>
        <v>0</v>
      </c>
      <c r="P421" s="121">
        <v>0</v>
      </c>
      <c r="Q421" s="121">
        <f t="shared" si="47"/>
        <v>0</v>
      </c>
      <c r="R421" s="121" t="s">
        <v>248</v>
      </c>
      <c r="S421" s="121" t="s">
        <v>130</v>
      </c>
      <c r="T421" s="121" t="s">
        <v>146</v>
      </c>
      <c r="U421" s="121">
        <v>0</v>
      </c>
      <c r="V421" s="121">
        <f t="shared" si="48"/>
        <v>0</v>
      </c>
      <c r="W421" s="121"/>
      <c r="X421" s="121" t="s">
        <v>147</v>
      </c>
      <c r="Y421" s="116"/>
      <c r="Z421" s="116"/>
      <c r="AA421" s="116"/>
      <c r="AB421" s="116"/>
      <c r="AC421" s="116"/>
      <c r="AD421" s="116"/>
      <c r="AE421" s="116"/>
      <c r="AF421" s="116"/>
      <c r="AG421" s="116" t="s">
        <v>148</v>
      </c>
      <c r="AH421" s="116"/>
      <c r="AI421" s="116"/>
      <c r="AJ421" s="116"/>
      <c r="AK421" s="116"/>
      <c r="AL421" s="116"/>
      <c r="AM421" s="116"/>
      <c r="AN421" s="116"/>
      <c r="AO421" s="116"/>
      <c r="AP421" s="116"/>
      <c r="AQ421" s="116"/>
      <c r="AR421" s="116"/>
      <c r="AS421" s="116"/>
      <c r="AT421" s="116"/>
      <c r="AU421" s="116"/>
      <c r="AV421" s="116"/>
      <c r="AW421" s="116"/>
      <c r="AX421" s="116"/>
      <c r="AY421" s="116"/>
      <c r="AZ421" s="116"/>
      <c r="BA421" s="116"/>
      <c r="BB421" s="116"/>
      <c r="BC421" s="116"/>
      <c r="BD421" s="116"/>
      <c r="BE421" s="116"/>
      <c r="BF421" s="116"/>
      <c r="BG421" s="116"/>
      <c r="BH421" s="116"/>
    </row>
    <row r="422" spans="1:60" ht="22.5" outlineLevel="1" x14ac:dyDescent="0.2">
      <c r="A422" s="137">
        <v>170</v>
      </c>
      <c r="B422" s="138" t="s">
        <v>708</v>
      </c>
      <c r="C422" s="144" t="s">
        <v>709</v>
      </c>
      <c r="D422" s="139" t="s">
        <v>129</v>
      </c>
      <c r="E422" s="140">
        <v>9</v>
      </c>
      <c r="F422" s="141"/>
      <c r="G422" s="142">
        <f t="shared" si="42"/>
        <v>0</v>
      </c>
      <c r="H422" s="121">
        <v>152</v>
      </c>
      <c r="I422" s="121">
        <f t="shared" si="43"/>
        <v>1368</v>
      </c>
      <c r="J422" s="121">
        <v>0</v>
      </c>
      <c r="K422" s="121">
        <f t="shared" si="44"/>
        <v>0</v>
      </c>
      <c r="L422" s="121">
        <v>15</v>
      </c>
      <c r="M422" s="121">
        <f t="shared" si="45"/>
        <v>0</v>
      </c>
      <c r="N422" s="121">
        <v>1.0000000000000001E-5</v>
      </c>
      <c r="O422" s="121">
        <f t="shared" si="46"/>
        <v>0</v>
      </c>
      <c r="P422" s="121">
        <v>0</v>
      </c>
      <c r="Q422" s="121">
        <f t="shared" si="47"/>
        <v>0</v>
      </c>
      <c r="R422" s="121" t="s">
        <v>248</v>
      </c>
      <c r="S422" s="121" t="s">
        <v>130</v>
      </c>
      <c r="T422" s="121" t="s">
        <v>146</v>
      </c>
      <c r="U422" s="121">
        <v>0</v>
      </c>
      <c r="V422" s="121">
        <f t="shared" si="48"/>
        <v>0</v>
      </c>
      <c r="W422" s="121"/>
      <c r="X422" s="121" t="s">
        <v>147</v>
      </c>
      <c r="Y422" s="116"/>
      <c r="Z422" s="116"/>
      <c r="AA422" s="116"/>
      <c r="AB422" s="116"/>
      <c r="AC422" s="116"/>
      <c r="AD422" s="116"/>
      <c r="AE422" s="116"/>
      <c r="AF422" s="116"/>
      <c r="AG422" s="116" t="s">
        <v>148</v>
      </c>
      <c r="AH422" s="116"/>
      <c r="AI422" s="116"/>
      <c r="AJ422" s="116"/>
      <c r="AK422" s="116"/>
      <c r="AL422" s="116"/>
      <c r="AM422" s="116"/>
      <c r="AN422" s="116"/>
      <c r="AO422" s="116"/>
      <c r="AP422" s="116"/>
      <c r="AQ422" s="116"/>
      <c r="AR422" s="116"/>
      <c r="AS422" s="116"/>
      <c r="AT422" s="116"/>
      <c r="AU422" s="116"/>
      <c r="AV422" s="116"/>
      <c r="AW422" s="116"/>
      <c r="AX422" s="116"/>
      <c r="AY422" s="116"/>
      <c r="AZ422" s="116"/>
      <c r="BA422" s="116"/>
      <c r="BB422" s="116"/>
      <c r="BC422" s="116"/>
      <c r="BD422" s="116"/>
      <c r="BE422" s="116"/>
      <c r="BF422" s="116"/>
      <c r="BG422" s="116"/>
      <c r="BH422" s="116"/>
    </row>
    <row r="423" spans="1:60" outlineLevel="1" x14ac:dyDescent="0.2">
      <c r="A423" s="137">
        <v>171</v>
      </c>
      <c r="B423" s="138" t="s">
        <v>710</v>
      </c>
      <c r="C423" s="144" t="s">
        <v>711</v>
      </c>
      <c r="D423" s="139" t="s">
        <v>129</v>
      </c>
      <c r="E423" s="140">
        <v>1</v>
      </c>
      <c r="F423" s="141"/>
      <c r="G423" s="142">
        <f t="shared" si="42"/>
        <v>0</v>
      </c>
      <c r="H423" s="121">
        <v>557</v>
      </c>
      <c r="I423" s="121">
        <f t="shared" si="43"/>
        <v>557</v>
      </c>
      <c r="J423" s="121">
        <v>0</v>
      </c>
      <c r="K423" s="121">
        <f t="shared" si="44"/>
        <v>0</v>
      </c>
      <c r="L423" s="121">
        <v>15</v>
      </c>
      <c r="M423" s="121">
        <f t="shared" si="45"/>
        <v>0</v>
      </c>
      <c r="N423" s="121">
        <v>2.4000000000000001E-4</v>
      </c>
      <c r="O423" s="121">
        <f t="shared" si="46"/>
        <v>0</v>
      </c>
      <c r="P423" s="121">
        <v>0</v>
      </c>
      <c r="Q423" s="121">
        <f t="shared" si="47"/>
        <v>0</v>
      </c>
      <c r="R423" s="121" t="s">
        <v>248</v>
      </c>
      <c r="S423" s="121" t="s">
        <v>130</v>
      </c>
      <c r="T423" s="121" t="s">
        <v>130</v>
      </c>
      <c r="U423" s="121">
        <v>0</v>
      </c>
      <c r="V423" s="121">
        <f t="shared" si="48"/>
        <v>0</v>
      </c>
      <c r="W423" s="121"/>
      <c r="X423" s="121" t="s">
        <v>147</v>
      </c>
      <c r="Y423" s="116"/>
      <c r="Z423" s="116"/>
      <c r="AA423" s="116"/>
      <c r="AB423" s="116"/>
      <c r="AC423" s="116"/>
      <c r="AD423" s="116"/>
      <c r="AE423" s="116"/>
      <c r="AF423" s="116"/>
      <c r="AG423" s="116" t="s">
        <v>148</v>
      </c>
      <c r="AH423" s="116"/>
      <c r="AI423" s="116"/>
      <c r="AJ423" s="116"/>
      <c r="AK423" s="116"/>
      <c r="AL423" s="116"/>
      <c r="AM423" s="116"/>
      <c r="AN423" s="116"/>
      <c r="AO423" s="116"/>
      <c r="AP423" s="116"/>
      <c r="AQ423" s="116"/>
      <c r="AR423" s="116"/>
      <c r="AS423" s="116"/>
      <c r="AT423" s="116"/>
      <c r="AU423" s="116"/>
      <c r="AV423" s="116"/>
      <c r="AW423" s="116"/>
      <c r="AX423" s="116"/>
      <c r="AY423" s="116"/>
      <c r="AZ423" s="116"/>
      <c r="BA423" s="116"/>
      <c r="BB423" s="116"/>
      <c r="BC423" s="116"/>
      <c r="BD423" s="116"/>
      <c r="BE423" s="116"/>
      <c r="BF423" s="116"/>
      <c r="BG423" s="116"/>
      <c r="BH423" s="116"/>
    </row>
    <row r="424" spans="1:60" outlineLevel="1" x14ac:dyDescent="0.2">
      <c r="A424" s="137">
        <v>172</v>
      </c>
      <c r="B424" s="138" t="s">
        <v>712</v>
      </c>
      <c r="C424" s="144" t="s">
        <v>713</v>
      </c>
      <c r="D424" s="139" t="s">
        <v>129</v>
      </c>
      <c r="E424" s="140">
        <v>9</v>
      </c>
      <c r="F424" s="141"/>
      <c r="G424" s="142">
        <f t="shared" si="42"/>
        <v>0</v>
      </c>
      <c r="H424" s="121">
        <v>54</v>
      </c>
      <c r="I424" s="121">
        <f t="shared" si="43"/>
        <v>486</v>
      </c>
      <c r="J424" s="121">
        <v>0</v>
      </c>
      <c r="K424" s="121">
        <f t="shared" si="44"/>
        <v>0</v>
      </c>
      <c r="L424" s="121">
        <v>15</v>
      </c>
      <c r="M424" s="121">
        <f t="shared" si="45"/>
        <v>0</v>
      </c>
      <c r="N424" s="121">
        <v>1.0000000000000001E-5</v>
      </c>
      <c r="O424" s="121">
        <f t="shared" si="46"/>
        <v>0</v>
      </c>
      <c r="P424" s="121">
        <v>0</v>
      </c>
      <c r="Q424" s="121">
        <f t="shared" si="47"/>
        <v>0</v>
      </c>
      <c r="R424" s="121" t="s">
        <v>248</v>
      </c>
      <c r="S424" s="121" t="s">
        <v>130</v>
      </c>
      <c r="T424" s="121" t="s">
        <v>146</v>
      </c>
      <c r="U424" s="121">
        <v>0</v>
      </c>
      <c r="V424" s="121">
        <f t="shared" si="48"/>
        <v>0</v>
      </c>
      <c r="W424" s="121"/>
      <c r="X424" s="121" t="s">
        <v>147</v>
      </c>
      <c r="Y424" s="116"/>
      <c r="Z424" s="116"/>
      <c r="AA424" s="116"/>
      <c r="AB424" s="116"/>
      <c r="AC424" s="116"/>
      <c r="AD424" s="116"/>
      <c r="AE424" s="116"/>
      <c r="AF424" s="116"/>
      <c r="AG424" s="116" t="s">
        <v>148</v>
      </c>
      <c r="AH424" s="116"/>
      <c r="AI424" s="116"/>
      <c r="AJ424" s="116"/>
      <c r="AK424" s="116"/>
      <c r="AL424" s="116"/>
      <c r="AM424" s="116"/>
      <c r="AN424" s="116"/>
      <c r="AO424" s="116"/>
      <c r="AP424" s="116"/>
      <c r="AQ424" s="116"/>
      <c r="AR424" s="116"/>
      <c r="AS424" s="116"/>
      <c r="AT424" s="116"/>
      <c r="AU424" s="116"/>
      <c r="AV424" s="116"/>
      <c r="AW424" s="116"/>
      <c r="AX424" s="116"/>
      <c r="AY424" s="116"/>
      <c r="AZ424" s="116"/>
      <c r="BA424" s="116"/>
      <c r="BB424" s="116"/>
      <c r="BC424" s="116"/>
      <c r="BD424" s="116"/>
      <c r="BE424" s="116"/>
      <c r="BF424" s="116"/>
      <c r="BG424" s="116"/>
      <c r="BH424" s="116"/>
    </row>
    <row r="425" spans="1:60" outlineLevel="1" x14ac:dyDescent="0.2">
      <c r="A425" s="137">
        <v>173</v>
      </c>
      <c r="B425" s="138" t="s">
        <v>714</v>
      </c>
      <c r="C425" s="144" t="s">
        <v>715</v>
      </c>
      <c r="D425" s="139" t="s">
        <v>129</v>
      </c>
      <c r="E425" s="140">
        <v>9</v>
      </c>
      <c r="F425" s="141"/>
      <c r="G425" s="142">
        <f t="shared" si="42"/>
        <v>0</v>
      </c>
      <c r="H425" s="121">
        <v>34</v>
      </c>
      <c r="I425" s="121">
        <f t="shared" si="43"/>
        <v>306</v>
      </c>
      <c r="J425" s="121">
        <v>0</v>
      </c>
      <c r="K425" s="121">
        <f t="shared" si="44"/>
        <v>0</v>
      </c>
      <c r="L425" s="121">
        <v>15</v>
      </c>
      <c r="M425" s="121">
        <f t="shared" si="45"/>
        <v>0</v>
      </c>
      <c r="N425" s="121">
        <v>5.0000000000000002E-5</v>
      </c>
      <c r="O425" s="121">
        <f t="shared" si="46"/>
        <v>0</v>
      </c>
      <c r="P425" s="121">
        <v>0</v>
      </c>
      <c r="Q425" s="121">
        <f t="shared" si="47"/>
        <v>0</v>
      </c>
      <c r="R425" s="121" t="s">
        <v>248</v>
      </c>
      <c r="S425" s="121" t="s">
        <v>130</v>
      </c>
      <c r="T425" s="121" t="s">
        <v>146</v>
      </c>
      <c r="U425" s="121">
        <v>0</v>
      </c>
      <c r="V425" s="121">
        <f t="shared" si="48"/>
        <v>0</v>
      </c>
      <c r="W425" s="121"/>
      <c r="X425" s="121" t="s">
        <v>147</v>
      </c>
      <c r="Y425" s="116"/>
      <c r="Z425" s="116"/>
      <c r="AA425" s="116"/>
      <c r="AB425" s="116"/>
      <c r="AC425" s="116"/>
      <c r="AD425" s="116"/>
      <c r="AE425" s="116"/>
      <c r="AF425" s="116"/>
      <c r="AG425" s="116" t="s">
        <v>148</v>
      </c>
      <c r="AH425" s="116"/>
      <c r="AI425" s="116"/>
      <c r="AJ425" s="116"/>
      <c r="AK425" s="116"/>
      <c r="AL425" s="116"/>
      <c r="AM425" s="116"/>
      <c r="AN425" s="116"/>
      <c r="AO425" s="116"/>
      <c r="AP425" s="116"/>
      <c r="AQ425" s="116"/>
      <c r="AR425" s="116"/>
      <c r="AS425" s="116"/>
      <c r="AT425" s="116"/>
      <c r="AU425" s="116"/>
      <c r="AV425" s="116"/>
      <c r="AW425" s="116"/>
      <c r="AX425" s="116"/>
      <c r="AY425" s="116"/>
      <c r="AZ425" s="116"/>
      <c r="BA425" s="116"/>
      <c r="BB425" s="116"/>
      <c r="BC425" s="116"/>
      <c r="BD425" s="116"/>
      <c r="BE425" s="116"/>
      <c r="BF425" s="116"/>
      <c r="BG425" s="116"/>
      <c r="BH425" s="116"/>
    </row>
    <row r="426" spans="1:60" outlineLevel="1" x14ac:dyDescent="0.2">
      <c r="A426" s="137">
        <v>174</v>
      </c>
      <c r="B426" s="138" t="s">
        <v>716</v>
      </c>
      <c r="C426" s="144" t="s">
        <v>717</v>
      </c>
      <c r="D426" s="139" t="s">
        <v>129</v>
      </c>
      <c r="E426" s="140">
        <v>1</v>
      </c>
      <c r="F426" s="141"/>
      <c r="G426" s="142">
        <f t="shared" si="42"/>
        <v>0</v>
      </c>
      <c r="H426" s="121">
        <v>45</v>
      </c>
      <c r="I426" s="121">
        <f t="shared" si="43"/>
        <v>45</v>
      </c>
      <c r="J426" s="121">
        <v>0</v>
      </c>
      <c r="K426" s="121">
        <f t="shared" si="44"/>
        <v>0</v>
      </c>
      <c r="L426" s="121">
        <v>15</v>
      </c>
      <c r="M426" s="121">
        <f t="shared" si="45"/>
        <v>0</v>
      </c>
      <c r="N426" s="121">
        <v>0</v>
      </c>
      <c r="O426" s="121">
        <f t="shared" si="46"/>
        <v>0</v>
      </c>
      <c r="P426" s="121">
        <v>0</v>
      </c>
      <c r="Q426" s="121">
        <f t="shared" si="47"/>
        <v>0</v>
      </c>
      <c r="R426" s="121" t="s">
        <v>248</v>
      </c>
      <c r="S426" s="121" t="s">
        <v>130</v>
      </c>
      <c r="T426" s="121" t="s">
        <v>146</v>
      </c>
      <c r="U426" s="121">
        <v>0</v>
      </c>
      <c r="V426" s="121">
        <f t="shared" si="48"/>
        <v>0</v>
      </c>
      <c r="W426" s="121"/>
      <c r="X426" s="121" t="s">
        <v>147</v>
      </c>
      <c r="Y426" s="116"/>
      <c r="Z426" s="116"/>
      <c r="AA426" s="116"/>
      <c r="AB426" s="116"/>
      <c r="AC426" s="116"/>
      <c r="AD426" s="116"/>
      <c r="AE426" s="116"/>
      <c r="AF426" s="116"/>
      <c r="AG426" s="116" t="s">
        <v>148</v>
      </c>
      <c r="AH426" s="116"/>
      <c r="AI426" s="116"/>
      <c r="AJ426" s="116"/>
      <c r="AK426" s="116"/>
      <c r="AL426" s="116"/>
      <c r="AM426" s="116"/>
      <c r="AN426" s="116"/>
      <c r="AO426" s="116"/>
      <c r="AP426" s="116"/>
      <c r="AQ426" s="116"/>
      <c r="AR426" s="116"/>
      <c r="AS426" s="116"/>
      <c r="AT426" s="116"/>
      <c r="AU426" s="116"/>
      <c r="AV426" s="116"/>
      <c r="AW426" s="116"/>
      <c r="AX426" s="116"/>
      <c r="AY426" s="116"/>
      <c r="AZ426" s="116"/>
      <c r="BA426" s="116"/>
      <c r="BB426" s="116"/>
      <c r="BC426" s="116"/>
      <c r="BD426" s="116"/>
      <c r="BE426" s="116"/>
      <c r="BF426" s="116"/>
      <c r="BG426" s="116"/>
      <c r="BH426" s="116"/>
    </row>
    <row r="427" spans="1:60" outlineLevel="1" x14ac:dyDescent="0.2">
      <c r="A427" s="137">
        <v>175</v>
      </c>
      <c r="B427" s="138" t="s">
        <v>718</v>
      </c>
      <c r="C427" s="144" t="s">
        <v>719</v>
      </c>
      <c r="D427" s="139" t="s">
        <v>129</v>
      </c>
      <c r="E427" s="140">
        <v>25</v>
      </c>
      <c r="F427" s="141"/>
      <c r="G427" s="142">
        <f t="shared" si="42"/>
        <v>0</v>
      </c>
      <c r="H427" s="121">
        <v>14</v>
      </c>
      <c r="I427" s="121">
        <f t="shared" si="43"/>
        <v>350</v>
      </c>
      <c r="J427" s="121">
        <v>0</v>
      </c>
      <c r="K427" s="121">
        <f t="shared" si="44"/>
        <v>0</v>
      </c>
      <c r="L427" s="121">
        <v>15</v>
      </c>
      <c r="M427" s="121">
        <f t="shared" si="45"/>
        <v>0</v>
      </c>
      <c r="N427" s="121">
        <v>4.0000000000000003E-5</v>
      </c>
      <c r="O427" s="121">
        <f t="shared" si="46"/>
        <v>0</v>
      </c>
      <c r="P427" s="121">
        <v>0</v>
      </c>
      <c r="Q427" s="121">
        <f t="shared" si="47"/>
        <v>0</v>
      </c>
      <c r="R427" s="121" t="s">
        <v>248</v>
      </c>
      <c r="S427" s="121" t="s">
        <v>130</v>
      </c>
      <c r="T427" s="121" t="s">
        <v>146</v>
      </c>
      <c r="U427" s="121">
        <v>0</v>
      </c>
      <c r="V427" s="121">
        <f t="shared" si="48"/>
        <v>0</v>
      </c>
      <c r="W427" s="121"/>
      <c r="X427" s="121" t="s">
        <v>147</v>
      </c>
      <c r="Y427" s="116"/>
      <c r="Z427" s="116"/>
      <c r="AA427" s="116"/>
      <c r="AB427" s="116"/>
      <c r="AC427" s="116"/>
      <c r="AD427" s="116"/>
      <c r="AE427" s="116"/>
      <c r="AF427" s="116"/>
      <c r="AG427" s="116" t="s">
        <v>148</v>
      </c>
      <c r="AH427" s="116"/>
      <c r="AI427" s="116"/>
      <c r="AJ427" s="116"/>
      <c r="AK427" s="116"/>
      <c r="AL427" s="116"/>
      <c r="AM427" s="116"/>
      <c r="AN427" s="116"/>
      <c r="AO427" s="116"/>
      <c r="AP427" s="116"/>
      <c r="AQ427" s="116"/>
      <c r="AR427" s="116"/>
      <c r="AS427" s="116"/>
      <c r="AT427" s="116"/>
      <c r="AU427" s="116"/>
      <c r="AV427" s="116"/>
      <c r="AW427" s="116"/>
      <c r="AX427" s="116"/>
      <c r="AY427" s="116"/>
      <c r="AZ427" s="116"/>
      <c r="BA427" s="116"/>
      <c r="BB427" s="116"/>
      <c r="BC427" s="116"/>
      <c r="BD427" s="116"/>
      <c r="BE427" s="116"/>
      <c r="BF427" s="116"/>
      <c r="BG427" s="116"/>
      <c r="BH427" s="116"/>
    </row>
    <row r="428" spans="1:60" outlineLevel="1" x14ac:dyDescent="0.2">
      <c r="A428" s="137">
        <v>176</v>
      </c>
      <c r="B428" s="138" t="s">
        <v>720</v>
      </c>
      <c r="C428" s="144" t="s">
        <v>721</v>
      </c>
      <c r="D428" s="139" t="s">
        <v>129</v>
      </c>
      <c r="E428" s="140">
        <v>5</v>
      </c>
      <c r="F428" s="141"/>
      <c r="G428" s="142">
        <f t="shared" si="42"/>
        <v>0</v>
      </c>
      <c r="H428" s="121">
        <v>850</v>
      </c>
      <c r="I428" s="121">
        <f t="shared" si="43"/>
        <v>4250</v>
      </c>
      <c r="J428" s="121">
        <v>0</v>
      </c>
      <c r="K428" s="121">
        <f t="shared" si="44"/>
        <v>0</v>
      </c>
      <c r="L428" s="121">
        <v>15</v>
      </c>
      <c r="M428" s="121">
        <f t="shared" si="45"/>
        <v>0</v>
      </c>
      <c r="N428" s="121">
        <v>4.0000000000000001E-3</v>
      </c>
      <c r="O428" s="121">
        <f t="shared" si="46"/>
        <v>0.02</v>
      </c>
      <c r="P428" s="121">
        <v>0</v>
      </c>
      <c r="Q428" s="121">
        <f t="shared" si="47"/>
        <v>0</v>
      </c>
      <c r="R428" s="121" t="s">
        <v>248</v>
      </c>
      <c r="S428" s="121" t="s">
        <v>130</v>
      </c>
      <c r="T428" s="121" t="s">
        <v>146</v>
      </c>
      <c r="U428" s="121">
        <v>0</v>
      </c>
      <c r="V428" s="121">
        <f t="shared" si="48"/>
        <v>0</v>
      </c>
      <c r="W428" s="121"/>
      <c r="X428" s="121" t="s">
        <v>147</v>
      </c>
      <c r="Y428" s="116"/>
      <c r="Z428" s="116"/>
      <c r="AA428" s="116"/>
      <c r="AB428" s="116"/>
      <c r="AC428" s="116"/>
      <c r="AD428" s="116"/>
      <c r="AE428" s="116"/>
      <c r="AF428" s="116"/>
      <c r="AG428" s="116" t="s">
        <v>148</v>
      </c>
      <c r="AH428" s="116"/>
      <c r="AI428" s="116"/>
      <c r="AJ428" s="116"/>
      <c r="AK428" s="116"/>
      <c r="AL428" s="116"/>
      <c r="AM428" s="116"/>
      <c r="AN428" s="116"/>
      <c r="AO428" s="116"/>
      <c r="AP428" s="116"/>
      <c r="AQ428" s="116"/>
      <c r="AR428" s="116"/>
      <c r="AS428" s="116"/>
      <c r="AT428" s="116"/>
      <c r="AU428" s="116"/>
      <c r="AV428" s="116"/>
      <c r="AW428" s="116"/>
      <c r="AX428" s="116"/>
      <c r="AY428" s="116"/>
      <c r="AZ428" s="116"/>
      <c r="BA428" s="116"/>
      <c r="BB428" s="116"/>
      <c r="BC428" s="116"/>
      <c r="BD428" s="116"/>
      <c r="BE428" s="116"/>
      <c r="BF428" s="116"/>
      <c r="BG428" s="116"/>
      <c r="BH428" s="116"/>
    </row>
    <row r="429" spans="1:60" outlineLevel="1" x14ac:dyDescent="0.2">
      <c r="A429" s="137">
        <v>177</v>
      </c>
      <c r="B429" s="138" t="s">
        <v>722</v>
      </c>
      <c r="C429" s="144" t="s">
        <v>723</v>
      </c>
      <c r="D429" s="139" t="s">
        <v>129</v>
      </c>
      <c r="E429" s="140">
        <v>2</v>
      </c>
      <c r="F429" s="141"/>
      <c r="G429" s="142">
        <f t="shared" si="42"/>
        <v>0</v>
      </c>
      <c r="H429" s="121">
        <v>1210</v>
      </c>
      <c r="I429" s="121">
        <f t="shared" si="43"/>
        <v>2420</v>
      </c>
      <c r="J429" s="121">
        <v>0</v>
      </c>
      <c r="K429" s="121">
        <f t="shared" si="44"/>
        <v>0</v>
      </c>
      <c r="L429" s="121">
        <v>15</v>
      </c>
      <c r="M429" s="121">
        <f t="shared" si="45"/>
        <v>0</v>
      </c>
      <c r="N429" s="121">
        <v>4.0000000000000001E-3</v>
      </c>
      <c r="O429" s="121">
        <f t="shared" si="46"/>
        <v>0.01</v>
      </c>
      <c r="P429" s="121">
        <v>0</v>
      </c>
      <c r="Q429" s="121">
        <f t="shared" si="47"/>
        <v>0</v>
      </c>
      <c r="R429" s="121"/>
      <c r="S429" s="121" t="s">
        <v>145</v>
      </c>
      <c r="T429" s="121" t="s">
        <v>146</v>
      </c>
      <c r="U429" s="121">
        <v>0</v>
      </c>
      <c r="V429" s="121">
        <f t="shared" si="48"/>
        <v>0</v>
      </c>
      <c r="W429" s="121"/>
      <c r="X429" s="121" t="s">
        <v>147</v>
      </c>
      <c r="Y429" s="116"/>
      <c r="Z429" s="116"/>
      <c r="AA429" s="116"/>
      <c r="AB429" s="116"/>
      <c r="AC429" s="116"/>
      <c r="AD429" s="116"/>
      <c r="AE429" s="116"/>
      <c r="AF429" s="116"/>
      <c r="AG429" s="116" t="s">
        <v>148</v>
      </c>
      <c r="AH429" s="116"/>
      <c r="AI429" s="116"/>
      <c r="AJ429" s="116"/>
      <c r="AK429" s="116"/>
      <c r="AL429" s="116"/>
      <c r="AM429" s="116"/>
      <c r="AN429" s="116"/>
      <c r="AO429" s="116"/>
      <c r="AP429" s="116"/>
      <c r="AQ429" s="116"/>
      <c r="AR429" s="116"/>
      <c r="AS429" s="116"/>
      <c r="AT429" s="116"/>
      <c r="AU429" s="116"/>
      <c r="AV429" s="116"/>
      <c r="AW429" s="116"/>
      <c r="AX429" s="116"/>
      <c r="AY429" s="116"/>
      <c r="AZ429" s="116"/>
      <c r="BA429" s="116"/>
      <c r="BB429" s="116"/>
      <c r="BC429" s="116"/>
      <c r="BD429" s="116"/>
      <c r="BE429" s="116"/>
      <c r="BF429" s="116"/>
      <c r="BG429" s="116"/>
      <c r="BH429" s="116"/>
    </row>
    <row r="430" spans="1:60" outlineLevel="1" x14ac:dyDescent="0.2">
      <c r="A430" s="137">
        <v>178</v>
      </c>
      <c r="B430" s="138" t="s">
        <v>724</v>
      </c>
      <c r="C430" s="144" t="s">
        <v>725</v>
      </c>
      <c r="D430" s="139" t="s">
        <v>129</v>
      </c>
      <c r="E430" s="140">
        <v>1</v>
      </c>
      <c r="F430" s="141"/>
      <c r="G430" s="142">
        <f t="shared" si="42"/>
        <v>0</v>
      </c>
      <c r="H430" s="121">
        <v>978</v>
      </c>
      <c r="I430" s="121">
        <f t="shared" si="43"/>
        <v>978</v>
      </c>
      <c r="J430" s="121">
        <v>0</v>
      </c>
      <c r="K430" s="121">
        <f t="shared" si="44"/>
        <v>0</v>
      </c>
      <c r="L430" s="121">
        <v>15</v>
      </c>
      <c r="M430" s="121">
        <f t="shared" si="45"/>
        <v>0</v>
      </c>
      <c r="N430" s="121">
        <v>2.63E-2</v>
      </c>
      <c r="O430" s="121">
        <f t="shared" si="46"/>
        <v>0.03</v>
      </c>
      <c r="P430" s="121">
        <v>0</v>
      </c>
      <c r="Q430" s="121">
        <f t="shared" si="47"/>
        <v>0</v>
      </c>
      <c r="R430" s="121"/>
      <c r="S430" s="121" t="s">
        <v>145</v>
      </c>
      <c r="T430" s="121" t="s">
        <v>146</v>
      </c>
      <c r="U430" s="121">
        <v>0</v>
      </c>
      <c r="V430" s="121">
        <f t="shared" si="48"/>
        <v>0</v>
      </c>
      <c r="W430" s="121"/>
      <c r="X430" s="121" t="s">
        <v>147</v>
      </c>
      <c r="Y430" s="116"/>
      <c r="Z430" s="116"/>
      <c r="AA430" s="116"/>
      <c r="AB430" s="116"/>
      <c r="AC430" s="116"/>
      <c r="AD430" s="116"/>
      <c r="AE430" s="116"/>
      <c r="AF430" s="116"/>
      <c r="AG430" s="116" t="s">
        <v>148</v>
      </c>
      <c r="AH430" s="116"/>
      <c r="AI430" s="116"/>
      <c r="AJ430" s="116"/>
      <c r="AK430" s="116"/>
      <c r="AL430" s="116"/>
      <c r="AM430" s="116"/>
      <c r="AN430" s="116"/>
      <c r="AO430" s="116"/>
      <c r="AP430" s="116"/>
      <c r="AQ430" s="116"/>
      <c r="AR430" s="116"/>
      <c r="AS430" s="116"/>
      <c r="AT430" s="116"/>
      <c r="AU430" s="116"/>
      <c r="AV430" s="116"/>
      <c r="AW430" s="116"/>
      <c r="AX430" s="116"/>
      <c r="AY430" s="116"/>
      <c r="AZ430" s="116"/>
      <c r="BA430" s="116"/>
      <c r="BB430" s="116"/>
      <c r="BC430" s="116"/>
      <c r="BD430" s="116"/>
      <c r="BE430" s="116"/>
      <c r="BF430" s="116"/>
      <c r="BG430" s="116"/>
      <c r="BH430" s="116"/>
    </row>
    <row r="431" spans="1:60" outlineLevel="1" x14ac:dyDescent="0.2">
      <c r="A431" s="137">
        <v>179</v>
      </c>
      <c r="B431" s="138" t="s">
        <v>726</v>
      </c>
      <c r="C431" s="144" t="s">
        <v>727</v>
      </c>
      <c r="D431" s="139" t="s">
        <v>129</v>
      </c>
      <c r="E431" s="140">
        <v>2</v>
      </c>
      <c r="F431" s="141"/>
      <c r="G431" s="142">
        <f t="shared" si="42"/>
        <v>0</v>
      </c>
      <c r="H431" s="121">
        <v>187</v>
      </c>
      <c r="I431" s="121">
        <f t="shared" si="43"/>
        <v>374</v>
      </c>
      <c r="J431" s="121">
        <v>0</v>
      </c>
      <c r="K431" s="121">
        <f t="shared" si="44"/>
        <v>0</v>
      </c>
      <c r="L431" s="121">
        <v>15</v>
      </c>
      <c r="M431" s="121">
        <f t="shared" si="45"/>
        <v>0</v>
      </c>
      <c r="N431" s="121">
        <v>1.8000000000000001E-4</v>
      </c>
      <c r="O431" s="121">
        <f t="shared" si="46"/>
        <v>0</v>
      </c>
      <c r="P431" s="121">
        <v>0</v>
      </c>
      <c r="Q431" s="121">
        <f t="shared" si="47"/>
        <v>0</v>
      </c>
      <c r="R431" s="121" t="s">
        <v>248</v>
      </c>
      <c r="S431" s="121" t="s">
        <v>130</v>
      </c>
      <c r="T431" s="121" t="s">
        <v>146</v>
      </c>
      <c r="U431" s="121">
        <v>0</v>
      </c>
      <c r="V431" s="121">
        <f t="shared" si="48"/>
        <v>0</v>
      </c>
      <c r="W431" s="121"/>
      <c r="X431" s="121" t="s">
        <v>147</v>
      </c>
      <c r="Y431" s="116"/>
      <c r="Z431" s="116"/>
      <c r="AA431" s="116"/>
      <c r="AB431" s="116"/>
      <c r="AC431" s="116"/>
      <c r="AD431" s="116"/>
      <c r="AE431" s="116"/>
      <c r="AF431" s="116"/>
      <c r="AG431" s="116" t="s">
        <v>148</v>
      </c>
      <c r="AH431" s="116"/>
      <c r="AI431" s="116"/>
      <c r="AJ431" s="116"/>
      <c r="AK431" s="116"/>
      <c r="AL431" s="116"/>
      <c r="AM431" s="116"/>
      <c r="AN431" s="116"/>
      <c r="AO431" s="116"/>
      <c r="AP431" s="116"/>
      <c r="AQ431" s="116"/>
      <c r="AR431" s="116"/>
      <c r="AS431" s="116"/>
      <c r="AT431" s="116"/>
      <c r="AU431" s="116"/>
      <c r="AV431" s="116"/>
      <c r="AW431" s="116"/>
      <c r="AX431" s="116"/>
      <c r="AY431" s="116"/>
      <c r="AZ431" s="116"/>
      <c r="BA431" s="116"/>
      <c r="BB431" s="116"/>
      <c r="BC431" s="116"/>
      <c r="BD431" s="116"/>
      <c r="BE431" s="116"/>
      <c r="BF431" s="116"/>
      <c r="BG431" s="116"/>
      <c r="BH431" s="116"/>
    </row>
    <row r="432" spans="1:60" outlineLevel="1" x14ac:dyDescent="0.2">
      <c r="A432" s="137">
        <v>180</v>
      </c>
      <c r="B432" s="138" t="s">
        <v>728</v>
      </c>
      <c r="C432" s="144" t="s">
        <v>729</v>
      </c>
      <c r="D432" s="139" t="s">
        <v>129</v>
      </c>
      <c r="E432" s="140">
        <v>3</v>
      </c>
      <c r="F432" s="141"/>
      <c r="G432" s="142">
        <f t="shared" si="42"/>
        <v>0</v>
      </c>
      <c r="H432" s="121">
        <v>223</v>
      </c>
      <c r="I432" s="121">
        <f t="shared" si="43"/>
        <v>669</v>
      </c>
      <c r="J432" s="121">
        <v>0</v>
      </c>
      <c r="K432" s="121">
        <f t="shared" si="44"/>
        <v>0</v>
      </c>
      <c r="L432" s="121">
        <v>15</v>
      </c>
      <c r="M432" s="121">
        <f t="shared" si="45"/>
        <v>0</v>
      </c>
      <c r="N432" s="121">
        <v>1.8000000000000001E-4</v>
      </c>
      <c r="O432" s="121">
        <f t="shared" si="46"/>
        <v>0</v>
      </c>
      <c r="P432" s="121">
        <v>0</v>
      </c>
      <c r="Q432" s="121">
        <f t="shared" si="47"/>
        <v>0</v>
      </c>
      <c r="R432" s="121" t="s">
        <v>248</v>
      </c>
      <c r="S432" s="121" t="s">
        <v>130</v>
      </c>
      <c r="T432" s="121" t="s">
        <v>146</v>
      </c>
      <c r="U432" s="121">
        <v>0</v>
      </c>
      <c r="V432" s="121">
        <f t="shared" si="48"/>
        <v>0</v>
      </c>
      <c r="W432" s="121"/>
      <c r="X432" s="121" t="s">
        <v>147</v>
      </c>
      <c r="Y432" s="116"/>
      <c r="Z432" s="116"/>
      <c r="AA432" s="116"/>
      <c r="AB432" s="116"/>
      <c r="AC432" s="116"/>
      <c r="AD432" s="116"/>
      <c r="AE432" s="116"/>
      <c r="AF432" s="116"/>
      <c r="AG432" s="116" t="s">
        <v>148</v>
      </c>
      <c r="AH432" s="116"/>
      <c r="AI432" s="116"/>
      <c r="AJ432" s="116"/>
      <c r="AK432" s="116"/>
      <c r="AL432" s="116"/>
      <c r="AM432" s="116"/>
      <c r="AN432" s="116"/>
      <c r="AO432" s="116"/>
      <c r="AP432" s="116"/>
      <c r="AQ432" s="116"/>
      <c r="AR432" s="116"/>
      <c r="AS432" s="116"/>
      <c r="AT432" s="116"/>
      <c r="AU432" s="116"/>
      <c r="AV432" s="116"/>
      <c r="AW432" s="116"/>
      <c r="AX432" s="116"/>
      <c r="AY432" s="116"/>
      <c r="AZ432" s="116"/>
      <c r="BA432" s="116"/>
      <c r="BB432" s="116"/>
      <c r="BC432" s="116"/>
      <c r="BD432" s="116"/>
      <c r="BE432" s="116"/>
      <c r="BF432" s="116"/>
      <c r="BG432" s="116"/>
      <c r="BH432" s="116"/>
    </row>
    <row r="433" spans="1:60" outlineLevel="1" x14ac:dyDescent="0.2">
      <c r="A433" s="137">
        <v>181</v>
      </c>
      <c r="B433" s="138" t="s">
        <v>730</v>
      </c>
      <c r="C433" s="144" t="s">
        <v>731</v>
      </c>
      <c r="D433" s="139" t="s">
        <v>129</v>
      </c>
      <c r="E433" s="140">
        <v>2</v>
      </c>
      <c r="F433" s="141"/>
      <c r="G433" s="142">
        <f t="shared" si="42"/>
        <v>0</v>
      </c>
      <c r="H433" s="121">
        <v>162</v>
      </c>
      <c r="I433" s="121">
        <f t="shared" si="43"/>
        <v>324</v>
      </c>
      <c r="J433" s="121">
        <v>0</v>
      </c>
      <c r="K433" s="121">
        <f t="shared" si="44"/>
        <v>0</v>
      </c>
      <c r="L433" s="121">
        <v>15</v>
      </c>
      <c r="M433" s="121">
        <f t="shared" si="45"/>
        <v>0</v>
      </c>
      <c r="N433" s="121">
        <v>1.8000000000000001E-4</v>
      </c>
      <c r="O433" s="121">
        <f t="shared" si="46"/>
        <v>0</v>
      </c>
      <c r="P433" s="121">
        <v>0</v>
      </c>
      <c r="Q433" s="121">
        <f t="shared" si="47"/>
        <v>0</v>
      </c>
      <c r="R433" s="121" t="s">
        <v>248</v>
      </c>
      <c r="S433" s="121" t="s">
        <v>130</v>
      </c>
      <c r="T433" s="121" t="s">
        <v>146</v>
      </c>
      <c r="U433" s="121">
        <v>0</v>
      </c>
      <c r="V433" s="121">
        <f t="shared" si="48"/>
        <v>0</v>
      </c>
      <c r="W433" s="121"/>
      <c r="X433" s="121" t="s">
        <v>147</v>
      </c>
      <c r="Y433" s="116"/>
      <c r="Z433" s="116"/>
      <c r="AA433" s="116"/>
      <c r="AB433" s="116"/>
      <c r="AC433" s="116"/>
      <c r="AD433" s="116"/>
      <c r="AE433" s="116"/>
      <c r="AF433" s="116"/>
      <c r="AG433" s="116" t="s">
        <v>148</v>
      </c>
      <c r="AH433" s="116"/>
      <c r="AI433" s="116"/>
      <c r="AJ433" s="116"/>
      <c r="AK433" s="116"/>
      <c r="AL433" s="116"/>
      <c r="AM433" s="116"/>
      <c r="AN433" s="116"/>
      <c r="AO433" s="116"/>
      <c r="AP433" s="116"/>
      <c r="AQ433" s="116"/>
      <c r="AR433" s="116"/>
      <c r="AS433" s="116"/>
      <c r="AT433" s="116"/>
      <c r="AU433" s="116"/>
      <c r="AV433" s="116"/>
      <c r="AW433" s="116"/>
      <c r="AX433" s="116"/>
      <c r="AY433" s="116"/>
      <c r="AZ433" s="116"/>
      <c r="BA433" s="116"/>
      <c r="BB433" s="116"/>
      <c r="BC433" s="116"/>
      <c r="BD433" s="116"/>
      <c r="BE433" s="116"/>
      <c r="BF433" s="116"/>
      <c r="BG433" s="116"/>
      <c r="BH433" s="116"/>
    </row>
    <row r="434" spans="1:60" outlineLevel="1" x14ac:dyDescent="0.2">
      <c r="A434" s="137">
        <v>182</v>
      </c>
      <c r="B434" s="138" t="s">
        <v>732</v>
      </c>
      <c r="C434" s="144" t="s">
        <v>733</v>
      </c>
      <c r="D434" s="139" t="s">
        <v>129</v>
      </c>
      <c r="E434" s="140">
        <v>1</v>
      </c>
      <c r="F434" s="141"/>
      <c r="G434" s="142">
        <f t="shared" si="42"/>
        <v>0</v>
      </c>
      <c r="H434" s="121">
        <v>378</v>
      </c>
      <c r="I434" s="121">
        <f t="shared" si="43"/>
        <v>378</v>
      </c>
      <c r="J434" s="121">
        <v>0</v>
      </c>
      <c r="K434" s="121">
        <f t="shared" si="44"/>
        <v>0</v>
      </c>
      <c r="L434" s="121">
        <v>15</v>
      </c>
      <c r="M434" s="121">
        <f t="shared" si="45"/>
        <v>0</v>
      </c>
      <c r="N434" s="121">
        <v>4.0000000000000002E-4</v>
      </c>
      <c r="O434" s="121">
        <f t="shared" si="46"/>
        <v>0</v>
      </c>
      <c r="P434" s="121">
        <v>0</v>
      </c>
      <c r="Q434" s="121">
        <f t="shared" si="47"/>
        <v>0</v>
      </c>
      <c r="R434" s="121" t="s">
        <v>248</v>
      </c>
      <c r="S434" s="121" t="s">
        <v>130</v>
      </c>
      <c r="T434" s="121" t="s">
        <v>130</v>
      </c>
      <c r="U434" s="121">
        <v>0</v>
      </c>
      <c r="V434" s="121">
        <f t="shared" si="48"/>
        <v>0</v>
      </c>
      <c r="W434" s="121"/>
      <c r="X434" s="121" t="s">
        <v>147</v>
      </c>
      <c r="Y434" s="116"/>
      <c r="Z434" s="116"/>
      <c r="AA434" s="116"/>
      <c r="AB434" s="116"/>
      <c r="AC434" s="116"/>
      <c r="AD434" s="116"/>
      <c r="AE434" s="116"/>
      <c r="AF434" s="116"/>
      <c r="AG434" s="116" t="s">
        <v>148</v>
      </c>
      <c r="AH434" s="116"/>
      <c r="AI434" s="116"/>
      <c r="AJ434" s="116"/>
      <c r="AK434" s="116"/>
      <c r="AL434" s="116"/>
      <c r="AM434" s="116"/>
      <c r="AN434" s="116"/>
      <c r="AO434" s="116"/>
      <c r="AP434" s="116"/>
      <c r="AQ434" s="116"/>
      <c r="AR434" s="116"/>
      <c r="AS434" s="116"/>
      <c r="AT434" s="116"/>
      <c r="AU434" s="116"/>
      <c r="AV434" s="116"/>
      <c r="AW434" s="116"/>
      <c r="AX434" s="116"/>
      <c r="AY434" s="116"/>
      <c r="AZ434" s="116"/>
      <c r="BA434" s="116"/>
      <c r="BB434" s="116"/>
      <c r="BC434" s="116"/>
      <c r="BD434" s="116"/>
      <c r="BE434" s="116"/>
      <c r="BF434" s="116"/>
      <c r="BG434" s="116"/>
      <c r="BH434" s="116"/>
    </row>
    <row r="435" spans="1:60" outlineLevel="1" x14ac:dyDescent="0.2">
      <c r="A435" s="137">
        <v>183</v>
      </c>
      <c r="B435" s="138" t="s">
        <v>734</v>
      </c>
      <c r="C435" s="144" t="s">
        <v>735</v>
      </c>
      <c r="D435" s="139" t="s">
        <v>129</v>
      </c>
      <c r="E435" s="140">
        <v>1</v>
      </c>
      <c r="F435" s="141"/>
      <c r="G435" s="142">
        <f t="shared" si="42"/>
        <v>0</v>
      </c>
      <c r="H435" s="121">
        <v>943</v>
      </c>
      <c r="I435" s="121">
        <f t="shared" si="43"/>
        <v>943</v>
      </c>
      <c r="J435" s="121">
        <v>0</v>
      </c>
      <c r="K435" s="121">
        <f t="shared" si="44"/>
        <v>0</v>
      </c>
      <c r="L435" s="121">
        <v>15</v>
      </c>
      <c r="M435" s="121">
        <f t="shared" si="45"/>
        <v>0</v>
      </c>
      <c r="N435" s="121">
        <v>5.0000000000000001E-4</v>
      </c>
      <c r="O435" s="121">
        <f t="shared" si="46"/>
        <v>0</v>
      </c>
      <c r="P435" s="121">
        <v>0</v>
      </c>
      <c r="Q435" s="121">
        <f t="shared" si="47"/>
        <v>0</v>
      </c>
      <c r="R435" s="121" t="s">
        <v>248</v>
      </c>
      <c r="S435" s="121" t="s">
        <v>130</v>
      </c>
      <c r="T435" s="121" t="s">
        <v>146</v>
      </c>
      <c r="U435" s="121">
        <v>0</v>
      </c>
      <c r="V435" s="121">
        <f t="shared" si="48"/>
        <v>0</v>
      </c>
      <c r="W435" s="121"/>
      <c r="X435" s="121" t="s">
        <v>147</v>
      </c>
      <c r="Y435" s="116"/>
      <c r="Z435" s="116"/>
      <c r="AA435" s="116"/>
      <c r="AB435" s="116"/>
      <c r="AC435" s="116"/>
      <c r="AD435" s="116"/>
      <c r="AE435" s="116"/>
      <c r="AF435" s="116"/>
      <c r="AG435" s="116" t="s">
        <v>148</v>
      </c>
      <c r="AH435" s="116"/>
      <c r="AI435" s="116"/>
      <c r="AJ435" s="116"/>
      <c r="AK435" s="116"/>
      <c r="AL435" s="116"/>
      <c r="AM435" s="116"/>
      <c r="AN435" s="116"/>
      <c r="AO435" s="116"/>
      <c r="AP435" s="116"/>
      <c r="AQ435" s="116"/>
      <c r="AR435" s="116"/>
      <c r="AS435" s="116"/>
      <c r="AT435" s="116"/>
      <c r="AU435" s="116"/>
      <c r="AV435" s="116"/>
      <c r="AW435" s="116"/>
      <c r="AX435" s="116"/>
      <c r="AY435" s="116"/>
      <c r="AZ435" s="116"/>
      <c r="BA435" s="116"/>
      <c r="BB435" s="116"/>
      <c r="BC435" s="116"/>
      <c r="BD435" s="116"/>
      <c r="BE435" s="116"/>
      <c r="BF435" s="116"/>
      <c r="BG435" s="116"/>
      <c r="BH435" s="116"/>
    </row>
    <row r="436" spans="1:60" outlineLevel="1" x14ac:dyDescent="0.2">
      <c r="A436" s="137">
        <v>184</v>
      </c>
      <c r="B436" s="138" t="s">
        <v>736</v>
      </c>
      <c r="C436" s="144" t="s">
        <v>737</v>
      </c>
      <c r="D436" s="139" t="s">
        <v>738</v>
      </c>
      <c r="E436" s="140">
        <v>30</v>
      </c>
      <c r="F436" s="141"/>
      <c r="G436" s="142">
        <f t="shared" si="42"/>
        <v>0</v>
      </c>
      <c r="H436" s="121">
        <v>12</v>
      </c>
      <c r="I436" s="121">
        <f t="shared" si="43"/>
        <v>360</v>
      </c>
      <c r="J436" s="121">
        <v>0</v>
      </c>
      <c r="K436" s="121">
        <f t="shared" si="44"/>
        <v>0</v>
      </c>
      <c r="L436" s="121">
        <v>15</v>
      </c>
      <c r="M436" s="121">
        <f t="shared" si="45"/>
        <v>0</v>
      </c>
      <c r="N436" s="121">
        <v>1</v>
      </c>
      <c r="O436" s="121">
        <f t="shared" si="46"/>
        <v>30</v>
      </c>
      <c r="P436" s="121">
        <v>0</v>
      </c>
      <c r="Q436" s="121">
        <f t="shared" si="47"/>
        <v>0</v>
      </c>
      <c r="R436" s="121" t="s">
        <v>248</v>
      </c>
      <c r="S436" s="121" t="s">
        <v>130</v>
      </c>
      <c r="T436" s="121" t="s">
        <v>146</v>
      </c>
      <c r="U436" s="121">
        <v>0</v>
      </c>
      <c r="V436" s="121">
        <f t="shared" si="48"/>
        <v>0</v>
      </c>
      <c r="W436" s="121"/>
      <c r="X436" s="121" t="s">
        <v>147</v>
      </c>
      <c r="Y436" s="116"/>
      <c r="Z436" s="116"/>
      <c r="AA436" s="116"/>
      <c r="AB436" s="116"/>
      <c r="AC436" s="116"/>
      <c r="AD436" s="116"/>
      <c r="AE436" s="116"/>
      <c r="AF436" s="116"/>
      <c r="AG436" s="116" t="s">
        <v>148</v>
      </c>
      <c r="AH436" s="116"/>
      <c r="AI436" s="116"/>
      <c r="AJ436" s="116"/>
      <c r="AK436" s="116"/>
      <c r="AL436" s="116"/>
      <c r="AM436" s="116"/>
      <c r="AN436" s="116"/>
      <c r="AO436" s="116"/>
      <c r="AP436" s="116"/>
      <c r="AQ436" s="116"/>
      <c r="AR436" s="116"/>
      <c r="AS436" s="116"/>
      <c r="AT436" s="116"/>
      <c r="AU436" s="116"/>
      <c r="AV436" s="116"/>
      <c r="AW436" s="116"/>
      <c r="AX436" s="116"/>
      <c r="AY436" s="116"/>
      <c r="AZ436" s="116"/>
      <c r="BA436" s="116"/>
      <c r="BB436" s="116"/>
      <c r="BC436" s="116"/>
      <c r="BD436" s="116"/>
      <c r="BE436" s="116"/>
      <c r="BF436" s="116"/>
      <c r="BG436" s="116"/>
      <c r="BH436" s="116"/>
    </row>
    <row r="437" spans="1:60" x14ac:dyDescent="0.2">
      <c r="A437" s="125" t="s">
        <v>125</v>
      </c>
      <c r="B437" s="126" t="s">
        <v>95</v>
      </c>
      <c r="C437" s="143" t="s">
        <v>96</v>
      </c>
      <c r="D437" s="127"/>
      <c r="E437" s="128"/>
      <c r="F437" s="129"/>
      <c r="G437" s="130">
        <f>SUMIF(AG438:AG441,"&lt;&gt;NOR",G438:G441)</f>
        <v>0</v>
      </c>
      <c r="H437" s="124"/>
      <c r="I437" s="124">
        <f>SUM(I438:I441)</f>
        <v>400.14</v>
      </c>
      <c r="J437" s="124"/>
      <c r="K437" s="124">
        <f>SUM(K438:K441)</f>
        <v>569.36</v>
      </c>
      <c r="L437" s="124"/>
      <c r="M437" s="124">
        <f>SUM(M438:M441)</f>
        <v>0</v>
      </c>
      <c r="N437" s="124"/>
      <c r="O437" s="124">
        <f>SUM(O438:O441)</f>
        <v>0</v>
      </c>
      <c r="P437" s="124"/>
      <c r="Q437" s="124">
        <f>SUM(Q438:Q441)</f>
        <v>0</v>
      </c>
      <c r="R437" s="124"/>
      <c r="S437" s="124"/>
      <c r="T437" s="124"/>
      <c r="U437" s="124"/>
      <c r="V437" s="124">
        <f>SUM(V438:V441)</f>
        <v>1.1499999999999999</v>
      </c>
      <c r="W437" s="124"/>
      <c r="X437" s="124"/>
      <c r="AG437" t="s">
        <v>126</v>
      </c>
    </row>
    <row r="438" spans="1:60" outlineLevel="1" x14ac:dyDescent="0.2">
      <c r="A438" s="137">
        <v>185</v>
      </c>
      <c r="B438" s="138" t="s">
        <v>739</v>
      </c>
      <c r="C438" s="144" t="s">
        <v>740</v>
      </c>
      <c r="D438" s="139" t="s">
        <v>129</v>
      </c>
      <c r="E438" s="140">
        <v>2</v>
      </c>
      <c r="F438" s="141"/>
      <c r="G438" s="142">
        <f>ROUND(E438*F438,2)</f>
        <v>0</v>
      </c>
      <c r="H438" s="121">
        <v>75.069999999999993</v>
      </c>
      <c r="I438" s="121">
        <f>ROUND(E438*H438,2)</f>
        <v>150.13999999999999</v>
      </c>
      <c r="J438" s="121">
        <v>116.43</v>
      </c>
      <c r="K438" s="121">
        <f>ROUND(E438*J438,2)</f>
        <v>232.86</v>
      </c>
      <c r="L438" s="121">
        <v>15</v>
      </c>
      <c r="M438" s="121">
        <f>G438*(1+L438/100)</f>
        <v>0</v>
      </c>
      <c r="N438" s="121">
        <v>0</v>
      </c>
      <c r="O438" s="121">
        <f>ROUND(E438*N438,2)</f>
        <v>0</v>
      </c>
      <c r="P438" s="121">
        <v>0</v>
      </c>
      <c r="Q438" s="121">
        <f>ROUND(E438*P438,2)</f>
        <v>0</v>
      </c>
      <c r="R438" s="121"/>
      <c r="S438" s="121" t="s">
        <v>130</v>
      </c>
      <c r="T438" s="121" t="s">
        <v>130</v>
      </c>
      <c r="U438" s="121">
        <v>0.23599999999999999</v>
      </c>
      <c r="V438" s="121">
        <f>ROUND(E438*U438,2)</f>
        <v>0.47</v>
      </c>
      <c r="W438" s="121"/>
      <c r="X438" s="121" t="s">
        <v>131</v>
      </c>
      <c r="Y438" s="116"/>
      <c r="Z438" s="116"/>
      <c r="AA438" s="116"/>
      <c r="AB438" s="116"/>
      <c r="AC438" s="116"/>
      <c r="AD438" s="116"/>
      <c r="AE438" s="116"/>
      <c r="AF438" s="116"/>
      <c r="AG438" s="116" t="s">
        <v>132</v>
      </c>
      <c r="AH438" s="116"/>
      <c r="AI438" s="116"/>
      <c r="AJ438" s="116"/>
      <c r="AK438" s="116"/>
      <c r="AL438" s="116"/>
      <c r="AM438" s="116"/>
      <c r="AN438" s="116"/>
      <c r="AO438" s="116"/>
      <c r="AP438" s="116"/>
      <c r="AQ438" s="116"/>
      <c r="AR438" s="116"/>
      <c r="AS438" s="116"/>
      <c r="AT438" s="116"/>
      <c r="AU438" s="116"/>
      <c r="AV438" s="116"/>
      <c r="AW438" s="116"/>
      <c r="AX438" s="116"/>
      <c r="AY438" s="116"/>
      <c r="AZ438" s="116"/>
      <c r="BA438" s="116"/>
      <c r="BB438" s="116"/>
      <c r="BC438" s="116"/>
      <c r="BD438" s="116"/>
      <c r="BE438" s="116"/>
      <c r="BF438" s="116"/>
      <c r="BG438" s="116"/>
      <c r="BH438" s="116"/>
    </row>
    <row r="439" spans="1:60" outlineLevel="1" x14ac:dyDescent="0.2">
      <c r="A439" s="137">
        <v>186</v>
      </c>
      <c r="B439" s="138" t="s">
        <v>741</v>
      </c>
      <c r="C439" s="144" t="s">
        <v>742</v>
      </c>
      <c r="D439" s="139" t="s">
        <v>129</v>
      </c>
      <c r="E439" s="140">
        <v>1</v>
      </c>
      <c r="F439" s="141"/>
      <c r="G439" s="142">
        <f>ROUND(E439*F439,2)</f>
        <v>0</v>
      </c>
      <c r="H439" s="121">
        <v>0</v>
      </c>
      <c r="I439" s="121">
        <f>ROUND(E439*H439,2)</f>
        <v>0</v>
      </c>
      <c r="J439" s="121">
        <v>237</v>
      </c>
      <c r="K439" s="121">
        <f>ROUND(E439*J439,2)</f>
        <v>237</v>
      </c>
      <c r="L439" s="121">
        <v>15</v>
      </c>
      <c r="M439" s="121">
        <f>G439*(1+L439/100)</f>
        <v>0</v>
      </c>
      <c r="N439" s="121">
        <v>0</v>
      </c>
      <c r="O439" s="121">
        <f>ROUND(E439*N439,2)</f>
        <v>0</v>
      </c>
      <c r="P439" s="121">
        <v>0</v>
      </c>
      <c r="Q439" s="121">
        <f>ROUND(E439*P439,2)</f>
        <v>0</v>
      </c>
      <c r="R439" s="121"/>
      <c r="S439" s="121" t="s">
        <v>130</v>
      </c>
      <c r="T439" s="121" t="s">
        <v>130</v>
      </c>
      <c r="U439" s="121">
        <v>0.48</v>
      </c>
      <c r="V439" s="121">
        <f>ROUND(E439*U439,2)</f>
        <v>0.48</v>
      </c>
      <c r="W439" s="121"/>
      <c r="X439" s="121" t="s">
        <v>131</v>
      </c>
      <c r="Y439" s="116"/>
      <c r="Z439" s="116"/>
      <c r="AA439" s="116"/>
      <c r="AB439" s="116"/>
      <c r="AC439" s="116"/>
      <c r="AD439" s="116"/>
      <c r="AE439" s="116"/>
      <c r="AF439" s="116"/>
      <c r="AG439" s="116" t="s">
        <v>132</v>
      </c>
      <c r="AH439" s="116"/>
      <c r="AI439" s="116"/>
      <c r="AJ439" s="116"/>
      <c r="AK439" s="116"/>
      <c r="AL439" s="116"/>
      <c r="AM439" s="116"/>
      <c r="AN439" s="116"/>
      <c r="AO439" s="116"/>
      <c r="AP439" s="116"/>
      <c r="AQ439" s="116"/>
      <c r="AR439" s="116"/>
      <c r="AS439" s="116"/>
      <c r="AT439" s="116"/>
      <c r="AU439" s="116"/>
      <c r="AV439" s="116"/>
      <c r="AW439" s="116"/>
      <c r="AX439" s="116"/>
      <c r="AY439" s="116"/>
      <c r="AZ439" s="116"/>
      <c r="BA439" s="116"/>
      <c r="BB439" s="116"/>
      <c r="BC439" s="116"/>
      <c r="BD439" s="116"/>
      <c r="BE439" s="116"/>
      <c r="BF439" s="116"/>
      <c r="BG439" s="116"/>
      <c r="BH439" s="116"/>
    </row>
    <row r="440" spans="1:60" outlineLevel="1" x14ac:dyDescent="0.2">
      <c r="A440" s="137">
        <v>187</v>
      </c>
      <c r="B440" s="138" t="s">
        <v>743</v>
      </c>
      <c r="C440" s="144" t="s">
        <v>744</v>
      </c>
      <c r="D440" s="139" t="s">
        <v>129</v>
      </c>
      <c r="E440" s="140">
        <v>1</v>
      </c>
      <c r="F440" s="141"/>
      <c r="G440" s="142">
        <f>ROUND(E440*F440,2)</f>
        <v>0</v>
      </c>
      <c r="H440" s="121">
        <v>0</v>
      </c>
      <c r="I440" s="121">
        <f>ROUND(E440*H440,2)</f>
        <v>0</v>
      </c>
      <c r="J440" s="121">
        <v>99.5</v>
      </c>
      <c r="K440" s="121">
        <f>ROUND(E440*J440,2)</f>
        <v>99.5</v>
      </c>
      <c r="L440" s="121">
        <v>15</v>
      </c>
      <c r="M440" s="121">
        <f>G440*(1+L440/100)</f>
        <v>0</v>
      </c>
      <c r="N440" s="121">
        <v>0</v>
      </c>
      <c r="O440" s="121">
        <f>ROUND(E440*N440,2)</f>
        <v>0</v>
      </c>
      <c r="P440" s="121">
        <v>0</v>
      </c>
      <c r="Q440" s="121">
        <f>ROUND(E440*P440,2)</f>
        <v>0</v>
      </c>
      <c r="R440" s="121"/>
      <c r="S440" s="121" t="s">
        <v>130</v>
      </c>
      <c r="T440" s="121" t="s">
        <v>130</v>
      </c>
      <c r="U440" s="121">
        <v>0.20166999999999999</v>
      </c>
      <c r="V440" s="121">
        <f>ROUND(E440*U440,2)</f>
        <v>0.2</v>
      </c>
      <c r="W440" s="121"/>
      <c r="X440" s="121" t="s">
        <v>131</v>
      </c>
      <c r="Y440" s="116"/>
      <c r="Z440" s="116"/>
      <c r="AA440" s="116"/>
      <c r="AB440" s="116"/>
      <c r="AC440" s="116"/>
      <c r="AD440" s="116"/>
      <c r="AE440" s="116"/>
      <c r="AF440" s="116"/>
      <c r="AG440" s="116" t="s">
        <v>132</v>
      </c>
      <c r="AH440" s="116"/>
      <c r="AI440" s="116"/>
      <c r="AJ440" s="116"/>
      <c r="AK440" s="116"/>
      <c r="AL440" s="116"/>
      <c r="AM440" s="116"/>
      <c r="AN440" s="116"/>
      <c r="AO440" s="116"/>
      <c r="AP440" s="116"/>
      <c r="AQ440" s="116"/>
      <c r="AR440" s="116"/>
      <c r="AS440" s="116"/>
      <c r="AT440" s="116"/>
      <c r="AU440" s="116"/>
      <c r="AV440" s="116"/>
      <c r="AW440" s="116"/>
      <c r="AX440" s="116"/>
      <c r="AY440" s="116"/>
      <c r="AZ440" s="116"/>
      <c r="BA440" s="116"/>
      <c r="BB440" s="116"/>
      <c r="BC440" s="116"/>
      <c r="BD440" s="116"/>
      <c r="BE440" s="116"/>
      <c r="BF440" s="116"/>
      <c r="BG440" s="116"/>
      <c r="BH440" s="116"/>
    </row>
    <row r="441" spans="1:60" outlineLevel="1" x14ac:dyDescent="0.2">
      <c r="A441" s="137">
        <v>188</v>
      </c>
      <c r="B441" s="138" t="s">
        <v>745</v>
      </c>
      <c r="C441" s="144" t="s">
        <v>746</v>
      </c>
      <c r="D441" s="139" t="s">
        <v>129</v>
      </c>
      <c r="E441" s="140">
        <v>1</v>
      </c>
      <c r="F441" s="141"/>
      <c r="G441" s="142">
        <f>ROUND(E441*F441,2)</f>
        <v>0</v>
      </c>
      <c r="H441" s="121">
        <v>250</v>
      </c>
      <c r="I441" s="121">
        <f>ROUND(E441*H441,2)</f>
        <v>250</v>
      </c>
      <c r="J441" s="121">
        <v>0</v>
      </c>
      <c r="K441" s="121">
        <f>ROUND(E441*J441,2)</f>
        <v>0</v>
      </c>
      <c r="L441" s="121">
        <v>15</v>
      </c>
      <c r="M441" s="121">
        <f>G441*(1+L441/100)</f>
        <v>0</v>
      </c>
      <c r="N441" s="121">
        <v>1.0000000000000001E-5</v>
      </c>
      <c r="O441" s="121">
        <f>ROUND(E441*N441,2)</f>
        <v>0</v>
      </c>
      <c r="P441" s="121">
        <v>0</v>
      </c>
      <c r="Q441" s="121">
        <f>ROUND(E441*P441,2)</f>
        <v>0</v>
      </c>
      <c r="R441" s="121" t="s">
        <v>248</v>
      </c>
      <c r="S441" s="121" t="s">
        <v>130</v>
      </c>
      <c r="T441" s="121" t="s">
        <v>146</v>
      </c>
      <c r="U441" s="121">
        <v>0</v>
      </c>
      <c r="V441" s="121">
        <f>ROUND(E441*U441,2)</f>
        <v>0</v>
      </c>
      <c r="W441" s="121"/>
      <c r="X441" s="121" t="s">
        <v>147</v>
      </c>
      <c r="Y441" s="116"/>
      <c r="Z441" s="116"/>
      <c r="AA441" s="116"/>
      <c r="AB441" s="116"/>
      <c r="AC441" s="116"/>
      <c r="AD441" s="116"/>
      <c r="AE441" s="116"/>
      <c r="AF441" s="116"/>
      <c r="AG441" s="116" t="s">
        <v>148</v>
      </c>
      <c r="AH441" s="116"/>
      <c r="AI441" s="116"/>
      <c r="AJ441" s="116"/>
      <c r="AK441" s="116"/>
      <c r="AL441" s="116"/>
      <c r="AM441" s="116"/>
      <c r="AN441" s="116"/>
      <c r="AO441" s="116"/>
      <c r="AP441" s="116"/>
      <c r="AQ441" s="116"/>
      <c r="AR441" s="116"/>
      <c r="AS441" s="116"/>
      <c r="AT441" s="116"/>
      <c r="AU441" s="116"/>
      <c r="AV441" s="116"/>
      <c r="AW441" s="116"/>
      <c r="AX441" s="116"/>
      <c r="AY441" s="116"/>
      <c r="AZ441" s="116"/>
      <c r="BA441" s="116"/>
      <c r="BB441" s="116"/>
      <c r="BC441" s="116"/>
      <c r="BD441" s="116"/>
      <c r="BE441" s="116"/>
      <c r="BF441" s="116"/>
      <c r="BG441" s="116"/>
      <c r="BH441" s="116"/>
    </row>
    <row r="442" spans="1:60" x14ac:dyDescent="0.2">
      <c r="A442" s="125" t="s">
        <v>125</v>
      </c>
      <c r="B442" s="126" t="s">
        <v>97</v>
      </c>
      <c r="C442" s="143" t="s">
        <v>98</v>
      </c>
      <c r="D442" s="127"/>
      <c r="E442" s="128"/>
      <c r="F442" s="129"/>
      <c r="G442" s="130">
        <f>SUMIF(AG443:AG451,"&lt;&gt;NOR",G443:G451)</f>
        <v>0</v>
      </c>
      <c r="H442" s="124"/>
      <c r="I442" s="124">
        <f>SUM(I443:I451)</f>
        <v>0</v>
      </c>
      <c r="J442" s="124"/>
      <c r="K442" s="124">
        <f>SUM(K443:K451)</f>
        <v>5957.4900000000007</v>
      </c>
      <c r="L442" s="124"/>
      <c r="M442" s="124">
        <f>SUM(M443:M451)</f>
        <v>0</v>
      </c>
      <c r="N442" s="124"/>
      <c r="O442" s="124">
        <f>SUM(O443:O451)</f>
        <v>0</v>
      </c>
      <c r="P442" s="124"/>
      <c r="Q442" s="124">
        <f>SUM(Q443:Q451)</f>
        <v>0</v>
      </c>
      <c r="R442" s="124"/>
      <c r="S442" s="124"/>
      <c r="T442" s="124"/>
      <c r="U442" s="124"/>
      <c r="V442" s="124">
        <f>SUM(V443:V451)</f>
        <v>11.55</v>
      </c>
      <c r="W442" s="124"/>
      <c r="X442" s="124"/>
      <c r="AG442" t="s">
        <v>126</v>
      </c>
    </row>
    <row r="443" spans="1:60" outlineLevel="1" x14ac:dyDescent="0.2">
      <c r="A443" s="137">
        <v>189</v>
      </c>
      <c r="B443" s="138" t="s">
        <v>747</v>
      </c>
      <c r="C443" s="144" t="s">
        <v>748</v>
      </c>
      <c r="D443" s="139" t="s">
        <v>749</v>
      </c>
      <c r="E443" s="140">
        <v>3</v>
      </c>
      <c r="F443" s="141"/>
      <c r="G443" s="142">
        <f t="shared" ref="G443:G451" si="49">ROUND(E443*F443,2)</f>
        <v>0</v>
      </c>
      <c r="H443" s="121">
        <v>0</v>
      </c>
      <c r="I443" s="121">
        <f t="shared" ref="I443:I451" si="50">ROUND(E443*H443,2)</f>
        <v>0</v>
      </c>
      <c r="J443" s="121">
        <v>49.7</v>
      </c>
      <c r="K443" s="121">
        <f t="shared" ref="K443:K451" si="51">ROUND(E443*J443,2)</f>
        <v>149.1</v>
      </c>
      <c r="L443" s="121">
        <v>15</v>
      </c>
      <c r="M443" s="121">
        <f t="shared" ref="M443:M451" si="52">G443*(1+L443/100)</f>
        <v>0</v>
      </c>
      <c r="N443" s="121">
        <v>0</v>
      </c>
      <c r="O443" s="121">
        <f t="shared" ref="O443:O451" si="53">ROUND(E443*N443,2)</f>
        <v>0</v>
      </c>
      <c r="P443" s="121">
        <v>0</v>
      </c>
      <c r="Q443" s="121">
        <f t="shared" ref="Q443:Q451" si="54">ROUND(E443*P443,2)</f>
        <v>0</v>
      </c>
      <c r="R443" s="121"/>
      <c r="S443" s="121" t="s">
        <v>130</v>
      </c>
      <c r="T443" s="121" t="s">
        <v>130</v>
      </c>
      <c r="U443" s="121">
        <v>0</v>
      </c>
      <c r="V443" s="121">
        <f t="shared" ref="V443:V451" si="55">ROUND(E443*U443,2)</f>
        <v>0</v>
      </c>
      <c r="W443" s="121"/>
      <c r="X443" s="121" t="s">
        <v>131</v>
      </c>
      <c r="Y443" s="116"/>
      <c r="Z443" s="116"/>
      <c r="AA443" s="116"/>
      <c r="AB443" s="116"/>
      <c r="AC443" s="116"/>
      <c r="AD443" s="116"/>
      <c r="AE443" s="116"/>
      <c r="AF443" s="116"/>
      <c r="AG443" s="116" t="s">
        <v>132</v>
      </c>
      <c r="AH443" s="116"/>
      <c r="AI443" s="116"/>
      <c r="AJ443" s="116"/>
      <c r="AK443" s="116"/>
      <c r="AL443" s="116"/>
      <c r="AM443" s="116"/>
      <c r="AN443" s="116"/>
      <c r="AO443" s="116"/>
      <c r="AP443" s="116"/>
      <c r="AQ443" s="116"/>
      <c r="AR443" s="116"/>
      <c r="AS443" s="116"/>
      <c r="AT443" s="116"/>
      <c r="AU443" s="116"/>
      <c r="AV443" s="116"/>
      <c r="AW443" s="116"/>
      <c r="AX443" s="116"/>
      <c r="AY443" s="116"/>
      <c r="AZ443" s="116"/>
      <c r="BA443" s="116"/>
      <c r="BB443" s="116"/>
      <c r="BC443" s="116"/>
      <c r="BD443" s="116"/>
      <c r="BE443" s="116"/>
      <c r="BF443" s="116"/>
      <c r="BG443" s="116"/>
      <c r="BH443" s="116"/>
    </row>
    <row r="444" spans="1:60" outlineLevel="1" x14ac:dyDescent="0.2">
      <c r="A444" s="137">
        <v>190</v>
      </c>
      <c r="B444" s="138" t="s">
        <v>363</v>
      </c>
      <c r="C444" s="144" t="s">
        <v>364</v>
      </c>
      <c r="D444" s="139" t="s">
        <v>212</v>
      </c>
      <c r="E444" s="140">
        <v>2.3162199999999999</v>
      </c>
      <c r="F444" s="141"/>
      <c r="G444" s="142">
        <f t="shared" si="49"/>
        <v>0</v>
      </c>
      <c r="H444" s="121">
        <v>0</v>
      </c>
      <c r="I444" s="121">
        <f t="shared" si="50"/>
        <v>0</v>
      </c>
      <c r="J444" s="121">
        <v>168.5</v>
      </c>
      <c r="K444" s="121">
        <f t="shared" si="51"/>
        <v>390.28</v>
      </c>
      <c r="L444" s="121">
        <v>15</v>
      </c>
      <c r="M444" s="121">
        <f t="shared" si="52"/>
        <v>0</v>
      </c>
      <c r="N444" s="121">
        <v>0</v>
      </c>
      <c r="O444" s="121">
        <f t="shared" si="53"/>
        <v>0</v>
      </c>
      <c r="P444" s="121">
        <v>0</v>
      </c>
      <c r="Q444" s="121">
        <f t="shared" si="54"/>
        <v>0</v>
      </c>
      <c r="R444" s="121"/>
      <c r="S444" s="121" t="s">
        <v>130</v>
      </c>
      <c r="T444" s="121" t="s">
        <v>130</v>
      </c>
      <c r="U444" s="121">
        <v>0.27700000000000002</v>
      </c>
      <c r="V444" s="121">
        <f t="shared" si="55"/>
        <v>0.64</v>
      </c>
      <c r="W444" s="121"/>
      <c r="X444" s="121" t="s">
        <v>365</v>
      </c>
      <c r="Y444" s="116"/>
      <c r="Z444" s="116"/>
      <c r="AA444" s="116"/>
      <c r="AB444" s="116"/>
      <c r="AC444" s="116"/>
      <c r="AD444" s="116"/>
      <c r="AE444" s="116"/>
      <c r="AF444" s="116"/>
      <c r="AG444" s="116" t="s">
        <v>366</v>
      </c>
      <c r="AH444" s="116"/>
      <c r="AI444" s="116"/>
      <c r="AJ444" s="116"/>
      <c r="AK444" s="116"/>
      <c r="AL444" s="116"/>
      <c r="AM444" s="116"/>
      <c r="AN444" s="116"/>
      <c r="AO444" s="116"/>
      <c r="AP444" s="116"/>
      <c r="AQ444" s="116"/>
      <c r="AR444" s="116"/>
      <c r="AS444" s="116"/>
      <c r="AT444" s="116"/>
      <c r="AU444" s="116"/>
      <c r="AV444" s="116"/>
      <c r="AW444" s="116"/>
      <c r="AX444" s="116"/>
      <c r="AY444" s="116"/>
      <c r="AZ444" s="116"/>
      <c r="BA444" s="116"/>
      <c r="BB444" s="116"/>
      <c r="BC444" s="116"/>
      <c r="BD444" s="116"/>
      <c r="BE444" s="116"/>
      <c r="BF444" s="116"/>
      <c r="BG444" s="116"/>
      <c r="BH444" s="116"/>
    </row>
    <row r="445" spans="1:60" outlineLevel="1" x14ac:dyDescent="0.2">
      <c r="A445" s="137">
        <v>191</v>
      </c>
      <c r="B445" s="138" t="s">
        <v>367</v>
      </c>
      <c r="C445" s="144" t="s">
        <v>368</v>
      </c>
      <c r="D445" s="139" t="s">
        <v>212</v>
      </c>
      <c r="E445" s="140">
        <v>2.3162199999999999</v>
      </c>
      <c r="F445" s="141"/>
      <c r="G445" s="142">
        <f t="shared" si="49"/>
        <v>0</v>
      </c>
      <c r="H445" s="121">
        <v>0</v>
      </c>
      <c r="I445" s="121">
        <f t="shared" si="50"/>
        <v>0</v>
      </c>
      <c r="J445" s="121">
        <v>706</v>
      </c>
      <c r="K445" s="121">
        <f t="shared" si="51"/>
        <v>1635.25</v>
      </c>
      <c r="L445" s="121">
        <v>15</v>
      </c>
      <c r="M445" s="121">
        <f t="shared" si="52"/>
        <v>0</v>
      </c>
      <c r="N445" s="121">
        <v>0</v>
      </c>
      <c r="O445" s="121">
        <f t="shared" si="53"/>
        <v>0</v>
      </c>
      <c r="P445" s="121">
        <v>0</v>
      </c>
      <c r="Q445" s="121">
        <f t="shared" si="54"/>
        <v>0</v>
      </c>
      <c r="R445" s="121"/>
      <c r="S445" s="121" t="s">
        <v>130</v>
      </c>
      <c r="T445" s="121" t="s">
        <v>130</v>
      </c>
      <c r="U445" s="121">
        <v>2.0089999999999999</v>
      </c>
      <c r="V445" s="121">
        <f t="shared" si="55"/>
        <v>4.6500000000000004</v>
      </c>
      <c r="W445" s="121"/>
      <c r="X445" s="121" t="s">
        <v>365</v>
      </c>
      <c r="Y445" s="116"/>
      <c r="Z445" s="116"/>
      <c r="AA445" s="116"/>
      <c r="AB445" s="116"/>
      <c r="AC445" s="116"/>
      <c r="AD445" s="116"/>
      <c r="AE445" s="116"/>
      <c r="AF445" s="116"/>
      <c r="AG445" s="116" t="s">
        <v>366</v>
      </c>
      <c r="AH445" s="116"/>
      <c r="AI445" s="116"/>
      <c r="AJ445" s="116"/>
      <c r="AK445" s="116"/>
      <c r="AL445" s="116"/>
      <c r="AM445" s="116"/>
      <c r="AN445" s="116"/>
      <c r="AO445" s="116"/>
      <c r="AP445" s="116"/>
      <c r="AQ445" s="116"/>
      <c r="AR445" s="116"/>
      <c r="AS445" s="116"/>
      <c r="AT445" s="116"/>
      <c r="AU445" s="116"/>
      <c r="AV445" s="116"/>
      <c r="AW445" s="116"/>
      <c r="AX445" s="116"/>
      <c r="AY445" s="116"/>
      <c r="AZ445" s="116"/>
      <c r="BA445" s="116"/>
      <c r="BB445" s="116"/>
      <c r="BC445" s="116"/>
      <c r="BD445" s="116"/>
      <c r="BE445" s="116"/>
      <c r="BF445" s="116"/>
      <c r="BG445" s="116"/>
      <c r="BH445" s="116"/>
    </row>
    <row r="446" spans="1:60" outlineLevel="1" x14ac:dyDescent="0.2">
      <c r="A446" s="137">
        <v>192</v>
      </c>
      <c r="B446" s="138" t="s">
        <v>369</v>
      </c>
      <c r="C446" s="144" t="s">
        <v>370</v>
      </c>
      <c r="D446" s="139" t="s">
        <v>212</v>
      </c>
      <c r="E446" s="140">
        <v>2.3162199999999999</v>
      </c>
      <c r="F446" s="141"/>
      <c r="G446" s="142">
        <f t="shared" si="49"/>
        <v>0</v>
      </c>
      <c r="H446" s="121">
        <v>0</v>
      </c>
      <c r="I446" s="121">
        <f t="shared" si="50"/>
        <v>0</v>
      </c>
      <c r="J446" s="121">
        <v>337</v>
      </c>
      <c r="K446" s="121">
        <f t="shared" si="51"/>
        <v>780.57</v>
      </c>
      <c r="L446" s="121">
        <v>15</v>
      </c>
      <c r="M446" s="121">
        <f t="shared" si="52"/>
        <v>0</v>
      </c>
      <c r="N446" s="121">
        <v>0</v>
      </c>
      <c r="O446" s="121">
        <f t="shared" si="53"/>
        <v>0</v>
      </c>
      <c r="P446" s="121">
        <v>0</v>
      </c>
      <c r="Q446" s="121">
        <f t="shared" si="54"/>
        <v>0</v>
      </c>
      <c r="R446" s="121"/>
      <c r="S446" s="121" t="s">
        <v>130</v>
      </c>
      <c r="T446" s="121" t="s">
        <v>130</v>
      </c>
      <c r="U446" s="121">
        <v>0.95899999999999996</v>
      </c>
      <c r="V446" s="121">
        <f t="shared" si="55"/>
        <v>2.2200000000000002</v>
      </c>
      <c r="W446" s="121"/>
      <c r="X446" s="121" t="s">
        <v>365</v>
      </c>
      <c r="Y446" s="116"/>
      <c r="Z446" s="116"/>
      <c r="AA446" s="116"/>
      <c r="AB446" s="116"/>
      <c r="AC446" s="116"/>
      <c r="AD446" s="116"/>
      <c r="AE446" s="116"/>
      <c r="AF446" s="116"/>
      <c r="AG446" s="116" t="s">
        <v>366</v>
      </c>
      <c r="AH446" s="116"/>
      <c r="AI446" s="116"/>
      <c r="AJ446" s="116"/>
      <c r="AK446" s="116"/>
      <c r="AL446" s="116"/>
      <c r="AM446" s="116"/>
      <c r="AN446" s="116"/>
      <c r="AO446" s="116"/>
      <c r="AP446" s="116"/>
      <c r="AQ446" s="116"/>
      <c r="AR446" s="116"/>
      <c r="AS446" s="116"/>
      <c r="AT446" s="116"/>
      <c r="AU446" s="116"/>
      <c r="AV446" s="116"/>
      <c r="AW446" s="116"/>
      <c r="AX446" s="116"/>
      <c r="AY446" s="116"/>
      <c r="AZ446" s="116"/>
      <c r="BA446" s="116"/>
      <c r="BB446" s="116"/>
      <c r="BC446" s="116"/>
      <c r="BD446" s="116"/>
      <c r="BE446" s="116"/>
      <c r="BF446" s="116"/>
      <c r="BG446" s="116"/>
      <c r="BH446" s="116"/>
    </row>
    <row r="447" spans="1:60" outlineLevel="1" x14ac:dyDescent="0.2">
      <c r="A447" s="137">
        <v>193</v>
      </c>
      <c r="B447" s="138" t="s">
        <v>371</v>
      </c>
      <c r="C447" s="144" t="s">
        <v>372</v>
      </c>
      <c r="D447" s="139" t="s">
        <v>212</v>
      </c>
      <c r="E447" s="140">
        <v>2.3162199999999999</v>
      </c>
      <c r="F447" s="141"/>
      <c r="G447" s="142">
        <f t="shared" si="49"/>
        <v>0</v>
      </c>
      <c r="H447" s="121">
        <v>0</v>
      </c>
      <c r="I447" s="121">
        <f t="shared" si="50"/>
        <v>0</v>
      </c>
      <c r="J447" s="121">
        <v>234.5</v>
      </c>
      <c r="K447" s="121">
        <f t="shared" si="51"/>
        <v>543.15</v>
      </c>
      <c r="L447" s="121">
        <v>15</v>
      </c>
      <c r="M447" s="121">
        <f t="shared" si="52"/>
        <v>0</v>
      </c>
      <c r="N447" s="121">
        <v>0</v>
      </c>
      <c r="O447" s="121">
        <f t="shared" si="53"/>
        <v>0</v>
      </c>
      <c r="P447" s="121">
        <v>0</v>
      </c>
      <c r="Q447" s="121">
        <f t="shared" si="54"/>
        <v>0</v>
      </c>
      <c r="R447" s="121"/>
      <c r="S447" s="121" t="s">
        <v>130</v>
      </c>
      <c r="T447" s="121" t="s">
        <v>130</v>
      </c>
      <c r="U447" s="121">
        <v>0.49</v>
      </c>
      <c r="V447" s="121">
        <f t="shared" si="55"/>
        <v>1.1299999999999999</v>
      </c>
      <c r="W447" s="121"/>
      <c r="X447" s="121" t="s">
        <v>365</v>
      </c>
      <c r="Y447" s="116"/>
      <c r="Z447" s="116"/>
      <c r="AA447" s="116"/>
      <c r="AB447" s="116"/>
      <c r="AC447" s="116"/>
      <c r="AD447" s="116"/>
      <c r="AE447" s="116"/>
      <c r="AF447" s="116"/>
      <c r="AG447" s="116" t="s">
        <v>366</v>
      </c>
      <c r="AH447" s="116"/>
      <c r="AI447" s="116"/>
      <c r="AJ447" s="116"/>
      <c r="AK447" s="116"/>
      <c r="AL447" s="116"/>
      <c r="AM447" s="116"/>
      <c r="AN447" s="116"/>
      <c r="AO447" s="116"/>
      <c r="AP447" s="116"/>
      <c r="AQ447" s="116"/>
      <c r="AR447" s="116"/>
      <c r="AS447" s="116"/>
      <c r="AT447" s="116"/>
      <c r="AU447" s="116"/>
      <c r="AV447" s="116"/>
      <c r="AW447" s="116"/>
      <c r="AX447" s="116"/>
      <c r="AY447" s="116"/>
      <c r="AZ447" s="116"/>
      <c r="BA447" s="116"/>
      <c r="BB447" s="116"/>
      <c r="BC447" s="116"/>
      <c r="BD447" s="116"/>
      <c r="BE447" s="116"/>
      <c r="BF447" s="116"/>
      <c r="BG447" s="116"/>
      <c r="BH447" s="116"/>
    </row>
    <row r="448" spans="1:60" outlineLevel="1" x14ac:dyDescent="0.2">
      <c r="A448" s="137">
        <v>194</v>
      </c>
      <c r="B448" s="138" t="s">
        <v>373</v>
      </c>
      <c r="C448" s="144" t="s">
        <v>374</v>
      </c>
      <c r="D448" s="139" t="s">
        <v>212</v>
      </c>
      <c r="E448" s="140">
        <v>46.32441</v>
      </c>
      <c r="F448" s="141"/>
      <c r="G448" s="142">
        <f t="shared" si="49"/>
        <v>0</v>
      </c>
      <c r="H448" s="121">
        <v>0</v>
      </c>
      <c r="I448" s="121">
        <f t="shared" si="50"/>
        <v>0</v>
      </c>
      <c r="J448" s="121">
        <v>16</v>
      </c>
      <c r="K448" s="121">
        <f t="shared" si="51"/>
        <v>741.19</v>
      </c>
      <c r="L448" s="121">
        <v>15</v>
      </c>
      <c r="M448" s="121">
        <f t="shared" si="52"/>
        <v>0</v>
      </c>
      <c r="N448" s="121">
        <v>0</v>
      </c>
      <c r="O448" s="121">
        <f t="shared" si="53"/>
        <v>0</v>
      </c>
      <c r="P448" s="121">
        <v>0</v>
      </c>
      <c r="Q448" s="121">
        <f t="shared" si="54"/>
        <v>0</v>
      </c>
      <c r="R448" s="121"/>
      <c r="S448" s="121" t="s">
        <v>130</v>
      </c>
      <c r="T448" s="121" t="s">
        <v>130</v>
      </c>
      <c r="U448" s="121">
        <v>0</v>
      </c>
      <c r="V448" s="121">
        <f t="shared" si="55"/>
        <v>0</v>
      </c>
      <c r="W448" s="121"/>
      <c r="X448" s="121" t="s">
        <v>365</v>
      </c>
      <c r="Y448" s="116"/>
      <c r="Z448" s="116"/>
      <c r="AA448" s="116"/>
      <c r="AB448" s="116"/>
      <c r="AC448" s="116"/>
      <c r="AD448" s="116"/>
      <c r="AE448" s="116"/>
      <c r="AF448" s="116"/>
      <c r="AG448" s="116" t="s">
        <v>366</v>
      </c>
      <c r="AH448" s="116"/>
      <c r="AI448" s="116"/>
      <c r="AJ448" s="116"/>
      <c r="AK448" s="116"/>
      <c r="AL448" s="116"/>
      <c r="AM448" s="116"/>
      <c r="AN448" s="116"/>
      <c r="AO448" s="116"/>
      <c r="AP448" s="116"/>
      <c r="AQ448" s="116"/>
      <c r="AR448" s="116"/>
      <c r="AS448" s="116"/>
      <c r="AT448" s="116"/>
      <c r="AU448" s="116"/>
      <c r="AV448" s="116"/>
      <c r="AW448" s="116"/>
      <c r="AX448" s="116"/>
      <c r="AY448" s="116"/>
      <c r="AZ448" s="116"/>
      <c r="BA448" s="116"/>
      <c r="BB448" s="116"/>
      <c r="BC448" s="116"/>
      <c r="BD448" s="116"/>
      <c r="BE448" s="116"/>
      <c r="BF448" s="116"/>
      <c r="BG448" s="116"/>
      <c r="BH448" s="116"/>
    </row>
    <row r="449" spans="1:60" outlineLevel="1" x14ac:dyDescent="0.2">
      <c r="A449" s="137">
        <v>195</v>
      </c>
      <c r="B449" s="138" t="s">
        <v>375</v>
      </c>
      <c r="C449" s="144" t="s">
        <v>376</v>
      </c>
      <c r="D449" s="139" t="s">
        <v>212</v>
      </c>
      <c r="E449" s="140">
        <v>2.3162199999999999</v>
      </c>
      <c r="F449" s="141"/>
      <c r="G449" s="142">
        <f t="shared" si="49"/>
        <v>0</v>
      </c>
      <c r="H449" s="121">
        <v>0</v>
      </c>
      <c r="I449" s="121">
        <f t="shared" si="50"/>
        <v>0</v>
      </c>
      <c r="J449" s="121">
        <v>331</v>
      </c>
      <c r="K449" s="121">
        <f t="shared" si="51"/>
        <v>766.67</v>
      </c>
      <c r="L449" s="121">
        <v>15</v>
      </c>
      <c r="M449" s="121">
        <f t="shared" si="52"/>
        <v>0</v>
      </c>
      <c r="N449" s="121">
        <v>0</v>
      </c>
      <c r="O449" s="121">
        <f t="shared" si="53"/>
        <v>0</v>
      </c>
      <c r="P449" s="121">
        <v>0</v>
      </c>
      <c r="Q449" s="121">
        <f t="shared" si="54"/>
        <v>0</v>
      </c>
      <c r="R449" s="121"/>
      <c r="S449" s="121" t="s">
        <v>130</v>
      </c>
      <c r="T449" s="121" t="s">
        <v>130</v>
      </c>
      <c r="U449" s="121">
        <v>0.94199999999999995</v>
      </c>
      <c r="V449" s="121">
        <f t="shared" si="55"/>
        <v>2.1800000000000002</v>
      </c>
      <c r="W449" s="121"/>
      <c r="X449" s="121" t="s">
        <v>365</v>
      </c>
      <c r="Y449" s="116"/>
      <c r="Z449" s="116"/>
      <c r="AA449" s="116"/>
      <c r="AB449" s="116"/>
      <c r="AC449" s="116"/>
      <c r="AD449" s="116"/>
      <c r="AE449" s="116"/>
      <c r="AF449" s="116"/>
      <c r="AG449" s="116" t="s">
        <v>366</v>
      </c>
      <c r="AH449" s="116"/>
      <c r="AI449" s="116"/>
      <c r="AJ449" s="116"/>
      <c r="AK449" s="116"/>
      <c r="AL449" s="116"/>
      <c r="AM449" s="116"/>
      <c r="AN449" s="116"/>
      <c r="AO449" s="116"/>
      <c r="AP449" s="116"/>
      <c r="AQ449" s="116"/>
      <c r="AR449" s="116"/>
      <c r="AS449" s="116"/>
      <c r="AT449" s="116"/>
      <c r="AU449" s="116"/>
      <c r="AV449" s="116"/>
      <c r="AW449" s="116"/>
      <c r="AX449" s="116"/>
      <c r="AY449" s="116"/>
      <c r="AZ449" s="116"/>
      <c r="BA449" s="116"/>
      <c r="BB449" s="116"/>
      <c r="BC449" s="116"/>
      <c r="BD449" s="116"/>
      <c r="BE449" s="116"/>
      <c r="BF449" s="116"/>
      <c r="BG449" s="116"/>
      <c r="BH449" s="116"/>
    </row>
    <row r="450" spans="1:60" outlineLevel="1" x14ac:dyDescent="0.2">
      <c r="A450" s="137">
        <v>196</v>
      </c>
      <c r="B450" s="138" t="s">
        <v>377</v>
      </c>
      <c r="C450" s="144" t="s">
        <v>378</v>
      </c>
      <c r="D450" s="139" t="s">
        <v>212</v>
      </c>
      <c r="E450" s="140">
        <v>6.9486600000000003</v>
      </c>
      <c r="F450" s="141"/>
      <c r="G450" s="142">
        <f t="shared" si="49"/>
        <v>0</v>
      </c>
      <c r="H450" s="121">
        <v>0</v>
      </c>
      <c r="I450" s="121">
        <f t="shared" si="50"/>
        <v>0</v>
      </c>
      <c r="J450" s="121">
        <v>36.9</v>
      </c>
      <c r="K450" s="121">
        <f t="shared" si="51"/>
        <v>256.41000000000003</v>
      </c>
      <c r="L450" s="121">
        <v>15</v>
      </c>
      <c r="M450" s="121">
        <f t="shared" si="52"/>
        <v>0</v>
      </c>
      <c r="N450" s="121">
        <v>0</v>
      </c>
      <c r="O450" s="121">
        <f t="shared" si="53"/>
        <v>0</v>
      </c>
      <c r="P450" s="121">
        <v>0</v>
      </c>
      <c r="Q450" s="121">
        <f t="shared" si="54"/>
        <v>0</v>
      </c>
      <c r="R450" s="121"/>
      <c r="S450" s="121" t="s">
        <v>130</v>
      </c>
      <c r="T450" s="121" t="s">
        <v>130</v>
      </c>
      <c r="U450" s="121">
        <v>0.105</v>
      </c>
      <c r="V450" s="121">
        <f t="shared" si="55"/>
        <v>0.73</v>
      </c>
      <c r="W450" s="121"/>
      <c r="X450" s="121" t="s">
        <v>365</v>
      </c>
      <c r="Y450" s="116"/>
      <c r="Z450" s="116"/>
      <c r="AA450" s="116"/>
      <c r="AB450" s="116"/>
      <c r="AC450" s="116"/>
      <c r="AD450" s="116"/>
      <c r="AE450" s="116"/>
      <c r="AF450" s="116"/>
      <c r="AG450" s="116" t="s">
        <v>366</v>
      </c>
      <c r="AH450" s="116"/>
      <c r="AI450" s="116"/>
      <c r="AJ450" s="116"/>
      <c r="AK450" s="116"/>
      <c r="AL450" s="116"/>
      <c r="AM450" s="116"/>
      <c r="AN450" s="116"/>
      <c r="AO450" s="116"/>
      <c r="AP450" s="116"/>
      <c r="AQ450" s="116"/>
      <c r="AR450" s="116"/>
      <c r="AS450" s="116"/>
      <c r="AT450" s="116"/>
      <c r="AU450" s="116"/>
      <c r="AV450" s="116"/>
      <c r="AW450" s="116"/>
      <c r="AX450" s="116"/>
      <c r="AY450" s="116"/>
      <c r="AZ450" s="116"/>
      <c r="BA450" s="116"/>
      <c r="BB450" s="116"/>
      <c r="BC450" s="116"/>
      <c r="BD450" s="116"/>
      <c r="BE450" s="116"/>
      <c r="BF450" s="116"/>
      <c r="BG450" s="116"/>
      <c r="BH450" s="116"/>
    </row>
    <row r="451" spans="1:60" outlineLevel="1" x14ac:dyDescent="0.2">
      <c r="A451" s="131">
        <v>197</v>
      </c>
      <c r="B451" s="132" t="s">
        <v>379</v>
      </c>
      <c r="C451" s="145" t="s">
        <v>380</v>
      </c>
      <c r="D451" s="133" t="s">
        <v>212</v>
      </c>
      <c r="E451" s="134">
        <v>2.3162199999999999</v>
      </c>
      <c r="F451" s="135"/>
      <c r="G451" s="136">
        <f t="shared" si="49"/>
        <v>0</v>
      </c>
      <c r="H451" s="121">
        <v>0</v>
      </c>
      <c r="I451" s="121">
        <f t="shared" si="50"/>
        <v>0</v>
      </c>
      <c r="J451" s="121">
        <v>300</v>
      </c>
      <c r="K451" s="121">
        <f t="shared" si="51"/>
        <v>694.87</v>
      </c>
      <c r="L451" s="121">
        <v>15</v>
      </c>
      <c r="M451" s="121">
        <f t="shared" si="52"/>
        <v>0</v>
      </c>
      <c r="N451" s="121">
        <v>0</v>
      </c>
      <c r="O451" s="121">
        <f t="shared" si="53"/>
        <v>0</v>
      </c>
      <c r="P451" s="121">
        <v>0</v>
      </c>
      <c r="Q451" s="121">
        <f t="shared" si="54"/>
        <v>0</v>
      </c>
      <c r="R451" s="121"/>
      <c r="S451" s="121" t="s">
        <v>381</v>
      </c>
      <c r="T451" s="121" t="s">
        <v>381</v>
      </c>
      <c r="U451" s="121">
        <v>0</v>
      </c>
      <c r="V451" s="121">
        <f t="shared" si="55"/>
        <v>0</v>
      </c>
      <c r="W451" s="121"/>
      <c r="X451" s="121" t="s">
        <v>365</v>
      </c>
      <c r="Y451" s="116"/>
      <c r="Z451" s="116"/>
      <c r="AA451" s="116"/>
      <c r="AB451" s="116"/>
      <c r="AC451" s="116"/>
      <c r="AD451" s="116"/>
      <c r="AE451" s="116"/>
      <c r="AF451" s="116"/>
      <c r="AG451" s="116" t="s">
        <v>366</v>
      </c>
      <c r="AH451" s="116"/>
      <c r="AI451" s="116"/>
      <c r="AJ451" s="116"/>
      <c r="AK451" s="116"/>
      <c r="AL451" s="116"/>
      <c r="AM451" s="116"/>
      <c r="AN451" s="116"/>
      <c r="AO451" s="116"/>
      <c r="AP451" s="116"/>
      <c r="AQ451" s="116"/>
      <c r="AR451" s="116"/>
      <c r="AS451" s="116"/>
      <c r="AT451" s="116"/>
      <c r="AU451" s="116"/>
      <c r="AV451" s="116"/>
      <c r="AW451" s="116"/>
      <c r="AX451" s="116"/>
      <c r="AY451" s="116"/>
      <c r="AZ451" s="116"/>
      <c r="BA451" s="116"/>
      <c r="BB451" s="116"/>
      <c r="BC451" s="116"/>
      <c r="BD451" s="116"/>
      <c r="BE451" s="116"/>
      <c r="BF451" s="116"/>
      <c r="BG451" s="116"/>
      <c r="BH451" s="116"/>
    </row>
    <row r="452" spans="1:60" x14ac:dyDescent="0.2">
      <c r="A452" s="3"/>
      <c r="B452" s="4"/>
      <c r="C452" s="147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AE452">
        <v>15</v>
      </c>
      <c r="AF452">
        <v>21</v>
      </c>
      <c r="AG452" t="s">
        <v>112</v>
      </c>
    </row>
    <row r="453" spans="1:60" x14ac:dyDescent="0.2">
      <c r="C453" s="148"/>
      <c r="D453" s="10"/>
      <c r="AG453" t="s">
        <v>382</v>
      </c>
    </row>
    <row r="454" spans="1:60" x14ac:dyDescent="0.2">
      <c r="D454" s="10"/>
    </row>
    <row r="455" spans="1:60" x14ac:dyDescent="0.2">
      <c r="D455" s="10"/>
    </row>
    <row r="456" spans="1:60" x14ac:dyDescent="0.2">
      <c r="D456" s="10"/>
    </row>
    <row r="457" spans="1:60" x14ac:dyDescent="0.2">
      <c r="D457" s="10"/>
    </row>
    <row r="458" spans="1:60" x14ac:dyDescent="0.2">
      <c r="D458" s="10"/>
    </row>
    <row r="459" spans="1:60" x14ac:dyDescent="0.2">
      <c r="D459" s="10"/>
    </row>
    <row r="460" spans="1:60" x14ac:dyDescent="0.2">
      <c r="D460" s="10"/>
    </row>
    <row r="461" spans="1:60" x14ac:dyDescent="0.2">
      <c r="D461" s="10"/>
    </row>
    <row r="462" spans="1:60" x14ac:dyDescent="0.2">
      <c r="D462" s="10"/>
    </row>
    <row r="463" spans="1:60" x14ac:dyDescent="0.2">
      <c r="D463" s="10"/>
    </row>
    <row r="464" spans="1:60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8:V45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A11" sqref="AA11"/>
    </sheetView>
  </sheetViews>
  <sheetFormatPr defaultRowHeight="12.75" outlineLevelRow="1" x14ac:dyDescent="0.2"/>
  <cols>
    <col min="1" max="1" width="3.42578125" customWidth="1"/>
    <col min="2" max="2" width="12.5703125" style="107" customWidth="1"/>
    <col min="3" max="3" width="38.28515625" style="10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100</v>
      </c>
    </row>
    <row r="2" spans="1:60" ht="24.95" customHeight="1" x14ac:dyDescent="0.2">
      <c r="A2" s="108" t="s">
        <v>8</v>
      </c>
      <c r="B2" s="44"/>
      <c r="C2" s="197" t="s">
        <v>819</v>
      </c>
      <c r="D2" s="198"/>
      <c r="E2" s="198"/>
      <c r="F2" s="198"/>
      <c r="G2" s="199"/>
      <c r="AG2" t="s">
        <v>101</v>
      </c>
    </row>
    <row r="3" spans="1:60" ht="24.95" customHeight="1" x14ac:dyDescent="0.2">
      <c r="A3" s="108" t="s">
        <v>9</v>
      </c>
      <c r="B3" s="44"/>
      <c r="C3" s="197" t="s">
        <v>39</v>
      </c>
      <c r="D3" s="198"/>
      <c r="E3" s="198"/>
      <c r="F3" s="198"/>
      <c r="G3" s="199"/>
      <c r="AC3" s="107" t="s">
        <v>101</v>
      </c>
      <c r="AG3" t="s">
        <v>102</v>
      </c>
    </row>
    <row r="4" spans="1:60" ht="24.95" customHeight="1" x14ac:dyDescent="0.2">
      <c r="A4" s="109" t="s">
        <v>10</v>
      </c>
      <c r="B4" s="110"/>
      <c r="C4" s="200" t="s">
        <v>41</v>
      </c>
      <c r="D4" s="201"/>
      <c r="E4" s="201"/>
      <c r="F4" s="201"/>
      <c r="G4" s="202"/>
      <c r="AG4" t="s">
        <v>103</v>
      </c>
    </row>
    <row r="5" spans="1:60" x14ac:dyDescent="0.2">
      <c r="D5" s="10"/>
    </row>
    <row r="6" spans="1:60" ht="38.25" x14ac:dyDescent="0.2">
      <c r="A6" s="112" t="s">
        <v>104</v>
      </c>
      <c r="B6" s="114" t="s">
        <v>105</v>
      </c>
      <c r="C6" s="114" t="s">
        <v>106</v>
      </c>
      <c r="D6" s="113" t="s">
        <v>107</v>
      </c>
      <c r="E6" s="112" t="s">
        <v>108</v>
      </c>
      <c r="F6" s="111" t="s">
        <v>109</v>
      </c>
      <c r="G6" s="112" t="s">
        <v>26</v>
      </c>
      <c r="H6" s="115" t="s">
        <v>27</v>
      </c>
      <c r="I6" s="115" t="s">
        <v>110</v>
      </c>
      <c r="J6" s="115" t="s">
        <v>28</v>
      </c>
      <c r="K6" s="115" t="s">
        <v>111</v>
      </c>
      <c r="L6" s="115" t="s">
        <v>112</v>
      </c>
      <c r="M6" s="115" t="s">
        <v>113</v>
      </c>
      <c r="N6" s="115" t="s">
        <v>114</v>
      </c>
      <c r="O6" s="115" t="s">
        <v>115</v>
      </c>
      <c r="P6" s="115" t="s">
        <v>116</v>
      </c>
      <c r="Q6" s="115" t="s">
        <v>117</v>
      </c>
      <c r="R6" s="115" t="s">
        <v>118</v>
      </c>
      <c r="S6" s="115" t="s">
        <v>119</v>
      </c>
      <c r="T6" s="115" t="s">
        <v>120</v>
      </c>
      <c r="U6" s="115" t="s">
        <v>121</v>
      </c>
      <c r="V6" s="115" t="s">
        <v>122</v>
      </c>
      <c r="W6" s="115" t="s">
        <v>123</v>
      </c>
      <c r="X6" s="115" t="s">
        <v>124</v>
      </c>
    </row>
    <row r="7" spans="1:60" hidden="1" x14ac:dyDescent="0.2">
      <c r="A7" s="3"/>
      <c r="B7" s="4"/>
      <c r="C7" s="4"/>
      <c r="D7" s="6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60" x14ac:dyDescent="0.2">
      <c r="A8" s="125" t="s">
        <v>125</v>
      </c>
      <c r="B8" s="126" t="s">
        <v>99</v>
      </c>
      <c r="C8" s="143" t="s">
        <v>25</v>
      </c>
      <c r="D8" s="127"/>
      <c r="E8" s="128"/>
      <c r="F8" s="129"/>
      <c r="G8" s="130">
        <f>SUMIF(AG9:AG16,"&lt;&gt;NOR",G9:G16)</f>
        <v>0</v>
      </c>
      <c r="H8" s="124"/>
      <c r="I8" s="124">
        <f>SUM(I9:I16)</f>
        <v>0</v>
      </c>
      <c r="J8" s="124"/>
      <c r="K8" s="124">
        <f>SUM(K9:K16)</f>
        <v>23000</v>
      </c>
      <c r="L8" s="124"/>
      <c r="M8" s="124">
        <f>SUM(M9:M16)</f>
        <v>0</v>
      </c>
      <c r="N8" s="124"/>
      <c r="O8" s="124">
        <f>SUM(O9:O16)</f>
        <v>0</v>
      </c>
      <c r="P8" s="124"/>
      <c r="Q8" s="124">
        <f>SUM(Q9:Q16)</f>
        <v>0</v>
      </c>
      <c r="R8" s="124"/>
      <c r="S8" s="124"/>
      <c r="T8" s="124"/>
      <c r="U8" s="124"/>
      <c r="V8" s="124">
        <f>SUM(V9:V16)</f>
        <v>0</v>
      </c>
      <c r="W8" s="124"/>
      <c r="X8" s="124"/>
      <c r="AG8" t="s">
        <v>126</v>
      </c>
    </row>
    <row r="9" spans="1:60" outlineLevel="1" x14ac:dyDescent="0.2">
      <c r="A9" s="137">
        <v>1</v>
      </c>
      <c r="B9" s="138" t="s">
        <v>800</v>
      </c>
      <c r="C9" s="144" t="s">
        <v>801</v>
      </c>
      <c r="D9" s="139" t="s">
        <v>802</v>
      </c>
      <c r="E9" s="140">
        <v>1</v>
      </c>
      <c r="F9" s="141"/>
      <c r="G9" s="142">
        <f t="shared" ref="G9:G16" si="0">ROUND(E9*F9,2)</f>
        <v>0</v>
      </c>
      <c r="H9" s="121">
        <v>0</v>
      </c>
      <c r="I9" s="121">
        <f t="shared" ref="I9:I16" si="1">ROUND(E9*H9,2)</f>
        <v>0</v>
      </c>
      <c r="J9" s="121">
        <v>5000</v>
      </c>
      <c r="K9" s="121">
        <f t="shared" ref="K9:K16" si="2">ROUND(E9*J9,2)</f>
        <v>5000</v>
      </c>
      <c r="L9" s="121">
        <v>15</v>
      </c>
      <c r="M9" s="121">
        <f t="shared" ref="M9:M16" si="3">G9*(1+L9/100)</f>
        <v>0</v>
      </c>
      <c r="N9" s="121">
        <v>0</v>
      </c>
      <c r="O9" s="121">
        <f t="shared" ref="O9:O16" si="4">ROUND(E9*N9,2)</f>
        <v>0</v>
      </c>
      <c r="P9" s="121">
        <v>0</v>
      </c>
      <c r="Q9" s="121">
        <f t="shared" ref="Q9:Q16" si="5">ROUND(E9*P9,2)</f>
        <v>0</v>
      </c>
      <c r="R9" s="121"/>
      <c r="S9" s="121" t="s">
        <v>130</v>
      </c>
      <c r="T9" s="121" t="s">
        <v>146</v>
      </c>
      <c r="U9" s="121">
        <v>0</v>
      </c>
      <c r="V9" s="121">
        <f t="shared" ref="V9:V16" si="6">ROUND(E9*U9,2)</f>
        <v>0</v>
      </c>
      <c r="W9" s="121"/>
      <c r="X9" s="121" t="s">
        <v>803</v>
      </c>
      <c r="Y9" s="116"/>
      <c r="Z9" s="116"/>
      <c r="AA9" s="116"/>
      <c r="AB9" s="116"/>
      <c r="AC9" s="116"/>
      <c r="AD9" s="116"/>
      <c r="AE9" s="116"/>
      <c r="AF9" s="116"/>
      <c r="AG9" s="116" t="s">
        <v>804</v>
      </c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 outlineLevel="1" x14ac:dyDescent="0.2">
      <c r="A10" s="137">
        <v>2</v>
      </c>
      <c r="B10" s="138" t="s">
        <v>805</v>
      </c>
      <c r="C10" s="144" t="s">
        <v>806</v>
      </c>
      <c r="D10" s="139" t="s">
        <v>802</v>
      </c>
      <c r="E10" s="140">
        <v>1</v>
      </c>
      <c r="F10" s="141"/>
      <c r="G10" s="142">
        <f t="shared" si="0"/>
        <v>0</v>
      </c>
      <c r="H10" s="121">
        <v>0</v>
      </c>
      <c r="I10" s="121">
        <f t="shared" si="1"/>
        <v>0</v>
      </c>
      <c r="J10" s="121">
        <v>3000</v>
      </c>
      <c r="K10" s="121">
        <f t="shared" si="2"/>
        <v>3000</v>
      </c>
      <c r="L10" s="121">
        <v>15</v>
      </c>
      <c r="M10" s="121">
        <f t="shared" si="3"/>
        <v>0</v>
      </c>
      <c r="N10" s="121">
        <v>0</v>
      </c>
      <c r="O10" s="121">
        <f t="shared" si="4"/>
        <v>0</v>
      </c>
      <c r="P10" s="121">
        <v>0</v>
      </c>
      <c r="Q10" s="121">
        <f t="shared" si="5"/>
        <v>0</v>
      </c>
      <c r="R10" s="121"/>
      <c r="S10" s="121" t="s">
        <v>130</v>
      </c>
      <c r="T10" s="121" t="s">
        <v>146</v>
      </c>
      <c r="U10" s="121">
        <v>0</v>
      </c>
      <c r="V10" s="121">
        <f t="shared" si="6"/>
        <v>0</v>
      </c>
      <c r="W10" s="121"/>
      <c r="X10" s="121" t="s">
        <v>803</v>
      </c>
      <c r="Y10" s="116"/>
      <c r="Z10" s="116"/>
      <c r="AA10" s="116"/>
      <c r="AB10" s="116"/>
      <c r="AC10" s="116"/>
      <c r="AD10" s="116"/>
      <c r="AE10" s="116"/>
      <c r="AF10" s="116"/>
      <c r="AG10" s="116" t="s">
        <v>804</v>
      </c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</row>
    <row r="11" spans="1:60" outlineLevel="1" x14ac:dyDescent="0.2">
      <c r="A11" s="137">
        <v>3</v>
      </c>
      <c r="B11" s="138" t="s">
        <v>807</v>
      </c>
      <c r="C11" s="144" t="s">
        <v>808</v>
      </c>
      <c r="D11" s="139" t="s">
        <v>802</v>
      </c>
      <c r="E11" s="140">
        <v>1</v>
      </c>
      <c r="F11" s="141"/>
      <c r="G11" s="142">
        <f t="shared" si="0"/>
        <v>0</v>
      </c>
      <c r="H11" s="121">
        <v>0</v>
      </c>
      <c r="I11" s="121">
        <f t="shared" si="1"/>
        <v>0</v>
      </c>
      <c r="J11" s="121">
        <v>2000</v>
      </c>
      <c r="K11" s="121">
        <f t="shared" si="2"/>
        <v>2000</v>
      </c>
      <c r="L11" s="121">
        <v>15</v>
      </c>
      <c r="M11" s="121">
        <f t="shared" si="3"/>
        <v>0</v>
      </c>
      <c r="N11" s="121">
        <v>0</v>
      </c>
      <c r="O11" s="121">
        <f t="shared" si="4"/>
        <v>0</v>
      </c>
      <c r="P11" s="121">
        <v>0</v>
      </c>
      <c r="Q11" s="121">
        <f t="shared" si="5"/>
        <v>0</v>
      </c>
      <c r="R11" s="121"/>
      <c r="S11" s="121" t="s">
        <v>130</v>
      </c>
      <c r="T11" s="121" t="s">
        <v>146</v>
      </c>
      <c r="U11" s="121">
        <v>0</v>
      </c>
      <c r="V11" s="121">
        <f t="shared" si="6"/>
        <v>0</v>
      </c>
      <c r="W11" s="121"/>
      <c r="X11" s="121" t="s">
        <v>803</v>
      </c>
      <c r="Y11" s="116"/>
      <c r="Z11" s="116"/>
      <c r="AA11" s="116"/>
      <c r="AB11" s="116"/>
      <c r="AC11" s="116"/>
      <c r="AD11" s="116"/>
      <c r="AE11" s="116"/>
      <c r="AF11" s="116"/>
      <c r="AG11" s="116" t="s">
        <v>804</v>
      </c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 outlineLevel="1" x14ac:dyDescent="0.2">
      <c r="A12" s="137">
        <v>4</v>
      </c>
      <c r="B12" s="138" t="s">
        <v>809</v>
      </c>
      <c r="C12" s="144" t="s">
        <v>810</v>
      </c>
      <c r="D12" s="139" t="s">
        <v>802</v>
      </c>
      <c r="E12" s="140">
        <v>1</v>
      </c>
      <c r="F12" s="141"/>
      <c r="G12" s="142">
        <f t="shared" si="0"/>
        <v>0</v>
      </c>
      <c r="H12" s="121">
        <v>0</v>
      </c>
      <c r="I12" s="121">
        <f t="shared" si="1"/>
        <v>0</v>
      </c>
      <c r="J12" s="121">
        <v>2000</v>
      </c>
      <c r="K12" s="121">
        <f t="shared" si="2"/>
        <v>2000</v>
      </c>
      <c r="L12" s="121">
        <v>15</v>
      </c>
      <c r="M12" s="121">
        <f t="shared" si="3"/>
        <v>0</v>
      </c>
      <c r="N12" s="121">
        <v>0</v>
      </c>
      <c r="O12" s="121">
        <f t="shared" si="4"/>
        <v>0</v>
      </c>
      <c r="P12" s="121">
        <v>0</v>
      </c>
      <c r="Q12" s="121">
        <f t="shared" si="5"/>
        <v>0</v>
      </c>
      <c r="R12" s="121"/>
      <c r="S12" s="121" t="s">
        <v>130</v>
      </c>
      <c r="T12" s="121" t="s">
        <v>146</v>
      </c>
      <c r="U12" s="121">
        <v>0</v>
      </c>
      <c r="V12" s="121">
        <f t="shared" si="6"/>
        <v>0</v>
      </c>
      <c r="W12" s="121"/>
      <c r="X12" s="121" t="s">
        <v>803</v>
      </c>
      <c r="Y12" s="116"/>
      <c r="Z12" s="116"/>
      <c r="AA12" s="116"/>
      <c r="AB12" s="116"/>
      <c r="AC12" s="116"/>
      <c r="AD12" s="116"/>
      <c r="AE12" s="116"/>
      <c r="AF12" s="116"/>
      <c r="AG12" s="116" t="s">
        <v>804</v>
      </c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</row>
    <row r="13" spans="1:60" outlineLevel="1" x14ac:dyDescent="0.2">
      <c r="A13" s="137">
        <v>5</v>
      </c>
      <c r="B13" s="138" t="s">
        <v>811</v>
      </c>
      <c r="C13" s="144" t="s">
        <v>812</v>
      </c>
      <c r="D13" s="139" t="s">
        <v>802</v>
      </c>
      <c r="E13" s="140">
        <v>1</v>
      </c>
      <c r="F13" s="141"/>
      <c r="G13" s="142">
        <f t="shared" si="0"/>
        <v>0</v>
      </c>
      <c r="H13" s="121">
        <v>0</v>
      </c>
      <c r="I13" s="121">
        <f t="shared" si="1"/>
        <v>0</v>
      </c>
      <c r="J13" s="121">
        <v>500</v>
      </c>
      <c r="K13" s="121">
        <f t="shared" si="2"/>
        <v>500</v>
      </c>
      <c r="L13" s="121">
        <v>15</v>
      </c>
      <c r="M13" s="121">
        <f t="shared" si="3"/>
        <v>0</v>
      </c>
      <c r="N13" s="121">
        <v>0</v>
      </c>
      <c r="O13" s="121">
        <f t="shared" si="4"/>
        <v>0</v>
      </c>
      <c r="P13" s="121">
        <v>0</v>
      </c>
      <c r="Q13" s="121">
        <f t="shared" si="5"/>
        <v>0</v>
      </c>
      <c r="R13" s="121"/>
      <c r="S13" s="121" t="s">
        <v>145</v>
      </c>
      <c r="T13" s="121" t="s">
        <v>146</v>
      </c>
      <c r="U13" s="121">
        <v>0</v>
      </c>
      <c r="V13" s="121">
        <f t="shared" si="6"/>
        <v>0</v>
      </c>
      <c r="W13" s="121"/>
      <c r="X13" s="121" t="s">
        <v>803</v>
      </c>
      <c r="Y13" s="116"/>
      <c r="Z13" s="116"/>
      <c r="AA13" s="116"/>
      <c r="AB13" s="116"/>
      <c r="AC13" s="116"/>
      <c r="AD13" s="116"/>
      <c r="AE13" s="116"/>
      <c r="AF13" s="116"/>
      <c r="AG13" s="116" t="s">
        <v>804</v>
      </c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</row>
    <row r="14" spans="1:60" outlineLevel="1" x14ac:dyDescent="0.2">
      <c r="A14" s="137">
        <v>6</v>
      </c>
      <c r="B14" s="138" t="s">
        <v>813</v>
      </c>
      <c r="C14" s="144" t="s">
        <v>814</v>
      </c>
      <c r="D14" s="139" t="s">
        <v>802</v>
      </c>
      <c r="E14" s="140">
        <v>1</v>
      </c>
      <c r="F14" s="141"/>
      <c r="G14" s="142">
        <f t="shared" si="0"/>
        <v>0</v>
      </c>
      <c r="H14" s="121">
        <v>0</v>
      </c>
      <c r="I14" s="121">
        <f t="shared" si="1"/>
        <v>0</v>
      </c>
      <c r="J14" s="121">
        <v>2000</v>
      </c>
      <c r="K14" s="121">
        <f t="shared" si="2"/>
        <v>2000</v>
      </c>
      <c r="L14" s="121">
        <v>15</v>
      </c>
      <c r="M14" s="121">
        <f t="shared" si="3"/>
        <v>0</v>
      </c>
      <c r="N14" s="121">
        <v>0</v>
      </c>
      <c r="O14" s="121">
        <f t="shared" si="4"/>
        <v>0</v>
      </c>
      <c r="P14" s="121">
        <v>0</v>
      </c>
      <c r="Q14" s="121">
        <f t="shared" si="5"/>
        <v>0</v>
      </c>
      <c r="R14" s="121"/>
      <c r="S14" s="121" t="s">
        <v>145</v>
      </c>
      <c r="T14" s="121" t="s">
        <v>146</v>
      </c>
      <c r="U14" s="121">
        <v>0</v>
      </c>
      <c r="V14" s="121">
        <f t="shared" si="6"/>
        <v>0</v>
      </c>
      <c r="W14" s="121"/>
      <c r="X14" s="121" t="s">
        <v>803</v>
      </c>
      <c r="Y14" s="116"/>
      <c r="Z14" s="116"/>
      <c r="AA14" s="116"/>
      <c r="AB14" s="116"/>
      <c r="AC14" s="116"/>
      <c r="AD14" s="116"/>
      <c r="AE14" s="116"/>
      <c r="AF14" s="116"/>
      <c r="AG14" s="116" t="s">
        <v>804</v>
      </c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</row>
    <row r="15" spans="1:60" outlineLevel="1" x14ac:dyDescent="0.2">
      <c r="A15" s="137">
        <v>7</v>
      </c>
      <c r="B15" s="138" t="s">
        <v>815</v>
      </c>
      <c r="C15" s="144" t="s">
        <v>816</v>
      </c>
      <c r="D15" s="139" t="s">
        <v>802</v>
      </c>
      <c r="E15" s="140">
        <v>1</v>
      </c>
      <c r="F15" s="141"/>
      <c r="G15" s="142">
        <f t="shared" si="0"/>
        <v>0</v>
      </c>
      <c r="H15" s="121">
        <v>0</v>
      </c>
      <c r="I15" s="121">
        <f t="shared" si="1"/>
        <v>0</v>
      </c>
      <c r="J15" s="121">
        <v>8000</v>
      </c>
      <c r="K15" s="121">
        <f t="shared" si="2"/>
        <v>8000</v>
      </c>
      <c r="L15" s="121">
        <v>15</v>
      </c>
      <c r="M15" s="121">
        <f t="shared" si="3"/>
        <v>0</v>
      </c>
      <c r="N15" s="121">
        <v>0</v>
      </c>
      <c r="O15" s="121">
        <f t="shared" si="4"/>
        <v>0</v>
      </c>
      <c r="P15" s="121">
        <v>0</v>
      </c>
      <c r="Q15" s="121">
        <f t="shared" si="5"/>
        <v>0</v>
      </c>
      <c r="R15" s="121"/>
      <c r="S15" s="121" t="s">
        <v>145</v>
      </c>
      <c r="T15" s="121" t="s">
        <v>146</v>
      </c>
      <c r="U15" s="121">
        <v>0</v>
      </c>
      <c r="V15" s="121">
        <f t="shared" si="6"/>
        <v>0</v>
      </c>
      <c r="W15" s="121"/>
      <c r="X15" s="121" t="s">
        <v>803</v>
      </c>
      <c r="Y15" s="116"/>
      <c r="Z15" s="116"/>
      <c r="AA15" s="116"/>
      <c r="AB15" s="116"/>
      <c r="AC15" s="116"/>
      <c r="AD15" s="116"/>
      <c r="AE15" s="116"/>
      <c r="AF15" s="116"/>
      <c r="AG15" s="116" t="s">
        <v>804</v>
      </c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</row>
    <row r="16" spans="1:60" outlineLevel="1" x14ac:dyDescent="0.2">
      <c r="A16" s="131">
        <v>8</v>
      </c>
      <c r="B16" s="132" t="s">
        <v>817</v>
      </c>
      <c r="C16" s="145" t="s">
        <v>818</v>
      </c>
      <c r="D16" s="133" t="s">
        <v>802</v>
      </c>
      <c r="E16" s="134">
        <v>1</v>
      </c>
      <c r="F16" s="135"/>
      <c r="G16" s="136">
        <f t="shared" si="0"/>
        <v>0</v>
      </c>
      <c r="H16" s="121">
        <v>0</v>
      </c>
      <c r="I16" s="121">
        <f t="shared" si="1"/>
        <v>0</v>
      </c>
      <c r="J16" s="121">
        <v>500</v>
      </c>
      <c r="K16" s="121">
        <f t="shared" si="2"/>
        <v>500</v>
      </c>
      <c r="L16" s="121">
        <v>15</v>
      </c>
      <c r="M16" s="121">
        <f t="shared" si="3"/>
        <v>0</v>
      </c>
      <c r="N16" s="121">
        <v>0</v>
      </c>
      <c r="O16" s="121">
        <f t="shared" si="4"/>
        <v>0</v>
      </c>
      <c r="P16" s="121">
        <v>0</v>
      </c>
      <c r="Q16" s="121">
        <f t="shared" si="5"/>
        <v>0</v>
      </c>
      <c r="R16" s="121"/>
      <c r="S16" s="121" t="s">
        <v>145</v>
      </c>
      <c r="T16" s="121" t="s">
        <v>146</v>
      </c>
      <c r="U16" s="121">
        <v>0</v>
      </c>
      <c r="V16" s="121">
        <f t="shared" si="6"/>
        <v>0</v>
      </c>
      <c r="W16" s="121"/>
      <c r="X16" s="121" t="s">
        <v>803</v>
      </c>
      <c r="Y16" s="116"/>
      <c r="Z16" s="116"/>
      <c r="AA16" s="116"/>
      <c r="AB16" s="116"/>
      <c r="AC16" s="116"/>
      <c r="AD16" s="116"/>
      <c r="AE16" s="116"/>
      <c r="AF16" s="116"/>
      <c r="AG16" s="116" t="s">
        <v>804</v>
      </c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</row>
    <row r="17" spans="1:33" x14ac:dyDescent="0.2">
      <c r="A17" s="3"/>
      <c r="B17" s="4"/>
      <c r="C17" s="147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112</v>
      </c>
    </row>
    <row r="18" spans="1:33" x14ac:dyDescent="0.2">
      <c r="C18" s="148"/>
      <c r="D18" s="10"/>
      <c r="AG18" t="s">
        <v>382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53</vt:i4>
      </vt:variant>
    </vt:vector>
  </HeadingPairs>
  <TitlesOfParts>
    <vt:vector size="60" baseType="lpstr">
      <vt:lpstr>Pokyny pro vyplnění</vt:lpstr>
      <vt:lpstr>Stavba</vt:lpstr>
      <vt:lpstr>VzorPolozky</vt:lpstr>
      <vt:lpstr>SO 01 Pol</vt:lpstr>
      <vt:lpstr>SO 01 P1</vt:lpstr>
      <vt:lpstr>SO 01 P2</vt:lpstr>
      <vt:lpstr>SO 01 P3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P3'!Názvy_tisku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P3'!Oblast_tisku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Pavel Andrle</cp:lastModifiedBy>
  <cp:lastPrinted>2019-03-19T12:27:02Z</cp:lastPrinted>
  <dcterms:created xsi:type="dcterms:W3CDTF">2009-04-08T07:15:50Z</dcterms:created>
  <dcterms:modified xsi:type="dcterms:W3CDTF">2022-07-21T10:23:41Z</dcterms:modified>
</cp:coreProperties>
</file>