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IAT\0-PROJEKTY\KRNOV\KASARNA\PDPS III. ETAPA\VÝKAZ VÝMĚR\"/>
    </mc:Choice>
  </mc:AlternateContent>
  <xr:revisionPtr revIDLastSave="0" documentId="8_{CE2FA476-098F-4FA2-8166-C8CE308274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3 SO 103 Pol" sheetId="12" r:id="rId4"/>
    <sheet name="SO 451 SO 451 Pol" sheetId="13" r:id="rId5"/>
    <sheet name="VRN VRN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103 SO 103 Pol'!$1:$7</definedName>
    <definedName name="_xlnm.Print_Titles" localSheetId="4">'SO 451 SO 451 Pol'!$1:$7</definedName>
    <definedName name="_xlnm.Print_Titles" localSheetId="5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103 SO 103 Pol'!$A$1:$X$228</definedName>
    <definedName name="_xlnm.Print_Area" localSheetId="4">'SO 451 SO 451 Pol'!$A$1:$X$60</definedName>
    <definedName name="_xlnm.Print_Area" localSheetId="1">Stavba!$A$1:$J$71</definedName>
    <definedName name="_xlnm.Print_Area" localSheetId="5">'VRN VRN Pol'!$A$1:$X$53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2" i="14"/>
  <c r="BA48" i="14"/>
  <c r="BA47" i="14"/>
  <c r="BA41" i="14"/>
  <c r="BA37" i="14"/>
  <c r="BA30" i="14"/>
  <c r="BA23" i="14"/>
  <c r="BA18" i="14"/>
  <c r="BA11" i="14"/>
  <c r="G8" i="14"/>
  <c r="G9" i="14"/>
  <c r="M9" i="14" s="1"/>
  <c r="M8" i="14" s="1"/>
  <c r="I9" i="14"/>
  <c r="K9" i="14"/>
  <c r="O9" i="14"/>
  <c r="Q9" i="14"/>
  <c r="V9" i="14"/>
  <c r="G16" i="14"/>
  <c r="I16" i="14"/>
  <c r="I8" i="14" s="1"/>
  <c r="K16" i="14"/>
  <c r="K8" i="14" s="1"/>
  <c r="M16" i="14"/>
  <c r="O16" i="14"/>
  <c r="O8" i="14" s="1"/>
  <c r="Q16" i="14"/>
  <c r="Q8" i="14" s="1"/>
  <c r="V16" i="14"/>
  <c r="V8" i="14" s="1"/>
  <c r="G22" i="14"/>
  <c r="M22" i="14" s="1"/>
  <c r="I22" i="14"/>
  <c r="K22" i="14"/>
  <c r="O22" i="14"/>
  <c r="Q22" i="14"/>
  <c r="V22" i="14"/>
  <c r="G26" i="14"/>
  <c r="I26" i="14"/>
  <c r="K26" i="14"/>
  <c r="M26" i="14"/>
  <c r="O26" i="14"/>
  <c r="Q26" i="14"/>
  <c r="V26" i="14"/>
  <c r="G29" i="14"/>
  <c r="I29" i="14"/>
  <c r="K29" i="14"/>
  <c r="M29" i="14"/>
  <c r="O29" i="14"/>
  <c r="Q29" i="14"/>
  <c r="V29" i="14"/>
  <c r="G33" i="14"/>
  <c r="I33" i="14"/>
  <c r="K33" i="14"/>
  <c r="M33" i="14"/>
  <c r="O33" i="14"/>
  <c r="Q33" i="14"/>
  <c r="V33" i="14"/>
  <c r="G40" i="14"/>
  <c r="I40" i="14"/>
  <c r="K40" i="14"/>
  <c r="M40" i="14"/>
  <c r="O40" i="14"/>
  <c r="Q40" i="14"/>
  <c r="V40" i="14"/>
  <c r="G46" i="14"/>
  <c r="I46" i="14"/>
  <c r="K46" i="14"/>
  <c r="M46" i="14"/>
  <c r="O46" i="14"/>
  <c r="Q46" i="14"/>
  <c r="V46" i="14"/>
  <c r="AE52" i="14"/>
  <c r="AF52" i="14"/>
  <c r="G59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6" i="13"/>
  <c r="M16" i="13" s="1"/>
  <c r="I16" i="13"/>
  <c r="K16" i="13"/>
  <c r="O16" i="13"/>
  <c r="Q16" i="13"/>
  <c r="V16" i="13"/>
  <c r="G24" i="13"/>
  <c r="I24" i="13"/>
  <c r="K24" i="13"/>
  <c r="M24" i="13"/>
  <c r="O24" i="13"/>
  <c r="Q24" i="13"/>
  <c r="V24" i="13"/>
  <c r="G31" i="13"/>
  <c r="G32" i="13"/>
  <c r="I32" i="13"/>
  <c r="K32" i="13"/>
  <c r="M32" i="13"/>
  <c r="O32" i="13"/>
  <c r="O31" i="13" s="1"/>
  <c r="Q32" i="13"/>
  <c r="Q31" i="13" s="1"/>
  <c r="V32" i="13"/>
  <c r="V31" i="13" s="1"/>
  <c r="G35" i="13"/>
  <c r="I35" i="13"/>
  <c r="K35" i="13"/>
  <c r="K31" i="13" s="1"/>
  <c r="M35" i="13"/>
  <c r="O35" i="13"/>
  <c r="Q35" i="13"/>
  <c r="V35" i="13"/>
  <c r="G39" i="13"/>
  <c r="I39" i="13"/>
  <c r="K39" i="13"/>
  <c r="M39" i="13"/>
  <c r="O39" i="13"/>
  <c r="Q39" i="13"/>
  <c r="V39" i="13"/>
  <c r="G43" i="13"/>
  <c r="I43" i="13"/>
  <c r="K43" i="13"/>
  <c r="M43" i="13"/>
  <c r="O43" i="13"/>
  <c r="Q43" i="13"/>
  <c r="V43" i="13"/>
  <c r="G48" i="13"/>
  <c r="M48" i="13" s="1"/>
  <c r="I48" i="13"/>
  <c r="K48" i="13"/>
  <c r="O48" i="13"/>
  <c r="Q48" i="13"/>
  <c r="V48" i="13"/>
  <c r="G52" i="13"/>
  <c r="I52" i="13"/>
  <c r="K52" i="13"/>
  <c r="M52" i="13"/>
  <c r="O52" i="13"/>
  <c r="Q52" i="13"/>
  <c r="V52" i="13"/>
  <c r="G55" i="13"/>
  <c r="M55" i="13" s="1"/>
  <c r="I55" i="13"/>
  <c r="I31" i="13" s="1"/>
  <c r="K55" i="13"/>
  <c r="O55" i="13"/>
  <c r="Q55" i="13"/>
  <c r="V55" i="13"/>
  <c r="AE59" i="13"/>
  <c r="G227" i="12"/>
  <c r="BA147" i="12"/>
  <c r="BA140" i="12"/>
  <c r="BA133" i="12"/>
  <c r="BA122" i="12"/>
  <c r="BA61" i="12"/>
  <c r="BA49" i="12"/>
  <c r="BA45" i="12"/>
  <c r="BA19" i="12"/>
  <c r="BA14" i="12"/>
  <c r="V8" i="12"/>
  <c r="G9" i="12"/>
  <c r="I9" i="12"/>
  <c r="K9" i="12"/>
  <c r="M9" i="12"/>
  <c r="O9" i="12"/>
  <c r="Q9" i="12"/>
  <c r="V9" i="12"/>
  <c r="G13" i="12"/>
  <c r="I13" i="12"/>
  <c r="K13" i="12"/>
  <c r="K8" i="12" s="1"/>
  <c r="M13" i="12"/>
  <c r="O13" i="12"/>
  <c r="O8" i="12" s="1"/>
  <c r="Q13" i="12"/>
  <c r="V13" i="12"/>
  <c r="G18" i="12"/>
  <c r="M18" i="12" s="1"/>
  <c r="I18" i="12"/>
  <c r="I8" i="12" s="1"/>
  <c r="K18" i="12"/>
  <c r="O18" i="12"/>
  <c r="Q18" i="12"/>
  <c r="V18" i="12"/>
  <c r="G23" i="12"/>
  <c r="I23" i="12"/>
  <c r="K23" i="12"/>
  <c r="M23" i="12"/>
  <c r="O23" i="12"/>
  <c r="Q23" i="12"/>
  <c r="Q8" i="12" s="1"/>
  <c r="V23" i="12"/>
  <c r="G32" i="12"/>
  <c r="I32" i="12"/>
  <c r="K32" i="12"/>
  <c r="M32" i="12"/>
  <c r="O32" i="12"/>
  <c r="Q32" i="12"/>
  <c r="V32" i="12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4" i="12"/>
  <c r="I44" i="12"/>
  <c r="K44" i="12"/>
  <c r="M44" i="12"/>
  <c r="O44" i="12"/>
  <c r="Q44" i="12"/>
  <c r="V44" i="12"/>
  <c r="G48" i="12"/>
  <c r="I48" i="12"/>
  <c r="K48" i="12"/>
  <c r="M48" i="12"/>
  <c r="O48" i="12"/>
  <c r="Q48" i="12"/>
  <c r="V48" i="12"/>
  <c r="G52" i="12"/>
  <c r="M52" i="12" s="1"/>
  <c r="I52" i="12"/>
  <c r="K52" i="12"/>
  <c r="O52" i="12"/>
  <c r="Q52" i="12"/>
  <c r="V52" i="12"/>
  <c r="G56" i="12"/>
  <c r="I56" i="12"/>
  <c r="K56" i="12"/>
  <c r="M56" i="12"/>
  <c r="O56" i="12"/>
  <c r="Q56" i="12"/>
  <c r="V56" i="12"/>
  <c r="G60" i="12"/>
  <c r="M60" i="12" s="1"/>
  <c r="I60" i="12"/>
  <c r="K60" i="12"/>
  <c r="O60" i="12"/>
  <c r="Q60" i="12"/>
  <c r="V60" i="12"/>
  <c r="G64" i="12"/>
  <c r="I64" i="12"/>
  <c r="K64" i="12"/>
  <c r="M64" i="12"/>
  <c r="O64" i="12"/>
  <c r="Q64" i="12"/>
  <c r="V64" i="12"/>
  <c r="G67" i="12"/>
  <c r="I67" i="12"/>
  <c r="K67" i="12"/>
  <c r="M67" i="12"/>
  <c r="O67" i="12"/>
  <c r="G68" i="12"/>
  <c r="I68" i="12"/>
  <c r="K68" i="12"/>
  <c r="M68" i="12"/>
  <c r="O68" i="12"/>
  <c r="Q68" i="12"/>
  <c r="Q67" i="12" s="1"/>
  <c r="V68" i="12"/>
  <c r="V67" i="12" s="1"/>
  <c r="V79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O79" i="12" s="1"/>
  <c r="Q84" i="12"/>
  <c r="V84" i="12"/>
  <c r="G87" i="12"/>
  <c r="M87" i="12" s="1"/>
  <c r="I87" i="12"/>
  <c r="I79" i="12" s="1"/>
  <c r="K87" i="12"/>
  <c r="O87" i="12"/>
  <c r="Q87" i="12"/>
  <c r="V87" i="12"/>
  <c r="G91" i="12"/>
  <c r="I91" i="12"/>
  <c r="K91" i="12"/>
  <c r="M91" i="12"/>
  <c r="O91" i="12"/>
  <c r="Q91" i="12"/>
  <c r="Q79" i="12" s="1"/>
  <c r="V91" i="12"/>
  <c r="G97" i="12"/>
  <c r="I97" i="12"/>
  <c r="K97" i="12"/>
  <c r="M97" i="12"/>
  <c r="O97" i="12"/>
  <c r="Q97" i="12"/>
  <c r="V97" i="12"/>
  <c r="G101" i="12"/>
  <c r="I101" i="12"/>
  <c r="K101" i="12"/>
  <c r="M101" i="12"/>
  <c r="O101" i="12"/>
  <c r="Q101" i="12"/>
  <c r="V101" i="12"/>
  <c r="G105" i="12"/>
  <c r="M105" i="12" s="1"/>
  <c r="I105" i="12"/>
  <c r="K105" i="12"/>
  <c r="O105" i="12"/>
  <c r="Q105" i="12"/>
  <c r="V105" i="12"/>
  <c r="G110" i="12"/>
  <c r="I110" i="12"/>
  <c r="K110" i="12"/>
  <c r="M110" i="12"/>
  <c r="O110" i="12"/>
  <c r="Q110" i="12"/>
  <c r="V110" i="12"/>
  <c r="G115" i="12"/>
  <c r="I115" i="12"/>
  <c r="K115" i="12"/>
  <c r="M115" i="12"/>
  <c r="O115" i="12"/>
  <c r="Q115" i="12"/>
  <c r="V115" i="12"/>
  <c r="G119" i="12"/>
  <c r="G79" i="12" s="1"/>
  <c r="I119" i="12"/>
  <c r="K119" i="12"/>
  <c r="O119" i="12"/>
  <c r="Q119" i="12"/>
  <c r="V119" i="12"/>
  <c r="G132" i="12"/>
  <c r="I132" i="12"/>
  <c r="K132" i="12"/>
  <c r="M132" i="12"/>
  <c r="O132" i="12"/>
  <c r="Q132" i="12"/>
  <c r="V132" i="12"/>
  <c r="G139" i="12"/>
  <c r="M139" i="12" s="1"/>
  <c r="I139" i="12"/>
  <c r="K139" i="12"/>
  <c r="K79" i="12" s="1"/>
  <c r="O139" i="12"/>
  <c r="Q139" i="12"/>
  <c r="V139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G153" i="12"/>
  <c r="I153" i="12"/>
  <c r="K153" i="12"/>
  <c r="M153" i="12"/>
  <c r="O153" i="12"/>
  <c r="Q153" i="12"/>
  <c r="V153" i="12"/>
  <c r="G156" i="12"/>
  <c r="M156" i="12" s="1"/>
  <c r="I156" i="12"/>
  <c r="K156" i="12"/>
  <c r="O156" i="12"/>
  <c r="Q156" i="12"/>
  <c r="V156" i="12"/>
  <c r="G159" i="12"/>
  <c r="I159" i="12"/>
  <c r="K159" i="12"/>
  <c r="M159" i="12"/>
  <c r="O159" i="12"/>
  <c r="Q159" i="12"/>
  <c r="V159" i="12"/>
  <c r="G162" i="12"/>
  <c r="I162" i="12"/>
  <c r="K162" i="12"/>
  <c r="M162" i="12"/>
  <c r="O162" i="12"/>
  <c r="Q162" i="12"/>
  <c r="V162" i="12"/>
  <c r="G165" i="12"/>
  <c r="I165" i="12"/>
  <c r="G166" i="12"/>
  <c r="I166" i="12"/>
  <c r="K166" i="12"/>
  <c r="K165" i="12" s="1"/>
  <c r="M166" i="12"/>
  <c r="M165" i="12" s="1"/>
  <c r="O166" i="12"/>
  <c r="O165" i="12" s="1"/>
  <c r="Q166" i="12"/>
  <c r="Q165" i="12" s="1"/>
  <c r="V166" i="12"/>
  <c r="V165" i="12" s="1"/>
  <c r="G172" i="12"/>
  <c r="I172" i="12"/>
  <c r="K172" i="12"/>
  <c r="M172" i="12"/>
  <c r="O172" i="12"/>
  <c r="O171" i="12" s="1"/>
  <c r="Q172" i="12"/>
  <c r="Q171" i="12" s="1"/>
  <c r="V172" i="12"/>
  <c r="V171" i="12" s="1"/>
  <c r="G176" i="12"/>
  <c r="M176" i="12" s="1"/>
  <c r="I176" i="12"/>
  <c r="I171" i="12" s="1"/>
  <c r="K176" i="12"/>
  <c r="K171" i="12" s="1"/>
  <c r="O176" i="12"/>
  <c r="Q176" i="12"/>
  <c r="V176" i="12"/>
  <c r="G181" i="12"/>
  <c r="I181" i="12"/>
  <c r="K181" i="12"/>
  <c r="M181" i="12"/>
  <c r="O181" i="12"/>
  <c r="Q181" i="12"/>
  <c r="V181" i="12"/>
  <c r="G184" i="12"/>
  <c r="I184" i="12"/>
  <c r="K184" i="12"/>
  <c r="M184" i="12"/>
  <c r="O184" i="12"/>
  <c r="Q184" i="12"/>
  <c r="V184" i="12"/>
  <c r="G188" i="12"/>
  <c r="M188" i="12" s="1"/>
  <c r="I188" i="12"/>
  <c r="K188" i="12"/>
  <c r="O188" i="12"/>
  <c r="Q188" i="12"/>
  <c r="V188" i="12"/>
  <c r="G192" i="12"/>
  <c r="I192" i="12"/>
  <c r="K192" i="12"/>
  <c r="M192" i="12"/>
  <c r="O192" i="12"/>
  <c r="Q192" i="12"/>
  <c r="V192" i="12"/>
  <c r="G196" i="12"/>
  <c r="M196" i="12" s="1"/>
  <c r="I196" i="12"/>
  <c r="K196" i="12"/>
  <c r="O196" i="12"/>
  <c r="Q196" i="12"/>
  <c r="V196" i="12"/>
  <c r="G199" i="12"/>
  <c r="I199" i="12"/>
  <c r="K199" i="12"/>
  <c r="M199" i="12"/>
  <c r="O199" i="12"/>
  <c r="Q199" i="12"/>
  <c r="V199" i="12"/>
  <c r="G203" i="12"/>
  <c r="I203" i="12"/>
  <c r="K203" i="12"/>
  <c r="M203" i="12"/>
  <c r="O203" i="12"/>
  <c r="G204" i="12"/>
  <c r="I204" i="12"/>
  <c r="K204" i="12"/>
  <c r="M204" i="12"/>
  <c r="O204" i="12"/>
  <c r="Q204" i="12"/>
  <c r="Q203" i="12" s="1"/>
  <c r="V204" i="12"/>
  <c r="V203" i="12" s="1"/>
  <c r="Q207" i="12"/>
  <c r="V207" i="12"/>
  <c r="G208" i="12"/>
  <c r="I208" i="12"/>
  <c r="K208" i="12"/>
  <c r="M208" i="12"/>
  <c r="O208" i="12"/>
  <c r="Q208" i="12"/>
  <c r="V208" i="12"/>
  <c r="G211" i="12"/>
  <c r="I211" i="12"/>
  <c r="K211" i="12"/>
  <c r="M211" i="12"/>
  <c r="O211" i="12"/>
  <c r="O207" i="12" s="1"/>
  <c r="Q211" i="12"/>
  <c r="V211" i="12"/>
  <c r="G214" i="12"/>
  <c r="M214" i="12" s="1"/>
  <c r="M207" i="12" s="1"/>
  <c r="I214" i="12"/>
  <c r="I207" i="12" s="1"/>
  <c r="K214" i="12"/>
  <c r="O214" i="12"/>
  <c r="Q214" i="12"/>
  <c r="V214" i="12"/>
  <c r="G218" i="12"/>
  <c r="I218" i="12"/>
  <c r="K218" i="12"/>
  <c r="M218" i="12"/>
  <c r="O218" i="12"/>
  <c r="Q218" i="12"/>
  <c r="V218" i="12"/>
  <c r="G220" i="12"/>
  <c r="I220" i="12"/>
  <c r="K220" i="12"/>
  <c r="K207" i="12" s="1"/>
  <c r="M220" i="12"/>
  <c r="O220" i="12"/>
  <c r="Q220" i="12"/>
  <c r="V220" i="12"/>
  <c r="G223" i="12"/>
  <c r="I223" i="12"/>
  <c r="K223" i="12"/>
  <c r="M223" i="12"/>
  <c r="O223" i="12"/>
  <c r="Q223" i="12"/>
  <c r="V223" i="12"/>
  <c r="AE227" i="12"/>
  <c r="I20" i="1"/>
  <c r="I19" i="1"/>
  <c r="I18" i="1"/>
  <c r="I17" i="1"/>
  <c r="I16" i="1"/>
  <c r="I71" i="1"/>
  <c r="J70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7" i="1" s="1"/>
  <c r="J28" i="1"/>
  <c r="J26" i="1"/>
  <c r="G38" i="1"/>
  <c r="F38" i="1"/>
  <c r="J23" i="1"/>
  <c r="J24" i="1"/>
  <c r="J25" i="1"/>
  <c r="J27" i="1"/>
  <c r="E24" i="1"/>
  <c r="E26" i="1"/>
  <c r="J68" i="1" l="1"/>
  <c r="J67" i="1"/>
  <c r="J69" i="1"/>
  <c r="J62" i="1"/>
  <c r="J61" i="1"/>
  <c r="J65" i="1"/>
  <c r="J63" i="1"/>
  <c r="J64" i="1"/>
  <c r="J66" i="1"/>
  <c r="A26" i="1"/>
  <c r="G26" i="1"/>
  <c r="G28" i="1"/>
  <c r="G23" i="1"/>
  <c r="M31" i="13"/>
  <c r="M9" i="13"/>
  <c r="M8" i="13" s="1"/>
  <c r="AF59" i="13"/>
  <c r="M171" i="12"/>
  <c r="M8" i="12"/>
  <c r="G171" i="12"/>
  <c r="G8" i="12"/>
  <c r="G207" i="12"/>
  <c r="AF227" i="12"/>
  <c r="M119" i="12"/>
  <c r="M79" i="12" s="1"/>
  <c r="I21" i="1"/>
  <c r="I39" i="1"/>
  <c r="I47" i="1" s="1"/>
  <c r="J71" i="1" l="1"/>
  <c r="A23" i="1"/>
  <c r="J41" i="1"/>
  <c r="J42" i="1"/>
  <c r="J43" i="1"/>
  <c r="J46" i="1"/>
  <c r="J45" i="1"/>
  <c r="J39" i="1"/>
  <c r="J47" i="1" s="1"/>
  <c r="J44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D2B6D5ED-BA74-40F9-8EA7-3C5B2BA909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2966F0-91DD-4FD6-A968-899B16E8A0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DA23AB4A-7265-4F75-A18C-6162C1E81A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A1F3B9-54A9-471B-8F5E-575027E72D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8287E976-7B07-46E9-B6B6-C17F384356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C60C32-4A96-46EC-A931-9B43C339A1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<sst xmlns="http://schemas.openxmlformats.org/spreadsheetml/2006/main" count="1204" uniqueCount="417">
  <si>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</si>
  <si>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</si>
  <si>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</si>
  <si>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</si>
  <si>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</si>
  <si>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</si>
  <si>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</si>
  <si>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</si>
  <si>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</si>
  <si>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</si>
  <si>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</si>
  <si>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</si>
  <si>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</si>
  <si>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</si>
  <si>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</si>
  <si>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</si>
  <si>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</si>
  <si>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</si>
  <si>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</si>
  <si>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</si>
  <si>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</si>
  <si>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</si>
  <si>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</si>
  <si>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</si>
  <si>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</si>
  <si>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</si>
  <si>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</si>
  <si>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</si>
  <si>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</si>
  <si>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</si>
  <si>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</si>
  <si>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</si>
  <si>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</si>
  <si>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</si>
  <si>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</si>
  <si>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</si>
  <si>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</si>
  <si>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</si>
  <si>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</si>
  <si>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</si>
  <si>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</si>
  <si>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</si>
  <si>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</si>
  <si>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</si>
  <si>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KAS04/2022</t>
  </si>
  <si>
    <t>ŘEŠENÍ VEŘEJNÉHO PROSTRANSTVÍ BÝVALÝCH KASÁREN V KRNOVĚ-III.ETAPA</t>
  </si>
  <si>
    <t>Stavba</t>
  </si>
  <si>
    <t>Stavební objekt</t>
  </si>
  <si>
    <t>SO 103</t>
  </si>
  <si>
    <t>CHODNÍKY A SPOLEČNÁ CYKLOSTEZKA</t>
  </si>
  <si>
    <t>SO 451</t>
  </si>
  <si>
    <t>Veřejné osvětlení VO</t>
  </si>
  <si>
    <t>VRN</t>
  </si>
  <si>
    <t>VEDLEŠÍ ROZPOČTOVÉ NÁKLADY</t>
  </si>
  <si>
    <t>Celkem za stavbu</t>
  </si>
  <si>
    <t>CZK</t>
  </si>
  <si>
    <t>#POPS</t>
  </si>
  <si>
    <t>Popis stavby: KAS04/2022 - ŘEŠENÍ VEŘEJNÉHO PROSTRANSTVÍ BÝVALÝCH KASÁREN V KRNOVĚ-III.ETAPA</t>
  </si>
  <si>
    <t>#POPO</t>
  </si>
  <si>
    <t>Popis objektu: SO 103 - CHODNÍKY A SPOLEČNÁ CYKLOSTEZKA</t>
  </si>
  <si>
    <t>#POPR</t>
  </si>
  <si>
    <t>Popis rozpočtu: SO 103 - CHODNÍKY A SPOLEČNÁ CYKLOSTEZKA</t>
  </si>
  <si>
    <t>Popis objektu: SO 451 - Veřejné osvětlení VO</t>
  </si>
  <si>
    <t>Popis rozpočtu: SO 451 - Veřejné osvětlení VO</t>
  </si>
  <si>
    <t>Popis objektu: VRN - VEDLEŠÍ ROZPOČTOVÉ NÁKLADY</t>
  </si>
  <si>
    <t>Popis rozpočtu: VRN - VEDLEŠÍ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</si>
  <si>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</si>
  <si>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</si>
  <si>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</si>
  <si>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</si>
  <si>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</si>
  <si>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</si>
  <si>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</si>
  <si>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</si>
  <si>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62</t>
  </si>
  <si>
    <t>Úpravy povrchů vnější</t>
  </si>
  <si>
    <t>91</t>
  </si>
  <si>
    <t>Doplňující práce na komunikaci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</si>
  <si>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</si>
  <si>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</si>
  <si>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</si>
  <si>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</si>
  <si>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</si>
  <si>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</si>
  <si>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</si>
  <si>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</si>
  <si>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</si>
  <si>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</si>
  <si>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</si>
  <si>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</si>
  <si>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</si>
  <si>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</si>
  <si>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</si>
  <si>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</si>
  <si>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</si>
  <si>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</si>
  <si>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</si>
  <si>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</si>
  <si>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</si>
  <si>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</si>
  <si>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</si>
  <si>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</si>
  <si>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</si>
  <si>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</si>
  <si>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</si>
  <si>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</si>
  <si>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</si>
  <si>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</si>
  <si>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</si>
  <si>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</si>
  <si>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</si>
  <si>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</si>
  <si>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</si>
  <si>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</si>
  <si>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</si>
  <si>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</si>
  <si>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</si>
  <si>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113107430R00</t>
  </si>
  <si>
    <t>Odstranění podkladů nebo krytů z kameniva těženého, v ploše jednotlivě nad 50 m2, tloušťka vrstvy 300 mm</t>
  </si>
  <si>
    <t>m2</t>
  </si>
  <si>
    <t>822-1</t>
  </si>
  <si>
    <t>RTS 22/ I</t>
  </si>
  <si>
    <t>Práce</t>
  </si>
  <si>
    <t>POL1_</t>
  </si>
  <si>
    <t>ODTARSNĚNÍSTAV. KONSTRUKCÍÉ POD ZPEVNĚNÝMI PLOCHAMI : 616</t>
  </si>
  <si>
    <t>VV</t>
  </si>
  <si>
    <t>(POD STVA. ASF. PLOCHAMI : 435</t>
  </si>
  <si>
    <t>SPU</t>
  </si>
  <si>
    <t>113151119R00</t>
  </si>
  <si>
    <t>Odstranění podkladu, krytu frézováním povrch živičný, plochy do 500 m2 na jednom objektu nebo při provádění pruhu šířky do  750 mm,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</si>
  <si>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</si>
  <si>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</si>
  <si>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ODTARSNĚNÍSTAV. KONSTRUKCÍÉ POD ZPEVNNĚÝMI PLOCHAMI : 616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</si>
  <si>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</si>
  <si>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</si>
  <si>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</si>
  <si>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</si>
  <si>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silniční obrubník : 13,40+7,50+5+10</t>
  </si>
  <si>
    <t>přídlažba : 13,40+7,50+5+10</t>
  </si>
  <si>
    <t>122201103R00</t>
  </si>
  <si>
    <t>Odkopávky a  prokopávky nezapažené v hornině 3_x000D_
 přes 1 000 do 10 000 m3</t>
  </si>
  <si>
    <t>m3</t>
  </si>
  <si>
    <t>800-1</t>
  </si>
  <si>
    <t>s přehozením výkopku na vzdálenost do 3 m nebo s naložením na dopravní prostředek,</t>
  </si>
  <si>
    <t>chodník č.1 : 320*0,32*1,1</t>
  </si>
  <si>
    <t>dlážděné chodníky : (318+17,65)*0,30*1,1</t>
  </si>
  <si>
    <t>cyklostezka CB kryt : (320+365)*0,32</t>
  </si>
  <si>
    <t>cyklostezka dlažba kryt : 367*0,30</t>
  </si>
  <si>
    <t>dělící pás cyklostezka : 60*0,32*1,1</t>
  </si>
  <si>
    <t>OSKOPÁVKY PRO SANACI PLÁNĚ tl. 300 mm : (1447,65*0,3)</t>
  </si>
  <si>
    <t>122201109R00</t>
  </si>
  <si>
    <t>Odkopávky a  prokopávky nezapažené v hornině 3_x000D_
 příplatek k cenám za lepivost horniny</t>
  </si>
  <si>
    <t>Odkaz na mn. položky pořadí 4 : 1008,11950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</si>
  <si>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</si>
  <si>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</si>
  <si>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</si>
  <si>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vodorvné přemístění na vzdálenost do 15 km : 1139,87473*0,8</t>
  </si>
  <si>
    <t>162701109RT3</t>
  </si>
  <si>
    <t>Vodorovné přemístění výkopku příplatek k ceně za každých dalších i započatých 1 000 m přes 10 000 m_x000D_
 z horniny 1 až 4</t>
  </si>
  <si>
    <t>příplatek za 5km nad 10 km (celkem 15 km) : 5*911,89978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</si>
  <si>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</si>
  <si>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</si>
  <si>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</si>
  <si>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objketů - předpoklád se 20% odkopávek : 573,82*0,2</t>
  </si>
  <si>
    <t>175101209R00</t>
  </si>
  <si>
    <t>Obsyp objektů příplatek za prohození sypaniny</t>
  </si>
  <si>
    <t>Odkaz na mn. položky pořadí 8 : 114,76400</t>
  </si>
  <si>
    <t>180403112R00</t>
  </si>
  <si>
    <t>Založení trávníku parterový trávník, výsevem, na svahu přes 1:5 do 1:2</t>
  </si>
  <si>
    <t>823-1</t>
  </si>
  <si>
    <t>na půdě předem připravené s pokosením, naložením, odvozem odpadu do 20 km a se složením,</t>
  </si>
  <si>
    <t>1150</t>
  </si>
  <si>
    <t>181101102R00</t>
  </si>
  <si>
    <t>Úprava pláně v zářezech v hornině 1 až 4, se zhutněním</t>
  </si>
  <si>
    <t>vyrovnáním výškových rozdílů, ploch vodorovných a ploch do sklonu 1 : 5.</t>
  </si>
  <si>
    <t>1447,65*1,1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</si>
  <si>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</si>
  <si>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</si>
  <si>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</si>
  <si>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</si>
  <si>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</si>
  <si>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Odkaz na mn. položky pořadí 6 : 911,89978</t>
  </si>
  <si>
    <t>21461EOA0</t>
  </si>
  <si>
    <t>SEPARAČNÍ GEOTEXTILIE DO 500G/M2</t>
  </si>
  <si>
    <t>M2</t>
  </si>
  <si>
    <t>EXP 21</t>
  </si>
  <si>
    <t>Agregovaná položka</t>
  </si>
  <si>
    <t>POL2_</t>
  </si>
  <si>
    <t>Položka zahrnuje:</t>
  </si>
  <si>
    <t>POP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</si>
  <si>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</si>
  <si>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</si>
  <si>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</si>
  <si>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</si>
  <si>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</si>
  <si>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</si>
  <si>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</si>
  <si>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>564851111RT2</t>
  </si>
  <si>
    <t>Podklad ze štěrkodrti s rozprostřením a zhutněním frakce 0-32 mm, tloušťka po zhutnění 150 mm</t>
  </si>
  <si>
    <t>oprava vjezdu k Ekotempu : 58,50*2</t>
  </si>
  <si>
    <t>stav komunikace v místě napojení chodníků apod. : 50*2</t>
  </si>
  <si>
    <t>564851111RT4</t>
  </si>
  <si>
    <t>Podklad ze štěrkodrti s rozprostřením a zhutněním frakce 0-63 mm, tloušťka po zhutnění 150 mm</t>
  </si>
  <si>
    <t>564861111RT2</t>
  </si>
  <si>
    <t>Podklad ze štěrkodrti s rozprostřením a zhutněním frakce 0-32 mm, tloušťka po zhutnění 200 mm</t>
  </si>
  <si>
    <t>podklad ze štěrkodrti (ŠDA 0/32.EG.ČSN 736126)..............................tl. 200mm    100MPa</t>
  </si>
  <si>
    <t>podkladní vsrtva pod dlážděné chodníky : 318+17,65+367+60</t>
  </si>
  <si>
    <t>564962111R00</t>
  </si>
  <si>
    <t>Podklad nebo kryt z mechanicky zpevněného kameniva (MZK) tloušťka po zhutnění 200 mm</t>
  </si>
  <si>
    <t>s rozprostřením a zhutněním</t>
  </si>
  <si>
    <t>MZK fr.0/32 mm....tl.200 mm</t>
  </si>
  <si>
    <t>chodník č.1 : 320*1,05</t>
  </si>
  <si>
    <t>cyklostezka CB kryt : 365*1,05</t>
  </si>
  <si>
    <t>573211112R00</t>
  </si>
  <si>
    <t>Postřik živičný spojovací bez posypu kamenivem z asfaltu silničního, v množství 0,2 kg/m2</t>
  </si>
  <si>
    <t>féz. stav komunikace v místě napojení chodníků apod. : 50</t>
  </si>
  <si>
    <t>oprava vjezdu k Ekotempu : 58,50</t>
  </si>
  <si>
    <t>573231111R00</t>
  </si>
  <si>
    <t>Postřik živičný spojovací bez posypu kamenivem ze silniční emulze, v množství od 0,5 do 0,7 kg/m2</t>
  </si>
  <si>
    <t>577141112R00</t>
  </si>
  <si>
    <t>Beton asfaltový s rozprostřením a zhutněním v pruhu šířky do 3 m, ACO 11+ nebo ACO 16+, tloušťky 50 mm, plochy přes 1000 m2</t>
  </si>
  <si>
    <t xml:space="preserve">večtně ošetřní pracovních spár (zalití, prořezání apod). : </t>
  </si>
  <si>
    <t>577141122R00</t>
  </si>
  <si>
    <t>Beton asfaltový s rozprostřením a zhutněním v pruhu šířky do 3 m, ACL 16+, tloušťky 50 mm, plochy přes 1000 m2</t>
  </si>
  <si>
    <t>579511111R00</t>
  </si>
  <si>
    <t xml:space="preserve">Bezpečnostní protismykový nátěr povrchu komunikací polyuretanový včetně penetrace podkladu a křemičitého zásypu </t>
  </si>
  <si>
    <t>včetně penetrace podkladu a zásypu nátěru křemičitým pískem</t>
  </si>
  <si>
    <t>122,78</t>
  </si>
  <si>
    <t>581114115R00</t>
  </si>
  <si>
    <t>Kryt z betonu prostého komunikací pro pěší tloušťky 120 mm</t>
  </si>
  <si>
    <t>- dodání směsi v požadované kvalitě a výztuže v předepsaném množství</t>
  </si>
  <si>
    <t>- očištění podkladu</t>
  </si>
  <si>
    <t>- uložení směsi a výztuže dle předepsaného technologického předpisu a zhutnění vrstvy v předepsané tloušťce</t>
  </si>
  <si>
    <t>- zřízení vrstvy bez rozlišení šířky, pokládání vrstvy po etapách, včetně pracovních spar a spojů</t>
  </si>
  <si>
    <t>- úpravu napojení, ukončení</t>
  </si>
  <si>
    <t>- úpravu dilatačních spar včetně předepsané výztuže</t>
  </si>
  <si>
    <t>- úpravu povrchu krytu uvedenou v kapitole 7.10 ČSN 73 6123-1</t>
  </si>
  <si>
    <t>- navrtání otvorů a osazení kotev a kluzných trnů v napojovacích spárách</t>
  </si>
  <si>
    <t>- nezahrnuje postřiky, nátěry</t>
  </si>
  <si>
    <t>cyklostezka : 365</t>
  </si>
  <si>
    <t>chodník č.1 : 320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</si>
  <si>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</si>
  <si>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</si>
  <si>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</si>
  <si>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Č.1 (200/200/60) : 318*1,05</t>
  </si>
  <si>
    <t>SLP DLAŽBA (200/100/60) : 17,65*1,05</t>
  </si>
  <si>
    <t>DLÁŽDĚNÁ ŠÁST SPOLEČNÉ SETEZKY : 367*1,05</t>
  </si>
  <si>
    <t>SLP DĚLÍCÍ PÁS STEZKY (200/100/60) : 60*1,05</t>
  </si>
  <si>
    <t>596215040R00</t>
  </si>
  <si>
    <t>Kladení zámkové dlažby do drtě tloušťka dlažby 80 mm, tloušťka lože 40 mm</t>
  </si>
  <si>
    <t>CHODNÍKOVÝ PŘEJEZD : 50</t>
  </si>
  <si>
    <t>596291111R00</t>
  </si>
  <si>
    <t>Řezání zámkové dlažby tloušťky 60 mm</t>
  </si>
  <si>
    <t>Odkaz na mn. položky pořadí 25 : 800,78250</t>
  </si>
  <si>
    <t>57475OA0</t>
  </si>
  <si>
    <t>VOZOVKOVÉ VÝZTUŽNÉ VRSTVY Z GEOMŘÍŽOVINY</t>
  </si>
  <si>
    <t>- dodání geomříže v požadované kvalitě a v množství včetně přesahů (přesahy započteny v jednotkové ceně)</t>
  </si>
  <si>
    <t>- pokládka geomříže dle předepsaného technologického předpisu</t>
  </si>
  <si>
    <t>- bude realizováno po schválneí investorem</t>
  </si>
  <si>
    <t>154,11</t>
  </si>
  <si>
    <t>592162116R</t>
  </si>
  <si>
    <t>přídlažba silniční; beton; l = 500 mm; š = 250 mm; h = 80 mm; přírodní</t>
  </si>
  <si>
    <t>kus</t>
  </si>
  <si>
    <t>SPCM</t>
  </si>
  <si>
    <t>Specifikace</t>
  </si>
  <si>
    <t>POL3_</t>
  </si>
  <si>
    <t>5%ztrátné : (165,75/0,5)*1,05</t>
  </si>
  <si>
    <t>592451151R</t>
  </si>
  <si>
    <t>dlažba betonová dvouvrstvá, skladebná; obdélník; dlaždice pro nevidomé; červená; l = 200 mm; š = 100 mm; tl. 60,0 mm</t>
  </si>
  <si>
    <t>(17,65+60)*1,05</t>
  </si>
  <si>
    <t>5924511900R</t>
  </si>
  <si>
    <t>dlažba betonová dvouvrstvá; čtverec; šedá; l = 200 mm; š = 200 mm; tl. 60,0 mm</t>
  </si>
  <si>
    <t>(318+367)*1,05</t>
  </si>
  <si>
    <t>5924511910R</t>
  </si>
  <si>
    <t>dlažba betonová dvouvrstvá; čtverec; šedá; l = 200 mm; š = 200 mm; tl. 80,0 mm</t>
  </si>
  <si>
    <t>Odkaz na mn. položky pořadí 26 : 50,00000</t>
  </si>
  <si>
    <t>62592OA0</t>
  </si>
  <si>
    <t>ÚPRAVA POVRCHU BETONOVÝCH PLOCH A KONSTRUKCÍ - STRIÁŽ</t>
  </si>
  <si>
    <t>položka zahrnuje:</t>
  </si>
  <si>
    <t>- provedení předepsané úpravy</t>
  </si>
  <si>
    <t>Odkaz na mn. položky pořadí 24 : 685,00000</t>
  </si>
  <si>
    <t>916661111RT5</t>
  </si>
  <si>
    <t>Osazení parkového obrubníku betonového včetně dodávky obrubníku 80x250x1000 mm, s boční opěrou z betonu prostého</t>
  </si>
  <si>
    <t>se zřízením lože z betonu prostého C 12/15 tl. 80-100 mm</t>
  </si>
  <si>
    <t>865*1,05</t>
  </si>
  <si>
    <t>917862111RT7</t>
  </si>
  <si>
    <t>Osazení silničního nebo chodníkového obrubníku včetně dodávky betonovéího obrubníku_x000D_
 stojatého, rozměru 1000/150/250 mm, s boční opěrou z betonu prostého, do lože z betonu prostého C 12/15</t>
  </si>
  <si>
    <t>S dodáním hmot pro lože tl. 80-100 mm.</t>
  </si>
  <si>
    <t>obruba kolem vjezdu do ekotempa : 42,50*1,05</t>
  </si>
  <si>
    <t>OBRUBA V MÍSTEVCH NPOJENÍ NA STAV KOMUNIKACI : (13,40+7,50+5+10)*1,05</t>
  </si>
  <si>
    <t>917932121R00</t>
  </si>
  <si>
    <t>Osazení silniční přídlažby  z betonových dlaždic o rozměru 500x250 mm,  , lože z betonu C16/20, bez dodávky přídlažby</t>
  </si>
  <si>
    <t>přídlažba podél komunikace : (13,40+7,50+5+10)*1,05</t>
  </si>
  <si>
    <t>919722111R00</t>
  </si>
  <si>
    <t>Dilatační spáry řezané v cementobetonovém krytu příčné, řezání spár šířky 2 až 5 mm</t>
  </si>
  <si>
    <t>vyčištění spár po řezání, vyčištění spár před zálivkou a impregnace spár před zálivkou,</t>
  </si>
  <si>
    <t>(222/4)*2,8+(56/5)*5</t>
  </si>
  <si>
    <t>919731112R00</t>
  </si>
  <si>
    <t>Zarovnání styčné plochy podkladu nebo krytu z betonu prostého, tloušťky do 150 mm</t>
  </si>
  <si>
    <t>podél vybourané části komunikace nebo zpevněné plochy</t>
  </si>
  <si>
    <t>Odkaz na mn. položky pořadí 37 : 211,40000</t>
  </si>
  <si>
    <t>919735112R00</t>
  </si>
  <si>
    <t>Řezání stávajících krytů nebo podkladů živičných, hloubky přes 50 do 100 mm</t>
  </si>
  <si>
    <t>včetně spotřeby vody</t>
  </si>
  <si>
    <t>56,50</t>
  </si>
  <si>
    <t>919741111R00</t>
  </si>
  <si>
    <t>Ošetření cementobetonové plochy vodou</t>
  </si>
  <si>
    <t>919748111R00</t>
  </si>
  <si>
    <t>Provedení postřiku cementobetonového krytu ochrannou emulzí</t>
  </si>
  <si>
    <t>nebo podkladu ochrannou emulzí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</si>
  <si>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</si>
  <si>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</si>
  <si>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</si>
  <si>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</si>
  <si>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</si>
  <si>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</si>
  <si>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>979990001R00.1</t>
  </si>
  <si>
    <t>Poplatek za skládku stavební suti</t>
  </si>
  <si>
    <t>Vlastní</t>
  </si>
  <si>
    <t>RTS 18/ II</t>
  </si>
  <si>
    <t>VIZ. POLOŽKA Č.113107430R : 1051,00*0,3*2,0</t>
  </si>
  <si>
    <t>979990103R00.1</t>
  </si>
  <si>
    <t>Poplatek za uložení suti - beton, skupina odpadu 170101</t>
  </si>
  <si>
    <t>VIZ. POLOŽKA Č.113202111R : 71,8*0,45*0,45*2,4</t>
  </si>
  <si>
    <t>979999995R00.1</t>
  </si>
  <si>
    <t>Poplatek za recyklaci asfalt (skup.170302)</t>
  </si>
  <si>
    <t>170 302</t>
  </si>
  <si>
    <t>VIZ. POLOŽKA Č. 113151119R : 1051*0,1*2,4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</si>
  <si>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</si>
  <si>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</si>
  <si>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</si>
  <si>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</si>
  <si>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</si>
  <si>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</si>
  <si>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Příplatek za dalších 14 km dopravy nad 1 km (celková vzdálenost 15km)</t>
  </si>
  <si>
    <t>979087212R00</t>
  </si>
  <si>
    <t>Nakládání na dopravní prostředky suti</t>
  </si>
  <si>
    <t>pro vodorovnou dopravu</t>
  </si>
  <si>
    <t>SUM</t>
  </si>
  <si>
    <t>END</t>
  </si>
  <si>
    <t>210010046R00</t>
  </si>
  <si>
    <t xml:space="preserve">Montáž trubky ohebné, ocelové, uložené pevně, průměr 48 mm,  ,  </t>
  </si>
  <si>
    <t xml:space="preserve">ochranná trubka pro napájecí kabel, včetně protažení kabelu a uložení : </t>
  </si>
  <si>
    <t>mezi sloupy : 495</t>
  </si>
  <si>
    <t>propoje:138 : 138</t>
  </si>
  <si>
    <t>vývody:210 : 210</t>
  </si>
  <si>
    <t>prořez:100 : 100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</si>
  <si>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</si>
  <si>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</si>
  <si>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včetně montáže svorek spojovacích, odbočných, upevňovacích a spojovacího materiálu.</t>
  </si>
  <si>
    <t xml:space="preserve">uložení do výkopu a vyvedení na sloup : </t>
  </si>
  <si>
    <t>mezi sloupy:495 : 495</t>
  </si>
  <si>
    <t>34571020R.1</t>
  </si>
  <si>
    <t>Trubka elektroinst. ohebná kopodur 3363</t>
  </si>
  <si>
    <t>RTS 20/ I</t>
  </si>
  <si>
    <t xml:space="preserve">ochranná trubka pro napájecí kabel : </t>
  </si>
  <si>
    <t>460010022R00</t>
  </si>
  <si>
    <t>Vytýčení kabelové trasy podél silnice</t>
  </si>
  <si>
    <t>km</t>
  </si>
  <si>
    <t>460100001RT1</t>
  </si>
  <si>
    <t>Pouzdrový základ 250x800 mm mimo osu trasy, kompletní zhot.pouzdrového základu</t>
  </si>
  <si>
    <t xml:space="preserve">veškeré provedení osazení stožárů, výkop, osazení stožáru, pouzdrový základ, vycentrování, jeřáb,odvoz suti na skládku aj. : </t>
  </si>
  <si>
    <t>10</t>
  </si>
  <si>
    <t>460120002RT1</t>
  </si>
  <si>
    <t>Zához jámy, hornina třídy 3 - 4, upěchování a úprava povrchu</t>
  </si>
  <si>
    <t xml:space="preserve">zához jam pro sloupy včetně úpravy po demontovaných sloupech : </t>
  </si>
  <si>
    <t>460200164RT2</t>
  </si>
  <si>
    <t>Výkop kabelové rýhy 35/80 cm  hor.4, ruční výkop rýhy</t>
  </si>
  <si>
    <t xml:space="preserve">veškeré výkopy pro napájecí kabel : </t>
  </si>
  <si>
    <t>dokopy:110 : 110</t>
  </si>
  <si>
    <t>460490012RT1</t>
  </si>
  <si>
    <t>Fólie výstražná z PVC, šířka 33 cm, fólie PVC šířka 33 cm</t>
  </si>
  <si>
    <t xml:space="preserve">výstražná rudá folie včetně uložení : </t>
  </si>
  <si>
    <t>495</t>
  </si>
  <si>
    <t>460570164R00</t>
  </si>
  <si>
    <t>Zához rýhy 35/80 cm, hornina třídy 4, se zhutněním</t>
  </si>
  <si>
    <t>kompletní zához a zhutnění : 495</t>
  </si>
  <si>
    <t>460961602R00</t>
  </si>
  <si>
    <t>Zpracování výsledku měření</t>
  </si>
  <si>
    <t>02620OA0</t>
  </si>
  <si>
    <t>ZKOUŠENÍ KONSTRUKCÍ A PRACÍ NEZÁVISLOU ZKUŠEBNOU</t>
  </si>
  <si>
    <t>kompl</t>
  </si>
  <si>
    <t>Indiv</t>
  </si>
  <si>
    <t>Zkoušení konstrukcí a prací nezávislou zkušebnou:</t>
  </si>
  <si>
    <t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t>
  </si>
  <si>
    <t>-zkoušky budou provedeny dle platných ČSN, TP a TKP.</t>
  </si>
  <si>
    <t>4</t>
  </si>
  <si>
    <t>02720OA0</t>
  </si>
  <si>
    <t>POMOC PRÁCE ZŘÍZ NEBO ZAJIŠŤ REGULACI A OCHRANU DOPRAVY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</si>
  <si>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</si>
  <si>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</si>
  <si>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</si>
  <si>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</si>
  <si>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</si>
  <si>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</si>
  <si>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02911OA0</t>
  </si>
  <si>
    <t>OSTATNÍ POŽADAVKY - GEODETICKÉ ZAMĚŘENÍ</t>
  </si>
  <si>
    <t>vypracování geometrického plánu (1ks) : 1</t>
  </si>
  <si>
    <t>02944OA0</t>
  </si>
  <si>
    <t>OSTAT POŽADAVKY - DOKUMENTACE SKUTEČ PROVEDENÍ V DIGIT FORMĚ</t>
  </si>
  <si>
    <t>Průzkumné, geodetické a projektové práce geodetické práce při stavbě a po výstavbě,zaměření skutečného provedení stavby (odevzdání dokumentace skutečného provedení stavby v počtu 4 paré v papírové podobě a 4 ksx v ele. na CD).</t>
  </si>
  <si>
    <t>02946OA0</t>
  </si>
  <si>
    <t>OSTAT POŽADAVKY - FOTODOKUMENTACE</t>
  </si>
  <si>
    <t>Pořízení fotodokumentace stavby po dnech a její předání na nosiči CD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</si>
  <si>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</si>
  <si>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</si>
  <si>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02991OA0</t>
  </si>
  <si>
    <t>OSTATNÍ POŽADAVKY - INFORMAČNÍ TABULE</t>
  </si>
  <si>
    <t>Dodávka a osazení 2 ks informační tabule s uvedením názvu stavby, investora stavby a zhotovitele stavby, s uvedením termínu realizace stavby a s uvedením kontaktu na odpovědného stavbyvedoucího</t>
  </si>
  <si>
    <t>" Billboard - informace o stavbě !</t>
  </si>
  <si>
    <t>"logo dle požadavků investora, pevný materiál např. dřevo, plast + příslušná konstrukce"</t>
  </si>
  <si>
    <t>billborad včetně informační desky : 2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</si>
  <si>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</si>
  <si>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</si>
  <si>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</si>
  <si>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</si>
  <si>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 cena zahrnuje veškeré náklady na laboratorní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</si>
</sst>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k6nfpQfmLbH4ErT8PfShtYLEpIyJ+od5N9i610ujkB0GY8tqG0zrJJlGAFv+TAWRigItSsansEctyAb4AwrFA==" saltValue="d50eNMOWGsBcbzkGnUXi1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SUMIF(F61:F70,A16,I61:I70)+SUMIF(F61:F70,"PSU",I61:I70)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SUMIF(F61:F70,A17,I61:I70)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SUMIF(F61:F70,A18,I61:I70)</f>
        <v>0</v>
      </c>
      <c r="J18" s="85"/>
    </row>
    <row r="19" spans="1:10" ht="23.25" customHeight="1" x14ac:dyDescent="0.2">
      <c r="A19" s="194" t="s">
        <v>87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SUMIF(F61:F70,A19,I61:I70)</f>
        <v>0</v>
      </c>
      <c r="J19" s="85"/>
    </row>
    <row r="20" spans="1:10" ht="23.25" customHeight="1" x14ac:dyDescent="0.2">
      <c r="A20" s="194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SUMIF(F61:F70,A20,I61:I70)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 103 SO 103 Pol'!AE227+'SO 451 SO 451 Pol'!AE59+'VRN VRN Pol'!AE52</f>
        <v>0</v>
      </c>
      <c r="G39" s="148">
        <f>'SO 103 SO 103 Pol'!AF227+'SO 451 SO 451 Pol'!AF59+'VRN VRN Pol'!AF52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'SO 103 SO 103 Pol'!AE227</f>
        <v>0</v>
      </c>
      <c r="G41" s="154">
        <f>'SO 103 SO 103 Pol'!AF227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48</v>
      </c>
      <c r="C42" s="146" t="s">
        <v>49</v>
      </c>
      <c r="D42" s="146"/>
      <c r="E42" s="146"/>
      <c r="F42" s="157">
        <f>'SO 103 SO 103 Pol'!AE227</f>
        <v>0</v>
      </c>
      <c r="G42" s="149">
        <f>'SO 103 SO 103 Pol'!AF227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50</v>
      </c>
      <c r="C43" s="152" t="s">
        <v>51</v>
      </c>
      <c r="D43" s="152"/>
      <c r="E43" s="152"/>
      <c r="F43" s="153">
        <f>'SO 451 SO 451 Pol'!AE59</f>
        <v>0</v>
      </c>
      <c r="G43" s="154">
        <f>'SO 451 SO 451 Pol'!AF59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50</v>
      </c>
      <c r="C44" s="146" t="s">
        <v>51</v>
      </c>
      <c r="D44" s="146"/>
      <c r="E44" s="146"/>
      <c r="F44" s="157">
        <f>'SO 451 SO 451 Pol'!AE59</f>
        <v>0</v>
      </c>
      <c r="G44" s="149">
        <f>'SO 451 SO 451 Pol'!AF59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52</v>
      </c>
      <c r="C45" s="152" t="s">
        <v>53</v>
      </c>
      <c r="D45" s="152"/>
      <c r="E45" s="152"/>
      <c r="F45" s="153">
        <f>'VRN VRN Pol'!AE52</f>
        <v>0</v>
      </c>
      <c r="G45" s="154">
        <f>'VRN VRN Pol'!AF52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52</v>
      </c>
      <c r="C46" s="146" t="s">
        <v>53</v>
      </c>
      <c r="D46" s="146"/>
      <c r="E46" s="146"/>
      <c r="F46" s="157">
        <f>'VRN VRN Pol'!AE52</f>
        <v>0</v>
      </c>
      <c r="G46" s="149">
        <f>'VRN VRN Pol'!AF52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/>
      <c r="B47" s="158" t="s">
        <v>54</v>
      </c>
      <c r="C47" s="159"/>
      <c r="D47" s="159"/>
      <c r="E47" s="160"/>
      <c r="F47" s="161">
        <f>SUMIF(A39:A46,"=1",F39:F46)</f>
        <v>0</v>
      </c>
      <c r="G47" s="162">
        <f>SUMIF(A39:A46,"=1",G39:G46)</f>
        <v>0</v>
      </c>
      <c r="H47" s="162">
        <f>SUMIF(A39:A46,"=1",H39:H46)</f>
        <v>0</v>
      </c>
      <c r="I47" s="162">
        <f>SUMIF(A39:A46,"=1",I39:I46)</f>
        <v>0</v>
      </c>
      <c r="J47" s="163">
        <f>SUMIF(A39:A46,"=1",J39:J46)</f>
        <v>0</v>
      </c>
    </row>
    <row r="49" spans="1:10" x14ac:dyDescent="0.2">
      <c r="A49" t="s">
        <v>56</v>
      </c>
      <c r="B49" t="s">
        <v>57</v>
      </c>
    </row>
    <row r="50" spans="1:10" x14ac:dyDescent="0.2">
      <c r="A50" t="s">
        <v>58</v>
      </c>
      <c r="B50" t="s">
        <v>59</v>
      </c>
    </row>
    <row r="51" spans="1:10" x14ac:dyDescent="0.2">
      <c r="A51" t="s">
        <v>60</v>
      </c>
      <c r="B51" t="s">
        <v>61</v>
      </c>
    </row>
    <row r="52" spans="1:10" x14ac:dyDescent="0.2">
      <c r="A52" t="s">
        <v>58</v>
      </c>
      <c r="B52" t="s">
        <v>62</v>
      </c>
    </row>
    <row r="53" spans="1:10" x14ac:dyDescent="0.2">
      <c r="A53" t="s">
        <v>60</v>
      </c>
      <c r="B53" t="s">
        <v>63</v>
      </c>
    </row>
    <row r="54" spans="1:10" x14ac:dyDescent="0.2">
      <c r="A54" t="s">
        <v>58</v>
      </c>
      <c r="B54" t="s">
        <v>64</v>
      </c>
    </row>
    <row r="55" spans="1:10" x14ac:dyDescent="0.2">
      <c r="A55" t="s">
        <v>60</v>
      </c>
      <c r="B55" t="s">
        <v>65</v>
      </c>
    </row>
    <row r="58" spans="1:10" ht="15.75" x14ac:dyDescent="0.25">
      <c r="B58" s="174" t="s">
        <v>66</v>
      </c>
    </row>
    <row r="60" spans="1:10" ht="25.5" customHeight="1" x14ac:dyDescent="0.2">
      <c r="A60" s="176"/>
      <c r="B60" s="179" t="s">
        <v>17</v>
      </c>
      <c r="C60" s="179" t="s">
        <v>5</v>
      </c>
      <c r="D60" s="180"/>
      <c r="E60" s="180"/>
      <c r="F60" s="181" t="s">
        <v>67</v>
      </c>
      <c r="G60" s="181"/>
      <c r="H60" s="181"/>
      <c r="I60" s="181" t="s">
        <v>29</v>
      </c>
      <c r="J60" s="181" t="s">
        <v>0</v>
      </c>
    </row>
    <row r="61" spans="1:10" ht="36.75" customHeight="1" x14ac:dyDescent="0.2">
      <c r="A61" s="177"/>
      <c r="B61" s="182" t="s">
        <v>68</v>
      </c>
      <c r="C61" s="183" t="s">
        <v>69</v>
      </c>
      <c r="D61" s="184"/>
      <c r="E61" s="184"/>
      <c r="F61" s="190" t="s">
        <v>24</v>
      </c>
      <c r="G61" s="191"/>
      <c r="H61" s="191"/>
      <c r="I61" s="191">
        <f>'SO 103 SO 103 Pol'!G8</f>
        <v>0</v>
      </c>
      <c r="J61" s="188" t="str">
        <f>IF(I71=0,"",I61/I71*100)</f>
        <v/>
      </c>
    </row>
    <row r="62" spans="1:10" ht="36.75" customHeight="1" x14ac:dyDescent="0.2">
      <c r="A62" s="177"/>
      <c r="B62" s="182" t="s">
        <v>70</v>
      </c>
      <c r="C62" s="183" t="s">
        <v>71</v>
      </c>
      <c r="D62" s="184"/>
      <c r="E62" s="184"/>
      <c r="F62" s="190" t="s">
        <v>24</v>
      </c>
      <c r="G62" s="191"/>
      <c r="H62" s="191"/>
      <c r="I62" s="191">
        <f>'SO 103 SO 103 Pol'!G67</f>
        <v>0</v>
      </c>
      <c r="J62" s="188" t="str">
        <f>IF(I71=0,"",I62/I71*100)</f>
        <v/>
      </c>
    </row>
    <row r="63" spans="1:10" ht="36.75" customHeight="1" x14ac:dyDescent="0.2">
      <c r="A63" s="177"/>
      <c r="B63" s="182" t="s">
        <v>72</v>
      </c>
      <c r="C63" s="183" t="s">
        <v>73</v>
      </c>
      <c r="D63" s="184"/>
      <c r="E63" s="184"/>
      <c r="F63" s="190" t="s">
        <v>24</v>
      </c>
      <c r="G63" s="191"/>
      <c r="H63" s="191"/>
      <c r="I63" s="191">
        <f>'SO 103 SO 103 Pol'!G79</f>
        <v>0</v>
      </c>
      <c r="J63" s="188" t="str">
        <f>IF(I71=0,"",I63/I71*100)</f>
        <v/>
      </c>
    </row>
    <row r="64" spans="1:10" ht="36.75" customHeight="1" x14ac:dyDescent="0.2">
      <c r="A64" s="177"/>
      <c r="B64" s="182" t="s">
        <v>74</v>
      </c>
      <c r="C64" s="183" t="s">
        <v>75</v>
      </c>
      <c r="D64" s="184"/>
      <c r="E64" s="184"/>
      <c r="F64" s="190" t="s">
        <v>24</v>
      </c>
      <c r="G64" s="191"/>
      <c r="H64" s="191"/>
      <c r="I64" s="191">
        <f>'SO 103 SO 103 Pol'!G165</f>
        <v>0</v>
      </c>
      <c r="J64" s="188" t="str">
        <f>IF(I71=0,"",I64/I71*100)</f>
        <v/>
      </c>
    </row>
    <row r="65" spans="1:10" ht="36.75" customHeight="1" x14ac:dyDescent="0.2">
      <c r="A65" s="177"/>
      <c r="B65" s="182" t="s">
        <v>76</v>
      </c>
      <c r="C65" s="183" t="s">
        <v>77</v>
      </c>
      <c r="D65" s="184"/>
      <c r="E65" s="184"/>
      <c r="F65" s="190" t="s">
        <v>24</v>
      </c>
      <c r="G65" s="191"/>
      <c r="H65" s="191"/>
      <c r="I65" s="191">
        <f>'SO 103 SO 103 Pol'!G171</f>
        <v>0</v>
      </c>
      <c r="J65" s="188" t="str">
        <f>IF(I71=0,"",I65/I71*100)</f>
        <v/>
      </c>
    </row>
    <row r="66" spans="1:10" ht="36.75" customHeight="1" x14ac:dyDescent="0.2">
      <c r="A66" s="177"/>
      <c r="B66" s="182" t="s">
        <v>78</v>
      </c>
      <c r="C66" s="183" t="s">
        <v>79</v>
      </c>
      <c r="D66" s="184"/>
      <c r="E66" s="184"/>
      <c r="F66" s="190" t="s">
        <v>24</v>
      </c>
      <c r="G66" s="191"/>
      <c r="H66" s="191"/>
      <c r="I66" s="191">
        <f>'SO 103 SO 103 Pol'!G203</f>
        <v>0</v>
      </c>
      <c r="J66" s="188" t="str">
        <f>IF(I71=0,"",I66/I71*100)</f>
        <v/>
      </c>
    </row>
    <row r="67" spans="1:10" ht="36.75" customHeight="1" x14ac:dyDescent="0.2">
      <c r="A67" s="177"/>
      <c r="B67" s="182" t="s">
        <v>80</v>
      </c>
      <c r="C67" s="183" t="s">
        <v>81</v>
      </c>
      <c r="D67" s="184"/>
      <c r="E67" s="184"/>
      <c r="F67" s="190" t="s">
        <v>26</v>
      </c>
      <c r="G67" s="191"/>
      <c r="H67" s="191"/>
      <c r="I67" s="191">
        <f>'SO 451 SO 451 Pol'!G8</f>
        <v>0</v>
      </c>
      <c r="J67" s="188" t="str">
        <f>IF(I71=0,"",I67/I71*100)</f>
        <v/>
      </c>
    </row>
    <row r="68" spans="1:10" ht="36.75" customHeight="1" x14ac:dyDescent="0.2">
      <c r="A68" s="177"/>
      <c r="B68" s="182" t="s">
        <v>82</v>
      </c>
      <c r="C68" s="183" t="s">
        <v>83</v>
      </c>
      <c r="D68" s="184"/>
      <c r="E68" s="184"/>
      <c r="F68" s="190" t="s">
        <v>26</v>
      </c>
      <c r="G68" s="191"/>
      <c r="H68" s="191"/>
      <c r="I68" s="191">
        <f>'SO 451 SO 451 Pol'!G31</f>
        <v>0</v>
      </c>
      <c r="J68" s="188" t="str">
        <f>IF(I71=0,"",I68/I71*100)</f>
        <v/>
      </c>
    </row>
    <row r="69" spans="1:10" ht="36.75" customHeight="1" x14ac:dyDescent="0.2">
      <c r="A69" s="177"/>
      <c r="B69" s="182" t="s">
        <v>84</v>
      </c>
      <c r="C69" s="183" t="s">
        <v>85</v>
      </c>
      <c r="D69" s="184"/>
      <c r="E69" s="184"/>
      <c r="F69" s="190" t="s">
        <v>86</v>
      </c>
      <c r="G69" s="191"/>
      <c r="H69" s="191"/>
      <c r="I69" s="191">
        <f>'SO 103 SO 103 Pol'!G207</f>
        <v>0</v>
      </c>
      <c r="J69" s="188" t="str">
        <f>IF(I71=0,"",I69/I71*100)</f>
        <v/>
      </c>
    </row>
    <row r="70" spans="1:10" ht="36.75" customHeight="1" x14ac:dyDescent="0.2">
      <c r="A70" s="177"/>
      <c r="B70" s="182" t="s">
        <v>87</v>
      </c>
      <c r="C70" s="183" t="s">
        <v>27</v>
      </c>
      <c r="D70" s="184"/>
      <c r="E70" s="184"/>
      <c r="F70" s="190" t="s">
        <v>87</v>
      </c>
      <c r="G70" s="191"/>
      <c r="H70" s="191"/>
      <c r="I70" s="191">
        <f>'VRN VRN Pol'!G8</f>
        <v>0</v>
      </c>
      <c r="J70" s="188" t="str">
        <f>IF(I71=0,"",I70/I71*100)</f>
        <v/>
      </c>
    </row>
    <row r="71" spans="1:10" ht="25.5" customHeight="1" x14ac:dyDescent="0.2">
      <c r="A71" s="178"/>
      <c r="B71" s="185" t="s">
        <v>1</v>
      </c>
      <c r="C71" s="186"/>
      <c r="D71" s="187"/>
      <c r="E71" s="187"/>
      <c r="F71" s="192"/>
      <c r="G71" s="193"/>
      <c r="H71" s="193"/>
      <c r="I71" s="193">
        <f>SUM(I61:I70)</f>
        <v>0</v>
      </c>
      <c r="J71" s="189">
        <f>SUM(J61:J70)</f>
        <v>0</v>
      </c>
    </row>
    <row r="72" spans="1:10" x14ac:dyDescent="0.2">
      <c r="F72" s="133"/>
      <c r="G72" s="133"/>
      <c r="H72" s="133"/>
      <c r="I72" s="133"/>
      <c r="J72" s="134"/>
    </row>
    <row r="73" spans="1:10" x14ac:dyDescent="0.2">
      <c r="F73" s="133"/>
      <c r="G73" s="133"/>
      <c r="H73" s="133"/>
      <c r="I73" s="133"/>
      <c r="J73" s="134"/>
    </row>
    <row r="74" spans="1:10" x14ac:dyDescent="0.2">
      <c r="F74" s="133"/>
      <c r="G74" s="133"/>
      <c r="H74" s="133"/>
      <c r="I74" s="133"/>
      <c r="J74" s="134"/>
    </row>
  </sheetData>
  <sheetProtection algorithmName="SHA-512" hashValue="0BrYZECfmwQzD4w7O66407DG4CH58hT3fJbH93LLiF5UpAa047W+Mezx9nFEDVdJH4si0x+cqMHYsYJk6BsHmg==" saltValue="Air/cdGfhToNfOZYRLsGb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7:E67"/>
    <mergeCell ref="C68:E68"/>
    <mergeCell ref="C69:E69"/>
    <mergeCell ref="C70:E70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v5iDiHKEFm+raxeB9DX5mVHQKzSJYfS5e865lJDdmxlCXyBu+xWF+ddufmf/TCp2ELm+Lu+CC5yTVL1MPUIq5g==" saltValue="Z/WBtHgu95OxR3twyx2Tt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C6D0-6549-4E84-BB23-339B7307EB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89</v>
      </c>
      <c r="B1" s="195"/>
      <c r="C1" s="195"/>
      <c r="D1" s="195"/>
      <c r="E1" s="195"/>
      <c r="F1" s="195"/>
      <c r="G1" s="195"/>
      <c r="AG1" t="s">
        <v>90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91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91</v>
      </c>
      <c r="AG3" t="s">
        <v>92</v>
      </c>
    </row>
    <row r="4" spans="1:60" ht="24.95" customHeight="1" x14ac:dyDescent="0.2">
      <c r="A4" s="200" t="s">
        <v>9</v>
      </c>
      <c r="B4" s="201" t="s">
        <v>48</v>
      </c>
      <c r="C4" s="202" t="s">
        <v>49</v>
      </c>
      <c r="D4" s="203"/>
      <c r="E4" s="203"/>
      <c r="F4" s="203"/>
      <c r="G4" s="204"/>
      <c r="AG4" t="s">
        <v>93</v>
      </c>
    </row>
    <row r="5" spans="1:60" x14ac:dyDescent="0.2">
      <c r="D5" s="10"/>
    </row>
    <row r="6" spans="1:60" ht="38.25" x14ac:dyDescent="0.2">
      <c r="A6" s="206" t="s">
        <v>94</v>
      </c>
      <c r="B6" s="208" t="s">
        <v>95</v>
      </c>
      <c r="C6" s="208" t="s">
        <v>96</v>
      </c>
      <c r="D6" s="207" t="s">
        <v>97</v>
      </c>
      <c r="E6" s="206" t="s">
        <v>98</v>
      </c>
      <c r="F6" s="205" t="s">
        <v>99</v>
      </c>
      <c r="G6" s="206" t="s">
        <v>29</v>
      </c>
      <c r="H6" s="209" t="s">
        <v>30</v>
      </c>
      <c r="I6" s="209" t="s">
        <v>100</v>
      </c>
      <c r="J6" s="209" t="s">
        <v>31</v>
      </c>
      <c r="K6" s="209" t="s">
        <v>101</v>
      </c>
      <c r="L6" s="209" t="s">
        <v>102</v>
      </c>
      <c r="M6" s="209" t="s">
        <v>103</v>
      </c>
      <c r="N6" s="209" t="s">
        <v>104</v>
      </c>
      <c r="O6" s="209" t="s">
        <v>105</v>
      </c>
      <c r="P6" s="209" t="s">
        <v>106</v>
      </c>
      <c r="Q6" s="209" t="s">
        <v>107</v>
      </c>
      <c r="R6" s="209" t="s">
        <v>108</v>
      </c>
      <c r="S6" s="209" t="s">
        <v>109</v>
      </c>
      <c r="T6" s="209" t="s">
        <v>110</v>
      </c>
      <c r="U6" s="209" t="s">
        <v>111</v>
      </c>
      <c r="V6" s="209" t="s">
        <v>112</v>
      </c>
      <c r="W6" s="209" t="s">
        <v>113</v>
      </c>
      <c r="X6" s="209" t="s">
        <v>114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115</v>
      </c>
      <c r="B8" s="225" t="s">
        <v>68</v>
      </c>
      <c r="C8" s="244" t="s">
        <v>69</v>
      </c>
      <c r="D8" s="226"/>
      <c r="E8" s="227"/>
      <c r="F8" s="228"/>
      <c r="G8" s="228">
        <f>SUMIF(AG9:AG66,"&lt;&gt;NOR",G9:G66)</f>
        <v>0</v>
      </c>
      <c r="H8" s="228"/>
      <c r="I8" s="228">
        <f>SUM(I9:I66)</f>
        <v>0</v>
      </c>
      <c r="J8" s="228"/>
      <c r="K8" s="228">
        <f>SUM(K9:K66)</f>
        <v>0</v>
      </c>
      <c r="L8" s="228"/>
      <c r="M8" s="228">
        <f>SUM(M9:M66)</f>
        <v>0</v>
      </c>
      <c r="N8" s="227"/>
      <c r="O8" s="227">
        <f>SUM(O9:O66)</f>
        <v>0</v>
      </c>
      <c r="P8" s="227"/>
      <c r="Q8" s="227">
        <f>SUM(Q9:Q66)</f>
        <v>944.27</v>
      </c>
      <c r="R8" s="228"/>
      <c r="S8" s="228"/>
      <c r="T8" s="229"/>
      <c r="U8" s="223"/>
      <c r="V8" s="223">
        <f>SUM(V9:V66)</f>
        <v>969.49</v>
      </c>
      <c r="W8" s="223"/>
      <c r="X8" s="223"/>
      <c r="AG8" t="s">
        <v>116</v>
      </c>
    </row>
    <row r="9" spans="1:60" ht="22.5" outlineLevel="1" x14ac:dyDescent="0.2">
      <c r="A9" s="231">
        <v>1</v>
      </c>
      <c r="B9" s="232" t="s">
        <v>117</v>
      </c>
      <c r="C9" s="245" t="s">
        <v>118</v>
      </c>
      <c r="D9" s="233" t="s">
        <v>119</v>
      </c>
      <c r="E9" s="234">
        <v>1051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0.66</v>
      </c>
      <c r="Q9" s="234">
        <f>ROUND(E9*P9,2)</f>
        <v>693.66</v>
      </c>
      <c r="R9" s="236" t="s">
        <v>120</v>
      </c>
      <c r="S9" s="236" t="s">
        <v>121</v>
      </c>
      <c r="T9" s="237" t="s">
        <v>121</v>
      </c>
      <c r="U9" s="220">
        <v>0.08</v>
      </c>
      <c r="V9" s="220">
        <f>ROUND(E9*U9,2)</f>
        <v>84.08</v>
      </c>
      <c r="W9" s="220"/>
      <c r="X9" s="220" t="s">
        <v>122</v>
      </c>
      <c r="Y9" s="210"/>
      <c r="Z9" s="210"/>
      <c r="AA9" s="210"/>
      <c r="AB9" s="210"/>
      <c r="AC9" s="210"/>
      <c r="AD9" s="210"/>
      <c r="AE9" s="210"/>
      <c r="AF9" s="210"/>
      <c r="AG9" s="210" t="s">
        <v>123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124</v>
      </c>
      <c r="D10" s="221"/>
      <c r="E10" s="222">
        <v>616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6" t="s">
        <v>126</v>
      </c>
      <c r="D11" s="221"/>
      <c r="E11" s="222">
        <v>435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7"/>
      <c r="D12" s="238"/>
      <c r="E12" s="238"/>
      <c r="F12" s="238"/>
      <c r="G12" s="238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1">
        <v>2</v>
      </c>
      <c r="B13" s="232" t="s">
        <v>128</v>
      </c>
      <c r="C13" s="245" t="s">
        <v>129</v>
      </c>
      <c r="D13" s="233" t="s">
        <v>119</v>
      </c>
      <c r="E13" s="234">
        <v>1051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0.22</v>
      </c>
      <c r="Q13" s="234">
        <f>ROUND(E13*P13,2)</f>
        <v>231.22</v>
      </c>
      <c r="R13" s="236" t="s">
        <v>120</v>
      </c>
      <c r="S13" s="236" t="s">
        <v>121</v>
      </c>
      <c r="T13" s="237" t="s">
        <v>121</v>
      </c>
      <c r="U13" s="220">
        <v>0.12</v>
      </c>
      <c r="V13" s="220">
        <f>ROUND(E13*U13,2)</f>
        <v>126.12</v>
      </c>
      <c r="W13" s="220"/>
      <c r="X13" s="220" t="s">
        <v>122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17"/>
      <c r="B14" s="218"/>
      <c r="C14" s="248" t="s">
        <v>130</v>
      </c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9" t="str">
        <f>C14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6" t="s">
        <v>132</v>
      </c>
      <c r="D15" s="221"/>
      <c r="E15" s="222">
        <v>616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6" t="s">
        <v>126</v>
      </c>
      <c r="D16" s="221"/>
      <c r="E16" s="222">
        <v>435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125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127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3</v>
      </c>
      <c r="B18" s="232" t="s">
        <v>133</v>
      </c>
      <c r="C18" s="245" t="s">
        <v>134</v>
      </c>
      <c r="D18" s="233" t="s">
        <v>135</v>
      </c>
      <c r="E18" s="234">
        <v>71.8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0.27</v>
      </c>
      <c r="Q18" s="234">
        <f>ROUND(E18*P18,2)</f>
        <v>19.39</v>
      </c>
      <c r="R18" s="236" t="s">
        <v>120</v>
      </c>
      <c r="S18" s="236" t="s">
        <v>121</v>
      </c>
      <c r="T18" s="237" t="s">
        <v>121</v>
      </c>
      <c r="U18" s="220">
        <v>0.12</v>
      </c>
      <c r="V18" s="220">
        <f>ROUND(E18*U18,2)</f>
        <v>8.6199999999999992</v>
      </c>
      <c r="W18" s="220"/>
      <c r="X18" s="220" t="s">
        <v>122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136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9" t="str">
        <f>C19</f>
        <v>s vybouráním lože, s přemístěním hmot na skládku na vzdálenost do 3 m nebo naložením na dopravní prostředek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6" t="s">
        <v>137</v>
      </c>
      <c r="D20" s="221"/>
      <c r="E20" s="222">
        <v>35.9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6" t="s">
        <v>138</v>
      </c>
      <c r="D21" s="221"/>
      <c r="E21" s="222">
        <v>35.9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125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7"/>
      <c r="D22" s="238"/>
      <c r="E22" s="238"/>
      <c r="F22" s="238"/>
      <c r="G22" s="23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127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4</v>
      </c>
      <c r="B23" s="232" t="s">
        <v>139</v>
      </c>
      <c r="C23" s="245" t="s">
        <v>140</v>
      </c>
      <c r="D23" s="233" t="s">
        <v>141</v>
      </c>
      <c r="E23" s="234">
        <v>1008.1195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142</v>
      </c>
      <c r="S23" s="236" t="s">
        <v>121</v>
      </c>
      <c r="T23" s="237" t="s">
        <v>121</v>
      </c>
      <c r="U23" s="220">
        <v>0.12</v>
      </c>
      <c r="V23" s="220">
        <f>ROUND(E23*U23,2)</f>
        <v>120.97</v>
      </c>
      <c r="W23" s="220"/>
      <c r="X23" s="220" t="s">
        <v>122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 t="s">
        <v>143</v>
      </c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6" t="s">
        <v>144</v>
      </c>
      <c r="D25" s="221"/>
      <c r="E25" s="222">
        <v>112.64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125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6" t="s">
        <v>145</v>
      </c>
      <c r="D26" s="221"/>
      <c r="E26" s="222">
        <v>110.7645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6" t="s">
        <v>146</v>
      </c>
      <c r="D27" s="221"/>
      <c r="E27" s="222">
        <v>219.2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125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147</v>
      </c>
      <c r="D28" s="221"/>
      <c r="E28" s="222">
        <v>110.1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125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6" t="s">
        <v>148</v>
      </c>
      <c r="D29" s="221"/>
      <c r="E29" s="222">
        <v>21.12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6" t="s">
        <v>149</v>
      </c>
      <c r="D30" s="221"/>
      <c r="E30" s="222">
        <v>434.29500000000002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125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7"/>
      <c r="D31" s="238"/>
      <c r="E31" s="238"/>
      <c r="F31" s="238"/>
      <c r="G31" s="23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127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5</v>
      </c>
      <c r="B32" s="232" t="s">
        <v>150</v>
      </c>
      <c r="C32" s="245" t="s">
        <v>151</v>
      </c>
      <c r="D32" s="233" t="s">
        <v>141</v>
      </c>
      <c r="E32" s="234">
        <v>1008.1195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142</v>
      </c>
      <c r="S32" s="236" t="s">
        <v>121</v>
      </c>
      <c r="T32" s="237" t="s">
        <v>121</v>
      </c>
      <c r="U32" s="220">
        <v>0.06</v>
      </c>
      <c r="V32" s="220">
        <f>ROUND(E32*U32,2)</f>
        <v>60.49</v>
      </c>
      <c r="W32" s="220"/>
      <c r="X32" s="220" t="s">
        <v>122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8" t="s">
        <v>143</v>
      </c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131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6" t="s">
        <v>152</v>
      </c>
      <c r="D34" s="221"/>
      <c r="E34" s="222">
        <v>1008.1195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7"/>
      <c r="D35" s="238"/>
      <c r="E35" s="238"/>
      <c r="F35" s="238"/>
      <c r="G35" s="23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6</v>
      </c>
      <c r="B36" s="232" t="s">
        <v>153</v>
      </c>
      <c r="C36" s="245" t="s">
        <v>154</v>
      </c>
      <c r="D36" s="233" t="s">
        <v>141</v>
      </c>
      <c r="E36" s="234">
        <v>911.89977999999996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142</v>
      </c>
      <c r="S36" s="236" t="s">
        <v>121</v>
      </c>
      <c r="T36" s="237" t="s">
        <v>121</v>
      </c>
      <c r="U36" s="220">
        <v>0.01</v>
      </c>
      <c r="V36" s="220">
        <f>ROUND(E36*U36,2)</f>
        <v>9.1199999999999992</v>
      </c>
      <c r="W36" s="220"/>
      <c r="X36" s="220" t="s">
        <v>122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8" t="s">
        <v>155</v>
      </c>
      <c r="D37" s="240"/>
      <c r="E37" s="240"/>
      <c r="F37" s="240"/>
      <c r="G37" s="24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6" t="s">
        <v>156</v>
      </c>
      <c r="D38" s="221"/>
      <c r="E38" s="222">
        <v>911.89977999999996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7"/>
      <c r="D39" s="238"/>
      <c r="E39" s="238"/>
      <c r="F39" s="238"/>
      <c r="G39" s="23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127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31">
        <v>7</v>
      </c>
      <c r="B40" s="232" t="s">
        <v>157</v>
      </c>
      <c r="C40" s="245" t="s">
        <v>158</v>
      </c>
      <c r="D40" s="233" t="s">
        <v>141</v>
      </c>
      <c r="E40" s="234">
        <v>4559.4988999999996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142</v>
      </c>
      <c r="S40" s="236" t="s">
        <v>121</v>
      </c>
      <c r="T40" s="237" t="s">
        <v>121</v>
      </c>
      <c r="U40" s="220">
        <v>0</v>
      </c>
      <c r="V40" s="220">
        <f>ROUND(E40*U40,2)</f>
        <v>0</v>
      </c>
      <c r="W40" s="220"/>
      <c r="X40" s="220" t="s">
        <v>122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 t="s">
        <v>155</v>
      </c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131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6" t="s">
        <v>159</v>
      </c>
      <c r="D42" s="221"/>
      <c r="E42" s="222">
        <v>4559.4988999999996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125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7"/>
      <c r="D43" s="238"/>
      <c r="E43" s="238"/>
      <c r="F43" s="238"/>
      <c r="G43" s="238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127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8</v>
      </c>
      <c r="B44" s="232" t="s">
        <v>160</v>
      </c>
      <c r="C44" s="245" t="s">
        <v>161</v>
      </c>
      <c r="D44" s="233" t="s">
        <v>141</v>
      </c>
      <c r="E44" s="234">
        <v>114.764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142</v>
      </c>
      <c r="S44" s="236" t="s">
        <v>121</v>
      </c>
      <c r="T44" s="237" t="s">
        <v>121</v>
      </c>
      <c r="U44" s="220">
        <v>2.2000000000000002</v>
      </c>
      <c r="V44" s="220">
        <f>ROUND(E44*U44,2)</f>
        <v>252.48</v>
      </c>
      <c r="W44" s="220"/>
      <c r="X44" s="220" t="s">
        <v>122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17"/>
      <c r="B45" s="218"/>
      <c r="C45" s="248" t="s">
        <v>162</v>
      </c>
      <c r="D45" s="240"/>
      <c r="E45" s="240"/>
      <c r="F45" s="240"/>
      <c r="G45" s="24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9" t="str">
        <f>C45</f>
        <v>sypaninou z vhodných hornin tř. 1 - 4 nebo materiálem, uloženým ve vzdálenosti do 30 m od vnějšího kraje objektu, pro jakoukoliv míru zhutnění,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6" t="s">
        <v>163</v>
      </c>
      <c r="D46" s="221"/>
      <c r="E46" s="222">
        <v>114.764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7"/>
      <c r="D47" s="238"/>
      <c r="E47" s="238"/>
      <c r="F47" s="238"/>
      <c r="G47" s="23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127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9</v>
      </c>
      <c r="B48" s="232" t="s">
        <v>164</v>
      </c>
      <c r="C48" s="245" t="s">
        <v>165</v>
      </c>
      <c r="D48" s="233" t="s">
        <v>141</v>
      </c>
      <c r="E48" s="234">
        <v>114.764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142</v>
      </c>
      <c r="S48" s="236" t="s">
        <v>121</v>
      </c>
      <c r="T48" s="237" t="s">
        <v>121</v>
      </c>
      <c r="U48" s="220">
        <v>1</v>
      </c>
      <c r="V48" s="220">
        <f>ROUND(E48*U48,2)</f>
        <v>114.76</v>
      </c>
      <c r="W48" s="220"/>
      <c r="X48" s="220" t="s">
        <v>122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17"/>
      <c r="B49" s="218"/>
      <c r="C49" s="248" t="s">
        <v>162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9" t="str">
        <f>C49</f>
        <v>sypaninou z vhodných hornin tř. 1 - 4 nebo materiálem, uloženým ve vzdálenosti do 30 m od vnějšího kraje objektu, pro jakoukoliv míru zhutnění,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6" t="s">
        <v>166</v>
      </c>
      <c r="D50" s="221"/>
      <c r="E50" s="222">
        <v>114.764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125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7"/>
      <c r="D51" s="238"/>
      <c r="E51" s="238"/>
      <c r="F51" s="238"/>
      <c r="G51" s="23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127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10</v>
      </c>
      <c r="B52" s="232" t="s">
        <v>167</v>
      </c>
      <c r="C52" s="245" t="s">
        <v>168</v>
      </c>
      <c r="D52" s="233" t="s">
        <v>119</v>
      </c>
      <c r="E52" s="234">
        <v>1150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 t="s">
        <v>169</v>
      </c>
      <c r="S52" s="236" t="s">
        <v>121</v>
      </c>
      <c r="T52" s="237" t="s">
        <v>121</v>
      </c>
      <c r="U52" s="220">
        <v>0.13</v>
      </c>
      <c r="V52" s="220">
        <f>ROUND(E52*U52,2)</f>
        <v>149.5</v>
      </c>
      <c r="W52" s="220"/>
      <c r="X52" s="220" t="s">
        <v>122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 t="s">
        <v>170</v>
      </c>
      <c r="D53" s="240"/>
      <c r="E53" s="240"/>
      <c r="F53" s="240"/>
      <c r="G53" s="24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6" t="s">
        <v>171</v>
      </c>
      <c r="D54" s="221"/>
      <c r="E54" s="222">
        <v>1150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125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7"/>
      <c r="D55" s="238"/>
      <c r="E55" s="238"/>
      <c r="F55" s="238"/>
      <c r="G55" s="23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127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11</v>
      </c>
      <c r="B56" s="232" t="s">
        <v>172</v>
      </c>
      <c r="C56" s="245" t="s">
        <v>173</v>
      </c>
      <c r="D56" s="233" t="s">
        <v>119</v>
      </c>
      <c r="E56" s="234">
        <v>1592.415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142</v>
      </c>
      <c r="S56" s="236" t="s">
        <v>121</v>
      </c>
      <c r="T56" s="237" t="s">
        <v>121</v>
      </c>
      <c r="U56" s="220">
        <v>0.02</v>
      </c>
      <c r="V56" s="220">
        <f>ROUND(E56*U56,2)</f>
        <v>31.85</v>
      </c>
      <c r="W56" s="220"/>
      <c r="X56" s="220" t="s">
        <v>122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 t="s">
        <v>174</v>
      </c>
      <c r="D57" s="240"/>
      <c r="E57" s="240"/>
      <c r="F57" s="240"/>
      <c r="G57" s="24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6" t="s">
        <v>175</v>
      </c>
      <c r="D58" s="221"/>
      <c r="E58" s="222">
        <v>1592.415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125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7"/>
      <c r="D59" s="238"/>
      <c r="E59" s="238"/>
      <c r="F59" s="238"/>
      <c r="G59" s="23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127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12</v>
      </c>
      <c r="B60" s="232" t="s">
        <v>176</v>
      </c>
      <c r="C60" s="245" t="s">
        <v>177</v>
      </c>
      <c r="D60" s="233" t="s">
        <v>119</v>
      </c>
      <c r="E60" s="234">
        <v>1150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 t="s">
        <v>142</v>
      </c>
      <c r="S60" s="236" t="s">
        <v>121</v>
      </c>
      <c r="T60" s="237" t="s">
        <v>121</v>
      </c>
      <c r="U60" s="220">
        <v>0.01</v>
      </c>
      <c r="V60" s="220">
        <f>ROUND(E60*U60,2)</f>
        <v>11.5</v>
      </c>
      <c r="W60" s="220"/>
      <c r="X60" s="220" t="s">
        <v>122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123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17"/>
      <c r="B61" s="218"/>
      <c r="C61" s="248" t="s">
        <v>178</v>
      </c>
      <c r="D61" s="240"/>
      <c r="E61" s="240"/>
      <c r="F61" s="240"/>
      <c r="G61" s="24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39" t="str">
        <f>C61</f>
        <v>s případným nutným přemístěním hromad nebo dočasných skládek na místo potřeby ze vzdálenosti do 30 m, v rovině nebo ve svahu do 1 : 5,</v>
      </c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6" t="s">
        <v>171</v>
      </c>
      <c r="D62" s="221"/>
      <c r="E62" s="222">
        <v>1150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125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7"/>
      <c r="D63" s="238"/>
      <c r="E63" s="238"/>
      <c r="F63" s="238"/>
      <c r="G63" s="238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127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13</v>
      </c>
      <c r="B64" s="232" t="s">
        <v>179</v>
      </c>
      <c r="C64" s="245" t="s">
        <v>180</v>
      </c>
      <c r="D64" s="233" t="s">
        <v>141</v>
      </c>
      <c r="E64" s="234">
        <v>911.89977999999996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142</v>
      </c>
      <c r="S64" s="236" t="s">
        <v>121</v>
      </c>
      <c r="T64" s="237" t="s">
        <v>121</v>
      </c>
      <c r="U64" s="220">
        <v>0</v>
      </c>
      <c r="V64" s="220">
        <f>ROUND(E64*U64,2)</f>
        <v>0</v>
      </c>
      <c r="W64" s="220"/>
      <c r="X64" s="220" t="s">
        <v>122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123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6" t="s">
        <v>181</v>
      </c>
      <c r="D65" s="221"/>
      <c r="E65" s="222">
        <v>911.89977999999996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125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7"/>
      <c r="D66" s="238"/>
      <c r="E66" s="238"/>
      <c r="F66" s="238"/>
      <c r="G66" s="238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127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4" t="s">
        <v>115</v>
      </c>
      <c r="B67" s="225" t="s">
        <v>70</v>
      </c>
      <c r="C67" s="244" t="s">
        <v>71</v>
      </c>
      <c r="D67" s="226"/>
      <c r="E67" s="227"/>
      <c r="F67" s="228"/>
      <c r="G67" s="228">
        <f>SUMIF(AG68:AG78,"&lt;&gt;NOR",G68:G78)</f>
        <v>0</v>
      </c>
      <c r="H67" s="228"/>
      <c r="I67" s="228">
        <f>SUM(I68:I78)</f>
        <v>0</v>
      </c>
      <c r="J67" s="228"/>
      <c r="K67" s="228">
        <f>SUM(K68:K78)</f>
        <v>0</v>
      </c>
      <c r="L67" s="228"/>
      <c r="M67" s="228">
        <f>SUM(M68:M78)</f>
        <v>0</v>
      </c>
      <c r="N67" s="227"/>
      <c r="O67" s="227">
        <f>SUM(O68:O78)</f>
        <v>0</v>
      </c>
      <c r="P67" s="227"/>
      <c r="Q67" s="227">
        <f>SUM(Q68:Q78)</f>
        <v>0</v>
      </c>
      <c r="R67" s="228"/>
      <c r="S67" s="228"/>
      <c r="T67" s="229"/>
      <c r="U67" s="223"/>
      <c r="V67" s="223">
        <f>SUM(V68:V78)</f>
        <v>0</v>
      </c>
      <c r="W67" s="223"/>
      <c r="X67" s="223"/>
      <c r="AG67" t="s">
        <v>116</v>
      </c>
    </row>
    <row r="68" spans="1:60" outlineLevel="1" x14ac:dyDescent="0.2">
      <c r="A68" s="231">
        <v>14</v>
      </c>
      <c r="B68" s="232" t="s">
        <v>182</v>
      </c>
      <c r="C68" s="245" t="s">
        <v>183</v>
      </c>
      <c r="D68" s="233" t="s">
        <v>184</v>
      </c>
      <c r="E68" s="234">
        <v>1592.415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/>
      <c r="S68" s="236" t="s">
        <v>121</v>
      </c>
      <c r="T68" s="237" t="s">
        <v>185</v>
      </c>
      <c r="U68" s="220">
        <v>0</v>
      </c>
      <c r="V68" s="220">
        <f>ROUND(E68*U68,2)</f>
        <v>0</v>
      </c>
      <c r="W68" s="220"/>
      <c r="X68" s="220" t="s">
        <v>186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187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9" t="s">
        <v>188</v>
      </c>
      <c r="D69" s="241"/>
      <c r="E69" s="241"/>
      <c r="F69" s="241"/>
      <c r="G69" s="241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189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0" t="s">
        <v>190</v>
      </c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189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0" t="s">
        <v>191</v>
      </c>
      <c r="D71" s="242"/>
      <c r="E71" s="242"/>
      <c r="F71" s="242"/>
      <c r="G71" s="242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189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0" t="s">
        <v>192</v>
      </c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189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0" t="s">
        <v>193</v>
      </c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189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0" t="s">
        <v>194</v>
      </c>
      <c r="D74" s="242"/>
      <c r="E74" s="242"/>
      <c r="F74" s="242"/>
      <c r="G74" s="242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189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0" t="s">
        <v>195</v>
      </c>
      <c r="D75" s="242"/>
      <c r="E75" s="242"/>
      <c r="F75" s="242"/>
      <c r="G75" s="242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189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0" t="s">
        <v>196</v>
      </c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189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6" t="s">
        <v>175</v>
      </c>
      <c r="D77" s="221"/>
      <c r="E77" s="222">
        <v>1592.415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125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7"/>
      <c r="D78" s="238"/>
      <c r="E78" s="238"/>
      <c r="F78" s="238"/>
      <c r="G78" s="238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127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4" t="s">
        <v>115</v>
      </c>
      <c r="B79" s="225" t="s">
        <v>72</v>
      </c>
      <c r="C79" s="244" t="s">
        <v>73</v>
      </c>
      <c r="D79" s="226"/>
      <c r="E79" s="227"/>
      <c r="F79" s="228"/>
      <c r="G79" s="228">
        <f>SUMIF(AG80:AG164,"&lt;&gt;NOR",G80:G164)</f>
        <v>0</v>
      </c>
      <c r="H79" s="228"/>
      <c r="I79" s="228">
        <f>SUM(I80:I164)</f>
        <v>0</v>
      </c>
      <c r="J79" s="228"/>
      <c r="K79" s="228">
        <f>SUM(K80:K164)</f>
        <v>0</v>
      </c>
      <c r="L79" s="228"/>
      <c r="M79" s="228">
        <f>SUM(M80:M164)</f>
        <v>0</v>
      </c>
      <c r="N79" s="227"/>
      <c r="O79" s="227">
        <f>SUM(O80:O164)</f>
        <v>1354.5900000000001</v>
      </c>
      <c r="P79" s="227"/>
      <c r="Q79" s="227">
        <f>SUM(Q80:Q164)</f>
        <v>0</v>
      </c>
      <c r="R79" s="228"/>
      <c r="S79" s="228"/>
      <c r="T79" s="229"/>
      <c r="U79" s="223"/>
      <c r="V79" s="223">
        <f>SUM(V80:V164)</f>
        <v>1101.03</v>
      </c>
      <c r="W79" s="223"/>
      <c r="X79" s="223"/>
      <c r="AG79" t="s">
        <v>116</v>
      </c>
    </row>
    <row r="80" spans="1:60" ht="22.5" outlineLevel="1" x14ac:dyDescent="0.2">
      <c r="A80" s="231">
        <v>15</v>
      </c>
      <c r="B80" s="232" t="s">
        <v>197</v>
      </c>
      <c r="C80" s="245" t="s">
        <v>198</v>
      </c>
      <c r="D80" s="233" t="s">
        <v>119</v>
      </c>
      <c r="E80" s="234">
        <v>217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0.378</v>
      </c>
      <c r="O80" s="234">
        <f>ROUND(E80*N80,2)</f>
        <v>82.03</v>
      </c>
      <c r="P80" s="234">
        <v>0</v>
      </c>
      <c r="Q80" s="234">
        <f>ROUND(E80*P80,2)</f>
        <v>0</v>
      </c>
      <c r="R80" s="236" t="s">
        <v>120</v>
      </c>
      <c r="S80" s="236" t="s">
        <v>121</v>
      </c>
      <c r="T80" s="237" t="s">
        <v>121</v>
      </c>
      <c r="U80" s="220">
        <v>0.03</v>
      </c>
      <c r="V80" s="220">
        <f>ROUND(E80*U80,2)</f>
        <v>6.51</v>
      </c>
      <c r="W80" s="220"/>
      <c r="X80" s="220" t="s">
        <v>122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123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6" t="s">
        <v>199</v>
      </c>
      <c r="D81" s="221"/>
      <c r="E81" s="222">
        <v>117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125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6" t="s">
        <v>200</v>
      </c>
      <c r="D82" s="221"/>
      <c r="E82" s="222">
        <v>100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125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7"/>
      <c r="D83" s="238"/>
      <c r="E83" s="238"/>
      <c r="F83" s="238"/>
      <c r="G83" s="238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127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1">
        <v>16</v>
      </c>
      <c r="B84" s="232" t="s">
        <v>201</v>
      </c>
      <c r="C84" s="245" t="s">
        <v>202</v>
      </c>
      <c r="D84" s="233" t="s">
        <v>119</v>
      </c>
      <c r="E84" s="234">
        <v>434.29500000000002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0.378</v>
      </c>
      <c r="O84" s="234">
        <f>ROUND(E84*N84,2)</f>
        <v>164.16</v>
      </c>
      <c r="P84" s="234">
        <v>0</v>
      </c>
      <c r="Q84" s="234">
        <f>ROUND(E84*P84,2)</f>
        <v>0</v>
      </c>
      <c r="R84" s="236" t="s">
        <v>120</v>
      </c>
      <c r="S84" s="236" t="s">
        <v>121</v>
      </c>
      <c r="T84" s="237" t="s">
        <v>121</v>
      </c>
      <c r="U84" s="220">
        <v>0.03</v>
      </c>
      <c r="V84" s="220">
        <f>ROUND(E84*U84,2)</f>
        <v>13.03</v>
      </c>
      <c r="W84" s="220"/>
      <c r="X84" s="220" t="s">
        <v>122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123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6" t="s">
        <v>149</v>
      </c>
      <c r="D85" s="221"/>
      <c r="E85" s="222">
        <v>434.29500000000002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125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7"/>
      <c r="D86" s="238"/>
      <c r="E86" s="238"/>
      <c r="F86" s="238"/>
      <c r="G86" s="238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127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1">
        <v>17</v>
      </c>
      <c r="B87" s="232" t="s">
        <v>203</v>
      </c>
      <c r="C87" s="245" t="s">
        <v>204</v>
      </c>
      <c r="D87" s="233" t="s">
        <v>119</v>
      </c>
      <c r="E87" s="234">
        <v>762.65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0.441</v>
      </c>
      <c r="O87" s="234">
        <f>ROUND(E87*N87,2)</f>
        <v>336.33</v>
      </c>
      <c r="P87" s="234">
        <v>0</v>
      </c>
      <c r="Q87" s="234">
        <f>ROUND(E87*P87,2)</f>
        <v>0</v>
      </c>
      <c r="R87" s="236" t="s">
        <v>120</v>
      </c>
      <c r="S87" s="236" t="s">
        <v>121</v>
      </c>
      <c r="T87" s="237" t="s">
        <v>121</v>
      </c>
      <c r="U87" s="220">
        <v>0.03</v>
      </c>
      <c r="V87" s="220">
        <f>ROUND(E87*U87,2)</f>
        <v>22.88</v>
      </c>
      <c r="W87" s="220"/>
      <c r="X87" s="220" t="s">
        <v>122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123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9" t="s">
        <v>205</v>
      </c>
      <c r="D88" s="241"/>
      <c r="E88" s="241"/>
      <c r="F88" s="241"/>
      <c r="G88" s="241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189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6" t="s">
        <v>206</v>
      </c>
      <c r="D89" s="221"/>
      <c r="E89" s="222">
        <v>762.65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125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7"/>
      <c r="D90" s="238"/>
      <c r="E90" s="238"/>
      <c r="F90" s="238"/>
      <c r="G90" s="238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127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1">
        <v>18</v>
      </c>
      <c r="B91" s="232" t="s">
        <v>207</v>
      </c>
      <c r="C91" s="245" t="s">
        <v>208</v>
      </c>
      <c r="D91" s="233" t="s">
        <v>119</v>
      </c>
      <c r="E91" s="234">
        <v>719.25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0.48574000000000001</v>
      </c>
      <c r="O91" s="234">
        <f>ROUND(E91*N91,2)</f>
        <v>349.37</v>
      </c>
      <c r="P91" s="234">
        <v>0</v>
      </c>
      <c r="Q91" s="234">
        <f>ROUND(E91*P91,2)</f>
        <v>0</v>
      </c>
      <c r="R91" s="236" t="s">
        <v>120</v>
      </c>
      <c r="S91" s="236" t="s">
        <v>121</v>
      </c>
      <c r="T91" s="237" t="s">
        <v>121</v>
      </c>
      <c r="U91" s="220">
        <v>0.04</v>
      </c>
      <c r="V91" s="220">
        <f>ROUND(E91*U91,2)</f>
        <v>28.77</v>
      </c>
      <c r="W91" s="220"/>
      <c r="X91" s="220" t="s">
        <v>122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123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8" t="s">
        <v>209</v>
      </c>
      <c r="D92" s="240"/>
      <c r="E92" s="240"/>
      <c r="F92" s="240"/>
      <c r="G92" s="24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131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0" t="s">
        <v>210</v>
      </c>
      <c r="D93" s="242"/>
      <c r="E93" s="242"/>
      <c r="F93" s="242"/>
      <c r="G93" s="242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189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6" t="s">
        <v>211</v>
      </c>
      <c r="D94" s="221"/>
      <c r="E94" s="222">
        <v>336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6" t="s">
        <v>212</v>
      </c>
      <c r="D95" s="221"/>
      <c r="E95" s="222">
        <v>383.25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7"/>
      <c r="D96" s="238"/>
      <c r="E96" s="238"/>
      <c r="F96" s="238"/>
      <c r="G96" s="238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127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1">
        <v>19</v>
      </c>
      <c r="B97" s="232" t="s">
        <v>213</v>
      </c>
      <c r="C97" s="245" t="s">
        <v>214</v>
      </c>
      <c r="D97" s="233" t="s">
        <v>119</v>
      </c>
      <c r="E97" s="234">
        <v>108.5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3.1E-4</v>
      </c>
      <c r="O97" s="234">
        <f>ROUND(E97*N97,2)</f>
        <v>0.03</v>
      </c>
      <c r="P97" s="234">
        <v>0</v>
      </c>
      <c r="Q97" s="234">
        <f>ROUND(E97*P97,2)</f>
        <v>0</v>
      </c>
      <c r="R97" s="236" t="s">
        <v>120</v>
      </c>
      <c r="S97" s="236" t="s">
        <v>121</v>
      </c>
      <c r="T97" s="237" t="s">
        <v>121</v>
      </c>
      <c r="U97" s="220">
        <v>2E-3</v>
      </c>
      <c r="V97" s="220">
        <f>ROUND(E97*U97,2)</f>
        <v>0.22</v>
      </c>
      <c r="W97" s="220"/>
      <c r="X97" s="220" t="s">
        <v>122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123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6" t="s">
        <v>215</v>
      </c>
      <c r="D98" s="221"/>
      <c r="E98" s="222">
        <v>50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125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6" t="s">
        <v>216</v>
      </c>
      <c r="D99" s="221"/>
      <c r="E99" s="222">
        <v>58.5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125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7"/>
      <c r="D100" s="238"/>
      <c r="E100" s="238"/>
      <c r="F100" s="238"/>
      <c r="G100" s="238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1">
        <v>20</v>
      </c>
      <c r="B101" s="232" t="s">
        <v>217</v>
      </c>
      <c r="C101" s="245" t="s">
        <v>218</v>
      </c>
      <c r="D101" s="233" t="s">
        <v>119</v>
      </c>
      <c r="E101" s="234">
        <v>108.5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4">
        <v>7.1000000000000002E-4</v>
      </c>
      <c r="O101" s="234">
        <f>ROUND(E101*N101,2)</f>
        <v>0.08</v>
      </c>
      <c r="P101" s="234">
        <v>0</v>
      </c>
      <c r="Q101" s="234">
        <f>ROUND(E101*P101,2)</f>
        <v>0</v>
      </c>
      <c r="R101" s="236" t="s">
        <v>120</v>
      </c>
      <c r="S101" s="236" t="s">
        <v>121</v>
      </c>
      <c r="T101" s="237" t="s">
        <v>121</v>
      </c>
      <c r="U101" s="220">
        <v>2E-3</v>
      </c>
      <c r="V101" s="220">
        <f>ROUND(E101*U101,2)</f>
        <v>0.22</v>
      </c>
      <c r="W101" s="220"/>
      <c r="X101" s="220" t="s">
        <v>122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6" t="s">
        <v>215</v>
      </c>
      <c r="D102" s="221"/>
      <c r="E102" s="222">
        <v>50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125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6" t="s">
        <v>216</v>
      </c>
      <c r="D103" s="221"/>
      <c r="E103" s="222">
        <v>58.5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125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7"/>
      <c r="D104" s="238"/>
      <c r="E104" s="238"/>
      <c r="F104" s="238"/>
      <c r="G104" s="238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127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1">
        <v>21</v>
      </c>
      <c r="B105" s="232" t="s">
        <v>219</v>
      </c>
      <c r="C105" s="245" t="s">
        <v>220</v>
      </c>
      <c r="D105" s="233" t="s">
        <v>119</v>
      </c>
      <c r="E105" s="234">
        <v>108.5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0.12966</v>
      </c>
      <c r="O105" s="234">
        <f>ROUND(E105*N105,2)</f>
        <v>14.07</v>
      </c>
      <c r="P105" s="234">
        <v>0</v>
      </c>
      <c r="Q105" s="234">
        <f>ROUND(E105*P105,2)</f>
        <v>0</v>
      </c>
      <c r="R105" s="236" t="s">
        <v>120</v>
      </c>
      <c r="S105" s="236" t="s">
        <v>121</v>
      </c>
      <c r="T105" s="237" t="s">
        <v>121</v>
      </c>
      <c r="U105" s="220">
        <v>7.0000000000000007E-2</v>
      </c>
      <c r="V105" s="220">
        <f>ROUND(E105*U105,2)</f>
        <v>7.6</v>
      </c>
      <c r="W105" s="220"/>
      <c r="X105" s="220" t="s">
        <v>122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123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6" t="s">
        <v>221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125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6" t="s">
        <v>215</v>
      </c>
      <c r="D107" s="221"/>
      <c r="E107" s="222">
        <v>50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6" t="s">
        <v>216</v>
      </c>
      <c r="D108" s="221"/>
      <c r="E108" s="222">
        <v>58.5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125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7"/>
      <c r="D109" s="238"/>
      <c r="E109" s="238"/>
      <c r="F109" s="238"/>
      <c r="G109" s="238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127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1">
        <v>22</v>
      </c>
      <c r="B110" s="232" t="s">
        <v>222</v>
      </c>
      <c r="C110" s="245" t="s">
        <v>223</v>
      </c>
      <c r="D110" s="233" t="s">
        <v>119</v>
      </c>
      <c r="E110" s="234">
        <v>108.5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0.12966</v>
      </c>
      <c r="O110" s="234">
        <f>ROUND(E110*N110,2)</f>
        <v>14.07</v>
      </c>
      <c r="P110" s="234">
        <v>0</v>
      </c>
      <c r="Q110" s="234">
        <f>ROUND(E110*P110,2)</f>
        <v>0</v>
      </c>
      <c r="R110" s="236" t="s">
        <v>120</v>
      </c>
      <c r="S110" s="236" t="s">
        <v>121</v>
      </c>
      <c r="T110" s="237" t="s">
        <v>121</v>
      </c>
      <c r="U110" s="220">
        <v>7.0000000000000007E-2</v>
      </c>
      <c r="V110" s="220">
        <f>ROUND(E110*U110,2)</f>
        <v>7.6</v>
      </c>
      <c r="W110" s="220"/>
      <c r="X110" s="220" t="s">
        <v>122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6" t="s">
        <v>221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6" t="s">
        <v>215</v>
      </c>
      <c r="D112" s="221"/>
      <c r="E112" s="222">
        <v>50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125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6" t="s">
        <v>216</v>
      </c>
      <c r="D113" s="221"/>
      <c r="E113" s="222">
        <v>58.5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125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7"/>
      <c r="D114" s="238"/>
      <c r="E114" s="238"/>
      <c r="F114" s="238"/>
      <c r="G114" s="238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127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1">
        <v>23</v>
      </c>
      <c r="B115" s="232" t="s">
        <v>224</v>
      </c>
      <c r="C115" s="245" t="s">
        <v>225</v>
      </c>
      <c r="D115" s="233" t="s">
        <v>119</v>
      </c>
      <c r="E115" s="234">
        <v>122.78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4">
        <v>1.6619999999999999E-2</v>
      </c>
      <c r="O115" s="234">
        <f>ROUND(E115*N115,2)</f>
        <v>2.04</v>
      </c>
      <c r="P115" s="234">
        <v>0</v>
      </c>
      <c r="Q115" s="234">
        <f>ROUND(E115*P115,2)</f>
        <v>0</v>
      </c>
      <c r="R115" s="236" t="s">
        <v>120</v>
      </c>
      <c r="S115" s="236" t="s">
        <v>121</v>
      </c>
      <c r="T115" s="237" t="s">
        <v>121</v>
      </c>
      <c r="U115" s="220">
        <v>0.28000000000000003</v>
      </c>
      <c r="V115" s="220">
        <f>ROUND(E115*U115,2)</f>
        <v>34.380000000000003</v>
      </c>
      <c r="W115" s="220"/>
      <c r="X115" s="220" t="s">
        <v>122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123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9" t="s">
        <v>226</v>
      </c>
      <c r="D116" s="241"/>
      <c r="E116" s="241"/>
      <c r="F116" s="241"/>
      <c r="G116" s="241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6" t="s">
        <v>227</v>
      </c>
      <c r="D117" s="221"/>
      <c r="E117" s="222">
        <v>122.78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125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7"/>
      <c r="D118" s="238"/>
      <c r="E118" s="238"/>
      <c r="F118" s="238"/>
      <c r="G118" s="238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127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1">
        <v>24</v>
      </c>
      <c r="B119" s="232" t="s">
        <v>228</v>
      </c>
      <c r="C119" s="245" t="s">
        <v>229</v>
      </c>
      <c r="D119" s="233" t="s">
        <v>119</v>
      </c>
      <c r="E119" s="234">
        <v>685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0.30302000000000001</v>
      </c>
      <c r="O119" s="234">
        <f>ROUND(E119*N119,2)</f>
        <v>207.57</v>
      </c>
      <c r="P119" s="234">
        <v>0</v>
      </c>
      <c r="Q119" s="234">
        <f>ROUND(E119*P119,2)</f>
        <v>0</v>
      </c>
      <c r="R119" s="236" t="s">
        <v>120</v>
      </c>
      <c r="S119" s="236" t="s">
        <v>121</v>
      </c>
      <c r="T119" s="237" t="s">
        <v>121</v>
      </c>
      <c r="U119" s="220">
        <v>0.39</v>
      </c>
      <c r="V119" s="220">
        <f>ROUND(E119*U119,2)</f>
        <v>267.14999999999998</v>
      </c>
      <c r="W119" s="220"/>
      <c r="X119" s="220" t="s">
        <v>122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123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230</v>
      </c>
      <c r="D120" s="241"/>
      <c r="E120" s="241"/>
      <c r="F120" s="241"/>
      <c r="G120" s="241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0" t="s">
        <v>231</v>
      </c>
      <c r="D121" s="242"/>
      <c r="E121" s="242"/>
      <c r="F121" s="242"/>
      <c r="G121" s="242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0" t="s">
        <v>232</v>
      </c>
      <c r="D122" s="242"/>
      <c r="E122" s="242"/>
      <c r="F122" s="242"/>
      <c r="G122" s="242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39" t="str">
        <f>C122</f>
        <v>- uložení směsi a výztuže dle předepsaného technologického předpisu a zhutnění vrstvy v předepsané tloušťce</v>
      </c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0" t="s">
        <v>233</v>
      </c>
      <c r="D123" s="242"/>
      <c r="E123" s="242"/>
      <c r="F123" s="242"/>
      <c r="G123" s="242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0" t="s">
        <v>234</v>
      </c>
      <c r="D124" s="242"/>
      <c r="E124" s="242"/>
      <c r="F124" s="242"/>
      <c r="G124" s="242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0" t="s">
        <v>235</v>
      </c>
      <c r="D125" s="242"/>
      <c r="E125" s="242"/>
      <c r="F125" s="242"/>
      <c r="G125" s="242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0" t="s">
        <v>236</v>
      </c>
      <c r="D126" s="242"/>
      <c r="E126" s="242"/>
      <c r="F126" s="242"/>
      <c r="G126" s="242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0" t="s">
        <v>237</v>
      </c>
      <c r="D127" s="242"/>
      <c r="E127" s="242"/>
      <c r="F127" s="242"/>
      <c r="G127" s="242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0" t="s">
        <v>238</v>
      </c>
      <c r="D128" s="242"/>
      <c r="E128" s="242"/>
      <c r="F128" s="242"/>
      <c r="G128" s="242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46" t="s">
        <v>239</v>
      </c>
      <c r="D129" s="221"/>
      <c r="E129" s="222">
        <v>365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125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6" t="s">
        <v>240</v>
      </c>
      <c r="D130" s="221"/>
      <c r="E130" s="222">
        <v>320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125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47"/>
      <c r="D131" s="238"/>
      <c r="E131" s="238"/>
      <c r="F131" s="238"/>
      <c r="G131" s="238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127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1">
        <v>25</v>
      </c>
      <c r="B132" s="232" t="s">
        <v>241</v>
      </c>
      <c r="C132" s="245" t="s">
        <v>242</v>
      </c>
      <c r="D132" s="233" t="s">
        <v>119</v>
      </c>
      <c r="E132" s="234">
        <v>800.78250000000003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7.3899999999999993E-2</v>
      </c>
      <c r="O132" s="234">
        <f>ROUND(E132*N132,2)</f>
        <v>59.18</v>
      </c>
      <c r="P132" s="234">
        <v>0</v>
      </c>
      <c r="Q132" s="234">
        <f>ROUND(E132*P132,2)</f>
        <v>0</v>
      </c>
      <c r="R132" s="236" t="s">
        <v>120</v>
      </c>
      <c r="S132" s="236" t="s">
        <v>121</v>
      </c>
      <c r="T132" s="237" t="s">
        <v>121</v>
      </c>
      <c r="U132" s="220">
        <v>0.45</v>
      </c>
      <c r="V132" s="220">
        <f>ROUND(E132*U132,2)</f>
        <v>360.35</v>
      </c>
      <c r="W132" s="220"/>
      <c r="X132" s="220" t="s">
        <v>122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123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17"/>
      <c r="B133" s="218"/>
      <c r="C133" s="248" t="s">
        <v>243</v>
      </c>
      <c r="D133" s="240"/>
      <c r="E133" s="240"/>
      <c r="F133" s="240"/>
      <c r="G133" s="24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39" t="str">
        <f>C133</f>
        <v>s provedením lože z kameniva drceného, s vyplněním spár, s dvojitým hutněním a se smetením přebytečného materiálu na krajnici. S dodáním hmot pro lože a výplň spár.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6" t="s">
        <v>244</v>
      </c>
      <c r="D134" s="221"/>
      <c r="E134" s="222">
        <v>333.9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46" t="s">
        <v>245</v>
      </c>
      <c r="D135" s="221"/>
      <c r="E135" s="222">
        <v>18.532499999999999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6" t="s">
        <v>246</v>
      </c>
      <c r="D136" s="221"/>
      <c r="E136" s="222">
        <v>385.35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6" t="s">
        <v>247</v>
      </c>
      <c r="D137" s="221"/>
      <c r="E137" s="222">
        <v>63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125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7"/>
      <c r="D138" s="238"/>
      <c r="E138" s="238"/>
      <c r="F138" s="238"/>
      <c r="G138" s="238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127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26</v>
      </c>
      <c r="B139" s="232" t="s">
        <v>248</v>
      </c>
      <c r="C139" s="245" t="s">
        <v>249</v>
      </c>
      <c r="D139" s="233" t="s">
        <v>119</v>
      </c>
      <c r="E139" s="234">
        <v>50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7.3899999999999993E-2</v>
      </c>
      <c r="O139" s="234">
        <f>ROUND(E139*N139,2)</f>
        <v>3.7</v>
      </c>
      <c r="P139" s="234">
        <v>0</v>
      </c>
      <c r="Q139" s="234">
        <f>ROUND(E139*P139,2)</f>
        <v>0</v>
      </c>
      <c r="R139" s="236" t="s">
        <v>120</v>
      </c>
      <c r="S139" s="236" t="s">
        <v>121</v>
      </c>
      <c r="T139" s="237" t="s">
        <v>121</v>
      </c>
      <c r="U139" s="220">
        <v>0.48</v>
      </c>
      <c r="V139" s="220">
        <f>ROUND(E139*U139,2)</f>
        <v>24</v>
      </c>
      <c r="W139" s="220"/>
      <c r="X139" s="220" t="s">
        <v>122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123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17"/>
      <c r="B140" s="218"/>
      <c r="C140" s="248" t="s">
        <v>243</v>
      </c>
      <c r="D140" s="240"/>
      <c r="E140" s="240"/>
      <c r="F140" s="240"/>
      <c r="G140" s="24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39" t="str">
        <f>C140</f>
        <v>s provedením lože z kameniva drceného, s vyplněním spár, s dvojitým hutněním a se smetením přebytečného materiálu na krajnici. S dodáním hmot pro lože a výplň spár.</v>
      </c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6" t="s">
        <v>250</v>
      </c>
      <c r="D141" s="221"/>
      <c r="E141" s="222">
        <v>50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125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47"/>
      <c r="D142" s="238"/>
      <c r="E142" s="238"/>
      <c r="F142" s="238"/>
      <c r="G142" s="238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127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1">
        <v>27</v>
      </c>
      <c r="B143" s="232" t="s">
        <v>251</v>
      </c>
      <c r="C143" s="245" t="s">
        <v>252</v>
      </c>
      <c r="D143" s="233" t="s">
        <v>135</v>
      </c>
      <c r="E143" s="234">
        <v>800.78250000000003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3.3E-4</v>
      </c>
      <c r="O143" s="234">
        <f>ROUND(E143*N143,2)</f>
        <v>0.26</v>
      </c>
      <c r="P143" s="234">
        <v>0</v>
      </c>
      <c r="Q143" s="234">
        <f>ROUND(E143*P143,2)</f>
        <v>0</v>
      </c>
      <c r="R143" s="236" t="s">
        <v>120</v>
      </c>
      <c r="S143" s="236" t="s">
        <v>121</v>
      </c>
      <c r="T143" s="237" t="s">
        <v>121</v>
      </c>
      <c r="U143" s="220">
        <v>0.41</v>
      </c>
      <c r="V143" s="220">
        <f>ROUND(E143*U143,2)</f>
        <v>328.32</v>
      </c>
      <c r="W143" s="220"/>
      <c r="X143" s="220" t="s">
        <v>122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123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46" t="s">
        <v>253</v>
      </c>
      <c r="D144" s="221"/>
      <c r="E144" s="222">
        <v>800.78250000000003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125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7"/>
      <c r="D145" s="238"/>
      <c r="E145" s="238"/>
      <c r="F145" s="238"/>
      <c r="G145" s="238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127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1">
        <v>28</v>
      </c>
      <c r="B146" s="232" t="s">
        <v>254</v>
      </c>
      <c r="C146" s="245" t="s">
        <v>255</v>
      </c>
      <c r="D146" s="233" t="s">
        <v>184</v>
      </c>
      <c r="E146" s="234">
        <v>154.11000000000001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4">
        <v>0</v>
      </c>
      <c r="O146" s="234">
        <f>ROUND(E146*N146,2)</f>
        <v>0</v>
      </c>
      <c r="P146" s="234">
        <v>0</v>
      </c>
      <c r="Q146" s="234">
        <f>ROUND(E146*P146,2)</f>
        <v>0</v>
      </c>
      <c r="R146" s="236"/>
      <c r="S146" s="236" t="s">
        <v>121</v>
      </c>
      <c r="T146" s="237" t="s">
        <v>185</v>
      </c>
      <c r="U146" s="220">
        <v>0</v>
      </c>
      <c r="V146" s="220">
        <f>ROUND(E146*U146,2)</f>
        <v>0</v>
      </c>
      <c r="W146" s="220"/>
      <c r="X146" s="220" t="s">
        <v>186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187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49" t="s">
        <v>256</v>
      </c>
      <c r="D147" s="241"/>
      <c r="E147" s="241"/>
      <c r="F147" s="241"/>
      <c r="G147" s="241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39" t="str">
        <f>C147</f>
        <v>- dodání geomříže v požadované kvalitě a v množství včetně přesahů (přesahy započteny v jednotkové ceně)</v>
      </c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0" t="s">
        <v>231</v>
      </c>
      <c r="D148" s="242"/>
      <c r="E148" s="242"/>
      <c r="F148" s="242"/>
      <c r="G148" s="242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0" t="s">
        <v>257</v>
      </c>
      <c r="D149" s="242"/>
      <c r="E149" s="242"/>
      <c r="F149" s="242"/>
      <c r="G149" s="242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0" t="s">
        <v>258</v>
      </c>
      <c r="D150" s="242"/>
      <c r="E150" s="242"/>
      <c r="F150" s="242"/>
      <c r="G150" s="242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6" t="s">
        <v>259</v>
      </c>
      <c r="D151" s="221"/>
      <c r="E151" s="222">
        <v>154.11000000000001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125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7"/>
      <c r="D152" s="238"/>
      <c r="E152" s="238"/>
      <c r="F152" s="238"/>
      <c r="G152" s="238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127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1">
        <v>29</v>
      </c>
      <c r="B153" s="232" t="s">
        <v>260</v>
      </c>
      <c r="C153" s="245" t="s">
        <v>261</v>
      </c>
      <c r="D153" s="233" t="s">
        <v>262</v>
      </c>
      <c r="E153" s="234">
        <v>348.07499999999999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2.3E-2</v>
      </c>
      <c r="O153" s="234">
        <f>ROUND(E153*N153,2)</f>
        <v>8.01</v>
      </c>
      <c r="P153" s="234">
        <v>0</v>
      </c>
      <c r="Q153" s="234">
        <f>ROUND(E153*P153,2)</f>
        <v>0</v>
      </c>
      <c r="R153" s="236" t="s">
        <v>263</v>
      </c>
      <c r="S153" s="236" t="s">
        <v>121</v>
      </c>
      <c r="T153" s="237" t="s">
        <v>121</v>
      </c>
      <c r="U153" s="220">
        <v>0</v>
      </c>
      <c r="V153" s="220">
        <f>ROUND(E153*U153,2)</f>
        <v>0</v>
      </c>
      <c r="W153" s="220"/>
      <c r="X153" s="220" t="s">
        <v>264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6" t="s">
        <v>266</v>
      </c>
      <c r="D154" s="221"/>
      <c r="E154" s="222">
        <v>348.07499999999999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125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47"/>
      <c r="D155" s="238"/>
      <c r="E155" s="238"/>
      <c r="F155" s="238"/>
      <c r="G155" s="238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127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31">
        <v>30</v>
      </c>
      <c r="B156" s="232" t="s">
        <v>267</v>
      </c>
      <c r="C156" s="245" t="s">
        <v>268</v>
      </c>
      <c r="D156" s="233" t="s">
        <v>119</v>
      </c>
      <c r="E156" s="234">
        <v>81.532499999999999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4">
        <v>0.13150000000000001</v>
      </c>
      <c r="O156" s="234">
        <f>ROUND(E156*N156,2)</f>
        <v>10.72</v>
      </c>
      <c r="P156" s="234">
        <v>0</v>
      </c>
      <c r="Q156" s="234">
        <f>ROUND(E156*P156,2)</f>
        <v>0</v>
      </c>
      <c r="R156" s="236" t="s">
        <v>263</v>
      </c>
      <c r="S156" s="236" t="s">
        <v>121</v>
      </c>
      <c r="T156" s="237" t="s">
        <v>121</v>
      </c>
      <c r="U156" s="220">
        <v>0</v>
      </c>
      <c r="V156" s="220">
        <f>ROUND(E156*U156,2)</f>
        <v>0</v>
      </c>
      <c r="W156" s="220"/>
      <c r="X156" s="220" t="s">
        <v>264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265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46" t="s">
        <v>269</v>
      </c>
      <c r="D157" s="221"/>
      <c r="E157" s="222">
        <v>81.532499999999999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125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47"/>
      <c r="D158" s="238"/>
      <c r="E158" s="238"/>
      <c r="F158" s="238"/>
      <c r="G158" s="238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127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1">
        <v>31</v>
      </c>
      <c r="B159" s="232" t="s">
        <v>270</v>
      </c>
      <c r="C159" s="245" t="s">
        <v>271</v>
      </c>
      <c r="D159" s="233" t="s">
        <v>119</v>
      </c>
      <c r="E159" s="234">
        <v>719.25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0.13100000000000001</v>
      </c>
      <c r="O159" s="234">
        <f>ROUND(E159*N159,2)</f>
        <v>94.22</v>
      </c>
      <c r="P159" s="234">
        <v>0</v>
      </c>
      <c r="Q159" s="234">
        <f>ROUND(E159*P159,2)</f>
        <v>0</v>
      </c>
      <c r="R159" s="236" t="s">
        <v>263</v>
      </c>
      <c r="S159" s="236" t="s">
        <v>121</v>
      </c>
      <c r="T159" s="237" t="s">
        <v>121</v>
      </c>
      <c r="U159" s="220">
        <v>0</v>
      </c>
      <c r="V159" s="220">
        <f>ROUND(E159*U159,2)</f>
        <v>0</v>
      </c>
      <c r="W159" s="220"/>
      <c r="X159" s="220" t="s">
        <v>264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265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6" t="s">
        <v>272</v>
      </c>
      <c r="D160" s="221"/>
      <c r="E160" s="222">
        <v>719.25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125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7"/>
      <c r="D161" s="238"/>
      <c r="E161" s="238"/>
      <c r="F161" s="238"/>
      <c r="G161" s="238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127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32</v>
      </c>
      <c r="B162" s="232" t="s">
        <v>273</v>
      </c>
      <c r="C162" s="245" t="s">
        <v>274</v>
      </c>
      <c r="D162" s="233" t="s">
        <v>119</v>
      </c>
      <c r="E162" s="234">
        <v>50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0.17499999999999999</v>
      </c>
      <c r="O162" s="234">
        <f>ROUND(E162*N162,2)</f>
        <v>8.75</v>
      </c>
      <c r="P162" s="234">
        <v>0</v>
      </c>
      <c r="Q162" s="234">
        <f>ROUND(E162*P162,2)</f>
        <v>0</v>
      </c>
      <c r="R162" s="236" t="s">
        <v>263</v>
      </c>
      <c r="S162" s="236" t="s">
        <v>121</v>
      </c>
      <c r="T162" s="237" t="s">
        <v>121</v>
      </c>
      <c r="U162" s="220">
        <v>0</v>
      </c>
      <c r="V162" s="220">
        <f>ROUND(E162*U162,2)</f>
        <v>0</v>
      </c>
      <c r="W162" s="220"/>
      <c r="X162" s="220" t="s">
        <v>264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265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6" t="s">
        <v>275</v>
      </c>
      <c r="D163" s="221"/>
      <c r="E163" s="222">
        <v>50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125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47"/>
      <c r="D164" s="238"/>
      <c r="E164" s="238"/>
      <c r="F164" s="238"/>
      <c r="G164" s="238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127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4" t="s">
        <v>115</v>
      </c>
      <c r="B165" s="225" t="s">
        <v>74</v>
      </c>
      <c r="C165" s="244" t="s">
        <v>75</v>
      </c>
      <c r="D165" s="226"/>
      <c r="E165" s="227"/>
      <c r="F165" s="228"/>
      <c r="G165" s="228">
        <f>SUMIF(AG166:AG170,"&lt;&gt;NOR",G166:G170)</f>
        <v>0</v>
      </c>
      <c r="H165" s="228"/>
      <c r="I165" s="228">
        <f>SUM(I166:I170)</f>
        <v>0</v>
      </c>
      <c r="J165" s="228"/>
      <c r="K165" s="228">
        <f>SUM(K166:K170)</f>
        <v>0</v>
      </c>
      <c r="L165" s="228"/>
      <c r="M165" s="228">
        <f>SUM(M166:M170)</f>
        <v>0</v>
      </c>
      <c r="N165" s="227"/>
      <c r="O165" s="227">
        <f>SUM(O166:O170)</f>
        <v>0</v>
      </c>
      <c r="P165" s="227"/>
      <c r="Q165" s="227">
        <f>SUM(Q166:Q170)</f>
        <v>0</v>
      </c>
      <c r="R165" s="228"/>
      <c r="S165" s="228"/>
      <c r="T165" s="229"/>
      <c r="U165" s="223"/>
      <c r="V165" s="223">
        <f>SUM(V166:V170)</f>
        <v>0</v>
      </c>
      <c r="W165" s="223"/>
      <c r="X165" s="223"/>
      <c r="AG165" t="s">
        <v>116</v>
      </c>
    </row>
    <row r="166" spans="1:60" outlineLevel="1" x14ac:dyDescent="0.2">
      <c r="A166" s="231">
        <v>33</v>
      </c>
      <c r="B166" s="232" t="s">
        <v>276</v>
      </c>
      <c r="C166" s="245" t="s">
        <v>277</v>
      </c>
      <c r="D166" s="233" t="s">
        <v>184</v>
      </c>
      <c r="E166" s="234">
        <v>685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6"/>
      <c r="S166" s="236" t="s">
        <v>121</v>
      </c>
      <c r="T166" s="237" t="s">
        <v>185</v>
      </c>
      <c r="U166" s="220">
        <v>0</v>
      </c>
      <c r="V166" s="220">
        <f>ROUND(E166*U166,2)</f>
        <v>0</v>
      </c>
      <c r="W166" s="220"/>
      <c r="X166" s="220" t="s">
        <v>186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187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9" t="s">
        <v>278</v>
      </c>
      <c r="D167" s="241"/>
      <c r="E167" s="241"/>
      <c r="F167" s="241"/>
      <c r="G167" s="241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0" t="s">
        <v>279</v>
      </c>
      <c r="D168" s="242"/>
      <c r="E168" s="242"/>
      <c r="F168" s="242"/>
      <c r="G168" s="242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6" t="s">
        <v>280</v>
      </c>
      <c r="D169" s="221"/>
      <c r="E169" s="222">
        <v>685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125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7"/>
      <c r="D170" s="238"/>
      <c r="E170" s="238"/>
      <c r="F170" s="238"/>
      <c r="G170" s="238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127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">
      <c r="A171" s="224" t="s">
        <v>115</v>
      </c>
      <c r="B171" s="225" t="s">
        <v>76</v>
      </c>
      <c r="C171" s="244" t="s">
        <v>77</v>
      </c>
      <c r="D171" s="226"/>
      <c r="E171" s="227"/>
      <c r="F171" s="228"/>
      <c r="G171" s="228">
        <f>SUMIF(AG172:AG202,"&lt;&gt;NOR",G172:G202)</f>
        <v>0</v>
      </c>
      <c r="H171" s="228"/>
      <c r="I171" s="228">
        <f>SUM(I172:I202)</f>
        <v>0</v>
      </c>
      <c r="J171" s="228"/>
      <c r="K171" s="228">
        <f>SUM(K172:K202)</f>
        <v>0</v>
      </c>
      <c r="L171" s="228"/>
      <c r="M171" s="228">
        <f>SUM(M172:M202)</f>
        <v>0</v>
      </c>
      <c r="N171" s="227"/>
      <c r="O171" s="227">
        <f>SUM(O172:O202)</f>
        <v>198.72</v>
      </c>
      <c r="P171" s="227"/>
      <c r="Q171" s="227">
        <f>SUM(Q172:Q202)</f>
        <v>0</v>
      </c>
      <c r="R171" s="228"/>
      <c r="S171" s="228"/>
      <c r="T171" s="229"/>
      <c r="U171" s="223"/>
      <c r="V171" s="223">
        <f>SUM(V172:V202)</f>
        <v>273.25</v>
      </c>
      <c r="W171" s="223"/>
      <c r="X171" s="223"/>
      <c r="AG171" t="s">
        <v>116</v>
      </c>
    </row>
    <row r="172" spans="1:60" ht="22.5" outlineLevel="1" x14ac:dyDescent="0.2">
      <c r="A172" s="231">
        <v>34</v>
      </c>
      <c r="B172" s="232" t="s">
        <v>281</v>
      </c>
      <c r="C172" s="245" t="s">
        <v>282</v>
      </c>
      <c r="D172" s="233" t="s">
        <v>135</v>
      </c>
      <c r="E172" s="234">
        <v>908.25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4">
        <v>0.19189000000000001</v>
      </c>
      <c r="O172" s="234">
        <f>ROUND(E172*N172,2)</f>
        <v>174.28</v>
      </c>
      <c r="P172" s="234">
        <v>0</v>
      </c>
      <c r="Q172" s="234">
        <f>ROUND(E172*P172,2)</f>
        <v>0</v>
      </c>
      <c r="R172" s="236" t="s">
        <v>120</v>
      </c>
      <c r="S172" s="236" t="s">
        <v>121</v>
      </c>
      <c r="T172" s="237" t="s">
        <v>121</v>
      </c>
      <c r="U172" s="220">
        <v>0.16</v>
      </c>
      <c r="V172" s="220">
        <f>ROUND(E172*U172,2)</f>
        <v>145.32</v>
      </c>
      <c r="W172" s="220"/>
      <c r="X172" s="220" t="s">
        <v>122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123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8" t="s">
        <v>283</v>
      </c>
      <c r="D173" s="240"/>
      <c r="E173" s="240"/>
      <c r="F173" s="240"/>
      <c r="G173" s="24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6" t="s">
        <v>284</v>
      </c>
      <c r="D174" s="221"/>
      <c r="E174" s="222">
        <v>908.25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125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7"/>
      <c r="D175" s="238"/>
      <c r="E175" s="238"/>
      <c r="F175" s="238"/>
      <c r="G175" s="238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127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45" outlineLevel="1" x14ac:dyDescent="0.2">
      <c r="A176" s="231">
        <v>35</v>
      </c>
      <c r="B176" s="232" t="s">
        <v>285</v>
      </c>
      <c r="C176" s="245" t="s">
        <v>286</v>
      </c>
      <c r="D176" s="233" t="s">
        <v>135</v>
      </c>
      <c r="E176" s="234">
        <v>82.32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4">
        <v>0.26980999999999999</v>
      </c>
      <c r="O176" s="234">
        <f>ROUND(E176*N176,2)</f>
        <v>22.21</v>
      </c>
      <c r="P176" s="234">
        <v>0</v>
      </c>
      <c r="Q176" s="234">
        <f>ROUND(E176*P176,2)</f>
        <v>0</v>
      </c>
      <c r="R176" s="236" t="s">
        <v>120</v>
      </c>
      <c r="S176" s="236" t="s">
        <v>121</v>
      </c>
      <c r="T176" s="237" t="s">
        <v>121</v>
      </c>
      <c r="U176" s="220">
        <v>0.27</v>
      </c>
      <c r="V176" s="220">
        <f>ROUND(E176*U176,2)</f>
        <v>22.23</v>
      </c>
      <c r="W176" s="220"/>
      <c r="X176" s="220" t="s">
        <v>122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123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48" t="s">
        <v>287</v>
      </c>
      <c r="D177" s="240"/>
      <c r="E177" s="240"/>
      <c r="F177" s="240"/>
      <c r="G177" s="24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46" t="s">
        <v>288</v>
      </c>
      <c r="D178" s="221"/>
      <c r="E178" s="222">
        <v>44.625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125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6" t="s">
        <v>289</v>
      </c>
      <c r="D179" s="221"/>
      <c r="E179" s="222">
        <v>37.695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125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47"/>
      <c r="D180" s="238"/>
      <c r="E180" s="238"/>
      <c r="F180" s="238"/>
      <c r="G180" s="238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127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1">
        <v>36</v>
      </c>
      <c r="B181" s="232" t="s">
        <v>290</v>
      </c>
      <c r="C181" s="245" t="s">
        <v>291</v>
      </c>
      <c r="D181" s="233" t="s">
        <v>135</v>
      </c>
      <c r="E181" s="234">
        <v>37.695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5.9049999999999998E-2</v>
      </c>
      <c r="O181" s="234">
        <f>ROUND(E181*N181,2)</f>
        <v>2.23</v>
      </c>
      <c r="P181" s="234">
        <v>0</v>
      </c>
      <c r="Q181" s="234">
        <f>ROUND(E181*P181,2)</f>
        <v>0</v>
      </c>
      <c r="R181" s="236" t="s">
        <v>120</v>
      </c>
      <c r="S181" s="236" t="s">
        <v>121</v>
      </c>
      <c r="T181" s="237" t="s">
        <v>121</v>
      </c>
      <c r="U181" s="220">
        <v>0.26</v>
      </c>
      <c r="V181" s="220">
        <f>ROUND(E181*U181,2)</f>
        <v>9.8000000000000007</v>
      </c>
      <c r="W181" s="220"/>
      <c r="X181" s="220" t="s">
        <v>122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123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46" t="s">
        <v>292</v>
      </c>
      <c r="D182" s="221"/>
      <c r="E182" s="222">
        <v>37.695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125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47"/>
      <c r="D183" s="238"/>
      <c r="E183" s="238"/>
      <c r="F183" s="238"/>
      <c r="G183" s="238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127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1">
        <v>37</v>
      </c>
      <c r="B184" s="232" t="s">
        <v>293</v>
      </c>
      <c r="C184" s="245" t="s">
        <v>294</v>
      </c>
      <c r="D184" s="233" t="s">
        <v>135</v>
      </c>
      <c r="E184" s="234">
        <v>211.4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4">
        <v>1.0000000000000001E-5</v>
      </c>
      <c r="O184" s="234">
        <f>ROUND(E184*N184,2)</f>
        <v>0</v>
      </c>
      <c r="P184" s="234">
        <v>0</v>
      </c>
      <c r="Q184" s="234">
        <f>ROUND(E184*P184,2)</f>
        <v>0</v>
      </c>
      <c r="R184" s="236" t="s">
        <v>120</v>
      </c>
      <c r="S184" s="236" t="s">
        <v>121</v>
      </c>
      <c r="T184" s="237" t="s">
        <v>121</v>
      </c>
      <c r="U184" s="220">
        <v>7.0000000000000007E-2</v>
      </c>
      <c r="V184" s="220">
        <f>ROUND(E184*U184,2)</f>
        <v>14.8</v>
      </c>
      <c r="W184" s="220"/>
      <c r="X184" s="220" t="s">
        <v>122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123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48" t="s">
        <v>295</v>
      </c>
      <c r="D185" s="240"/>
      <c r="E185" s="240"/>
      <c r="F185" s="240"/>
      <c r="G185" s="24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46" t="s">
        <v>296</v>
      </c>
      <c r="D186" s="221"/>
      <c r="E186" s="222">
        <v>211.4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125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47"/>
      <c r="D187" s="238"/>
      <c r="E187" s="238"/>
      <c r="F187" s="238"/>
      <c r="G187" s="238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127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1">
        <v>38</v>
      </c>
      <c r="B188" s="232" t="s">
        <v>297</v>
      </c>
      <c r="C188" s="245" t="s">
        <v>298</v>
      </c>
      <c r="D188" s="233" t="s">
        <v>135</v>
      </c>
      <c r="E188" s="234">
        <v>211.4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4">
        <v>0</v>
      </c>
      <c r="O188" s="234">
        <f>ROUND(E188*N188,2)</f>
        <v>0</v>
      </c>
      <c r="P188" s="234">
        <v>0</v>
      </c>
      <c r="Q188" s="234">
        <f>ROUND(E188*P188,2)</f>
        <v>0</v>
      </c>
      <c r="R188" s="236" t="s">
        <v>120</v>
      </c>
      <c r="S188" s="236" t="s">
        <v>121</v>
      </c>
      <c r="T188" s="237" t="s">
        <v>121</v>
      </c>
      <c r="U188" s="220">
        <v>0.36</v>
      </c>
      <c r="V188" s="220">
        <f>ROUND(E188*U188,2)</f>
        <v>76.099999999999994</v>
      </c>
      <c r="W188" s="220"/>
      <c r="X188" s="220" t="s">
        <v>122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123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48" t="s">
        <v>299</v>
      </c>
      <c r="D189" s="240"/>
      <c r="E189" s="240"/>
      <c r="F189" s="240"/>
      <c r="G189" s="24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131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46" t="s">
        <v>300</v>
      </c>
      <c r="D190" s="221"/>
      <c r="E190" s="222">
        <v>211.4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125</v>
      </c>
      <c r="AH190" s="210">
        <v>5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47"/>
      <c r="D191" s="238"/>
      <c r="E191" s="238"/>
      <c r="F191" s="238"/>
      <c r="G191" s="238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127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1">
        <v>39</v>
      </c>
      <c r="B192" s="232" t="s">
        <v>301</v>
      </c>
      <c r="C192" s="245" t="s">
        <v>302</v>
      </c>
      <c r="D192" s="233" t="s">
        <v>135</v>
      </c>
      <c r="E192" s="234">
        <v>56.5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0</v>
      </c>
      <c r="O192" s="234">
        <f>ROUND(E192*N192,2)</f>
        <v>0</v>
      </c>
      <c r="P192" s="234">
        <v>0</v>
      </c>
      <c r="Q192" s="234">
        <f>ROUND(E192*P192,2)</f>
        <v>0</v>
      </c>
      <c r="R192" s="236" t="s">
        <v>120</v>
      </c>
      <c r="S192" s="236" t="s">
        <v>121</v>
      </c>
      <c r="T192" s="237" t="s">
        <v>121</v>
      </c>
      <c r="U192" s="220">
        <v>0.04</v>
      </c>
      <c r="V192" s="220">
        <f>ROUND(E192*U192,2)</f>
        <v>2.2599999999999998</v>
      </c>
      <c r="W192" s="220"/>
      <c r="X192" s="220" t="s">
        <v>122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123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48" t="s">
        <v>303</v>
      </c>
      <c r="D193" s="240"/>
      <c r="E193" s="240"/>
      <c r="F193" s="240"/>
      <c r="G193" s="24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131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46" t="s">
        <v>304</v>
      </c>
      <c r="D194" s="221"/>
      <c r="E194" s="222">
        <v>56.5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125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47"/>
      <c r="D195" s="238"/>
      <c r="E195" s="238"/>
      <c r="F195" s="238"/>
      <c r="G195" s="238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127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1">
        <v>40</v>
      </c>
      <c r="B196" s="232" t="s">
        <v>305</v>
      </c>
      <c r="C196" s="245" t="s">
        <v>306</v>
      </c>
      <c r="D196" s="233" t="s">
        <v>119</v>
      </c>
      <c r="E196" s="234">
        <v>685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4">
        <v>0</v>
      </c>
      <c r="O196" s="234">
        <f>ROUND(E196*N196,2)</f>
        <v>0</v>
      </c>
      <c r="P196" s="234">
        <v>0</v>
      </c>
      <c r="Q196" s="234">
        <f>ROUND(E196*P196,2)</f>
        <v>0</v>
      </c>
      <c r="R196" s="236" t="s">
        <v>120</v>
      </c>
      <c r="S196" s="236" t="s">
        <v>121</v>
      </c>
      <c r="T196" s="237" t="s">
        <v>121</v>
      </c>
      <c r="U196" s="220">
        <v>0</v>
      </c>
      <c r="V196" s="220">
        <f>ROUND(E196*U196,2)</f>
        <v>0</v>
      </c>
      <c r="W196" s="220"/>
      <c r="X196" s="220" t="s">
        <v>122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123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46" t="s">
        <v>280</v>
      </c>
      <c r="D197" s="221"/>
      <c r="E197" s="222">
        <v>685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125</v>
      </c>
      <c r="AH197" s="210">
        <v>5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47"/>
      <c r="D198" s="238"/>
      <c r="E198" s="238"/>
      <c r="F198" s="238"/>
      <c r="G198" s="238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127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1">
        <v>41</v>
      </c>
      <c r="B199" s="232" t="s">
        <v>307</v>
      </c>
      <c r="C199" s="245" t="s">
        <v>308</v>
      </c>
      <c r="D199" s="233" t="s">
        <v>119</v>
      </c>
      <c r="E199" s="234">
        <v>685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4">
        <v>0</v>
      </c>
      <c r="O199" s="234">
        <f>ROUND(E199*N199,2)</f>
        <v>0</v>
      </c>
      <c r="P199" s="234">
        <v>0</v>
      </c>
      <c r="Q199" s="234">
        <f>ROUND(E199*P199,2)</f>
        <v>0</v>
      </c>
      <c r="R199" s="236" t="s">
        <v>120</v>
      </c>
      <c r="S199" s="236" t="s">
        <v>121</v>
      </c>
      <c r="T199" s="237" t="s">
        <v>121</v>
      </c>
      <c r="U199" s="220">
        <v>4.0000000000000001E-3</v>
      </c>
      <c r="V199" s="220">
        <f>ROUND(E199*U199,2)</f>
        <v>2.74</v>
      </c>
      <c r="W199" s="220"/>
      <c r="X199" s="220" t="s">
        <v>122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123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48" t="s">
        <v>309</v>
      </c>
      <c r="D200" s="240"/>
      <c r="E200" s="240"/>
      <c r="F200" s="240"/>
      <c r="G200" s="24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131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46" t="s">
        <v>280</v>
      </c>
      <c r="D201" s="221"/>
      <c r="E201" s="222">
        <v>685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125</v>
      </c>
      <c r="AH201" s="210">
        <v>5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47"/>
      <c r="D202" s="238"/>
      <c r="E202" s="238"/>
      <c r="F202" s="238"/>
      <c r="G202" s="238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127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24" t="s">
        <v>115</v>
      </c>
      <c r="B203" s="225" t="s">
        <v>78</v>
      </c>
      <c r="C203" s="244" t="s">
        <v>79</v>
      </c>
      <c r="D203" s="226"/>
      <c r="E203" s="227"/>
      <c r="F203" s="228"/>
      <c r="G203" s="228">
        <f>SUMIF(AG204:AG206,"&lt;&gt;NOR",G204:G206)</f>
        <v>0</v>
      </c>
      <c r="H203" s="228"/>
      <c r="I203" s="228">
        <f>SUM(I204:I206)</f>
        <v>0</v>
      </c>
      <c r="J203" s="228"/>
      <c r="K203" s="228">
        <f>SUM(K204:K206)</f>
        <v>0</v>
      </c>
      <c r="L203" s="228"/>
      <c r="M203" s="228">
        <f>SUM(M204:M206)</f>
        <v>0</v>
      </c>
      <c r="N203" s="227"/>
      <c r="O203" s="227">
        <f>SUM(O204:O206)</f>
        <v>0</v>
      </c>
      <c r="P203" s="227"/>
      <c r="Q203" s="227">
        <f>SUM(Q204:Q206)</f>
        <v>0</v>
      </c>
      <c r="R203" s="228"/>
      <c r="S203" s="228"/>
      <c r="T203" s="229"/>
      <c r="U203" s="223"/>
      <c r="V203" s="223">
        <f>SUM(V204:V206)</f>
        <v>24.85</v>
      </c>
      <c r="W203" s="223"/>
      <c r="X203" s="223"/>
      <c r="AG203" t="s">
        <v>116</v>
      </c>
    </row>
    <row r="204" spans="1:60" outlineLevel="1" x14ac:dyDescent="0.2">
      <c r="A204" s="231">
        <v>42</v>
      </c>
      <c r="B204" s="232" t="s">
        <v>310</v>
      </c>
      <c r="C204" s="245" t="s">
        <v>311</v>
      </c>
      <c r="D204" s="233" t="s">
        <v>312</v>
      </c>
      <c r="E204" s="234">
        <v>1553.30179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4">
        <v>0</v>
      </c>
      <c r="O204" s="234">
        <f>ROUND(E204*N204,2)</f>
        <v>0</v>
      </c>
      <c r="P204" s="234">
        <v>0</v>
      </c>
      <c r="Q204" s="234">
        <f>ROUND(E204*P204,2)</f>
        <v>0</v>
      </c>
      <c r="R204" s="236" t="s">
        <v>120</v>
      </c>
      <c r="S204" s="236" t="s">
        <v>121</v>
      </c>
      <c r="T204" s="237" t="s">
        <v>121</v>
      </c>
      <c r="U204" s="220">
        <v>1.6E-2</v>
      </c>
      <c r="V204" s="220">
        <f>ROUND(E204*U204,2)</f>
        <v>24.85</v>
      </c>
      <c r="W204" s="220"/>
      <c r="X204" s="220" t="s">
        <v>313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314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48" t="s">
        <v>315</v>
      </c>
      <c r="D205" s="240"/>
      <c r="E205" s="240"/>
      <c r="F205" s="240"/>
      <c r="G205" s="24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131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47"/>
      <c r="D206" s="238"/>
      <c r="E206" s="238"/>
      <c r="F206" s="238"/>
      <c r="G206" s="238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127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24" t="s">
        <v>115</v>
      </c>
      <c r="B207" s="225" t="s">
        <v>84</v>
      </c>
      <c r="C207" s="244" t="s">
        <v>85</v>
      </c>
      <c r="D207" s="226"/>
      <c r="E207" s="227"/>
      <c r="F207" s="228"/>
      <c r="G207" s="228">
        <f>SUMIF(AG208:AG225,"&lt;&gt;NOR",G208:G225)</f>
        <v>0</v>
      </c>
      <c r="H207" s="228"/>
      <c r="I207" s="228">
        <f>SUM(I208:I225)</f>
        <v>0</v>
      </c>
      <c r="J207" s="228"/>
      <c r="K207" s="228">
        <f>SUM(K208:K225)</f>
        <v>0</v>
      </c>
      <c r="L207" s="228"/>
      <c r="M207" s="228">
        <f>SUM(M208:M225)</f>
        <v>0</v>
      </c>
      <c r="N207" s="227"/>
      <c r="O207" s="227">
        <f>SUM(O208:O225)</f>
        <v>0</v>
      </c>
      <c r="P207" s="227"/>
      <c r="Q207" s="227">
        <f>SUM(Q208:Q225)</f>
        <v>0</v>
      </c>
      <c r="R207" s="228"/>
      <c r="S207" s="228"/>
      <c r="T207" s="229"/>
      <c r="U207" s="223"/>
      <c r="V207" s="223">
        <f>SUM(V208:V225)</f>
        <v>102.92</v>
      </c>
      <c r="W207" s="223"/>
      <c r="X207" s="223"/>
      <c r="AG207" t="s">
        <v>116</v>
      </c>
    </row>
    <row r="208" spans="1:60" outlineLevel="1" x14ac:dyDescent="0.2">
      <c r="A208" s="231">
        <v>43</v>
      </c>
      <c r="B208" s="232" t="s">
        <v>316</v>
      </c>
      <c r="C208" s="245" t="s">
        <v>317</v>
      </c>
      <c r="D208" s="233" t="s">
        <v>312</v>
      </c>
      <c r="E208" s="234">
        <v>630.6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6"/>
      <c r="S208" s="236" t="s">
        <v>318</v>
      </c>
      <c r="T208" s="237" t="s">
        <v>319</v>
      </c>
      <c r="U208" s="220">
        <v>0</v>
      </c>
      <c r="V208" s="220">
        <f>ROUND(E208*U208,2)</f>
        <v>0</v>
      </c>
      <c r="W208" s="220"/>
      <c r="X208" s="220" t="s">
        <v>122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123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46" t="s">
        <v>320</v>
      </c>
      <c r="D209" s="221"/>
      <c r="E209" s="222">
        <v>630.6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125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47"/>
      <c r="D210" s="238"/>
      <c r="E210" s="238"/>
      <c r="F210" s="238"/>
      <c r="G210" s="238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127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1">
        <v>44</v>
      </c>
      <c r="B211" s="232" t="s">
        <v>321</v>
      </c>
      <c r="C211" s="245" t="s">
        <v>322</v>
      </c>
      <c r="D211" s="233" t="s">
        <v>312</v>
      </c>
      <c r="E211" s="234">
        <v>34.894799999999996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0</v>
      </c>
      <c r="O211" s="234">
        <f>ROUND(E211*N211,2)</f>
        <v>0</v>
      </c>
      <c r="P211" s="234">
        <v>0</v>
      </c>
      <c r="Q211" s="234">
        <f>ROUND(E211*P211,2)</f>
        <v>0</v>
      </c>
      <c r="R211" s="236"/>
      <c r="S211" s="236" t="s">
        <v>318</v>
      </c>
      <c r="T211" s="237" t="s">
        <v>121</v>
      </c>
      <c r="U211" s="220">
        <v>0</v>
      </c>
      <c r="V211" s="220">
        <f>ROUND(E211*U211,2)</f>
        <v>0</v>
      </c>
      <c r="W211" s="220"/>
      <c r="X211" s="220" t="s">
        <v>122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123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46" t="s">
        <v>323</v>
      </c>
      <c r="D212" s="221"/>
      <c r="E212" s="222">
        <v>34.894799999999996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125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7"/>
      <c r="D213" s="238"/>
      <c r="E213" s="238"/>
      <c r="F213" s="238"/>
      <c r="G213" s="238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127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1">
        <v>45</v>
      </c>
      <c r="B214" s="232" t="s">
        <v>324</v>
      </c>
      <c r="C214" s="245" t="s">
        <v>325</v>
      </c>
      <c r="D214" s="233" t="s">
        <v>312</v>
      </c>
      <c r="E214" s="234">
        <v>252.24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0</v>
      </c>
      <c r="O214" s="234">
        <f>ROUND(E214*N214,2)</f>
        <v>0</v>
      </c>
      <c r="P214" s="234">
        <v>0</v>
      </c>
      <c r="Q214" s="234">
        <f>ROUND(E214*P214,2)</f>
        <v>0</v>
      </c>
      <c r="R214" s="236"/>
      <c r="S214" s="236" t="s">
        <v>318</v>
      </c>
      <c r="T214" s="237" t="s">
        <v>121</v>
      </c>
      <c r="U214" s="220">
        <v>0</v>
      </c>
      <c r="V214" s="220">
        <f>ROUND(E214*U214,2)</f>
        <v>0</v>
      </c>
      <c r="W214" s="220"/>
      <c r="X214" s="220" t="s">
        <v>122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123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9" t="s">
        <v>326</v>
      </c>
      <c r="D215" s="241"/>
      <c r="E215" s="241"/>
      <c r="F215" s="241"/>
      <c r="G215" s="241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189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46" t="s">
        <v>327</v>
      </c>
      <c r="D216" s="221"/>
      <c r="E216" s="222">
        <v>252.24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125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47"/>
      <c r="D217" s="238"/>
      <c r="E217" s="238"/>
      <c r="F217" s="238"/>
      <c r="G217" s="238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127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31">
        <v>46</v>
      </c>
      <c r="B218" s="232" t="s">
        <v>328</v>
      </c>
      <c r="C218" s="245" t="s">
        <v>329</v>
      </c>
      <c r="D218" s="233" t="s">
        <v>312</v>
      </c>
      <c r="E218" s="234">
        <v>944.26599999999996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4">
        <v>0</v>
      </c>
      <c r="O218" s="234">
        <f>ROUND(E218*N218,2)</f>
        <v>0</v>
      </c>
      <c r="P218" s="234">
        <v>0</v>
      </c>
      <c r="Q218" s="234">
        <f>ROUND(E218*P218,2)</f>
        <v>0</v>
      </c>
      <c r="R218" s="236" t="s">
        <v>120</v>
      </c>
      <c r="S218" s="236" t="s">
        <v>121</v>
      </c>
      <c r="T218" s="237" t="s">
        <v>121</v>
      </c>
      <c r="U218" s="220">
        <v>0.01</v>
      </c>
      <c r="V218" s="220">
        <f>ROUND(E218*U218,2)</f>
        <v>9.44</v>
      </c>
      <c r="W218" s="220"/>
      <c r="X218" s="220" t="s">
        <v>330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331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1"/>
      <c r="D219" s="243"/>
      <c r="E219" s="243"/>
      <c r="F219" s="243"/>
      <c r="G219" s="243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127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1">
        <v>47</v>
      </c>
      <c r="B220" s="232" t="s">
        <v>332</v>
      </c>
      <c r="C220" s="245" t="s">
        <v>333</v>
      </c>
      <c r="D220" s="233" t="s">
        <v>312</v>
      </c>
      <c r="E220" s="234">
        <v>13219.724</v>
      </c>
      <c r="F220" s="235"/>
      <c r="G220" s="236">
        <f>ROUND(E220*F220,2)</f>
        <v>0</v>
      </c>
      <c r="H220" s="235"/>
      <c r="I220" s="236">
        <f>ROUND(E220*H220,2)</f>
        <v>0</v>
      </c>
      <c r="J220" s="235"/>
      <c r="K220" s="236">
        <f>ROUND(E220*J220,2)</f>
        <v>0</v>
      </c>
      <c r="L220" s="236">
        <v>21</v>
      </c>
      <c r="M220" s="236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6" t="s">
        <v>120</v>
      </c>
      <c r="S220" s="236" t="s">
        <v>121</v>
      </c>
      <c r="T220" s="237" t="s">
        <v>121</v>
      </c>
      <c r="U220" s="220">
        <v>0</v>
      </c>
      <c r="V220" s="220">
        <f>ROUND(E220*U220,2)</f>
        <v>0</v>
      </c>
      <c r="W220" s="220"/>
      <c r="X220" s="220" t="s">
        <v>330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331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49" t="s">
        <v>334</v>
      </c>
      <c r="D221" s="241"/>
      <c r="E221" s="241"/>
      <c r="F221" s="241"/>
      <c r="G221" s="241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189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47"/>
      <c r="D222" s="238"/>
      <c r="E222" s="238"/>
      <c r="F222" s="238"/>
      <c r="G222" s="238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127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1">
        <v>48</v>
      </c>
      <c r="B223" s="232" t="s">
        <v>335</v>
      </c>
      <c r="C223" s="245" t="s">
        <v>336</v>
      </c>
      <c r="D223" s="233" t="s">
        <v>312</v>
      </c>
      <c r="E223" s="234">
        <v>944.26599999999996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4">
        <v>0</v>
      </c>
      <c r="O223" s="234">
        <f>ROUND(E223*N223,2)</f>
        <v>0</v>
      </c>
      <c r="P223" s="234">
        <v>0</v>
      </c>
      <c r="Q223" s="234">
        <f>ROUND(E223*P223,2)</f>
        <v>0</v>
      </c>
      <c r="R223" s="236" t="s">
        <v>120</v>
      </c>
      <c r="S223" s="236" t="s">
        <v>121</v>
      </c>
      <c r="T223" s="237" t="s">
        <v>121</v>
      </c>
      <c r="U223" s="220">
        <v>9.9000000000000005E-2</v>
      </c>
      <c r="V223" s="220">
        <f>ROUND(E223*U223,2)</f>
        <v>93.48</v>
      </c>
      <c r="W223" s="220"/>
      <c r="X223" s="220" t="s">
        <v>330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331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48" t="s">
        <v>337</v>
      </c>
      <c r="D224" s="240"/>
      <c r="E224" s="240"/>
      <c r="F224" s="240"/>
      <c r="G224" s="24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131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47"/>
      <c r="D225" s="238"/>
      <c r="E225" s="238"/>
      <c r="F225" s="238"/>
      <c r="G225" s="238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127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3"/>
      <c r="B226" s="4"/>
      <c r="C226" s="252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AE226">
        <v>15</v>
      </c>
      <c r="AF226">
        <v>21</v>
      </c>
      <c r="AG226" t="s">
        <v>102</v>
      </c>
    </row>
    <row r="227" spans="1:60" x14ac:dyDescent="0.2">
      <c r="A227" s="213"/>
      <c r="B227" s="214" t="s">
        <v>29</v>
      </c>
      <c r="C227" s="253"/>
      <c r="D227" s="215"/>
      <c r="E227" s="216"/>
      <c r="F227" s="216"/>
      <c r="G227" s="230">
        <f>G8+G67+G79+G165+G171+G203+G207</f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AE227">
        <f>SUMIF(L7:L225,AE226,G7:G225)</f>
        <v>0</v>
      </c>
      <c r="AF227">
        <f>SUMIF(L7:L225,AF226,G7:G225)</f>
        <v>0</v>
      </c>
      <c r="AG227" t="s">
        <v>338</v>
      </c>
    </row>
    <row r="228" spans="1:60" x14ac:dyDescent="0.2">
      <c r="C228" s="254"/>
      <c r="D228" s="10"/>
      <c r="AG228" t="s">
        <v>339</v>
      </c>
    </row>
    <row r="229" spans="1:60" x14ac:dyDescent="0.2">
      <c r="D229" s="10"/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JhVnoc0iQGiXOGyuh4JVdz5jA7f6g02Ec1nPKAWFRpEGgqorbxY5+kPgmviWyiWAy8TKQP6ZRPMDn+GebBXg==" saltValue="2c4k4lTlzoNBpdHNG4KHrw==" spinCount="100000" sheet="1"/>
  <mergeCells count="102">
    <mergeCell ref="C217:G217"/>
    <mergeCell ref="C219:G219"/>
    <mergeCell ref="C221:G221"/>
    <mergeCell ref="C222:G222"/>
    <mergeCell ref="C224:G224"/>
    <mergeCell ref="C225:G225"/>
    <mergeCell ref="C202:G202"/>
    <mergeCell ref="C205:G205"/>
    <mergeCell ref="C206:G206"/>
    <mergeCell ref="C210:G210"/>
    <mergeCell ref="C213:G213"/>
    <mergeCell ref="C215:G215"/>
    <mergeCell ref="C189:G189"/>
    <mergeCell ref="C191:G191"/>
    <mergeCell ref="C193:G193"/>
    <mergeCell ref="C195:G195"/>
    <mergeCell ref="C198:G198"/>
    <mergeCell ref="C200:G200"/>
    <mergeCell ref="C175:G175"/>
    <mergeCell ref="C177:G177"/>
    <mergeCell ref="C180:G180"/>
    <mergeCell ref="C183:G183"/>
    <mergeCell ref="C185:G185"/>
    <mergeCell ref="C187:G187"/>
    <mergeCell ref="C161:G161"/>
    <mergeCell ref="C164:G164"/>
    <mergeCell ref="C167:G167"/>
    <mergeCell ref="C168:G168"/>
    <mergeCell ref="C170:G170"/>
    <mergeCell ref="C173:G173"/>
    <mergeCell ref="C148:G148"/>
    <mergeCell ref="C149:G149"/>
    <mergeCell ref="C150:G150"/>
    <mergeCell ref="C152:G152"/>
    <mergeCell ref="C155:G155"/>
    <mergeCell ref="C158:G158"/>
    <mergeCell ref="C133:G133"/>
    <mergeCell ref="C138:G138"/>
    <mergeCell ref="C140:G140"/>
    <mergeCell ref="C142:G142"/>
    <mergeCell ref="C145:G145"/>
    <mergeCell ref="C147:G147"/>
    <mergeCell ref="C124:G124"/>
    <mergeCell ref="C125:G125"/>
    <mergeCell ref="C126:G126"/>
    <mergeCell ref="C127:G127"/>
    <mergeCell ref="C128:G128"/>
    <mergeCell ref="C131:G131"/>
    <mergeCell ref="C116:G116"/>
    <mergeCell ref="C118:G118"/>
    <mergeCell ref="C120:G120"/>
    <mergeCell ref="C121:G121"/>
    <mergeCell ref="C122:G122"/>
    <mergeCell ref="C123:G123"/>
    <mergeCell ref="C93:G93"/>
    <mergeCell ref="C96:G96"/>
    <mergeCell ref="C100:G100"/>
    <mergeCell ref="C104:G104"/>
    <mergeCell ref="C109:G109"/>
    <mergeCell ref="C114:G114"/>
    <mergeCell ref="C78:G78"/>
    <mergeCell ref="C83:G83"/>
    <mergeCell ref="C86:G86"/>
    <mergeCell ref="C88:G88"/>
    <mergeCell ref="C90:G90"/>
    <mergeCell ref="C92:G92"/>
    <mergeCell ref="C71:G71"/>
    <mergeCell ref="C72:G72"/>
    <mergeCell ref="C73:G73"/>
    <mergeCell ref="C74:G74"/>
    <mergeCell ref="C75:G75"/>
    <mergeCell ref="C76:G76"/>
    <mergeCell ref="C59:G59"/>
    <mergeCell ref="C61:G61"/>
    <mergeCell ref="C63:G63"/>
    <mergeCell ref="C66:G66"/>
    <mergeCell ref="C69:G69"/>
    <mergeCell ref="C70:G70"/>
    <mergeCell ref="C47:G47"/>
    <mergeCell ref="C49:G49"/>
    <mergeCell ref="C51:G51"/>
    <mergeCell ref="C53:G53"/>
    <mergeCell ref="C55:G55"/>
    <mergeCell ref="C57:G57"/>
    <mergeCell ref="C35:G35"/>
    <mergeCell ref="C37:G37"/>
    <mergeCell ref="C39:G39"/>
    <mergeCell ref="C41:G41"/>
    <mergeCell ref="C43:G43"/>
    <mergeCell ref="C45:G45"/>
    <mergeCell ref="C17:G17"/>
    <mergeCell ref="C19:G19"/>
    <mergeCell ref="C22:G22"/>
    <mergeCell ref="C24:G24"/>
    <mergeCell ref="C31:G31"/>
    <mergeCell ref="C33:G33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CF46-A566-430C-944A-ABF66A53925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89</v>
      </c>
      <c r="B1" s="195"/>
      <c r="C1" s="195"/>
      <c r="D1" s="195"/>
      <c r="E1" s="195"/>
      <c r="F1" s="195"/>
      <c r="G1" s="195"/>
      <c r="AG1" t="s">
        <v>90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91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91</v>
      </c>
      <c r="AG3" t="s">
        <v>92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93</v>
      </c>
    </row>
    <row r="5" spans="1:60" x14ac:dyDescent="0.2">
      <c r="D5" s="10"/>
    </row>
    <row r="6" spans="1:60" ht="38.25" x14ac:dyDescent="0.2">
      <c r="A6" s="206" t="s">
        <v>94</v>
      </c>
      <c r="B6" s="208" t="s">
        <v>95</v>
      </c>
      <c r="C6" s="208" t="s">
        <v>96</v>
      </c>
      <c r="D6" s="207" t="s">
        <v>97</v>
      </c>
      <c r="E6" s="206" t="s">
        <v>98</v>
      </c>
      <c r="F6" s="205" t="s">
        <v>99</v>
      </c>
      <c r="G6" s="206" t="s">
        <v>29</v>
      </c>
      <c r="H6" s="209" t="s">
        <v>30</v>
      </c>
      <c r="I6" s="209" t="s">
        <v>100</v>
      </c>
      <c r="J6" s="209" t="s">
        <v>31</v>
      </c>
      <c r="K6" s="209" t="s">
        <v>101</v>
      </c>
      <c r="L6" s="209" t="s">
        <v>102</v>
      </c>
      <c r="M6" s="209" t="s">
        <v>103</v>
      </c>
      <c r="N6" s="209" t="s">
        <v>104</v>
      </c>
      <c r="O6" s="209" t="s">
        <v>105</v>
      </c>
      <c r="P6" s="209" t="s">
        <v>106</v>
      </c>
      <c r="Q6" s="209" t="s">
        <v>107</v>
      </c>
      <c r="R6" s="209" t="s">
        <v>108</v>
      </c>
      <c r="S6" s="209" t="s">
        <v>109</v>
      </c>
      <c r="T6" s="209" t="s">
        <v>110</v>
      </c>
      <c r="U6" s="209" t="s">
        <v>111</v>
      </c>
      <c r="V6" s="209" t="s">
        <v>112</v>
      </c>
      <c r="W6" s="209" t="s">
        <v>113</v>
      </c>
      <c r="X6" s="209" t="s">
        <v>114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115</v>
      </c>
      <c r="B8" s="225" t="s">
        <v>80</v>
      </c>
      <c r="C8" s="244" t="s">
        <v>81</v>
      </c>
      <c r="D8" s="226"/>
      <c r="E8" s="227"/>
      <c r="F8" s="228"/>
      <c r="G8" s="228">
        <f>SUMIF(AG9:AG30,"&lt;&gt;NOR",G9:G30)</f>
        <v>0</v>
      </c>
      <c r="H8" s="228"/>
      <c r="I8" s="228">
        <f>SUM(I9:I30)</f>
        <v>0</v>
      </c>
      <c r="J8" s="228"/>
      <c r="K8" s="228">
        <f>SUM(K9:K30)</f>
        <v>0</v>
      </c>
      <c r="L8" s="228"/>
      <c r="M8" s="228">
        <f>SUM(M9:M30)</f>
        <v>0</v>
      </c>
      <c r="N8" s="227"/>
      <c r="O8" s="227">
        <f>SUM(O9:O30)</f>
        <v>1.1599999999999999</v>
      </c>
      <c r="P8" s="227"/>
      <c r="Q8" s="227">
        <f>SUM(Q9:Q30)</f>
        <v>0</v>
      </c>
      <c r="R8" s="228"/>
      <c r="S8" s="228"/>
      <c r="T8" s="229"/>
      <c r="U8" s="223"/>
      <c r="V8" s="223">
        <f>SUM(V9:V30)</f>
        <v>292.33000000000004</v>
      </c>
      <c r="W8" s="223"/>
      <c r="X8" s="223"/>
      <c r="AG8" t="s">
        <v>116</v>
      </c>
    </row>
    <row r="9" spans="1:60" outlineLevel="1" x14ac:dyDescent="0.2">
      <c r="A9" s="231">
        <v>1</v>
      </c>
      <c r="B9" s="232" t="s">
        <v>340</v>
      </c>
      <c r="C9" s="245" t="s">
        <v>341</v>
      </c>
      <c r="D9" s="233" t="s">
        <v>135</v>
      </c>
      <c r="E9" s="234">
        <v>943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80</v>
      </c>
      <c r="S9" s="236" t="s">
        <v>121</v>
      </c>
      <c r="T9" s="237" t="s">
        <v>121</v>
      </c>
      <c r="U9" s="220">
        <v>0.13</v>
      </c>
      <c r="V9" s="220">
        <f>ROUND(E9*U9,2)</f>
        <v>122.59</v>
      </c>
      <c r="W9" s="220"/>
      <c r="X9" s="220" t="s">
        <v>122</v>
      </c>
      <c r="Y9" s="210"/>
      <c r="Z9" s="210"/>
      <c r="AA9" s="210"/>
      <c r="AB9" s="210"/>
      <c r="AC9" s="210"/>
      <c r="AD9" s="210"/>
      <c r="AE9" s="210"/>
      <c r="AF9" s="210"/>
      <c r="AG9" s="210" t="s">
        <v>123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342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6" t="s">
        <v>343</v>
      </c>
      <c r="D11" s="221"/>
      <c r="E11" s="222">
        <v>495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6" t="s">
        <v>344</v>
      </c>
      <c r="D12" s="221"/>
      <c r="E12" s="222">
        <v>138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6" t="s">
        <v>345</v>
      </c>
      <c r="D13" s="221"/>
      <c r="E13" s="222">
        <v>210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125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6" t="s">
        <v>346</v>
      </c>
      <c r="D14" s="221"/>
      <c r="E14" s="222">
        <v>100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125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7"/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1">
        <v>2</v>
      </c>
      <c r="B16" s="232" t="s">
        <v>347</v>
      </c>
      <c r="C16" s="245" t="s">
        <v>348</v>
      </c>
      <c r="D16" s="233" t="s">
        <v>135</v>
      </c>
      <c r="E16" s="234">
        <v>943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1.0499999999999999E-3</v>
      </c>
      <c r="O16" s="234">
        <f>ROUND(E16*N16,2)</f>
        <v>0.99</v>
      </c>
      <c r="P16" s="234">
        <v>0</v>
      </c>
      <c r="Q16" s="234">
        <f>ROUND(E16*P16,2)</f>
        <v>0</v>
      </c>
      <c r="R16" s="236" t="s">
        <v>80</v>
      </c>
      <c r="S16" s="236" t="s">
        <v>121</v>
      </c>
      <c r="T16" s="237" t="s">
        <v>121</v>
      </c>
      <c r="U16" s="220">
        <v>0.18</v>
      </c>
      <c r="V16" s="220">
        <f>ROUND(E16*U16,2)</f>
        <v>169.74</v>
      </c>
      <c r="W16" s="220"/>
      <c r="X16" s="220" t="s">
        <v>122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349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189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6" t="s">
        <v>350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125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6" t="s">
        <v>351</v>
      </c>
      <c r="D19" s="221"/>
      <c r="E19" s="222">
        <v>495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125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6" t="s">
        <v>344</v>
      </c>
      <c r="D20" s="221"/>
      <c r="E20" s="222">
        <v>138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6" t="s">
        <v>345</v>
      </c>
      <c r="D21" s="221"/>
      <c r="E21" s="222">
        <v>210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125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6" t="s">
        <v>346</v>
      </c>
      <c r="D22" s="221"/>
      <c r="E22" s="222">
        <v>100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125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7"/>
      <c r="D23" s="238"/>
      <c r="E23" s="238"/>
      <c r="F23" s="238"/>
      <c r="G23" s="23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127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3</v>
      </c>
      <c r="B24" s="232" t="s">
        <v>352</v>
      </c>
      <c r="C24" s="245" t="s">
        <v>353</v>
      </c>
      <c r="D24" s="233" t="s">
        <v>135</v>
      </c>
      <c r="E24" s="234">
        <v>943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1.8000000000000001E-4</v>
      </c>
      <c r="O24" s="234">
        <f>ROUND(E24*N24,2)</f>
        <v>0.17</v>
      </c>
      <c r="P24" s="234">
        <v>0</v>
      </c>
      <c r="Q24" s="234">
        <f>ROUND(E24*P24,2)</f>
        <v>0</v>
      </c>
      <c r="R24" s="236"/>
      <c r="S24" s="236" t="s">
        <v>318</v>
      </c>
      <c r="T24" s="237" t="s">
        <v>354</v>
      </c>
      <c r="U24" s="220">
        <v>0</v>
      </c>
      <c r="V24" s="220">
        <f>ROUND(E24*U24,2)</f>
        <v>0</v>
      </c>
      <c r="W24" s="220"/>
      <c r="X24" s="220" t="s">
        <v>264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6" t="s">
        <v>355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125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6" t="s">
        <v>343</v>
      </c>
      <c r="D26" s="221"/>
      <c r="E26" s="222">
        <v>495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125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6" t="s">
        <v>344</v>
      </c>
      <c r="D27" s="221"/>
      <c r="E27" s="222">
        <v>138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125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345</v>
      </c>
      <c r="D28" s="221"/>
      <c r="E28" s="222">
        <v>210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125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6" t="s">
        <v>346</v>
      </c>
      <c r="D29" s="221"/>
      <c r="E29" s="222">
        <v>100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125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7"/>
      <c r="D30" s="238"/>
      <c r="E30" s="238"/>
      <c r="F30" s="238"/>
      <c r="G30" s="23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127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4" t="s">
        <v>115</v>
      </c>
      <c r="B31" s="225" t="s">
        <v>82</v>
      </c>
      <c r="C31" s="244" t="s">
        <v>83</v>
      </c>
      <c r="D31" s="226"/>
      <c r="E31" s="227"/>
      <c r="F31" s="228"/>
      <c r="G31" s="228">
        <f>SUMIF(AG32:AG57,"&lt;&gt;NOR",G32:G57)</f>
        <v>0</v>
      </c>
      <c r="H31" s="228"/>
      <c r="I31" s="228">
        <f>SUM(I32:I57)</f>
        <v>0</v>
      </c>
      <c r="J31" s="228"/>
      <c r="K31" s="228">
        <f>SUM(K32:K57)</f>
        <v>0</v>
      </c>
      <c r="L31" s="228"/>
      <c r="M31" s="228">
        <f>SUM(M32:M57)</f>
        <v>0</v>
      </c>
      <c r="N31" s="227"/>
      <c r="O31" s="227">
        <f>SUM(O32:O57)</f>
        <v>1.4200000000000002</v>
      </c>
      <c r="P31" s="227"/>
      <c r="Q31" s="227">
        <f>SUM(Q32:Q57)</f>
        <v>0</v>
      </c>
      <c r="R31" s="228"/>
      <c r="S31" s="228"/>
      <c r="T31" s="229"/>
      <c r="U31" s="223"/>
      <c r="V31" s="223">
        <f>SUM(V32:V57)</f>
        <v>979.6</v>
      </c>
      <c r="W31" s="223"/>
      <c r="X31" s="223"/>
      <c r="AG31" t="s">
        <v>116</v>
      </c>
    </row>
    <row r="32" spans="1:60" outlineLevel="1" x14ac:dyDescent="0.2">
      <c r="A32" s="231">
        <v>4</v>
      </c>
      <c r="B32" s="232" t="s">
        <v>356</v>
      </c>
      <c r="C32" s="245" t="s">
        <v>357</v>
      </c>
      <c r="D32" s="233" t="s">
        <v>358</v>
      </c>
      <c r="E32" s="234">
        <v>2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1.124E-2</v>
      </c>
      <c r="O32" s="234">
        <f>ROUND(E32*N32,2)</f>
        <v>0.02</v>
      </c>
      <c r="P32" s="234">
        <v>0</v>
      </c>
      <c r="Q32" s="234">
        <f>ROUND(E32*P32,2)</f>
        <v>0</v>
      </c>
      <c r="R32" s="236"/>
      <c r="S32" s="236" t="s">
        <v>121</v>
      </c>
      <c r="T32" s="237" t="s">
        <v>121</v>
      </c>
      <c r="U32" s="220">
        <v>3.2</v>
      </c>
      <c r="V32" s="220">
        <f>ROUND(E32*U32,2)</f>
        <v>6.4</v>
      </c>
      <c r="W32" s="220"/>
      <c r="X32" s="220" t="s">
        <v>122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6" t="s">
        <v>70</v>
      </c>
      <c r="D33" s="221"/>
      <c r="E33" s="222">
        <v>2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125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7"/>
      <c r="D34" s="238"/>
      <c r="E34" s="238"/>
      <c r="F34" s="238"/>
      <c r="G34" s="23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5</v>
      </c>
      <c r="B35" s="232" t="s">
        <v>359</v>
      </c>
      <c r="C35" s="245" t="s">
        <v>360</v>
      </c>
      <c r="D35" s="233" t="s">
        <v>262</v>
      </c>
      <c r="E35" s="234">
        <v>10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0.13682</v>
      </c>
      <c r="O35" s="234">
        <f>ROUND(E35*N35,2)</f>
        <v>1.37</v>
      </c>
      <c r="P35" s="234">
        <v>0</v>
      </c>
      <c r="Q35" s="234">
        <f>ROUND(E35*P35,2)</f>
        <v>0</v>
      </c>
      <c r="R35" s="236"/>
      <c r="S35" s="236" t="s">
        <v>121</v>
      </c>
      <c r="T35" s="237" t="s">
        <v>121</v>
      </c>
      <c r="U35" s="220">
        <v>2.83</v>
      </c>
      <c r="V35" s="220">
        <f>ROUND(E35*U35,2)</f>
        <v>28.3</v>
      </c>
      <c r="W35" s="220"/>
      <c r="X35" s="220" t="s">
        <v>122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17"/>
      <c r="B36" s="218"/>
      <c r="C36" s="246" t="s">
        <v>361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125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6" t="s">
        <v>362</v>
      </c>
      <c r="D37" s="221"/>
      <c r="E37" s="222">
        <v>10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125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7"/>
      <c r="D38" s="238"/>
      <c r="E38" s="238"/>
      <c r="F38" s="238"/>
      <c r="G38" s="238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6</v>
      </c>
      <c r="B39" s="232" t="s">
        <v>363</v>
      </c>
      <c r="C39" s="245" t="s">
        <v>364</v>
      </c>
      <c r="D39" s="233" t="s">
        <v>262</v>
      </c>
      <c r="E39" s="234">
        <v>10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6"/>
      <c r="S39" s="236" t="s">
        <v>121</v>
      </c>
      <c r="T39" s="237" t="s">
        <v>121</v>
      </c>
      <c r="U39" s="220">
        <v>0.64</v>
      </c>
      <c r="V39" s="220">
        <f>ROUND(E39*U39,2)</f>
        <v>6.4</v>
      </c>
      <c r="W39" s="220"/>
      <c r="X39" s="220" t="s">
        <v>122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6" t="s">
        <v>365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6" t="s">
        <v>362</v>
      </c>
      <c r="D41" s="221"/>
      <c r="E41" s="222">
        <v>10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7"/>
      <c r="D42" s="238"/>
      <c r="E42" s="238"/>
      <c r="F42" s="238"/>
      <c r="G42" s="23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127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7</v>
      </c>
      <c r="B43" s="232" t="s">
        <v>366</v>
      </c>
      <c r="C43" s="245" t="s">
        <v>367</v>
      </c>
      <c r="D43" s="233" t="s">
        <v>135</v>
      </c>
      <c r="E43" s="234">
        <v>605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/>
      <c r="S43" s="236" t="s">
        <v>121</v>
      </c>
      <c r="T43" s="237" t="s">
        <v>121</v>
      </c>
      <c r="U43" s="220">
        <v>1.33</v>
      </c>
      <c r="V43" s="220">
        <f>ROUND(E43*U43,2)</f>
        <v>804.65</v>
      </c>
      <c r="W43" s="220"/>
      <c r="X43" s="220" t="s">
        <v>122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6" t="s">
        <v>368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6" t="s">
        <v>351</v>
      </c>
      <c r="D45" s="221"/>
      <c r="E45" s="222">
        <v>495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6" t="s">
        <v>369</v>
      </c>
      <c r="D46" s="221"/>
      <c r="E46" s="222">
        <v>110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125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7"/>
      <c r="D47" s="238"/>
      <c r="E47" s="238"/>
      <c r="F47" s="238"/>
      <c r="G47" s="23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127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8</v>
      </c>
      <c r="B48" s="232" t="s">
        <v>370</v>
      </c>
      <c r="C48" s="245" t="s">
        <v>371</v>
      </c>
      <c r="D48" s="233" t="s">
        <v>135</v>
      </c>
      <c r="E48" s="234">
        <v>495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6.0000000000000002E-5</v>
      </c>
      <c r="O48" s="234">
        <f>ROUND(E48*N48,2)</f>
        <v>0.03</v>
      </c>
      <c r="P48" s="234">
        <v>0</v>
      </c>
      <c r="Q48" s="234">
        <f>ROUND(E48*P48,2)</f>
        <v>0</v>
      </c>
      <c r="R48" s="236"/>
      <c r="S48" s="236" t="s">
        <v>121</v>
      </c>
      <c r="T48" s="237" t="s">
        <v>121</v>
      </c>
      <c r="U48" s="220">
        <v>0.03</v>
      </c>
      <c r="V48" s="220">
        <f>ROUND(E48*U48,2)</f>
        <v>14.85</v>
      </c>
      <c r="W48" s="220"/>
      <c r="X48" s="220" t="s">
        <v>122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372</v>
      </c>
      <c r="D49" s="221"/>
      <c r="E49" s="222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6" t="s">
        <v>373</v>
      </c>
      <c r="D50" s="221"/>
      <c r="E50" s="222">
        <v>495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7"/>
      <c r="D51" s="238"/>
      <c r="E51" s="238"/>
      <c r="F51" s="238"/>
      <c r="G51" s="23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127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9</v>
      </c>
      <c r="B52" s="232" t="s">
        <v>374</v>
      </c>
      <c r="C52" s="245" t="s">
        <v>375</v>
      </c>
      <c r="D52" s="233" t="s">
        <v>135</v>
      </c>
      <c r="E52" s="234">
        <v>495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/>
      <c r="S52" s="236" t="s">
        <v>121</v>
      </c>
      <c r="T52" s="237" t="s">
        <v>121</v>
      </c>
      <c r="U52" s="220">
        <v>0.24</v>
      </c>
      <c r="V52" s="220">
        <f>ROUND(E52*U52,2)</f>
        <v>118.8</v>
      </c>
      <c r="W52" s="220"/>
      <c r="X52" s="220" t="s">
        <v>122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123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6" t="s">
        <v>376</v>
      </c>
      <c r="D53" s="221"/>
      <c r="E53" s="222">
        <v>495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125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7"/>
      <c r="D54" s="238"/>
      <c r="E54" s="238"/>
      <c r="F54" s="238"/>
      <c r="G54" s="23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127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10</v>
      </c>
      <c r="B55" s="232" t="s">
        <v>377</v>
      </c>
      <c r="C55" s="245" t="s">
        <v>378</v>
      </c>
      <c r="D55" s="233" t="s">
        <v>262</v>
      </c>
      <c r="E55" s="234">
        <v>10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6"/>
      <c r="S55" s="236" t="s">
        <v>121</v>
      </c>
      <c r="T55" s="237" t="s">
        <v>121</v>
      </c>
      <c r="U55" s="220">
        <v>0.02</v>
      </c>
      <c r="V55" s="220">
        <f>ROUND(E55*U55,2)</f>
        <v>0.2</v>
      </c>
      <c r="W55" s="220"/>
      <c r="X55" s="220" t="s">
        <v>122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123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6" t="s">
        <v>362</v>
      </c>
      <c r="D56" s="221"/>
      <c r="E56" s="222">
        <v>10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125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7"/>
      <c r="D57" s="238"/>
      <c r="E57" s="238"/>
      <c r="F57" s="238"/>
      <c r="G57" s="238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127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3"/>
      <c r="B58" s="4"/>
      <c r="C58" s="25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102</v>
      </c>
    </row>
    <row r="59" spans="1:60" x14ac:dyDescent="0.2">
      <c r="A59" s="213"/>
      <c r="B59" s="214" t="s">
        <v>29</v>
      </c>
      <c r="C59" s="253"/>
      <c r="D59" s="215"/>
      <c r="E59" s="216"/>
      <c r="F59" s="216"/>
      <c r="G59" s="230">
        <f>G8+G31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338</v>
      </c>
    </row>
    <row r="60" spans="1:60" x14ac:dyDescent="0.2">
      <c r="C60" s="254"/>
      <c r="D60" s="10"/>
      <c r="AG60" t="s">
        <v>339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+2mAveL5HwAH2IUVF+UBSfyEGOGsj0DnIL4QsGd5fShKLaBKuYxNW/mDj1wrmYN8FJwSmRxMhJN7LYgCN6Onw==" saltValue="qGrMV2DGY9wzGU/4AN80lA==" spinCount="100000" sheet="1"/>
  <mergeCells count="15">
    <mergeCell ref="C51:G51"/>
    <mergeCell ref="C54:G54"/>
    <mergeCell ref="C57:G57"/>
    <mergeCell ref="C23:G23"/>
    <mergeCell ref="C30:G30"/>
    <mergeCell ref="C34:G34"/>
    <mergeCell ref="C38:G38"/>
    <mergeCell ref="C42:G42"/>
    <mergeCell ref="C47:G47"/>
    <mergeCell ref="A1:G1"/>
    <mergeCell ref="C2:G2"/>
    <mergeCell ref="C3:G3"/>
    <mergeCell ref="C4:G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2BD4-AACC-4C1F-B8D4-353525EE6D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89</v>
      </c>
      <c r="B1" s="195"/>
      <c r="C1" s="195"/>
      <c r="D1" s="195"/>
      <c r="E1" s="195"/>
      <c r="F1" s="195"/>
      <c r="G1" s="195"/>
      <c r="AG1" t="s">
        <v>90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91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91</v>
      </c>
      <c r="AG3" t="s">
        <v>92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93</v>
      </c>
    </row>
    <row r="5" spans="1:60" x14ac:dyDescent="0.2">
      <c r="D5" s="10"/>
    </row>
    <row r="6" spans="1:60" ht="38.25" x14ac:dyDescent="0.2">
      <c r="A6" s="206" t="s">
        <v>94</v>
      </c>
      <c r="B6" s="208" t="s">
        <v>95</v>
      </c>
      <c r="C6" s="208" t="s">
        <v>96</v>
      </c>
      <c r="D6" s="207" t="s">
        <v>97</v>
      </c>
      <c r="E6" s="206" t="s">
        <v>98</v>
      </c>
      <c r="F6" s="205" t="s">
        <v>99</v>
      </c>
      <c r="G6" s="206" t="s">
        <v>29</v>
      </c>
      <c r="H6" s="209" t="s">
        <v>30</v>
      </c>
      <c r="I6" s="209" t="s">
        <v>100</v>
      </c>
      <c r="J6" s="209" t="s">
        <v>31</v>
      </c>
      <c r="K6" s="209" t="s">
        <v>101</v>
      </c>
      <c r="L6" s="209" t="s">
        <v>102</v>
      </c>
      <c r="M6" s="209" t="s">
        <v>103</v>
      </c>
      <c r="N6" s="209" t="s">
        <v>104</v>
      </c>
      <c r="O6" s="209" t="s">
        <v>105</v>
      </c>
      <c r="P6" s="209" t="s">
        <v>106</v>
      </c>
      <c r="Q6" s="209" t="s">
        <v>107</v>
      </c>
      <c r="R6" s="209" t="s">
        <v>108</v>
      </c>
      <c r="S6" s="209" t="s">
        <v>109</v>
      </c>
      <c r="T6" s="209" t="s">
        <v>110</v>
      </c>
      <c r="U6" s="209" t="s">
        <v>111</v>
      </c>
      <c r="V6" s="209" t="s">
        <v>112</v>
      </c>
      <c r="W6" s="209" t="s">
        <v>113</v>
      </c>
      <c r="X6" s="209" t="s">
        <v>114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115</v>
      </c>
      <c r="B8" s="225" t="s">
        <v>87</v>
      </c>
      <c r="C8" s="244" t="s">
        <v>27</v>
      </c>
      <c r="D8" s="226"/>
      <c r="E8" s="227"/>
      <c r="F8" s="228"/>
      <c r="G8" s="228">
        <f>SUMIF(AG9:AG50,"&lt;&gt;NOR",G9:G50)</f>
        <v>0</v>
      </c>
      <c r="H8" s="228"/>
      <c r="I8" s="228">
        <f>SUM(I9:I50)</f>
        <v>0</v>
      </c>
      <c r="J8" s="228"/>
      <c r="K8" s="228">
        <f>SUM(K9:K50)</f>
        <v>0</v>
      </c>
      <c r="L8" s="228"/>
      <c r="M8" s="228">
        <f>SUM(M9:M50)</f>
        <v>0</v>
      </c>
      <c r="N8" s="227"/>
      <c r="O8" s="227">
        <f>SUM(O9:O50)</f>
        <v>0</v>
      </c>
      <c r="P8" s="227"/>
      <c r="Q8" s="227">
        <f>SUM(Q9:Q50)</f>
        <v>0</v>
      </c>
      <c r="R8" s="228"/>
      <c r="S8" s="228"/>
      <c r="T8" s="229"/>
      <c r="U8" s="223"/>
      <c r="V8" s="223">
        <f>SUM(V9:V50)</f>
        <v>0</v>
      </c>
      <c r="W8" s="223"/>
      <c r="X8" s="223"/>
      <c r="AG8" t="s">
        <v>116</v>
      </c>
    </row>
    <row r="9" spans="1:60" outlineLevel="1" x14ac:dyDescent="0.2">
      <c r="A9" s="231">
        <v>1</v>
      </c>
      <c r="B9" s="232" t="s">
        <v>379</v>
      </c>
      <c r="C9" s="245" t="s">
        <v>380</v>
      </c>
      <c r="D9" s="233" t="s">
        <v>381</v>
      </c>
      <c r="E9" s="234">
        <v>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121</v>
      </c>
      <c r="T9" s="237" t="s">
        <v>382</v>
      </c>
      <c r="U9" s="220">
        <v>0</v>
      </c>
      <c r="V9" s="220">
        <f>ROUND(E9*U9,2)</f>
        <v>0</v>
      </c>
      <c r="W9" s="220"/>
      <c r="X9" s="220" t="s">
        <v>186</v>
      </c>
      <c r="Y9" s="210"/>
      <c r="Z9" s="210"/>
      <c r="AA9" s="210"/>
      <c r="AB9" s="210"/>
      <c r="AC9" s="210"/>
      <c r="AD9" s="210"/>
      <c r="AE9" s="210"/>
      <c r="AF9" s="210"/>
      <c r="AG9" s="210" t="s">
        <v>187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383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189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17"/>
      <c r="B11" s="218"/>
      <c r="C11" s="250" t="s">
        <v>384</v>
      </c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189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9" t="str">
        <f>C11</f>
        <v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0" t="s">
        <v>416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189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0" t="s">
        <v>385</v>
      </c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6" t="s">
        <v>386</v>
      </c>
      <c r="D14" s="221"/>
      <c r="E14" s="222">
        <v>4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125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7"/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2</v>
      </c>
      <c r="B16" s="232" t="s">
        <v>387</v>
      </c>
      <c r="C16" s="245" t="s">
        <v>388</v>
      </c>
      <c r="D16" s="233" t="s">
        <v>381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121</v>
      </c>
      <c r="T16" s="237" t="s">
        <v>382</v>
      </c>
      <c r="U16" s="220">
        <v>0</v>
      </c>
      <c r="V16" s="220">
        <f>ROUND(E16*U16,2)</f>
        <v>0</v>
      </c>
      <c r="W16" s="220"/>
      <c r="X16" s="220" t="s">
        <v>186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389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189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0" t="s">
        <v>390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189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Projednání dočasné úpravy dopravního značení po dobu výstavby s územně příslušným odborem dopravy a d DI Policie ČR.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0" t="s">
        <v>391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189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6" t="s">
        <v>68</v>
      </c>
      <c r="D20" s="221"/>
      <c r="E20" s="222">
        <v>1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125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7"/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127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3</v>
      </c>
      <c r="B22" s="232" t="s">
        <v>392</v>
      </c>
      <c r="C22" s="245" t="s">
        <v>393</v>
      </c>
      <c r="D22" s="233" t="s">
        <v>381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121</v>
      </c>
      <c r="T22" s="237" t="s">
        <v>382</v>
      </c>
      <c r="U22" s="220">
        <v>0</v>
      </c>
      <c r="V22" s="220">
        <f>ROUND(E22*U22,2)</f>
        <v>0</v>
      </c>
      <c r="W22" s="220"/>
      <c r="X22" s="220" t="s">
        <v>186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9" t="s">
        <v>394</v>
      </c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189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9" t="str">
        <f>C23</f>
        <v>Náklady na vytyčení inženýrských sítí na staveništi jejich správci, s případným provedením průzkumných sond.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6" t="s">
        <v>68</v>
      </c>
      <c r="D24" s="221"/>
      <c r="E24" s="222">
        <v>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125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7"/>
      <c r="D25" s="238"/>
      <c r="E25" s="238"/>
      <c r="F25" s="238"/>
      <c r="G25" s="238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127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4</v>
      </c>
      <c r="B26" s="232" t="s">
        <v>395</v>
      </c>
      <c r="C26" s="245" t="s">
        <v>396</v>
      </c>
      <c r="D26" s="233" t="s">
        <v>262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121</v>
      </c>
      <c r="T26" s="237" t="s">
        <v>382</v>
      </c>
      <c r="U26" s="220">
        <v>0</v>
      </c>
      <c r="V26" s="220">
        <f>ROUND(E26*U26,2)</f>
        <v>0</v>
      </c>
      <c r="W26" s="220"/>
      <c r="X26" s="220" t="s">
        <v>186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6" t="s">
        <v>397</v>
      </c>
      <c r="D27" s="221"/>
      <c r="E27" s="222">
        <v>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125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7"/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127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5</v>
      </c>
      <c r="B29" s="232" t="s">
        <v>398</v>
      </c>
      <c r="C29" s="245" t="s">
        <v>399</v>
      </c>
      <c r="D29" s="233" t="s">
        <v>381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121</v>
      </c>
      <c r="T29" s="237" t="s">
        <v>382</v>
      </c>
      <c r="U29" s="220">
        <v>0</v>
      </c>
      <c r="V29" s="220">
        <f>ROUND(E29*U29,2)</f>
        <v>0</v>
      </c>
      <c r="W29" s="220"/>
      <c r="X29" s="220" t="s">
        <v>186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49" t="s">
        <v>400</v>
      </c>
      <c r="D30" s="241"/>
      <c r="E30" s="241"/>
      <c r="F30" s="241"/>
      <c r="G30" s="241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189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9" t="str">
        <f>C30</f>
        <v>Průzkumné, geodetické a projektové práce geodetické práce při stavbě a po výstavbě,zaměření skutečného provedení stavby (odevzdání dokumentace skutečného provedení stavby v počtu 4 paré v papírové podobě a 4 ksx v ele. na CD).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68</v>
      </c>
      <c r="D31" s="221"/>
      <c r="E31" s="222">
        <v>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125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7"/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127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6</v>
      </c>
      <c r="B33" s="232" t="s">
        <v>401</v>
      </c>
      <c r="C33" s="245" t="s">
        <v>402</v>
      </c>
      <c r="D33" s="233" t="s">
        <v>381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121</v>
      </c>
      <c r="T33" s="237" t="s">
        <v>382</v>
      </c>
      <c r="U33" s="220">
        <v>0</v>
      </c>
      <c r="V33" s="220">
        <f>ROUND(E33*U33,2)</f>
        <v>0</v>
      </c>
      <c r="W33" s="220"/>
      <c r="X33" s="220" t="s">
        <v>186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9" t="s">
        <v>403</v>
      </c>
      <c r="D34" s="241"/>
      <c r="E34" s="241"/>
      <c r="F34" s="241"/>
      <c r="G34" s="241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189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0" t="s">
        <v>278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189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0" t="s">
        <v>404</v>
      </c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189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0" t="s">
        <v>405</v>
      </c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189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9" t="str">
        <f>C37</f>
        <v>- zadavatelem specifikované výstupy (fotografie v papírovém a digitálním formátu) v požadovaném počtu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6" t="s">
        <v>68</v>
      </c>
      <c r="D38" s="221"/>
      <c r="E38" s="222">
        <v>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7"/>
      <c r="D39" s="238"/>
      <c r="E39" s="238"/>
      <c r="F39" s="238"/>
      <c r="G39" s="23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127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7</v>
      </c>
      <c r="B40" s="232" t="s">
        <v>406</v>
      </c>
      <c r="C40" s="245" t="s">
        <v>407</v>
      </c>
      <c r="D40" s="233" t="s">
        <v>381</v>
      </c>
      <c r="E40" s="234">
        <v>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/>
      <c r="S40" s="236" t="s">
        <v>121</v>
      </c>
      <c r="T40" s="237" t="s">
        <v>382</v>
      </c>
      <c r="U40" s="220">
        <v>0</v>
      </c>
      <c r="V40" s="220">
        <f>ROUND(E40*U40,2)</f>
        <v>0</v>
      </c>
      <c r="W40" s="220"/>
      <c r="X40" s="220" t="s">
        <v>186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17"/>
      <c r="B41" s="218"/>
      <c r="C41" s="249" t="s">
        <v>408</v>
      </c>
      <c r="D41" s="241"/>
      <c r="E41" s="241"/>
      <c r="F41" s="241"/>
      <c r="G41" s="241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189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9" t="str">
        <f>C41</f>
        <v>Dodávka a osazení 2 ks informační tabule s uvedením názvu stavby, investora stavby a zhotovitele stavby, s uvedením termínu realizace stavby a s uvedením kontaktu na odpovědného stavbyvedoucího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0" t="s">
        <v>409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189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0" t="s">
        <v>410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189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6" t="s">
        <v>411</v>
      </c>
      <c r="D44" s="221"/>
      <c r="E44" s="222">
        <v>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7"/>
      <c r="D45" s="238"/>
      <c r="E45" s="238"/>
      <c r="F45" s="238"/>
      <c r="G45" s="23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8</v>
      </c>
      <c r="B46" s="232" t="s">
        <v>412</v>
      </c>
      <c r="C46" s="245" t="s">
        <v>413</v>
      </c>
      <c r="D46" s="233" t="s">
        <v>381</v>
      </c>
      <c r="E46" s="234">
        <v>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/>
      <c r="S46" s="236" t="s">
        <v>121</v>
      </c>
      <c r="T46" s="237" t="s">
        <v>382</v>
      </c>
      <c r="U46" s="220">
        <v>0</v>
      </c>
      <c r="V46" s="220">
        <f>ROUND(E46*U46,2)</f>
        <v>0</v>
      </c>
      <c r="W46" s="220"/>
      <c r="X46" s="220" t="s">
        <v>186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187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17"/>
      <c r="B47" s="218"/>
      <c r="C47" s="249" t="s">
        <v>414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189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9" t="str">
        <f>C47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17"/>
      <c r="B48" s="218"/>
      <c r="C48" s="250" t="s">
        <v>415</v>
      </c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189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9" t="str">
        <f>C48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68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7"/>
      <c r="D50" s="238"/>
      <c r="E50" s="238"/>
      <c r="F50" s="238"/>
      <c r="G50" s="238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102</v>
      </c>
    </row>
    <row r="52" spans="1:60" x14ac:dyDescent="0.2">
      <c r="A52" s="213"/>
      <c r="B52" s="214" t="s">
        <v>29</v>
      </c>
      <c r="C52" s="253"/>
      <c r="D52" s="215"/>
      <c r="E52" s="216"/>
      <c r="F52" s="216"/>
      <c r="G52" s="230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338</v>
      </c>
    </row>
    <row r="53" spans="1:60" x14ac:dyDescent="0.2">
      <c r="C53" s="254"/>
      <c r="D53" s="10"/>
      <c r="AG53" t="s">
        <v>339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o1c/NCM8COMS3RDTfmSsKVjgV1JmZktioj/V3OfzTt9YUPmYSY+3GmT/l3StWWI2p/Qhw/RewM8V67Gv/1BGw==" saltValue="ttjscmhEbD8HrTyYqRzQwA==" spinCount="100000" sheet="1"/>
  <mergeCells count="30">
    <mergeCell ref="C42:G42"/>
    <mergeCell ref="C43:G43"/>
    <mergeCell ref="C45:G45"/>
    <mergeCell ref="C47:G47"/>
    <mergeCell ref="C48:G48"/>
    <mergeCell ref="C50:G50"/>
    <mergeCell ref="C34:G34"/>
    <mergeCell ref="C35:G35"/>
    <mergeCell ref="C36:G36"/>
    <mergeCell ref="C37:G37"/>
    <mergeCell ref="C39:G39"/>
    <mergeCell ref="C41:G41"/>
    <mergeCell ref="C21:G21"/>
    <mergeCell ref="C23:G23"/>
    <mergeCell ref="C25:G25"/>
    <mergeCell ref="C28:G28"/>
    <mergeCell ref="C30:G30"/>
    <mergeCell ref="C32:G32"/>
    <mergeCell ref="C12:G12"/>
    <mergeCell ref="C13:G13"/>
    <mergeCell ref="C15:G15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103 SO 103 Pol</vt:lpstr>
      <vt:lpstr>SO 451 SO 451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103 SO 103 Pol'!Názvy_tisku</vt:lpstr>
      <vt:lpstr>'SO 451 SO 451 Pol'!Názvy_tisku</vt:lpstr>
      <vt:lpstr>'VRN VRN Pol'!Názvy_tisku</vt:lpstr>
      <vt:lpstr>oadresa</vt:lpstr>
      <vt:lpstr>Stavba!Objednatel</vt:lpstr>
      <vt:lpstr>Stavba!Objekt</vt:lpstr>
      <vt:lpstr>'SO 103 SO 103 Pol'!Oblast_tisku</vt:lpstr>
      <vt:lpstr>'SO 451 SO 451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Petr Guňka</cp:lastModifiedBy>
  <cp:lastPrinted>2019-03-19T12:27:02Z</cp:lastPrinted>
  <dcterms:created xsi:type="dcterms:W3CDTF">2009-04-08T07:15:50Z</dcterms:created>
  <dcterms:modified xsi:type="dcterms:W3CDTF">2022-06-21T05:32:58Z</dcterms:modified>
</cp:coreProperties>
</file>