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<sst xmlns="http://schemas.openxmlformats.org/spreadsheetml/2006/main" count="593" uniqueCount="281">
  <si>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</si>
  <si>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</si>
  <si>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</si>
  <si>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</si>
  <si>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</si>
  <si>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</si>
  <si>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</si>
  <si>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</si>
  <si>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</si>
  <si>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</si>
  <si>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</si>
  <si>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</si>
  <si>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</si>
  <si>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</si>
  <si>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</si>
  <si>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</si>
  <si>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</si>
  <si>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</si>
  <si>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</si>
  <si>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</si>
  <si>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</si>
  <si>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</si>
  <si>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</si>
  <si>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</si>
  <si>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</si>
  <si>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</si>
  <si>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</si>
  <si>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</si>
  <si>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</si>
  <si>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</si>
  <si>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</si>
  <si>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</si>
  <si>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</si>
  <si>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</si>
  <si>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</si>
  <si>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</si>
  <si>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</si>
  <si>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</si>
  <si>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</si>
  <si>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</si>
  <si>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</si>
  <si>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</si>
  <si>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</si>
  <si>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</si>
  <si>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</si>
  <si>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</si>
  <si>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</si>
  <si>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</si>
  <si>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</si>
  <si>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</si>
  <si>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</si>
  <si>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</si>
  <si>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</si>
  <si>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</si>
  <si>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</si>
  <si>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</si>
  <si>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</si>
  <si>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</si>
  <si>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</si>
  <si>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</si>
  <si>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</si>
  <si>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</si>
  <si>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</si>
  <si>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</si>
  <si>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</si>
  <si>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</si>
  <si>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</si>
  <si>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</si>
  <si>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</si>
  <si>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</si>
  <si>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</si>
  <si>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</si>
  <si>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</si>
  <si>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</si>
  <si>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</si>
  <si>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</si>
  <si>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</si>
  <si>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</si>
  <si>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</si>
  <si>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</si>
  <si>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</si>
  <si>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</si>
  <si>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</si>
  <si>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</si>
  <si>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2780</t>
  </si>
  <si>
    <t>Městská kavárna v Krnově</t>
  </si>
  <si>
    <t>Městská kavárna</t>
  </si>
  <si>
    <t>Oprava sociálního zařízení</t>
  </si>
  <si>
    <t>3</t>
  </si>
  <si>
    <t>Svislé a kompletní konstrukce</t>
  </si>
  <si>
    <t>340 23-9211</t>
  </si>
  <si>
    <t>Zazdívka otvorů pl do 4 m2 v příčkách nebo stěnách z cihel tl do 100 mm</t>
  </si>
  <si>
    <t>m2</t>
  </si>
  <si>
    <t>0,60*1,97</t>
  </si>
  <si>
    <t>340 23-9212</t>
  </si>
  <si>
    <t>Zazdívka otvorů pl do 4 m2 v příčkách nebo stěnách z cihel tl přes 100 mm</t>
  </si>
  <si>
    <t>2,38*0,81</t>
  </si>
  <si>
    <t>6</t>
  </si>
  <si>
    <t>Úpravy povrchů, podlahy a osazení výplně otvorů</t>
  </si>
  <si>
    <t>612 40-1391</t>
  </si>
  <si>
    <t>Omítka malých ploch vnitřních stěn do 1m2</t>
  </si>
  <si>
    <t>kus</t>
  </si>
  <si>
    <t>612 40-9991</t>
  </si>
  <si>
    <t>Začištění omítek kolem oken, dveří, podlah nebo obkladů</t>
  </si>
  <si>
    <t>m</t>
  </si>
  <si>
    <t>(0,80+2*1,97)*2*2</t>
  </si>
  <si>
    <t>(0,60+2*1,97)*2</t>
  </si>
  <si>
    <t>632 45-1033</t>
  </si>
  <si>
    <t>Vyrovnávací potěr tl do 40 mm z MC 15 provedený v ploše</t>
  </si>
  <si>
    <t>3,95+0,80*0,17+0,80*0,12+2,79*0,10+0,81*0,10</t>
  </si>
  <si>
    <t>642 94-4121</t>
  </si>
  <si>
    <t>Osazování ocelových zárubní dodatečné pl do 2,5 m2</t>
  </si>
  <si>
    <t>4/1</t>
  </si>
  <si>
    <t>Zárubeň ocelová CGH 110 80x197</t>
  </si>
  <si>
    <t>4/2</t>
  </si>
  <si>
    <t>Zárubeň ocelová CGH 110 60x197</t>
  </si>
  <si>
    <t>721</t>
  </si>
  <si>
    <t>ZTI - kanalizace</t>
  </si>
  <si>
    <t>Nabídka</t>
  </si>
  <si>
    <t>Imobilní WC,umyvadlo,pevná a sklopná madla včetně mobiliaře</t>
  </si>
  <si>
    <t>kpl</t>
  </si>
  <si>
    <t>1*WC pro invalidy</t>
  </si>
  <si>
    <t>1*umyvadlo pro invalidy</t>
  </si>
  <si>
    <t>2*sklopná madla</t>
  </si>
  <si>
    <t>1*zrcadlo</t>
  </si>
  <si>
    <t>1*věšák na oblečení</t>
  </si>
  <si>
    <t>1*dávkovač mýdla</t>
  </si>
  <si>
    <t>1*box na papírové ručníky</t>
  </si>
  <si>
    <t>1*dřžák na toaletní papír</t>
  </si>
  <si>
    <t>1*baterie páková</t>
  </si>
  <si>
    <t>1</t>
  </si>
  <si>
    <t>Úpravy  ZTI</t>
  </si>
  <si>
    <t>Demontáž ZTI</t>
  </si>
  <si>
    <t>Dovybavení WC hosté</t>
  </si>
  <si>
    <t>5*zásobníky na toaletní papír</t>
  </si>
  <si>
    <t>2*box na papírové ručníky</t>
  </si>
  <si>
    <t>2*dávkovač mýdla</t>
  </si>
  <si>
    <t>2*elektrický vysoušeč</t>
  </si>
  <si>
    <t>766</t>
  </si>
  <si>
    <t>Konstrukce truhlářské</t>
  </si>
  <si>
    <t>766 41-1233</t>
  </si>
  <si>
    <t>Montáž obložení stěn plochy do 1 m2 palubkami z tvrdého dřeva š do 100 mm</t>
  </si>
  <si>
    <t>1,97*0,50*2</t>
  </si>
  <si>
    <t>766 41-1821</t>
  </si>
  <si>
    <t>Demontáž truhlářského obložení stěn z palubek</t>
  </si>
  <si>
    <t>766 66-0722</t>
  </si>
  <si>
    <t>Montáž dveřního kování</t>
  </si>
  <si>
    <t>766 66-1112</t>
  </si>
  <si>
    <t>Montáž dveřních křídel kompletizovaných otvíravých do ocelové zárubně 1křídlových š do 0,8 m</t>
  </si>
  <si>
    <t>998 76-6201</t>
  </si>
  <si>
    <t>Přesun hmot procentní pro konstrukce truhlářské v objektech v do 6 m</t>
  </si>
  <si>
    <t>%</t>
  </si>
  <si>
    <t>Úprava dveří pro invalidy</t>
  </si>
  <si>
    <t>madlo na dveřích</t>
  </si>
  <si>
    <t>zámek odjistitelný</t>
  </si>
  <si>
    <t>1/1</t>
  </si>
  <si>
    <t>Obložení dřevěné včetně lišt</t>
  </si>
  <si>
    <t>3/1</t>
  </si>
  <si>
    <t>Kování</t>
  </si>
  <si>
    <t>sada</t>
  </si>
  <si>
    <t>Dveře vnitřní plné profilované 1křídlové 80x197 cm Clasik</t>
  </si>
  <si>
    <t>Dveře vnitřní plné profilované 1křídlové 60x197 cm Clasik</t>
  </si>
  <si>
    <t>771</t>
  </si>
  <si>
    <t>Podlahy z dlaždic keramických</t>
  </si>
  <si>
    <t>771 47-4113</t>
  </si>
  <si>
    <t>Montáž soklíků z dlaždic keramických rovných flexibilní lepidlo v do 120 mm</t>
  </si>
  <si>
    <t>2,14*2+2,79*2-0,80</t>
  </si>
  <si>
    <t>1,66*2+1,97*2+0,20*2+0,35*2-0,80*2-0,60</t>
  </si>
  <si>
    <t>771 57-4116</t>
  </si>
  <si>
    <t>Montáž podlah keramických režných hladkých lepených flexibilním lepidlem do 25 ks/m2</t>
  </si>
  <si>
    <t>5,76+3,95</t>
  </si>
  <si>
    <t>771 57-9191</t>
  </si>
  <si>
    <t>Příplatek k montáž podlah keramických za plochu do 5 m2</t>
  </si>
  <si>
    <t>9,710  'Viz  771/2 (771574116)'</t>
  </si>
  <si>
    <t>771 59-1111</t>
  </si>
  <si>
    <t>Podlahy penetrace podkladu</t>
  </si>
  <si>
    <t>15,220*0,10  'Viz  771/1 (771474113)'</t>
  </si>
  <si>
    <t>771 59-1171</t>
  </si>
  <si>
    <t>Montáž profilu ukončujícího pro plynulý přechod (dlažby s kobercem apod.)</t>
  </si>
  <si>
    <t>0,80</t>
  </si>
  <si>
    <t>771 99-0111</t>
  </si>
  <si>
    <t>Vyrovnání podkladu samonivelační stěrkou tl 4 mm pevnosti 15 Mpa</t>
  </si>
  <si>
    <t>998 77-1201</t>
  </si>
  <si>
    <t>Přesun hmot procentní pro podlahy z dlaždic v objektech v do 6 m</t>
  </si>
  <si>
    <t>Dlaždice keramická</t>
  </si>
  <si>
    <t>M2</t>
  </si>
  <si>
    <t>2/1</t>
  </si>
  <si>
    <t>776</t>
  </si>
  <si>
    <t>Podlahy povlakové</t>
  </si>
  <si>
    <t>776 51-1810</t>
  </si>
  <si>
    <t>Demontáž povlakových podlah lepených bez podložky</t>
  </si>
  <si>
    <t>3,95</t>
  </si>
  <si>
    <t>998 77-6201</t>
  </si>
  <si>
    <t>Přesun hmot procentní pro podlahy povlakové v objektech v do 6 m</t>
  </si>
  <si>
    <t>781</t>
  </si>
  <si>
    <t>Obklady keramické</t>
  </si>
  <si>
    <t>781 44-4122</t>
  </si>
  <si>
    <t>Montáž obkladů vnitřních z obkladaček hutných do 22 ks/m2 lepených flexibilním lepidlem</t>
  </si>
  <si>
    <t>2,00*(2,14*2+2,79*2)</t>
  </si>
  <si>
    <t>-0,80*1,97</t>
  </si>
  <si>
    <t>781 49-4511</t>
  </si>
  <si>
    <t>Plastové profily ukončovací lepené flexibilním lepidlem</t>
  </si>
  <si>
    <t>2,38*6</t>
  </si>
  <si>
    <t>781 49-5111</t>
  </si>
  <si>
    <t>Penetrace podkladu vnitřních obkladů</t>
  </si>
  <si>
    <t>998 78-1201</t>
  </si>
  <si>
    <t>Přesun hmot procentní pro obklady keramické v objektech v do 6 m</t>
  </si>
  <si>
    <t>Obkládačka Rexona</t>
  </si>
  <si>
    <t>783</t>
  </si>
  <si>
    <t>Nátěry</t>
  </si>
  <si>
    <t>783 22-5400</t>
  </si>
  <si>
    <t>Nátěry syntetické kovových doplňkových konstrukcí barva standardní dvojnásobné a 1x email a tmelení</t>
  </si>
  <si>
    <t>783 22-6100</t>
  </si>
  <si>
    <t>Nátěry syntetické kovových doplňkových konstrukcí barva standardní základní</t>
  </si>
  <si>
    <t>783 62-1126</t>
  </si>
  <si>
    <t>Nátěry syntetické truhlářských konstrukcí barva dražší matný povrch 1x lakování</t>
  </si>
  <si>
    <t>0,80*1,97</t>
  </si>
  <si>
    <t>784</t>
  </si>
  <si>
    <t>Malby</t>
  </si>
  <si>
    <t>784 40-1800</t>
  </si>
  <si>
    <t>2,38*(2,79*2+2,14*2+1,66*2+1,97*2+0,20*2+0,35*2+2,10+0,20+1,00)</t>
  </si>
  <si>
    <t>9</t>
  </si>
  <si>
    <t>Ostatní konstrukce a práce bourací, přesun hmot, lešení</t>
  </si>
  <si>
    <t>952 90-1111</t>
  </si>
  <si>
    <t>Vyčištění budov bytové a občanské výstavby při výšce podlaží do 4 m</t>
  </si>
  <si>
    <t>5,76+3,95+2,85+5</t>
  </si>
  <si>
    <t>96</t>
  </si>
  <si>
    <t>Bourání konstrukcí</t>
  </si>
  <si>
    <t>962 03-1132</t>
  </si>
  <si>
    <t>Bourání příček z cihel pálených na MVC tl do 100 mm</t>
  </si>
  <si>
    <t>2,38*(2,79+0,81)</t>
  </si>
  <si>
    <t>-0,60*1,97*2</t>
  </si>
  <si>
    <t>965 08-1713</t>
  </si>
  <si>
    <t>Bourání dlažby z dlaždic xylolitových nebo keramických pl přes 1 m2</t>
  </si>
  <si>
    <t>1,80+1,24+3,28</t>
  </si>
  <si>
    <t>967 03-1732</t>
  </si>
  <si>
    <t>Přisekání plošné zdiva z cihel pálených na MV nebo MVC tl do 100 mm</t>
  </si>
  <si>
    <t>(2,38*3+2,79+0,81)*0,10</t>
  </si>
  <si>
    <t>967 03-1733</t>
  </si>
  <si>
    <t>Přisekání plošné zdiva z cihel pálených na MV nebo MVC tl do 150 mm</t>
  </si>
  <si>
    <t>(0,80+2*1,97)*0,17</t>
  </si>
  <si>
    <t>(0,80+2,197)*0,12</t>
  </si>
  <si>
    <t>(0,60+2,197)*0,10</t>
  </si>
  <si>
    <t>968 06-1125</t>
  </si>
  <si>
    <t>Vyvěšení nebo zavěšení dřevěných křídel dveří pl do 2 m2</t>
  </si>
  <si>
    <t>968 07-2455</t>
  </si>
  <si>
    <t>Vybourání kovových dveřních zárubní pl do 2 m2</t>
  </si>
  <si>
    <t>0,60*1,97*5</t>
  </si>
  <si>
    <t>971 03-3531</t>
  </si>
  <si>
    <t>Vybourání otvorů ve zdivu cihelném pl do 1 m2 na MVC nebo MV tl do 150 mm</t>
  </si>
  <si>
    <t>0,30*1,97</t>
  </si>
  <si>
    <t>971 03-3631</t>
  </si>
  <si>
    <t>Vybourání otvorů ve zdivu cihelném pl do 4 m2 na MVC nebo MV tl do 150 mm</t>
  </si>
  <si>
    <t>1,00*2,00</t>
  </si>
  <si>
    <t>973 03-1813</t>
  </si>
  <si>
    <t>Vysekání kapes ve zdivu cihelném na MV nebo MVC pro zavázání příček tl do 150 mm</t>
  </si>
  <si>
    <t>978 05-9531</t>
  </si>
  <si>
    <t>Odsekání a odebrání obkladů stěn z vnitřních obkládaček pl přes 2 m2</t>
  </si>
  <si>
    <t>2,00*(2,22+0,81*2+1,53+2,79+1,23*2)</t>
  </si>
  <si>
    <t>-0,60*1,97</t>
  </si>
  <si>
    <t>979 08-1111</t>
  </si>
  <si>
    <t>Odvoz suti a vybouraných hmot na skládku do 1 km</t>
  </si>
  <si>
    <t>t</t>
  </si>
  <si>
    <t>979 08-1121</t>
  </si>
  <si>
    <t>Odvoz suti a vybouraných hmot na skládku ZKD 1 km přes 1 km</t>
  </si>
  <si>
    <t>979 08-1135</t>
  </si>
  <si>
    <t>Poplatek za skládku</t>
  </si>
  <si>
    <t>979 08-2111</t>
  </si>
  <si>
    <t>Vnitrostaveništní vodorovná doprava suti a vybouraných hmot do 10 m</t>
  </si>
  <si>
    <t>979 08-2121</t>
  </si>
  <si>
    <t>Vnitrostaveništní vodorovná doprava suti a vybouraných hmot ZKD 5 m přes 10 m</t>
  </si>
  <si>
    <t>99</t>
  </si>
  <si>
    <t>Přesun hmot</t>
  </si>
  <si>
    <t>999 28-1111</t>
  </si>
  <si>
    <t>Přesun hmot pro opravy a údržbu budov v do 25 m</t>
  </si>
  <si>
    <t>A29</t>
  </si>
  <si>
    <t>Elektromontáže - údržba</t>
  </si>
  <si>
    <t>Oprava elektroinstalace</t>
  </si>
  <si>
    <t>DPH 21%</t>
  </si>
  <si>
    <t>DPH ze specifikací 15%</t>
  </si>
  <si>
    <t>DPH ze specifikací 21%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</si>
</sst>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3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35" xfId="60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10" fillId="0" borderId="35" xfId="60" applyBorder="1">
      <alignment horizontal="left" vertical="center"/>
      <protection/>
    </xf>
    <xf numFmtId="0" fontId="7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4" fillId="0" borderId="5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11" fillId="0" borderId="5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20" borderId="58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9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50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75" applyNumberFormat="1" applyBorder="1">
      <alignment horizontal="left" vertical="center"/>
      <protection/>
    </xf>
    <xf numFmtId="0" fontId="10" fillId="0" borderId="37" xfId="60" applyBorder="1" applyAlignment="1">
      <alignment horizontal="center"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4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4" fillId="0" borderId="67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right"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1" quotePrefix="1">
      <alignment horizontal="center"/>
    </xf>
    <xf numFmtId="49" fontId="3" fillId="0" borderId="0" xfId="39">
      <alignment/>
    </xf>
    <xf numFmtId="10" fontId="0" fillId="0" borderId="0" xfId="65">
      <alignment/>
    </xf>
    <xf numFmtId="0" fontId="9" fillId="20" borderId="0" xfId="76">
      <alignment horizontal="right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19"/>
  <sheetViews>
    <sheetView tabSelected="1" zoomScalePageLayoutView="0" workbookViewId="0" topLeftCell="C76">
      <selection activeCell="I119" sqref="I119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05"/>
      <c r="H1" s="106"/>
      <c r="I1" s="106"/>
      <c r="J1" s="106"/>
      <c r="K1" s="106"/>
    </row>
    <row r="2" spans="1:11" ht="12.75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07" t="s">
        <v>84</v>
      </c>
      <c r="I2" s="107"/>
      <c r="J2" s="107"/>
      <c r="K2" s="107"/>
    </row>
    <row r="3" spans="1:11" ht="12.75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08" t="s">
        <v>86</v>
      </c>
      <c r="I3" s="108"/>
      <c r="J3" s="108"/>
      <c r="K3" s="108"/>
    </row>
    <row r="4" spans="1:11" ht="13.5" thickBot="1">
      <c r="A4" s="5" t="s">
        <v>1</v>
      </c>
      <c r="B4" s="5"/>
      <c r="C4" s="10">
        <v>41732</v>
      </c>
      <c r="D4" s="5"/>
      <c r="E4" s="5" t="s">
        <v>2</v>
      </c>
      <c r="F4" s="11"/>
      <c r="G4" s="12">
        <f>C4</f>
        <v>41732</v>
      </c>
      <c r="H4" s="109"/>
      <c r="I4" s="110"/>
      <c r="J4" s="110"/>
      <c r="K4" s="110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219" t="s">
        <v>88</v>
      </c>
      <c r="C9" s="220" t="s">
        <v>89</v>
      </c>
    </row>
    <row r="11" spans="1:11" ht="12.75">
      <c r="A11" s="230">
        <v>1</v>
      </c>
      <c r="B11" s="231" t="s">
        <v>90</v>
      </c>
      <c r="C11" s="223" t="s">
        <v>91</v>
      </c>
      <c r="D11" s="224" t="s">
        <v>92</v>
      </c>
      <c r="E11" s="225">
        <v>1.182</v>
      </c>
      <c r="F11" s="226">
        <v>0.12335</v>
      </c>
      <c r="G11" s="227">
        <f>E11*F11</f>
        <v>0.1457997</v>
      </c>
      <c r="I11" s="229"/>
      <c r="J11" s="228"/>
      <c r="K11" s="229"/>
    </row>
    <row r="12" spans="1:11" ht="12.75">
      <c r="A12" s="230">
        <v>2</v>
      </c>
      <c r="B12" s="231" t="s">
        <v>94</v>
      </c>
      <c r="C12" s="223" t="s">
        <v>95</v>
      </c>
      <c r="D12" s="224" t="s">
        <v>92</v>
      </c>
      <c r="E12" s="225">
        <v>1.928</v>
      </c>
      <c r="F12" s="226">
        <v>0.25365</v>
      </c>
      <c r="G12" s="227">
        <f>E12*F12</f>
        <v>0.48903719999999995</v>
      </c>
      <c r="I12" s="229"/>
      <c r="J12" s="228"/>
      <c r="K12" s="229"/>
    </row>
    <row r="13" spans="3:11" ht="12.75">
      <c r="C13" s="233" t="str">
        <f>CONCATENATE(B9," celkem")</f>
        <v>3 celkem</v>
      </c>
      <c r="G13" s="234">
        <f>SUBTOTAL(9,G11:G12)</f>
        <v>0.6348368999999999</v>
      </c>
      <c r="I13" s="235"/>
      <c r="K13" s="235"/>
    </row>
    <row r="15" spans="2:3" ht="15">
      <c r="B15" s="219" t="s">
        <v>97</v>
      </c>
      <c r="C15" s="220" t="s">
        <v>98</v>
      </c>
    </row>
    <row r="17" spans="1:11" ht="12.75">
      <c r="A17" s="230">
        <v>1</v>
      </c>
      <c r="B17" s="231" t="s">
        <v>99</v>
      </c>
      <c r="C17" s="223" t="s">
        <v>100</v>
      </c>
      <c r="D17" s="224" t="s">
        <v>101</v>
      </c>
      <c r="E17" s="225">
        <v>10</v>
      </c>
      <c r="F17" s="226">
        <v>0.04392</v>
      </c>
      <c r="G17" s="227">
        <f>E17*F17</f>
        <v>0.43920000000000003</v>
      </c>
      <c r="I17" s="229"/>
      <c r="J17" s="228"/>
      <c r="K17" s="229"/>
    </row>
    <row r="18" spans="1:11" ht="12.75">
      <c r="A18" s="230">
        <v>2</v>
      </c>
      <c r="B18" s="231" t="s">
        <v>102</v>
      </c>
      <c r="C18" s="223" t="s">
        <v>103</v>
      </c>
      <c r="D18" s="224" t="s">
        <v>104</v>
      </c>
      <c r="E18" s="225">
        <v>28.04</v>
      </c>
      <c r="F18" s="226">
        <v>0.00431</v>
      </c>
      <c r="G18" s="227">
        <f>E18*F18</f>
        <v>0.12085239999999998</v>
      </c>
      <c r="I18" s="229"/>
      <c r="J18" s="228"/>
      <c r="K18" s="229"/>
    </row>
    <row r="19" spans="1:11" ht="12.75">
      <c r="A19" s="230">
        <v>3</v>
      </c>
      <c r="B19" s="231" t="s">
        <v>107</v>
      </c>
      <c r="C19" s="223" t="s">
        <v>108</v>
      </c>
      <c r="D19" s="224" t="s">
        <v>92</v>
      </c>
      <c r="E19" s="225">
        <v>4.542</v>
      </c>
      <c r="F19" s="226">
        <v>0.09868</v>
      </c>
      <c r="G19" s="227">
        <f>E19*F19</f>
        <v>0.44820456</v>
      </c>
      <c r="I19" s="229"/>
      <c r="J19" s="228"/>
      <c r="K19" s="229"/>
    </row>
    <row r="20" spans="1:11" ht="12.75">
      <c r="A20" s="230">
        <v>4</v>
      </c>
      <c r="B20" s="231" t="s">
        <v>110</v>
      </c>
      <c r="C20" s="223" t="s">
        <v>111</v>
      </c>
      <c r="D20" s="224" t="s">
        <v>101</v>
      </c>
      <c r="E20" s="225">
        <v>3</v>
      </c>
      <c r="F20" s="226">
        <v>0.04582</v>
      </c>
      <c r="G20" s="227">
        <f>E20*F20</f>
        <v>0.13746</v>
      </c>
      <c r="I20" s="229"/>
      <c r="J20" s="228"/>
      <c r="K20" s="229"/>
    </row>
    <row r="21" spans="1:11" ht="12.75">
      <c r="A21" s="239" t="s">
        <v>112</v>
      </c>
      <c r="B21" s="240">
        <v>55330100</v>
      </c>
      <c r="C21" s="223" t="s">
        <v>113</v>
      </c>
      <c r="D21" s="224" t="s">
        <v>101</v>
      </c>
      <c r="E21" s="225">
        <v>2</v>
      </c>
      <c r="F21" s="226">
        <v>0.0104</v>
      </c>
      <c r="G21" s="227">
        <f>E21*F21</f>
        <v>0.0208</v>
      </c>
      <c r="H21" s="228"/>
      <c r="I21" s="229"/>
      <c r="K21" s="229"/>
    </row>
    <row r="22" spans="1:11" ht="12.75">
      <c r="A22" s="239" t="s">
        <v>114</v>
      </c>
      <c r="B22" s="240">
        <v>55330096</v>
      </c>
      <c r="C22" s="223" t="s">
        <v>115</v>
      </c>
      <c r="D22" s="224" t="s">
        <v>101</v>
      </c>
      <c r="E22" s="225">
        <v>1</v>
      </c>
      <c r="F22" s="226">
        <v>0.0098</v>
      </c>
      <c r="G22" s="227">
        <f>E22*F22</f>
        <v>0.0098</v>
      </c>
      <c r="H22" s="228"/>
      <c r="I22" s="229"/>
      <c r="K22" s="229"/>
    </row>
    <row r="23" spans="3:11" ht="12.75">
      <c r="C23" s="233" t="str">
        <f>CONCATENATE(B15," celkem")</f>
        <v>6 celkem</v>
      </c>
      <c r="G23" s="234">
        <f>SUBTOTAL(9,G17:G22)</f>
        <v>1.1763169599999999</v>
      </c>
      <c r="I23" s="235"/>
      <c r="K23" s="235"/>
    </row>
    <row r="25" spans="2:3" ht="15">
      <c r="B25" s="219" t="s">
        <v>116</v>
      </c>
      <c r="C25" s="220" t="s">
        <v>117</v>
      </c>
    </row>
    <row r="27" spans="1:11" ht="12.75">
      <c r="A27" s="230">
        <v>1</v>
      </c>
      <c r="B27" s="231" t="s">
        <v>118</v>
      </c>
      <c r="C27" s="223" t="s">
        <v>119</v>
      </c>
      <c r="D27" s="224" t="s">
        <v>120</v>
      </c>
      <c r="E27" s="225">
        <v>1</v>
      </c>
      <c r="F27" s="226">
        <v>0</v>
      </c>
      <c r="G27" s="227">
        <f>E27*F27</f>
        <v>0</v>
      </c>
      <c r="I27" s="229"/>
      <c r="J27" s="228"/>
      <c r="K27" s="229"/>
    </row>
    <row r="28" spans="1:11" ht="12.75">
      <c r="A28" s="230">
        <v>2</v>
      </c>
      <c r="B28" s="231" t="s">
        <v>118</v>
      </c>
      <c r="C28" s="223" t="s">
        <v>131</v>
      </c>
      <c r="D28" s="224" t="s">
        <v>120</v>
      </c>
      <c r="E28" s="225">
        <v>1</v>
      </c>
      <c r="F28" s="226">
        <v>0</v>
      </c>
      <c r="G28" s="227">
        <f>E28*F28</f>
        <v>0</v>
      </c>
      <c r="I28" s="229"/>
      <c r="J28" s="228"/>
      <c r="K28" s="229"/>
    </row>
    <row r="29" spans="1:11" ht="12.75">
      <c r="A29" s="230">
        <v>3</v>
      </c>
      <c r="B29" s="231" t="s">
        <v>118</v>
      </c>
      <c r="C29" s="223" t="s">
        <v>132</v>
      </c>
      <c r="D29" s="224" t="s">
        <v>120</v>
      </c>
      <c r="E29" s="225">
        <v>1</v>
      </c>
      <c r="F29" s="226">
        <v>0</v>
      </c>
      <c r="G29" s="227">
        <f>E29*F29</f>
        <v>0</v>
      </c>
      <c r="I29" s="229"/>
      <c r="J29" s="228"/>
      <c r="K29" s="229"/>
    </row>
    <row r="30" spans="1:11" ht="12.75">
      <c r="A30" s="230">
        <v>4</v>
      </c>
      <c r="B30" s="231" t="s">
        <v>118</v>
      </c>
      <c r="C30" s="223" t="s">
        <v>133</v>
      </c>
      <c r="D30" s="224" t="s">
        <v>120</v>
      </c>
      <c r="E30" s="225">
        <v>1</v>
      </c>
      <c r="F30" s="226">
        <v>0</v>
      </c>
      <c r="G30" s="227">
        <f>E30*F30</f>
        <v>0</v>
      </c>
      <c r="I30" s="229"/>
      <c r="J30" s="228"/>
      <c r="K30" s="229"/>
    </row>
    <row r="31" spans="3:11" ht="12.75">
      <c r="C31" s="233" t="str">
        <f>CONCATENATE(B25," celkem")</f>
        <v>721 celkem</v>
      </c>
      <c r="G31" s="234">
        <f>SUBTOTAL(9,G27:G30)</f>
        <v>0</v>
      </c>
      <c r="I31" s="235"/>
      <c r="K31" s="235"/>
    </row>
    <row r="33" spans="2:3" ht="15">
      <c r="B33" s="219" t="s">
        <v>138</v>
      </c>
      <c r="C33" s="220" t="s">
        <v>139</v>
      </c>
    </row>
    <row r="35" spans="1:11" ht="12.75">
      <c r="A35" s="230">
        <v>1</v>
      </c>
      <c r="B35" s="231" t="s">
        <v>140</v>
      </c>
      <c r="C35" s="223" t="s">
        <v>141</v>
      </c>
      <c r="D35" s="224" t="s">
        <v>92</v>
      </c>
      <c r="E35" s="225">
        <v>1.97</v>
      </c>
      <c r="F35" s="226">
        <v>0</v>
      </c>
      <c r="G35" s="227">
        <f>E35*F35</f>
        <v>0</v>
      </c>
      <c r="I35" s="229"/>
      <c r="J35" s="228"/>
      <c r="K35" s="229"/>
    </row>
    <row r="36" spans="1:11" ht="12.75">
      <c r="A36" s="230">
        <v>2</v>
      </c>
      <c r="B36" s="231" t="s">
        <v>143</v>
      </c>
      <c r="C36" s="223" t="s">
        <v>144</v>
      </c>
      <c r="D36" s="224" t="s">
        <v>92</v>
      </c>
      <c r="E36" s="225">
        <v>1.97</v>
      </c>
      <c r="F36" s="226">
        <v>0</v>
      </c>
      <c r="G36" s="227">
        <f>E36*F36</f>
        <v>0</v>
      </c>
      <c r="I36" s="229"/>
      <c r="J36" s="228"/>
      <c r="K36" s="229"/>
    </row>
    <row r="37" spans="1:11" ht="12.75">
      <c r="A37" s="230">
        <v>3</v>
      </c>
      <c r="B37" s="231" t="s">
        <v>145</v>
      </c>
      <c r="C37" s="223" t="s">
        <v>146</v>
      </c>
      <c r="D37" s="224" t="s">
        <v>101</v>
      </c>
      <c r="E37" s="225">
        <v>3</v>
      </c>
      <c r="F37" s="226">
        <v>0</v>
      </c>
      <c r="G37" s="227">
        <f>E37*F37</f>
        <v>0</v>
      </c>
      <c r="I37" s="229"/>
      <c r="J37" s="228"/>
      <c r="K37" s="229"/>
    </row>
    <row r="38" spans="1:11" ht="12.75">
      <c r="A38" s="230">
        <v>4</v>
      </c>
      <c r="B38" s="231" t="s">
        <v>147</v>
      </c>
      <c r="C38" s="223" t="s">
        <v>148</v>
      </c>
      <c r="D38" s="224" t="s">
        <v>101</v>
      </c>
      <c r="E38" s="225">
        <v>3</v>
      </c>
      <c r="F38" s="226">
        <v>0</v>
      </c>
      <c r="G38" s="227">
        <f>E38*F38</f>
        <v>0</v>
      </c>
      <c r="I38" s="229"/>
      <c r="J38" s="228"/>
      <c r="K38" s="229"/>
    </row>
    <row r="39" spans="1:11" ht="12.75">
      <c r="A39" s="230">
        <v>5</v>
      </c>
      <c r="B39" s="231" t="s">
        <v>149</v>
      </c>
      <c r="C39" s="223" t="s">
        <v>150</v>
      </c>
      <c r="D39" s="224" t="s">
        <v>151</v>
      </c>
      <c r="E39" s="241">
        <v>0.0074</v>
      </c>
      <c r="F39" s="226">
        <v>0</v>
      </c>
      <c r="G39" s="227">
        <f>E39*F39</f>
        <v>0</v>
      </c>
      <c r="I39" s="229"/>
      <c r="J39" s="228"/>
      <c r="K39" s="229"/>
    </row>
    <row r="40" spans="1:11" ht="12.75">
      <c r="A40" s="230">
        <v>6</v>
      </c>
      <c r="B40" s="231" t="s">
        <v>118</v>
      </c>
      <c r="C40" s="223" t="s">
        <v>152</v>
      </c>
      <c r="D40" s="224" t="s">
        <v>120</v>
      </c>
      <c r="E40" s="225">
        <v>1</v>
      </c>
      <c r="F40" s="226">
        <v>0</v>
      </c>
      <c r="G40" s="227">
        <f>E40*F40</f>
        <v>0</v>
      </c>
      <c r="I40" s="229"/>
      <c r="J40" s="228"/>
      <c r="K40" s="229"/>
    </row>
    <row r="41" spans="1:11" ht="12.75">
      <c r="A41" s="239" t="s">
        <v>155</v>
      </c>
      <c r="B41" s="240">
        <v>61191156</v>
      </c>
      <c r="C41" s="223" t="s">
        <v>156</v>
      </c>
      <c r="D41" s="224" t="s">
        <v>92</v>
      </c>
      <c r="E41" s="225">
        <v>2.167</v>
      </c>
      <c r="F41" s="226">
        <v>0</v>
      </c>
      <c r="G41" s="227">
        <f>E41*F41</f>
        <v>0</v>
      </c>
      <c r="H41" s="228"/>
      <c r="I41" s="229"/>
      <c r="K41" s="229"/>
    </row>
    <row r="42" spans="1:11" ht="12.75">
      <c r="A42" s="239" t="s">
        <v>157</v>
      </c>
      <c r="B42" s="240">
        <v>54913673</v>
      </c>
      <c r="C42" s="223" t="s">
        <v>158</v>
      </c>
      <c r="D42" s="224" t="s">
        <v>159</v>
      </c>
      <c r="E42" s="225">
        <v>3</v>
      </c>
      <c r="F42" s="226">
        <v>0</v>
      </c>
      <c r="G42" s="227">
        <f>E42*F42</f>
        <v>0</v>
      </c>
      <c r="H42" s="228"/>
      <c r="I42" s="229"/>
      <c r="K42" s="229"/>
    </row>
    <row r="43" spans="1:11" ht="12.75">
      <c r="A43" s="239" t="s">
        <v>112</v>
      </c>
      <c r="B43" s="240">
        <v>61164005</v>
      </c>
      <c r="C43" s="223" t="s">
        <v>160</v>
      </c>
      <c r="D43" s="224" t="s">
        <v>101</v>
      </c>
      <c r="E43" s="225">
        <v>2</v>
      </c>
      <c r="F43" s="226">
        <v>0.016</v>
      </c>
      <c r="G43" s="227">
        <f>E43*F43</f>
        <v>0.032</v>
      </c>
      <c r="H43" s="228"/>
      <c r="I43" s="229"/>
      <c r="K43" s="229"/>
    </row>
    <row r="44" spans="1:11" ht="12.75">
      <c r="A44" s="239" t="s">
        <v>114</v>
      </c>
      <c r="B44" s="240">
        <v>61164001</v>
      </c>
      <c r="C44" s="223" t="s">
        <v>161</v>
      </c>
      <c r="D44" s="224" t="s">
        <v>101</v>
      </c>
      <c r="E44" s="225">
        <v>1</v>
      </c>
      <c r="F44" s="226">
        <v>0.013</v>
      </c>
      <c r="G44" s="227">
        <f>E44*F44</f>
        <v>0.013</v>
      </c>
      <c r="H44" s="228"/>
      <c r="I44" s="229"/>
      <c r="K44" s="229"/>
    </row>
    <row r="45" spans="3:11" ht="12.75">
      <c r="C45" s="233" t="str">
        <f>CONCATENATE(B33," celkem")</f>
        <v>766 celkem</v>
      </c>
      <c r="G45" s="234">
        <f>SUBTOTAL(9,G35:G44)</f>
        <v>0.045</v>
      </c>
      <c r="I45" s="235"/>
      <c r="K45" s="235"/>
    </row>
    <row r="47" spans="2:3" ht="15">
      <c r="B47" s="219" t="s">
        <v>162</v>
      </c>
      <c r="C47" s="220" t="s">
        <v>163</v>
      </c>
    </row>
    <row r="49" spans="1:11" ht="12.75">
      <c r="A49" s="230">
        <v>1</v>
      </c>
      <c r="B49" s="231" t="s">
        <v>164</v>
      </c>
      <c r="C49" s="223" t="s">
        <v>165</v>
      </c>
      <c r="D49" s="224" t="s">
        <v>104</v>
      </c>
      <c r="E49" s="225">
        <v>15.22</v>
      </c>
      <c r="F49" s="226">
        <v>0.00062</v>
      </c>
      <c r="G49" s="227">
        <f>E49*F49</f>
        <v>0.009436400000000001</v>
      </c>
      <c r="I49" s="229"/>
      <c r="J49" s="228"/>
      <c r="K49" s="229"/>
    </row>
    <row r="50" spans="1:11" ht="12.75">
      <c r="A50" s="230">
        <v>2</v>
      </c>
      <c r="B50" s="231" t="s">
        <v>168</v>
      </c>
      <c r="C50" s="223" t="s">
        <v>169</v>
      </c>
      <c r="D50" s="224" t="s">
        <v>92</v>
      </c>
      <c r="E50" s="225">
        <v>9.71</v>
      </c>
      <c r="F50" s="226">
        <v>0.0035</v>
      </c>
      <c r="G50" s="227">
        <f>E50*F50</f>
        <v>0.033985</v>
      </c>
      <c r="I50" s="229"/>
      <c r="J50" s="228"/>
      <c r="K50" s="229"/>
    </row>
    <row r="51" spans="1:11" ht="12.75">
      <c r="A51" s="230">
        <v>3</v>
      </c>
      <c r="B51" s="231" t="s">
        <v>171</v>
      </c>
      <c r="C51" s="223" t="s">
        <v>172</v>
      </c>
      <c r="D51" s="224" t="s">
        <v>92</v>
      </c>
      <c r="E51" s="225">
        <v>9.71</v>
      </c>
      <c r="F51" s="226">
        <v>0</v>
      </c>
      <c r="G51" s="227">
        <f>E51*F51</f>
        <v>0</v>
      </c>
      <c r="I51" s="229"/>
      <c r="J51" s="228"/>
      <c r="K51" s="229"/>
    </row>
    <row r="52" spans="1:11" ht="12.75">
      <c r="A52" s="230">
        <v>4</v>
      </c>
      <c r="B52" s="231" t="s">
        <v>174</v>
      </c>
      <c r="C52" s="223" t="s">
        <v>175</v>
      </c>
      <c r="D52" s="224" t="s">
        <v>92</v>
      </c>
      <c r="E52" s="225">
        <v>11.232</v>
      </c>
      <c r="F52" s="226">
        <v>0.0003</v>
      </c>
      <c r="G52" s="227">
        <f>E52*F52</f>
        <v>0.0033695999999999995</v>
      </c>
      <c r="I52" s="229"/>
      <c r="J52" s="228"/>
      <c r="K52" s="229"/>
    </row>
    <row r="53" spans="1:11" ht="12.75">
      <c r="A53" s="230">
        <v>5</v>
      </c>
      <c r="B53" s="231" t="s">
        <v>177</v>
      </c>
      <c r="C53" s="223" t="s">
        <v>178</v>
      </c>
      <c r="D53" s="224" t="s">
        <v>104</v>
      </c>
      <c r="E53" s="225">
        <v>0.8</v>
      </c>
      <c r="F53" s="226">
        <v>0.0002</v>
      </c>
      <c r="G53" s="227">
        <f>E53*F53</f>
        <v>0.00016</v>
      </c>
      <c r="I53" s="229"/>
      <c r="J53" s="228"/>
      <c r="K53" s="229"/>
    </row>
    <row r="54" spans="1:11" ht="12.75">
      <c r="A54" s="230">
        <v>6</v>
      </c>
      <c r="B54" s="231" t="s">
        <v>180</v>
      </c>
      <c r="C54" s="223" t="s">
        <v>181</v>
      </c>
      <c r="D54" s="224" t="s">
        <v>92</v>
      </c>
      <c r="E54" s="225">
        <v>9.71</v>
      </c>
      <c r="F54" s="226">
        <v>0.00715</v>
      </c>
      <c r="G54" s="227">
        <f>E54*F54</f>
        <v>0.0694265</v>
      </c>
      <c r="I54" s="229"/>
      <c r="J54" s="228"/>
      <c r="K54" s="229"/>
    </row>
    <row r="55" spans="1:11" ht="12.75">
      <c r="A55" s="230">
        <v>7</v>
      </c>
      <c r="B55" s="231" t="s">
        <v>182</v>
      </c>
      <c r="C55" s="223" t="s">
        <v>183</v>
      </c>
      <c r="D55" s="224" t="s">
        <v>151</v>
      </c>
      <c r="E55" s="241">
        <v>0.0547</v>
      </c>
      <c r="F55" s="226">
        <v>0</v>
      </c>
      <c r="G55" s="227">
        <f>E55*F55</f>
        <v>0</v>
      </c>
      <c r="I55" s="229"/>
      <c r="J55" s="228"/>
      <c r="K55" s="229"/>
    </row>
    <row r="56" spans="1:11" ht="12.75">
      <c r="A56" s="239" t="s">
        <v>155</v>
      </c>
      <c r="B56" s="240">
        <v>59734234</v>
      </c>
      <c r="C56" s="223" t="s">
        <v>184</v>
      </c>
      <c r="D56" s="224" t="s">
        <v>185</v>
      </c>
      <c r="E56" s="225">
        <v>1.55</v>
      </c>
      <c r="F56" s="226">
        <v>0.032</v>
      </c>
      <c r="G56" s="227">
        <f>E56*F56</f>
        <v>0.049600000000000005</v>
      </c>
      <c r="H56" s="228"/>
      <c r="I56" s="229"/>
      <c r="K56" s="229"/>
    </row>
    <row r="57" spans="1:11" ht="12.75">
      <c r="A57" s="239" t="s">
        <v>186</v>
      </c>
      <c r="B57" s="240">
        <v>59734234</v>
      </c>
      <c r="C57" s="223" t="s">
        <v>184</v>
      </c>
      <c r="D57" s="224" t="s">
        <v>185</v>
      </c>
      <c r="E57" s="225">
        <v>9.904</v>
      </c>
      <c r="F57" s="226">
        <v>0.032</v>
      </c>
      <c r="G57" s="227">
        <f>E57*F57</f>
        <v>0.316928</v>
      </c>
      <c r="H57" s="228"/>
      <c r="I57" s="229"/>
      <c r="K57" s="229"/>
    </row>
    <row r="58" spans="3:11" ht="12.75">
      <c r="C58" s="233" t="str">
        <f>CONCATENATE(B47," celkem")</f>
        <v>771 celkem</v>
      </c>
      <c r="G58" s="234">
        <f>SUBTOTAL(9,G49:G57)</f>
        <v>0.4829055</v>
      </c>
      <c r="I58" s="235"/>
      <c r="K58" s="235"/>
    </row>
    <row r="60" spans="2:3" ht="15">
      <c r="B60" s="219" t="s">
        <v>187</v>
      </c>
      <c r="C60" s="220" t="s">
        <v>188</v>
      </c>
    </row>
    <row r="62" spans="1:11" ht="12.75">
      <c r="A62" s="230">
        <v>1</v>
      </c>
      <c r="B62" s="231" t="s">
        <v>189</v>
      </c>
      <c r="C62" s="223" t="s">
        <v>190</v>
      </c>
      <c r="D62" s="224" t="s">
        <v>92</v>
      </c>
      <c r="E62" s="225">
        <v>3.95</v>
      </c>
      <c r="F62" s="226">
        <v>0</v>
      </c>
      <c r="G62" s="227">
        <f>E62*F62</f>
        <v>0</v>
      </c>
      <c r="I62" s="229"/>
      <c r="J62" s="228"/>
      <c r="K62" s="229"/>
    </row>
    <row r="63" spans="1:11" ht="12.75">
      <c r="A63" s="230">
        <v>2</v>
      </c>
      <c r="B63" s="231" t="s">
        <v>192</v>
      </c>
      <c r="C63" s="223" t="s">
        <v>193</v>
      </c>
      <c r="D63" s="224" t="s">
        <v>151</v>
      </c>
      <c r="E63" s="241">
        <v>0.0037</v>
      </c>
      <c r="F63" s="226">
        <v>0</v>
      </c>
      <c r="G63" s="227">
        <f>E63*F63</f>
        <v>0</v>
      </c>
      <c r="I63" s="229"/>
      <c r="J63" s="228"/>
      <c r="K63" s="229"/>
    </row>
    <row r="64" spans="3:11" ht="12.75">
      <c r="C64" s="233" t="str">
        <f>CONCATENATE(B60," celkem")</f>
        <v>776 celkem</v>
      </c>
      <c r="G64" s="234">
        <f>SUBTOTAL(9,G62:G63)</f>
        <v>0</v>
      </c>
      <c r="I64" s="235"/>
      <c r="K64" s="235"/>
    </row>
    <row r="66" spans="2:3" ht="15">
      <c r="B66" s="219" t="s">
        <v>194</v>
      </c>
      <c r="C66" s="220" t="s">
        <v>195</v>
      </c>
    </row>
    <row r="68" spans="1:11" ht="12.75">
      <c r="A68" s="230">
        <v>1</v>
      </c>
      <c r="B68" s="231" t="s">
        <v>196</v>
      </c>
      <c r="C68" s="223" t="s">
        <v>197</v>
      </c>
      <c r="D68" s="224" t="s">
        <v>92</v>
      </c>
      <c r="E68" s="225">
        <v>18.144</v>
      </c>
      <c r="F68" s="226">
        <v>0.003</v>
      </c>
      <c r="G68" s="227">
        <f>E68*F68</f>
        <v>0.054431999999999994</v>
      </c>
      <c r="I68" s="229"/>
      <c r="J68" s="228"/>
      <c r="K68" s="229"/>
    </row>
    <row r="69" spans="1:11" ht="12.75">
      <c r="A69" s="230">
        <v>2</v>
      </c>
      <c r="B69" s="231" t="s">
        <v>200</v>
      </c>
      <c r="C69" s="223" t="s">
        <v>201</v>
      </c>
      <c r="D69" s="224" t="s">
        <v>104</v>
      </c>
      <c r="E69" s="225">
        <v>14.28</v>
      </c>
      <c r="F69" s="226">
        <v>0.00026</v>
      </c>
      <c r="G69" s="227">
        <f>E69*F69</f>
        <v>0.0037127999999999996</v>
      </c>
      <c r="I69" s="229"/>
      <c r="J69" s="228"/>
      <c r="K69" s="229"/>
    </row>
    <row r="70" spans="1:11" ht="12.75">
      <c r="A70" s="230">
        <v>3</v>
      </c>
      <c r="B70" s="231" t="s">
        <v>203</v>
      </c>
      <c r="C70" s="223" t="s">
        <v>204</v>
      </c>
      <c r="D70" s="224" t="s">
        <v>92</v>
      </c>
      <c r="E70" s="225">
        <v>18.144</v>
      </c>
      <c r="F70" s="226">
        <v>0.0003</v>
      </c>
      <c r="G70" s="227">
        <f>E70*F70</f>
        <v>0.005443199999999999</v>
      </c>
      <c r="I70" s="229"/>
      <c r="J70" s="228"/>
      <c r="K70" s="229"/>
    </row>
    <row r="71" spans="1:11" ht="12.75">
      <c r="A71" s="230">
        <v>4</v>
      </c>
      <c r="B71" s="231" t="s">
        <v>205</v>
      </c>
      <c r="C71" s="223" t="s">
        <v>206</v>
      </c>
      <c r="D71" s="224" t="s">
        <v>151</v>
      </c>
      <c r="E71" s="241">
        <v>0.027999999999999997</v>
      </c>
      <c r="F71" s="226">
        <v>0</v>
      </c>
      <c r="G71" s="227">
        <f>E71*F71</f>
        <v>0</v>
      </c>
      <c r="I71" s="229"/>
      <c r="J71" s="228"/>
      <c r="K71" s="229"/>
    </row>
    <row r="72" spans="1:11" ht="12.75">
      <c r="A72" s="239" t="s">
        <v>155</v>
      </c>
      <c r="B72" s="240">
        <v>59782098</v>
      </c>
      <c r="C72" s="223" t="s">
        <v>207</v>
      </c>
      <c r="D72" s="224" t="s">
        <v>92</v>
      </c>
      <c r="E72" s="225">
        <v>18.809</v>
      </c>
      <c r="F72" s="226">
        <v>0.01133</v>
      </c>
      <c r="G72" s="227">
        <f>E72*F72</f>
        <v>0.21310597</v>
      </c>
      <c r="H72" s="228"/>
      <c r="I72" s="229"/>
      <c r="K72" s="229"/>
    </row>
    <row r="73" spans="3:11" ht="12.75">
      <c r="C73" s="233" t="str">
        <f>CONCATENATE(B66," celkem")</f>
        <v>781 celkem</v>
      </c>
      <c r="G73" s="234">
        <f>SUBTOTAL(9,G68:G72)</f>
        <v>0.27669397</v>
      </c>
      <c r="I73" s="235"/>
      <c r="K73" s="235"/>
    </row>
    <row r="75" spans="2:3" ht="15">
      <c r="B75" s="219" t="s">
        <v>208</v>
      </c>
      <c r="C75" s="220" t="s">
        <v>209</v>
      </c>
    </row>
    <row r="77" spans="1:11" ht="12.75">
      <c r="A77" s="230">
        <v>1</v>
      </c>
      <c r="B77" s="231" t="s">
        <v>210</v>
      </c>
      <c r="C77" s="223" t="s">
        <v>211</v>
      </c>
      <c r="D77" s="224" t="s">
        <v>92</v>
      </c>
      <c r="E77" s="225">
        <v>3</v>
      </c>
      <c r="F77" s="226">
        <v>0.00026</v>
      </c>
      <c r="G77" s="227">
        <f>E77*F77</f>
        <v>0.0007799999999999999</v>
      </c>
      <c r="I77" s="229"/>
      <c r="J77" s="228"/>
      <c r="K77" s="229"/>
    </row>
    <row r="78" spans="1:11" ht="12.75">
      <c r="A78" s="230">
        <v>2</v>
      </c>
      <c r="B78" s="231" t="s">
        <v>212</v>
      </c>
      <c r="C78" s="223" t="s">
        <v>213</v>
      </c>
      <c r="D78" s="224" t="s">
        <v>92</v>
      </c>
      <c r="E78" s="225">
        <v>3</v>
      </c>
      <c r="F78" s="226">
        <v>8E-05</v>
      </c>
      <c r="G78" s="227">
        <f>E78*F78</f>
        <v>0.00024000000000000003</v>
      </c>
      <c r="I78" s="229"/>
      <c r="J78" s="228"/>
      <c r="K78" s="229"/>
    </row>
    <row r="79" spans="1:11" ht="12.75">
      <c r="A79" s="230">
        <v>3</v>
      </c>
      <c r="B79" s="231" t="s">
        <v>214</v>
      </c>
      <c r="C79" s="223" t="s">
        <v>215</v>
      </c>
      <c r="D79" s="224" t="s">
        <v>92</v>
      </c>
      <c r="E79" s="225">
        <v>1.576</v>
      </c>
      <c r="F79" s="226">
        <v>0.00016</v>
      </c>
      <c r="G79" s="227">
        <f>E79*F79</f>
        <v>0.00025216</v>
      </c>
      <c r="I79" s="229"/>
      <c r="J79" s="228"/>
      <c r="K79" s="229"/>
    </row>
    <row r="80" spans="3:11" ht="12.75">
      <c r="C80" s="233" t="str">
        <f>CONCATENATE(B75," celkem")</f>
        <v>783 celkem</v>
      </c>
      <c r="G80" s="234">
        <f>SUBTOTAL(9,G77:G79)</f>
        <v>0.0012721599999999998</v>
      </c>
      <c r="I80" s="235"/>
      <c r="K80" s="235"/>
    </row>
    <row r="82" spans="2:3" ht="15">
      <c r="B82" s="219" t="s">
        <v>217</v>
      </c>
      <c r="C82" s="220" t="s">
        <v>218</v>
      </c>
    </row>
    <row r="84" spans="1:11" ht="12.75">
      <c r="A84" s="230">
        <v>1</v>
      </c>
      <c r="B84" s="231" t="s">
        <v>219</v>
      </c>
      <c r="C84" s="223" t="s">
        <v>218</v>
      </c>
      <c r="D84" s="224" t="s">
        <v>92</v>
      </c>
      <c r="E84" s="225">
        <v>60.928</v>
      </c>
      <c r="F84" s="226">
        <v>0</v>
      </c>
      <c r="G84" s="227">
        <f>E84*F84</f>
        <v>0</v>
      </c>
      <c r="I84" s="229"/>
      <c r="J84" s="228"/>
      <c r="K84" s="229"/>
    </row>
    <row r="85" spans="3:11" ht="12.75">
      <c r="C85" s="233" t="str">
        <f>CONCATENATE(B82," celkem")</f>
        <v>784 celkem</v>
      </c>
      <c r="G85" s="234">
        <f>SUBTOTAL(9,G84:G84)</f>
        <v>0</v>
      </c>
      <c r="I85" s="235"/>
      <c r="K85" s="235"/>
    </row>
    <row r="87" spans="2:3" ht="15">
      <c r="B87" s="219" t="s">
        <v>221</v>
      </c>
      <c r="C87" s="220" t="s">
        <v>222</v>
      </c>
    </row>
    <row r="89" spans="1:11" ht="12.75">
      <c r="A89" s="230">
        <v>1</v>
      </c>
      <c r="B89" s="231" t="s">
        <v>223</v>
      </c>
      <c r="C89" s="223" t="s">
        <v>224</v>
      </c>
      <c r="D89" s="224" t="s">
        <v>92</v>
      </c>
      <c r="E89" s="225">
        <v>17.56</v>
      </c>
      <c r="F89" s="226">
        <v>4E-05</v>
      </c>
      <c r="G89" s="227">
        <f>E89*F89</f>
        <v>0.0007024</v>
      </c>
      <c r="I89" s="229"/>
      <c r="J89" s="228"/>
      <c r="K89" s="229"/>
    </row>
    <row r="90" spans="3:11" ht="12.75">
      <c r="C90" s="233" t="str">
        <f>CONCATENATE(B87," celkem")</f>
        <v>9 celkem</v>
      </c>
      <c r="G90" s="234">
        <f>SUBTOTAL(9,G89:G89)</f>
        <v>0.0007024</v>
      </c>
      <c r="I90" s="235"/>
      <c r="K90" s="235"/>
    </row>
    <row r="92" spans="2:3" ht="15">
      <c r="B92" s="219" t="s">
        <v>226</v>
      </c>
      <c r="C92" s="220" t="s">
        <v>227</v>
      </c>
    </row>
    <row r="94" spans="1:11" ht="12.75">
      <c r="A94" s="230">
        <v>1</v>
      </c>
      <c r="B94" s="231" t="s">
        <v>228</v>
      </c>
      <c r="C94" s="223" t="s">
        <v>229</v>
      </c>
      <c r="D94" s="224" t="s">
        <v>92</v>
      </c>
      <c r="E94" s="225">
        <v>6.204</v>
      </c>
      <c r="F94" s="226">
        <v>0.131</v>
      </c>
      <c r="G94" s="242" t="str">
        <f>FIXED(E94*F94,3,TRUE)</f>
        <v>0,813</v>
      </c>
      <c r="I94" s="229"/>
      <c r="J94" s="228"/>
      <c r="K94" s="229"/>
    </row>
    <row r="95" spans="1:11" ht="12.75">
      <c r="A95" s="230">
        <v>2</v>
      </c>
      <c r="B95" s="231" t="s">
        <v>232</v>
      </c>
      <c r="C95" s="223" t="s">
        <v>233</v>
      </c>
      <c r="D95" s="224" t="s">
        <v>92</v>
      </c>
      <c r="E95" s="225">
        <v>6.32</v>
      </c>
      <c r="F95" s="226">
        <v>0.02</v>
      </c>
      <c r="G95" s="242" t="str">
        <f>FIXED(E95*F95,3,TRUE)</f>
        <v>0,126</v>
      </c>
      <c r="I95" s="229"/>
      <c r="J95" s="228"/>
      <c r="K95" s="229"/>
    </row>
    <row r="96" spans="1:11" ht="12.75">
      <c r="A96" s="230">
        <v>3</v>
      </c>
      <c r="B96" s="231" t="s">
        <v>235</v>
      </c>
      <c r="C96" s="223" t="s">
        <v>236</v>
      </c>
      <c r="D96" s="224" t="s">
        <v>92</v>
      </c>
      <c r="E96" s="225">
        <v>1.074</v>
      </c>
      <c r="F96" s="226">
        <v>0.183</v>
      </c>
      <c r="G96" s="242" t="str">
        <f>FIXED(E96*F96,3,TRUE)</f>
        <v>0,197</v>
      </c>
      <c r="I96" s="229"/>
      <c r="J96" s="228"/>
      <c r="K96" s="229"/>
    </row>
    <row r="97" spans="1:11" ht="12.75">
      <c r="A97" s="230">
        <v>4</v>
      </c>
      <c r="B97" s="231" t="s">
        <v>238</v>
      </c>
      <c r="C97" s="223" t="s">
        <v>239</v>
      </c>
      <c r="D97" s="224" t="s">
        <v>92</v>
      </c>
      <c r="E97" s="225">
        <v>1.445</v>
      </c>
      <c r="F97" s="226">
        <v>0.275</v>
      </c>
      <c r="G97" s="242" t="str">
        <f>FIXED(E97*F97,3,TRUE)</f>
        <v>0,397</v>
      </c>
      <c r="I97" s="229"/>
      <c r="J97" s="228"/>
      <c r="K97" s="229"/>
    </row>
    <row r="98" spans="1:11" ht="12.75">
      <c r="A98" s="230">
        <v>5</v>
      </c>
      <c r="B98" s="231" t="s">
        <v>243</v>
      </c>
      <c r="C98" s="223" t="s">
        <v>244</v>
      </c>
      <c r="D98" s="224" t="s">
        <v>101</v>
      </c>
      <c r="E98" s="225">
        <v>5</v>
      </c>
      <c r="F98" s="226">
        <v>0</v>
      </c>
      <c r="G98" s="227">
        <f>E98*F98</f>
        <v>0</v>
      </c>
      <c r="I98" s="229"/>
      <c r="J98" s="228"/>
      <c r="K98" s="229"/>
    </row>
    <row r="99" spans="1:11" ht="12.75">
      <c r="A99" s="230">
        <v>6</v>
      </c>
      <c r="B99" s="231" t="s">
        <v>245</v>
      </c>
      <c r="C99" s="223" t="s">
        <v>246</v>
      </c>
      <c r="D99" s="224" t="s">
        <v>92</v>
      </c>
      <c r="E99" s="225">
        <v>5.91</v>
      </c>
      <c r="F99" s="226">
        <v>0.076</v>
      </c>
      <c r="G99" s="242" t="str">
        <f>FIXED(E99*F99,3,TRUE)</f>
        <v>0,449</v>
      </c>
      <c r="I99" s="229"/>
      <c r="J99" s="228"/>
      <c r="K99" s="229"/>
    </row>
    <row r="100" spans="1:11" ht="12.75">
      <c r="A100" s="230">
        <v>7</v>
      </c>
      <c r="B100" s="231" t="s">
        <v>248</v>
      </c>
      <c r="C100" s="223" t="s">
        <v>249</v>
      </c>
      <c r="D100" s="224" t="s">
        <v>92</v>
      </c>
      <c r="E100" s="225">
        <v>0.591</v>
      </c>
      <c r="F100" s="226">
        <v>0.27</v>
      </c>
      <c r="G100" s="242" t="str">
        <f>FIXED(E100*F100,3,TRUE)</f>
        <v>0,160</v>
      </c>
      <c r="I100" s="229"/>
      <c r="J100" s="228"/>
      <c r="K100" s="229"/>
    </row>
    <row r="101" spans="1:11" ht="12.75">
      <c r="A101" s="230">
        <v>8</v>
      </c>
      <c r="B101" s="231" t="s">
        <v>251</v>
      </c>
      <c r="C101" s="223" t="s">
        <v>252</v>
      </c>
      <c r="D101" s="224" t="s">
        <v>92</v>
      </c>
      <c r="E101" s="225">
        <v>2</v>
      </c>
      <c r="F101" s="226">
        <v>0.27</v>
      </c>
      <c r="G101" s="242" t="str">
        <f>FIXED(E101*F101,3,TRUE)</f>
        <v>0,540</v>
      </c>
      <c r="I101" s="229"/>
      <c r="J101" s="228"/>
      <c r="K101" s="229"/>
    </row>
    <row r="102" spans="1:11" ht="12.75">
      <c r="A102" s="230">
        <v>9</v>
      </c>
      <c r="B102" s="231" t="s">
        <v>254</v>
      </c>
      <c r="C102" s="223" t="s">
        <v>255</v>
      </c>
      <c r="D102" s="224" t="s">
        <v>104</v>
      </c>
      <c r="E102" s="225">
        <v>2.38</v>
      </c>
      <c r="F102" s="226">
        <v>0.009</v>
      </c>
      <c r="G102" s="242" t="str">
        <f>FIXED(E102*F102,3,TRUE)</f>
        <v>0,021</v>
      </c>
      <c r="I102" s="229"/>
      <c r="J102" s="228"/>
      <c r="K102" s="229"/>
    </row>
    <row r="103" spans="1:11" ht="12.75">
      <c r="A103" s="230">
        <v>10</v>
      </c>
      <c r="B103" s="231" t="s">
        <v>256</v>
      </c>
      <c r="C103" s="223" t="s">
        <v>257</v>
      </c>
      <c r="D103" s="224" t="s">
        <v>92</v>
      </c>
      <c r="E103" s="225">
        <v>20.058</v>
      </c>
      <c r="F103" s="226">
        <v>0.068</v>
      </c>
      <c r="G103" s="242" t="str">
        <f>FIXED(E103*F103,3,TRUE)</f>
        <v>1,364</v>
      </c>
      <c r="I103" s="229"/>
      <c r="J103" s="228"/>
      <c r="K103" s="229"/>
    </row>
    <row r="104" spans="1:11" ht="12.75">
      <c r="A104" s="230">
        <v>11</v>
      </c>
      <c r="B104" s="231" t="s">
        <v>260</v>
      </c>
      <c r="C104" s="223" t="s">
        <v>261</v>
      </c>
      <c r="D104" s="224" t="s">
        <v>262</v>
      </c>
      <c r="E104" s="225">
        <v>4.067</v>
      </c>
      <c r="F104" s="226">
        <v>0</v>
      </c>
      <c r="G104" s="242" t="str">
        <f>FIXED(E104*F104,3,TRUE)</f>
        <v>0,000</v>
      </c>
      <c r="I104" s="229"/>
      <c r="J104" s="228"/>
      <c r="K104" s="229"/>
    </row>
    <row r="105" spans="1:11" ht="12.75">
      <c r="A105" s="230">
        <v>12</v>
      </c>
      <c r="B105" s="231" t="s">
        <v>263</v>
      </c>
      <c r="C105" s="223" t="s">
        <v>264</v>
      </c>
      <c r="D105" s="224" t="s">
        <v>262</v>
      </c>
      <c r="E105" s="225">
        <v>16.269</v>
      </c>
      <c r="F105" s="226">
        <v>0</v>
      </c>
      <c r="G105" s="242" t="str">
        <f>FIXED(E105*F105,3,TRUE)</f>
        <v>0,000</v>
      </c>
      <c r="I105" s="229"/>
      <c r="J105" s="228"/>
      <c r="K105" s="229"/>
    </row>
    <row r="106" spans="1:11" ht="12.75">
      <c r="A106" s="230">
        <v>13</v>
      </c>
      <c r="B106" s="231" t="s">
        <v>265</v>
      </c>
      <c r="C106" s="223" t="s">
        <v>266</v>
      </c>
      <c r="D106" s="224" t="s">
        <v>21</v>
      </c>
      <c r="E106" s="225">
        <v>4.067</v>
      </c>
      <c r="F106" s="226">
        <v>0</v>
      </c>
      <c r="G106" s="242" t="str">
        <f>FIXED(E106*F106,3,TRUE)</f>
        <v>0,000</v>
      </c>
      <c r="I106" s="229"/>
      <c r="J106" s="228"/>
      <c r="K106" s="229"/>
    </row>
    <row r="107" spans="1:11" ht="12.75">
      <c r="A107" s="230">
        <v>14</v>
      </c>
      <c r="B107" s="231" t="s">
        <v>267</v>
      </c>
      <c r="C107" s="223" t="s">
        <v>268</v>
      </c>
      <c r="D107" s="224" t="s">
        <v>262</v>
      </c>
      <c r="E107" s="225">
        <v>4.067</v>
      </c>
      <c r="F107" s="226">
        <v>0</v>
      </c>
      <c r="G107" s="242" t="str">
        <f>FIXED(E107*F107,3,TRUE)</f>
        <v>0,000</v>
      </c>
      <c r="I107" s="229"/>
      <c r="J107" s="228"/>
      <c r="K107" s="229"/>
    </row>
    <row r="108" spans="1:11" ht="12.75">
      <c r="A108" s="230">
        <v>15</v>
      </c>
      <c r="B108" s="231" t="s">
        <v>269</v>
      </c>
      <c r="C108" s="223" t="s">
        <v>270</v>
      </c>
      <c r="D108" s="224" t="s">
        <v>262</v>
      </c>
      <c r="E108" s="225">
        <v>32.537</v>
      </c>
      <c r="F108" s="226">
        <v>0</v>
      </c>
      <c r="G108" s="242" t="str">
        <f>FIXED(E108*F108,3,TRUE)</f>
        <v>0,000</v>
      </c>
      <c r="I108" s="229"/>
      <c r="J108" s="228"/>
      <c r="K108" s="229"/>
    </row>
    <row r="109" spans="3:11" ht="12.75">
      <c r="C109" s="233" t="str">
        <f>CONCATENATE(B92," celkem")</f>
        <v>96 celkem</v>
      </c>
      <c r="G109" s="234">
        <f>SUBTOTAL(9,G94:G108)</f>
        <v>0</v>
      </c>
      <c r="I109" s="235"/>
      <c r="K109" s="235"/>
    </row>
    <row r="111" spans="2:3" ht="15">
      <c r="B111" s="219" t="s">
        <v>271</v>
      </c>
      <c r="C111" s="220" t="s">
        <v>272</v>
      </c>
    </row>
    <row r="113" spans="1:11" ht="12.75">
      <c r="A113" s="230">
        <v>1</v>
      </c>
      <c r="B113" s="231" t="s">
        <v>273</v>
      </c>
      <c r="C113" s="223" t="s">
        <v>274</v>
      </c>
      <c r="D113" s="224" t="s">
        <v>262</v>
      </c>
      <c r="E113" s="225">
        <v>1.812</v>
      </c>
      <c r="F113" s="226">
        <v>0</v>
      </c>
      <c r="G113" s="227">
        <f>E113*F113</f>
        <v>0</v>
      </c>
      <c r="I113" s="229"/>
      <c r="J113" s="228"/>
      <c r="K113" s="229"/>
    </row>
    <row r="114" spans="3:11" ht="12.75">
      <c r="C114" s="233" t="str">
        <f>CONCATENATE(B111," celkem")</f>
        <v>99 celkem</v>
      </c>
      <c r="G114" s="234">
        <f>SUBTOTAL(9,G113:G113)</f>
        <v>0</v>
      </c>
      <c r="I114" s="235"/>
      <c r="K114" s="235"/>
    </row>
    <row r="116" spans="2:3" ht="15">
      <c r="B116" s="219" t="s">
        <v>275</v>
      </c>
      <c r="C116" s="220" t="s">
        <v>276</v>
      </c>
    </row>
    <row r="118" spans="1:11" ht="12.75">
      <c r="A118" s="230">
        <v>1</v>
      </c>
      <c r="B118" s="231" t="s">
        <v>118</v>
      </c>
      <c r="C118" s="223" t="s">
        <v>277</v>
      </c>
      <c r="D118" s="224" t="s">
        <v>120</v>
      </c>
      <c r="E118" s="225">
        <v>1</v>
      </c>
      <c r="F118" s="226">
        <v>0</v>
      </c>
      <c r="G118" s="227">
        <f>E118*F118</f>
        <v>0</v>
      </c>
      <c r="I118" s="229"/>
      <c r="J118" s="228"/>
      <c r="K118" s="229"/>
    </row>
    <row r="119" spans="3:11" ht="12.75">
      <c r="C119" s="233" t="str">
        <f>CONCATENATE(B116," celkem")</f>
        <v>A29 celkem</v>
      </c>
      <c r="G119" s="234">
        <f>SUBTOTAL(9,G118:G118)</f>
        <v>0</v>
      </c>
      <c r="I119" s="235"/>
      <c r="K119" s="235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11" t="str">
        <f>Rozpočet!C2</f>
        <v>Městská kavárna v Krnově</v>
      </c>
      <c r="C3" s="111"/>
      <c r="D3" s="111"/>
      <c r="E3" s="111"/>
      <c r="F3" s="41"/>
    </row>
    <row r="4" spans="1:6" ht="12.75">
      <c r="A4" s="36" t="s">
        <v>19</v>
      </c>
      <c r="B4" s="57" t="str">
        <f>Rozpočet!H2</f>
        <v>2780</v>
      </c>
      <c r="C4" s="41"/>
      <c r="D4" s="42" t="s">
        <v>24</v>
      </c>
      <c r="E4" s="43">
        <f>Rozpočet!C4</f>
        <v>41732</v>
      </c>
      <c r="F4" s="41"/>
    </row>
    <row r="5" spans="1:6" ht="12.75">
      <c r="A5" s="36" t="s">
        <v>23</v>
      </c>
      <c r="B5" s="111" t="str">
        <f>Rozpočet!C3</f>
        <v>Oprava sociálního zařízení</v>
      </c>
      <c r="C5" s="112"/>
      <c r="D5" s="112"/>
      <c r="E5" s="112"/>
      <c r="F5" s="41"/>
    </row>
    <row r="6" spans="1:6" ht="12.75">
      <c r="A6" s="36" t="s">
        <v>22</v>
      </c>
      <c r="B6" s="111" t="str">
        <f>Rozpočet!H3</f>
        <v>Městská kavárna</v>
      </c>
      <c r="C6" s="112"/>
      <c r="D6" s="112"/>
      <c r="E6" s="112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236" t="str">
        <f>Rozpočet!B9</f>
        <v>3</v>
      </c>
      <c r="B11" s="237" t="str">
        <f>Rozpočet!C9</f>
        <v>Svislé a kompletní konstrukce</v>
      </c>
      <c r="C11" s="238">
        <f>Rozpočet!I13</f>
        <v>0</v>
      </c>
      <c r="D11" s="238">
        <f>Rozpočet!K13</f>
        <v>0</v>
      </c>
      <c r="E11" s="1">
        <f>C11+D11</f>
        <v>0</v>
      </c>
      <c r="F11" s="39">
        <f>Rozpočet!G13</f>
        <v>0.6348368999999999</v>
      </c>
    </row>
    <row r="12" spans="1:6" ht="12.75">
      <c r="A12" s="236" t="str">
        <f>Rozpočet!B15</f>
        <v>6</v>
      </c>
      <c r="B12" s="237" t="str">
        <f>Rozpočet!C15</f>
        <v>Úpravy povrchů, podlahy a osazení výplně otvorů</v>
      </c>
      <c r="C12" s="238">
        <f>Rozpočet!I23</f>
        <v>0</v>
      </c>
      <c r="D12" s="238">
        <f>Rozpočet!K23</f>
        <v>0</v>
      </c>
      <c r="E12" s="1">
        <f>C12+D12</f>
        <v>0</v>
      </c>
      <c r="F12" s="39">
        <f>Rozpočet!G23</f>
        <v>1.1763169599999999</v>
      </c>
    </row>
    <row r="13" spans="1:6" ht="12.75">
      <c r="A13" s="236" t="str">
        <f>Rozpočet!B25</f>
        <v>721</v>
      </c>
      <c r="B13" s="237" t="str">
        <f>Rozpočet!C25</f>
        <v>ZTI - kanalizace</v>
      </c>
      <c r="C13" s="238">
        <f>Rozpočet!I31</f>
        <v>0</v>
      </c>
      <c r="D13" s="238">
        <f>Rozpočet!K31</f>
        <v>0</v>
      </c>
      <c r="E13" s="1">
        <f>C13+D13</f>
        <v>0</v>
      </c>
      <c r="F13" s="39">
        <f>Rozpočet!G31</f>
        <v>0</v>
      </c>
    </row>
    <row r="14" spans="1:6" ht="12.75">
      <c r="A14" s="236" t="str">
        <f>Rozpočet!B33</f>
        <v>766</v>
      </c>
      <c r="B14" s="237" t="str">
        <f>Rozpočet!C33</f>
        <v>Konstrukce truhlářské</v>
      </c>
      <c r="C14" s="238">
        <f>Rozpočet!I45</f>
        <v>0</v>
      </c>
      <c r="D14" s="238">
        <f>Rozpočet!K45</f>
        <v>0</v>
      </c>
      <c r="E14" s="1">
        <f>C14+D14</f>
        <v>0</v>
      </c>
      <c r="F14" s="39">
        <f>Rozpočet!G45</f>
        <v>0.045</v>
      </c>
    </row>
    <row r="15" spans="1:6" ht="12.75">
      <c r="A15" s="236" t="str">
        <f>Rozpočet!B47</f>
        <v>771</v>
      </c>
      <c r="B15" s="237" t="str">
        <f>Rozpočet!C47</f>
        <v>Podlahy z dlaždic keramických</v>
      </c>
      <c r="C15" s="238">
        <f>Rozpočet!I58</f>
        <v>0</v>
      </c>
      <c r="D15" s="238">
        <f>Rozpočet!K58</f>
        <v>0</v>
      </c>
      <c r="E15" s="1">
        <f>C15+D15</f>
        <v>0</v>
      </c>
      <c r="F15" s="39">
        <f>Rozpočet!G58</f>
        <v>0.4829055</v>
      </c>
    </row>
    <row r="16" spans="1:6" ht="12.75">
      <c r="A16" s="236" t="str">
        <f>Rozpočet!B60</f>
        <v>776</v>
      </c>
      <c r="B16" s="237" t="str">
        <f>Rozpočet!C60</f>
        <v>Podlahy povlakové</v>
      </c>
      <c r="C16" s="238">
        <f>Rozpočet!I64</f>
        <v>0</v>
      </c>
      <c r="D16" s="238">
        <f>Rozpočet!K64</f>
        <v>0</v>
      </c>
      <c r="E16" s="1">
        <f>C16+D16</f>
        <v>0</v>
      </c>
      <c r="F16" s="39">
        <f>Rozpočet!G64</f>
        <v>0</v>
      </c>
    </row>
    <row r="17" spans="1:6" ht="12.75">
      <c r="A17" s="236" t="str">
        <f>Rozpočet!B66</f>
        <v>781</v>
      </c>
      <c r="B17" s="237" t="str">
        <f>Rozpočet!C66</f>
        <v>Obklady keramické</v>
      </c>
      <c r="C17" s="238">
        <f>Rozpočet!I73</f>
        <v>0</v>
      </c>
      <c r="D17" s="238">
        <f>Rozpočet!K73</f>
        <v>0</v>
      </c>
      <c r="E17" s="1">
        <f>C17+D17</f>
        <v>0</v>
      </c>
      <c r="F17" s="39">
        <f>Rozpočet!G73</f>
        <v>0.27669397</v>
      </c>
    </row>
    <row r="18" spans="1:6" ht="12.75">
      <c r="A18" s="236" t="str">
        <f>Rozpočet!B75</f>
        <v>783</v>
      </c>
      <c r="B18" s="237" t="str">
        <f>Rozpočet!C75</f>
        <v>Nátěry</v>
      </c>
      <c r="C18" s="238">
        <f>Rozpočet!I80</f>
        <v>0</v>
      </c>
      <c r="D18" s="238">
        <f>Rozpočet!K80</f>
        <v>0</v>
      </c>
      <c r="E18" s="1">
        <f>C18+D18</f>
        <v>0</v>
      </c>
      <c r="F18" s="39">
        <f>Rozpočet!G80</f>
        <v>0.0012721599999999998</v>
      </c>
    </row>
    <row r="19" spans="1:6" ht="12.75">
      <c r="A19" s="236" t="str">
        <f>Rozpočet!B82</f>
        <v>784</v>
      </c>
      <c r="B19" s="237" t="str">
        <f>Rozpočet!C82</f>
        <v>Malby</v>
      </c>
      <c r="C19" s="238">
        <f>Rozpočet!I85</f>
        <v>0</v>
      </c>
      <c r="D19" s="238">
        <f>Rozpočet!K85</f>
        <v>0</v>
      </c>
      <c r="E19" s="1">
        <f>C19+D19</f>
        <v>0</v>
      </c>
      <c r="F19" s="39">
        <f>Rozpočet!G85</f>
        <v>0</v>
      </c>
    </row>
    <row r="20" spans="1:6" ht="12.75">
      <c r="A20" s="236" t="str">
        <f>Rozpočet!B87</f>
        <v>9</v>
      </c>
      <c r="B20" s="237" t="str">
        <f>Rozpočet!C87</f>
        <v>Ostatní konstrukce a práce bourací, přesun hmot, lešení</v>
      </c>
      <c r="C20" s="238">
        <f>Rozpočet!I90</f>
        <v>0</v>
      </c>
      <c r="D20" s="238">
        <f>Rozpočet!K90</f>
        <v>0</v>
      </c>
      <c r="E20" s="1">
        <f>C20+D20</f>
        <v>0</v>
      </c>
      <c r="F20" s="39">
        <f>Rozpočet!G90</f>
        <v>0.0007024</v>
      </c>
    </row>
    <row r="21" spans="1:6" ht="12.75">
      <c r="A21" s="236" t="str">
        <f>Rozpočet!B92</f>
        <v>96</v>
      </c>
      <c r="B21" s="237" t="str">
        <f>Rozpočet!C92</f>
        <v>Bourání konstrukcí</v>
      </c>
      <c r="C21" s="238">
        <f>Rozpočet!I109</f>
        <v>0</v>
      </c>
      <c r="D21" s="238">
        <f>Rozpočet!K109</f>
        <v>0</v>
      </c>
      <c r="E21" s="1">
        <f>C21+D21</f>
        <v>0</v>
      </c>
      <c r="F21" s="39">
        <f>Rozpočet!G109</f>
        <v>0</v>
      </c>
    </row>
    <row r="22" spans="1:6" ht="12.75">
      <c r="A22" s="236" t="str">
        <f>Rozpočet!B111</f>
        <v>99</v>
      </c>
      <c r="B22" s="237" t="str">
        <f>Rozpočet!C111</f>
        <v>Přesun hmot</v>
      </c>
      <c r="C22" s="238">
        <f>Rozpočet!I114</f>
        <v>0</v>
      </c>
      <c r="D22" s="238">
        <f>Rozpočet!K114</f>
        <v>0</v>
      </c>
      <c r="E22" s="1">
        <f>C22+D22</f>
        <v>0</v>
      </c>
      <c r="F22" s="39">
        <f>Rozpočet!G114</f>
        <v>0</v>
      </c>
    </row>
    <row r="23" spans="1:6" ht="12.75">
      <c r="A23" s="236" t="str">
        <f>Rozpočet!B116</f>
        <v>A29</v>
      </c>
      <c r="B23" s="237" t="str">
        <f>Rozpočet!C116</f>
        <v>Elektromontáže - údržba</v>
      </c>
      <c r="C23" s="238">
        <f>Rozpočet!I119</f>
        <v>0</v>
      </c>
      <c r="D23" s="238">
        <f>Rozpočet!K119</f>
        <v>0</v>
      </c>
      <c r="E23" s="1">
        <f>C23+D23</f>
        <v>0</v>
      </c>
      <c r="F23" s="39">
        <f>Rozpočet!G119</f>
        <v>0</v>
      </c>
    </row>
    <row r="24" spans="1:6" ht="13.5" thickBot="1">
      <c r="A24" s="40"/>
      <c r="B24" s="54"/>
      <c r="C24" s="54"/>
      <c r="D24" s="54"/>
      <c r="E24" s="1"/>
      <c r="F24" s="39"/>
    </row>
    <row r="25" spans="1:6" ht="13.5" thickTop="1">
      <c r="A25" s="55"/>
      <c r="B25" s="56" t="s">
        <v>27</v>
      </c>
      <c r="C25" s="58">
        <f>SUM(C10:C24)</f>
        <v>0</v>
      </c>
      <c r="D25" s="59">
        <f>SUM(D10:D24)</f>
        <v>0</v>
      </c>
      <c r="E25" s="58">
        <f>SUM(E10:E24)</f>
        <v>0</v>
      </c>
      <c r="F25" s="59">
        <f>SUM(F10:F24)</f>
        <v>2.61772789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63"/>
  <sheetViews>
    <sheetView zoomScalePageLayoutView="0" workbookViewId="0" topLeftCell="A1">
      <selection activeCell="J152" sqref="J152:J163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Městská kavárna v Krnově</v>
      </c>
      <c r="D2" s="7"/>
      <c r="E2" s="7"/>
      <c r="F2" s="6"/>
      <c r="G2" s="8" t="s">
        <v>29</v>
      </c>
      <c r="H2" s="107" t="str">
        <f>+Rozpočet!H2</f>
        <v>2780</v>
      </c>
      <c r="I2" s="107"/>
      <c r="J2" s="107"/>
      <c r="K2" s="107"/>
    </row>
    <row r="3" spans="1:11" ht="12.75">
      <c r="A3" s="5" t="s">
        <v>28</v>
      </c>
      <c r="B3" s="5"/>
      <c r="C3" s="9" t="str">
        <f>+Rozpočet!C3</f>
        <v>Oprava sociálního zařízení</v>
      </c>
      <c r="D3" s="7"/>
      <c r="E3" s="7"/>
      <c r="F3" s="6"/>
      <c r="G3" s="8" t="s">
        <v>30</v>
      </c>
      <c r="H3" s="108" t="str">
        <f>+Rozpočet!H3</f>
        <v>Městská kavárna</v>
      </c>
      <c r="I3" s="108"/>
      <c r="J3" s="108"/>
      <c r="K3" s="108"/>
    </row>
    <row r="4" spans="1:7" ht="13.5" thickBot="1">
      <c r="A4" s="5" t="s">
        <v>1</v>
      </c>
      <c r="B4" s="5"/>
      <c r="C4" s="10">
        <f>+Rozpočet!C4</f>
        <v>41732</v>
      </c>
      <c r="D4" s="5"/>
      <c r="E4" s="5" t="s">
        <v>2</v>
      </c>
      <c r="F4" s="11"/>
      <c r="G4" s="12">
        <f>+Rozpočet!G4</f>
        <v>41732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220" t="s">
        <v>88</v>
      </c>
      <c r="C10" s="220" t="s">
        <v>89</v>
      </c>
    </row>
    <row r="12" spans="1:11" ht="12.75">
      <c r="A12" s="221">
        <v>1</v>
      </c>
      <c r="B12" s="222" t="s">
        <v>90</v>
      </c>
      <c r="C12" s="223" t="s">
        <v>91</v>
      </c>
      <c r="D12" s="224" t="s">
        <v>92</v>
      </c>
      <c r="E12" s="225">
        <v>1.182</v>
      </c>
      <c r="F12" s="226">
        <v>0.12335</v>
      </c>
      <c r="G12" s="227">
        <f>E12*F12</f>
        <v>0.1457997</v>
      </c>
      <c r="I12" s="229"/>
      <c r="J12" s="228"/>
      <c r="K12" s="229"/>
    </row>
    <row r="13" spans="3:11" ht="12.75">
      <c r="C13" s="232" t="s">
        <v>93</v>
      </c>
      <c r="E13" s="225">
        <v>1.182</v>
      </c>
      <c r="G13" s="227"/>
      <c r="I13" s="229"/>
      <c r="K13" s="229"/>
    </row>
    <row r="14" spans="1:11" ht="12.75">
      <c r="A14" s="221">
        <v>2</v>
      </c>
      <c r="B14" s="222" t="s">
        <v>94</v>
      </c>
      <c r="C14" s="223" t="s">
        <v>95</v>
      </c>
      <c r="D14" s="224" t="s">
        <v>92</v>
      </c>
      <c r="E14" s="225">
        <v>1.928</v>
      </c>
      <c r="F14" s="226">
        <v>0.25365</v>
      </c>
      <c r="G14" s="227">
        <f>E14*F14</f>
        <v>0.48903719999999995</v>
      </c>
      <c r="I14" s="229"/>
      <c r="J14" s="228"/>
      <c r="K14" s="229"/>
    </row>
    <row r="15" spans="3:11" ht="12.75">
      <c r="C15" s="232" t="s">
        <v>96</v>
      </c>
      <c r="E15" s="225">
        <v>1.9278</v>
      </c>
      <c r="G15" s="227"/>
      <c r="I15" s="229"/>
      <c r="K15" s="229"/>
    </row>
    <row r="17" spans="2:3" ht="15">
      <c r="B17" s="220" t="s">
        <v>97</v>
      </c>
      <c r="C17" s="220" t="s">
        <v>98</v>
      </c>
    </row>
    <row r="19" spans="1:11" ht="12.75">
      <c r="A19" s="221">
        <v>1</v>
      </c>
      <c r="B19" s="222" t="s">
        <v>99</v>
      </c>
      <c r="C19" s="223" t="s">
        <v>100</v>
      </c>
      <c r="D19" s="224" t="s">
        <v>101</v>
      </c>
      <c r="E19" s="225">
        <v>10</v>
      </c>
      <c r="F19" s="226">
        <v>0.04392</v>
      </c>
      <c r="G19" s="227">
        <f>E19*F19</f>
        <v>0.43920000000000003</v>
      </c>
      <c r="I19" s="229"/>
      <c r="J19" s="228"/>
      <c r="K19" s="229"/>
    </row>
    <row r="20" spans="1:11" ht="12.75">
      <c r="A20" s="221">
        <v>2</v>
      </c>
      <c r="B20" s="222" t="s">
        <v>102</v>
      </c>
      <c r="C20" s="223" t="s">
        <v>103</v>
      </c>
      <c r="D20" s="224" t="s">
        <v>104</v>
      </c>
      <c r="E20" s="225">
        <v>28.04</v>
      </c>
      <c r="F20" s="226">
        <v>0.00431</v>
      </c>
      <c r="G20" s="227">
        <f>E20*F20</f>
        <v>0.12085239999999998</v>
      </c>
      <c r="I20" s="229"/>
      <c r="J20" s="228"/>
      <c r="K20" s="229"/>
    </row>
    <row r="21" spans="3:11" ht="12.75">
      <c r="C21" s="232" t="s">
        <v>105</v>
      </c>
      <c r="E21" s="225">
        <v>18.96</v>
      </c>
      <c r="G21" s="227"/>
      <c r="I21" s="229"/>
      <c r="K21" s="229"/>
    </row>
    <row r="22" spans="3:11" ht="12.75">
      <c r="C22" s="232" t="s">
        <v>106</v>
      </c>
      <c r="E22" s="225">
        <v>9.08</v>
      </c>
      <c r="G22" s="227"/>
      <c r="I22" s="229"/>
      <c r="K22" s="229"/>
    </row>
    <row r="23" spans="1:11" ht="12.75">
      <c r="A23" s="221">
        <v>3</v>
      </c>
      <c r="B23" s="222" t="s">
        <v>107</v>
      </c>
      <c r="C23" s="223" t="s">
        <v>108</v>
      </c>
      <c r="D23" s="224" t="s">
        <v>92</v>
      </c>
      <c r="E23" s="225">
        <v>4.542</v>
      </c>
      <c r="F23" s="226">
        <v>0.09868</v>
      </c>
      <c r="G23" s="227">
        <f>E23*F23</f>
        <v>0.44820456</v>
      </c>
      <c r="I23" s="229"/>
      <c r="J23" s="228"/>
      <c r="K23" s="229"/>
    </row>
    <row r="24" spans="3:11" ht="12.75">
      <c r="C24" s="232" t="s">
        <v>109</v>
      </c>
      <c r="E24" s="225">
        <v>4.542</v>
      </c>
      <c r="G24" s="227"/>
      <c r="I24" s="229"/>
      <c r="K24" s="229"/>
    </row>
    <row r="25" spans="1:11" ht="12.75">
      <c r="A25" s="221">
        <v>4</v>
      </c>
      <c r="B25" s="222" t="s">
        <v>110</v>
      </c>
      <c r="C25" s="223" t="s">
        <v>111</v>
      </c>
      <c r="D25" s="224" t="s">
        <v>101</v>
      </c>
      <c r="E25" s="225">
        <v>3</v>
      </c>
      <c r="F25" s="226">
        <v>0.04582</v>
      </c>
      <c r="G25" s="227">
        <f>E25*F25</f>
        <v>0.13746</v>
      </c>
      <c r="I25" s="229"/>
      <c r="J25" s="228"/>
      <c r="K25" s="229"/>
    </row>
    <row r="26" spans="1:11" ht="12.75">
      <c r="A26" s="239" t="s">
        <v>112</v>
      </c>
      <c r="B26" s="240">
        <v>55330100</v>
      </c>
      <c r="C26" s="223" t="s">
        <v>113</v>
      </c>
      <c r="D26" s="224" t="s">
        <v>101</v>
      </c>
      <c r="E26" s="225">
        <v>2</v>
      </c>
      <c r="F26" s="226">
        <v>0.0104</v>
      </c>
      <c r="G26" s="227">
        <f>E26*F26</f>
        <v>0.0208</v>
      </c>
      <c r="H26" s="228"/>
      <c r="I26" s="229"/>
      <c r="K26" s="229"/>
    </row>
    <row r="27" spans="1:11" ht="12.75">
      <c r="A27" s="239" t="s">
        <v>114</v>
      </c>
      <c r="B27" s="240">
        <v>55330096</v>
      </c>
      <c r="C27" s="223" t="s">
        <v>115</v>
      </c>
      <c r="D27" s="224" t="s">
        <v>101</v>
      </c>
      <c r="E27" s="225">
        <v>1</v>
      </c>
      <c r="F27" s="226">
        <v>0.0098</v>
      </c>
      <c r="G27" s="227">
        <f>E27*F27</f>
        <v>0.0098</v>
      </c>
      <c r="H27" s="228"/>
      <c r="I27" s="229"/>
      <c r="K27" s="229"/>
    </row>
    <row r="29" spans="2:3" ht="15">
      <c r="B29" s="220" t="s">
        <v>116</v>
      </c>
      <c r="C29" s="220" t="s">
        <v>117</v>
      </c>
    </row>
    <row r="31" spans="1:11" ht="12.75">
      <c r="A31" s="221">
        <v>1</v>
      </c>
      <c r="B31" s="222" t="s">
        <v>118</v>
      </c>
      <c r="C31" s="223" t="s">
        <v>119</v>
      </c>
      <c r="D31" s="224" t="s">
        <v>120</v>
      </c>
      <c r="E31" s="225">
        <v>1</v>
      </c>
      <c r="F31" s="226">
        <v>0</v>
      </c>
      <c r="G31" s="227">
        <f>E31*F31</f>
        <v>0</v>
      </c>
      <c r="I31" s="229"/>
      <c r="J31" s="228"/>
      <c r="K31" s="229"/>
    </row>
    <row r="32" spans="3:11" ht="12.75">
      <c r="C32" s="232" t="s">
        <v>121</v>
      </c>
      <c r="E32" s="225">
        <v>0</v>
      </c>
      <c r="G32" s="227"/>
      <c r="I32" s="229"/>
      <c r="K32" s="229"/>
    </row>
    <row r="33" spans="3:11" ht="12.75">
      <c r="C33" s="232" t="s">
        <v>122</v>
      </c>
      <c r="E33" s="225">
        <v>0</v>
      </c>
      <c r="G33" s="227"/>
      <c r="I33" s="229"/>
      <c r="K33" s="229"/>
    </row>
    <row r="34" spans="3:11" ht="12.75">
      <c r="C34" s="232" t="s">
        <v>123</v>
      </c>
      <c r="E34" s="225">
        <v>0</v>
      </c>
      <c r="G34" s="227"/>
      <c r="I34" s="229"/>
      <c r="K34" s="229"/>
    </row>
    <row r="35" spans="3:11" ht="12.75">
      <c r="C35" s="232" t="s">
        <v>124</v>
      </c>
      <c r="E35" s="225">
        <v>0</v>
      </c>
      <c r="G35" s="227"/>
      <c r="I35" s="229"/>
      <c r="K35" s="229"/>
    </row>
    <row r="36" spans="3:11" ht="12.75">
      <c r="C36" s="232" t="s">
        <v>125</v>
      </c>
      <c r="E36" s="225">
        <v>0</v>
      </c>
      <c r="G36" s="227"/>
      <c r="I36" s="229"/>
      <c r="K36" s="229"/>
    </row>
    <row r="37" spans="3:11" ht="12.75">
      <c r="C37" s="232" t="s">
        <v>126</v>
      </c>
      <c r="E37" s="225">
        <v>0</v>
      </c>
      <c r="G37" s="227"/>
      <c r="I37" s="229"/>
      <c r="K37" s="229"/>
    </row>
    <row r="38" spans="3:11" ht="12.75">
      <c r="C38" s="232" t="s">
        <v>127</v>
      </c>
      <c r="E38" s="225">
        <v>0</v>
      </c>
      <c r="G38" s="227"/>
      <c r="I38" s="229"/>
      <c r="K38" s="229"/>
    </row>
    <row r="39" spans="3:11" ht="12.75">
      <c r="C39" s="232" t="s">
        <v>128</v>
      </c>
      <c r="E39" s="225">
        <v>0</v>
      </c>
      <c r="G39" s="227"/>
      <c r="I39" s="229"/>
      <c r="K39" s="229"/>
    </row>
    <row r="40" spans="3:11" ht="12.75">
      <c r="C40" s="232" t="s">
        <v>129</v>
      </c>
      <c r="E40" s="225">
        <v>0</v>
      </c>
      <c r="G40" s="227"/>
      <c r="I40" s="229"/>
      <c r="K40" s="229"/>
    </row>
    <row r="41" spans="3:11" ht="12.75">
      <c r="C41" s="232" t="s">
        <v>130</v>
      </c>
      <c r="E41" s="225">
        <v>1</v>
      </c>
      <c r="G41" s="227"/>
      <c r="I41" s="229"/>
      <c r="K41" s="229"/>
    </row>
    <row r="42" spans="1:11" ht="12.75">
      <c r="A42" s="221">
        <v>2</v>
      </c>
      <c r="B42" s="222" t="s">
        <v>118</v>
      </c>
      <c r="C42" s="223" t="s">
        <v>131</v>
      </c>
      <c r="D42" s="224" t="s">
        <v>120</v>
      </c>
      <c r="E42" s="225">
        <v>1</v>
      </c>
      <c r="F42" s="226">
        <v>0</v>
      </c>
      <c r="G42" s="227">
        <f>E42*F42</f>
        <v>0</v>
      </c>
      <c r="I42" s="229"/>
      <c r="J42" s="228"/>
      <c r="K42" s="229"/>
    </row>
    <row r="43" spans="1:11" ht="12.75">
      <c r="A43" s="221">
        <v>3</v>
      </c>
      <c r="B43" s="222" t="s">
        <v>118</v>
      </c>
      <c r="C43" s="223" t="s">
        <v>132</v>
      </c>
      <c r="D43" s="224" t="s">
        <v>120</v>
      </c>
      <c r="E43" s="225">
        <v>1</v>
      </c>
      <c r="F43" s="226">
        <v>0</v>
      </c>
      <c r="G43" s="227">
        <f>E43*F43</f>
        <v>0</v>
      </c>
      <c r="I43" s="229"/>
      <c r="J43" s="228"/>
      <c r="K43" s="229"/>
    </row>
    <row r="44" spans="1:11" ht="12.75">
      <c r="A44" s="221">
        <v>4</v>
      </c>
      <c r="B44" s="222" t="s">
        <v>118</v>
      </c>
      <c r="C44" s="223" t="s">
        <v>133</v>
      </c>
      <c r="D44" s="224" t="s">
        <v>120</v>
      </c>
      <c r="E44" s="225">
        <v>1</v>
      </c>
      <c r="F44" s="226">
        <v>0</v>
      </c>
      <c r="G44" s="227">
        <f>E44*F44</f>
        <v>0</v>
      </c>
      <c r="I44" s="229"/>
      <c r="J44" s="228"/>
      <c r="K44" s="229"/>
    </row>
    <row r="45" spans="3:11" ht="12.75">
      <c r="C45" s="232" t="s">
        <v>134</v>
      </c>
      <c r="E45" s="225">
        <v>0</v>
      </c>
      <c r="G45" s="227"/>
      <c r="I45" s="229"/>
      <c r="K45" s="229"/>
    </row>
    <row r="46" spans="3:11" ht="12.75">
      <c r="C46" s="232" t="s">
        <v>135</v>
      </c>
      <c r="E46" s="225">
        <v>0</v>
      </c>
      <c r="G46" s="227"/>
      <c r="I46" s="229"/>
      <c r="K46" s="229"/>
    </row>
    <row r="47" spans="3:11" ht="12.75">
      <c r="C47" s="232" t="s">
        <v>136</v>
      </c>
      <c r="E47" s="225">
        <v>0</v>
      </c>
      <c r="G47" s="227"/>
      <c r="I47" s="229"/>
      <c r="K47" s="229"/>
    </row>
    <row r="48" spans="3:11" ht="12.75">
      <c r="C48" s="232" t="s">
        <v>137</v>
      </c>
      <c r="E48" s="225">
        <v>0</v>
      </c>
      <c r="G48" s="227"/>
      <c r="I48" s="229"/>
      <c r="K48" s="229"/>
    </row>
    <row r="49" spans="3:11" ht="12.75">
      <c r="C49" s="232" t="s">
        <v>130</v>
      </c>
      <c r="E49" s="225">
        <v>1</v>
      </c>
      <c r="G49" s="227"/>
      <c r="I49" s="229"/>
      <c r="K49" s="229"/>
    </row>
    <row r="51" spans="2:3" ht="15">
      <c r="B51" s="220" t="s">
        <v>138</v>
      </c>
      <c r="C51" s="220" t="s">
        <v>139</v>
      </c>
    </row>
    <row r="53" spans="1:11" ht="12.75">
      <c r="A53" s="221">
        <v>1</v>
      </c>
      <c r="B53" s="222" t="s">
        <v>140</v>
      </c>
      <c r="C53" s="223" t="s">
        <v>141</v>
      </c>
      <c r="D53" s="224" t="s">
        <v>92</v>
      </c>
      <c r="E53" s="225">
        <v>1.97</v>
      </c>
      <c r="F53" s="226">
        <v>0</v>
      </c>
      <c r="G53" s="227">
        <f>E53*F53</f>
        <v>0</v>
      </c>
      <c r="I53" s="229"/>
      <c r="J53" s="228"/>
      <c r="K53" s="229"/>
    </row>
    <row r="54" spans="3:11" ht="12.75">
      <c r="C54" s="232" t="s">
        <v>142</v>
      </c>
      <c r="E54" s="225">
        <v>1.97</v>
      </c>
      <c r="G54" s="227"/>
      <c r="I54" s="229"/>
      <c r="K54" s="229"/>
    </row>
    <row r="55" spans="1:11" ht="12.75">
      <c r="A55" s="221">
        <v>2</v>
      </c>
      <c r="B55" s="222" t="s">
        <v>143</v>
      </c>
      <c r="C55" s="223" t="s">
        <v>144</v>
      </c>
      <c r="D55" s="224" t="s">
        <v>92</v>
      </c>
      <c r="E55" s="225">
        <v>1.97</v>
      </c>
      <c r="F55" s="226">
        <v>0</v>
      </c>
      <c r="G55" s="227">
        <f>E55*F55</f>
        <v>0</v>
      </c>
      <c r="I55" s="229"/>
      <c r="J55" s="228"/>
      <c r="K55" s="229"/>
    </row>
    <row r="56" spans="3:11" ht="12.75">
      <c r="C56" s="232" t="s">
        <v>142</v>
      </c>
      <c r="E56" s="225">
        <v>1.97</v>
      </c>
      <c r="G56" s="227"/>
      <c r="I56" s="229"/>
      <c r="K56" s="229"/>
    </row>
    <row r="57" spans="1:11" ht="12.75">
      <c r="A57" s="221">
        <v>3</v>
      </c>
      <c r="B57" s="222" t="s">
        <v>145</v>
      </c>
      <c r="C57" s="223" t="s">
        <v>146</v>
      </c>
      <c r="D57" s="224" t="s">
        <v>101</v>
      </c>
      <c r="E57" s="225">
        <v>3</v>
      </c>
      <c r="F57" s="226">
        <v>0</v>
      </c>
      <c r="G57" s="227">
        <f>E57*F57</f>
        <v>0</v>
      </c>
      <c r="I57" s="229"/>
      <c r="J57" s="228"/>
      <c r="K57" s="229"/>
    </row>
    <row r="58" spans="1:11" ht="12.75">
      <c r="A58" s="221">
        <v>4</v>
      </c>
      <c r="B58" s="222" t="s">
        <v>147</v>
      </c>
      <c r="C58" s="223" t="s">
        <v>148</v>
      </c>
      <c r="D58" s="224" t="s">
        <v>101</v>
      </c>
      <c r="E58" s="225">
        <v>3</v>
      </c>
      <c r="F58" s="226">
        <v>0</v>
      </c>
      <c r="G58" s="227">
        <f>E58*F58</f>
        <v>0</v>
      </c>
      <c r="I58" s="229"/>
      <c r="J58" s="228"/>
      <c r="K58" s="229"/>
    </row>
    <row r="59" spans="1:11" ht="12.75">
      <c r="A59" s="221">
        <v>5</v>
      </c>
      <c r="B59" s="222" t="s">
        <v>149</v>
      </c>
      <c r="C59" s="223" t="s">
        <v>150</v>
      </c>
      <c r="D59" s="224" t="s">
        <v>151</v>
      </c>
      <c r="E59" s="225">
        <v>0.74</v>
      </c>
      <c r="F59" s="226">
        <v>0</v>
      </c>
      <c r="G59" s="227">
        <f>E59*F59</f>
        <v>0</v>
      </c>
      <c r="I59" s="229"/>
      <c r="J59" s="228"/>
      <c r="K59" s="229"/>
    </row>
    <row r="60" spans="1:11" ht="12.75">
      <c r="A60" s="221">
        <v>6</v>
      </c>
      <c r="B60" s="222" t="s">
        <v>118</v>
      </c>
      <c r="C60" s="223" t="s">
        <v>152</v>
      </c>
      <c r="D60" s="224" t="s">
        <v>120</v>
      </c>
      <c r="E60" s="225">
        <v>1</v>
      </c>
      <c r="F60" s="226">
        <v>0</v>
      </c>
      <c r="G60" s="227">
        <f>E60*F60</f>
        <v>0</v>
      </c>
      <c r="I60" s="229"/>
      <c r="J60" s="228"/>
      <c r="K60" s="229"/>
    </row>
    <row r="61" spans="3:11" ht="12.75">
      <c r="C61" s="232" t="s">
        <v>153</v>
      </c>
      <c r="E61" s="225">
        <v>0</v>
      </c>
      <c r="G61" s="227"/>
      <c r="I61" s="229"/>
      <c r="K61" s="229"/>
    </row>
    <row r="62" spans="3:11" ht="12.75">
      <c r="C62" s="232" t="s">
        <v>154</v>
      </c>
      <c r="E62" s="225">
        <v>0</v>
      </c>
      <c r="G62" s="227"/>
      <c r="I62" s="229"/>
      <c r="K62" s="229"/>
    </row>
    <row r="63" spans="3:11" ht="12.75">
      <c r="C63" s="232" t="s">
        <v>130</v>
      </c>
      <c r="E63" s="225">
        <v>1</v>
      </c>
      <c r="G63" s="227"/>
      <c r="I63" s="229"/>
      <c r="K63" s="229"/>
    </row>
    <row r="64" spans="1:11" ht="12.75">
      <c r="A64" s="239" t="s">
        <v>155</v>
      </c>
      <c r="B64" s="240">
        <v>61191156</v>
      </c>
      <c r="C64" s="223" t="s">
        <v>156</v>
      </c>
      <c r="D64" s="224" t="s">
        <v>92</v>
      </c>
      <c r="E64" s="225">
        <v>2.167</v>
      </c>
      <c r="F64" s="226">
        <v>0</v>
      </c>
      <c r="G64" s="227">
        <f>E64*F64</f>
        <v>0</v>
      </c>
      <c r="H64" s="228"/>
      <c r="I64" s="229"/>
      <c r="K64" s="229"/>
    </row>
    <row r="65" spans="1:11" ht="12.75">
      <c r="A65" s="239" t="s">
        <v>157</v>
      </c>
      <c r="B65" s="240">
        <v>54913673</v>
      </c>
      <c r="C65" s="223" t="s">
        <v>158</v>
      </c>
      <c r="D65" s="224" t="s">
        <v>159</v>
      </c>
      <c r="E65" s="225">
        <v>3</v>
      </c>
      <c r="F65" s="226">
        <v>0</v>
      </c>
      <c r="G65" s="227">
        <f>E65*F65</f>
        <v>0</v>
      </c>
      <c r="H65" s="228"/>
      <c r="I65" s="229"/>
      <c r="K65" s="229"/>
    </row>
    <row r="66" spans="1:11" ht="12.75">
      <c r="A66" s="239" t="s">
        <v>112</v>
      </c>
      <c r="B66" s="240">
        <v>61164005</v>
      </c>
      <c r="C66" s="223" t="s">
        <v>160</v>
      </c>
      <c r="D66" s="224" t="s">
        <v>101</v>
      </c>
      <c r="E66" s="225">
        <v>2</v>
      </c>
      <c r="F66" s="226">
        <v>0.016</v>
      </c>
      <c r="G66" s="227">
        <f>E66*F66</f>
        <v>0.032</v>
      </c>
      <c r="H66" s="228"/>
      <c r="I66" s="229"/>
      <c r="K66" s="229"/>
    </row>
    <row r="67" spans="1:11" ht="12.75">
      <c r="A67" s="239" t="s">
        <v>114</v>
      </c>
      <c r="B67" s="240">
        <v>61164001</v>
      </c>
      <c r="C67" s="223" t="s">
        <v>161</v>
      </c>
      <c r="D67" s="224" t="s">
        <v>101</v>
      </c>
      <c r="E67" s="225">
        <v>1</v>
      </c>
      <c r="F67" s="226">
        <v>0.013</v>
      </c>
      <c r="G67" s="227">
        <f>E67*F67</f>
        <v>0.013</v>
      </c>
      <c r="H67" s="228"/>
      <c r="I67" s="229"/>
      <c r="K67" s="229"/>
    </row>
    <row r="69" spans="2:3" ht="15">
      <c r="B69" s="220" t="s">
        <v>162</v>
      </c>
      <c r="C69" s="220" t="s">
        <v>163</v>
      </c>
    </row>
    <row r="71" spans="1:11" ht="12.75">
      <c r="A71" s="221">
        <v>1</v>
      </c>
      <c r="B71" s="222" t="s">
        <v>164</v>
      </c>
      <c r="C71" s="223" t="s">
        <v>165</v>
      </c>
      <c r="D71" s="224" t="s">
        <v>104</v>
      </c>
      <c r="E71" s="225">
        <v>15.22</v>
      </c>
      <c r="F71" s="226">
        <v>0.00062</v>
      </c>
      <c r="G71" s="227">
        <f>E71*F71</f>
        <v>0.009436400000000001</v>
      </c>
      <c r="I71" s="229"/>
      <c r="J71" s="228"/>
      <c r="K71" s="229"/>
    </row>
    <row r="72" spans="3:11" ht="12.75">
      <c r="C72" s="232" t="s">
        <v>166</v>
      </c>
      <c r="E72" s="225">
        <v>9.06</v>
      </c>
      <c r="G72" s="227"/>
      <c r="I72" s="229"/>
      <c r="K72" s="229"/>
    </row>
    <row r="73" spans="3:11" ht="12.75">
      <c r="C73" s="232" t="s">
        <v>167</v>
      </c>
      <c r="E73" s="225">
        <v>6.16</v>
      </c>
      <c r="G73" s="227"/>
      <c r="I73" s="229"/>
      <c r="K73" s="229"/>
    </row>
    <row r="74" spans="1:11" ht="12.75">
      <c r="A74" s="221">
        <v>2</v>
      </c>
      <c r="B74" s="222" t="s">
        <v>168</v>
      </c>
      <c r="C74" s="223" t="s">
        <v>169</v>
      </c>
      <c r="D74" s="224" t="s">
        <v>92</v>
      </c>
      <c r="E74" s="225">
        <v>9.71</v>
      </c>
      <c r="F74" s="226">
        <v>0.0035</v>
      </c>
      <c r="G74" s="227">
        <f>E74*F74</f>
        <v>0.033985</v>
      </c>
      <c r="I74" s="229"/>
      <c r="J74" s="228"/>
      <c r="K74" s="229"/>
    </row>
    <row r="75" spans="3:11" ht="12.75">
      <c r="C75" s="232" t="s">
        <v>170</v>
      </c>
      <c r="E75" s="225">
        <v>9.71</v>
      </c>
      <c r="G75" s="227"/>
      <c r="I75" s="229"/>
      <c r="K75" s="229"/>
    </row>
    <row r="76" spans="1:11" ht="12.75">
      <c r="A76" s="221">
        <v>3</v>
      </c>
      <c r="B76" s="222" t="s">
        <v>171</v>
      </c>
      <c r="C76" s="223" t="s">
        <v>172</v>
      </c>
      <c r="D76" s="224" t="s">
        <v>92</v>
      </c>
      <c r="E76" s="225">
        <v>9.71</v>
      </c>
      <c r="F76" s="226">
        <v>0</v>
      </c>
      <c r="G76" s="227">
        <f>E76*F76</f>
        <v>0</v>
      </c>
      <c r="I76" s="229"/>
      <c r="J76" s="228"/>
      <c r="K76" s="229"/>
    </row>
    <row r="77" spans="3:11" ht="12.75">
      <c r="C77" s="232" t="s">
        <v>173</v>
      </c>
      <c r="E77" s="225">
        <v>9.71</v>
      </c>
      <c r="G77" s="227"/>
      <c r="I77" s="229"/>
      <c r="K77" s="229"/>
    </row>
    <row r="78" spans="1:11" ht="12.75">
      <c r="A78" s="221">
        <v>4</v>
      </c>
      <c r="B78" s="222" t="s">
        <v>174</v>
      </c>
      <c r="C78" s="223" t="s">
        <v>175</v>
      </c>
      <c r="D78" s="224" t="s">
        <v>92</v>
      </c>
      <c r="E78" s="225">
        <v>11.232</v>
      </c>
      <c r="F78" s="226">
        <v>0.0003</v>
      </c>
      <c r="G78" s="227">
        <f>E78*F78</f>
        <v>0.0033695999999999995</v>
      </c>
      <c r="I78" s="229"/>
      <c r="J78" s="228"/>
      <c r="K78" s="229"/>
    </row>
    <row r="79" spans="3:11" ht="12.75">
      <c r="C79" s="232" t="s">
        <v>173</v>
      </c>
      <c r="E79" s="225">
        <v>9.71</v>
      </c>
      <c r="G79" s="227"/>
      <c r="I79" s="229"/>
      <c r="K79" s="229"/>
    </row>
    <row r="80" spans="3:11" ht="12.75">
      <c r="C80" s="232" t="s">
        <v>176</v>
      </c>
      <c r="E80" s="225">
        <v>1.522</v>
      </c>
      <c r="G80" s="227"/>
      <c r="I80" s="229"/>
      <c r="K80" s="229"/>
    </row>
    <row r="81" spans="1:11" ht="12.75">
      <c r="A81" s="221">
        <v>5</v>
      </c>
      <c r="B81" s="222" t="s">
        <v>177</v>
      </c>
      <c r="C81" s="223" t="s">
        <v>178</v>
      </c>
      <c r="D81" s="224" t="s">
        <v>104</v>
      </c>
      <c r="E81" s="225">
        <v>0.8</v>
      </c>
      <c r="F81" s="226">
        <v>0.0002</v>
      </c>
      <c r="G81" s="227">
        <f>E81*F81</f>
        <v>0.00016</v>
      </c>
      <c r="I81" s="229"/>
      <c r="J81" s="228"/>
      <c r="K81" s="229"/>
    </row>
    <row r="82" spans="3:11" ht="12.75">
      <c r="C82" s="232" t="s">
        <v>179</v>
      </c>
      <c r="E82" s="225">
        <v>0.8</v>
      </c>
      <c r="G82" s="227"/>
      <c r="I82" s="229"/>
      <c r="K82" s="229"/>
    </row>
    <row r="83" spans="1:11" ht="12.75">
      <c r="A83" s="221">
        <v>6</v>
      </c>
      <c r="B83" s="222" t="s">
        <v>180</v>
      </c>
      <c r="C83" s="223" t="s">
        <v>181</v>
      </c>
      <c r="D83" s="224" t="s">
        <v>92</v>
      </c>
      <c r="E83" s="225">
        <v>9.71</v>
      </c>
      <c r="F83" s="226">
        <v>0.00715</v>
      </c>
      <c r="G83" s="227">
        <f>E83*F83</f>
        <v>0.0694265</v>
      </c>
      <c r="I83" s="229"/>
      <c r="J83" s="228"/>
      <c r="K83" s="229"/>
    </row>
    <row r="84" spans="3:11" ht="12.75">
      <c r="C84" s="232" t="s">
        <v>170</v>
      </c>
      <c r="E84" s="225">
        <v>9.71</v>
      </c>
      <c r="G84" s="227"/>
      <c r="I84" s="229"/>
      <c r="K84" s="229"/>
    </row>
    <row r="85" spans="1:11" ht="12.75">
      <c r="A85" s="221">
        <v>7</v>
      </c>
      <c r="B85" s="222" t="s">
        <v>182</v>
      </c>
      <c r="C85" s="223" t="s">
        <v>183</v>
      </c>
      <c r="D85" s="224" t="s">
        <v>151</v>
      </c>
      <c r="E85" s="225">
        <v>5.47</v>
      </c>
      <c r="F85" s="226">
        <v>0</v>
      </c>
      <c r="G85" s="227">
        <f>E85*F85</f>
        <v>0</v>
      </c>
      <c r="I85" s="229"/>
      <c r="J85" s="228"/>
      <c r="K85" s="229"/>
    </row>
    <row r="86" spans="1:11" ht="12.75">
      <c r="A86" s="239" t="s">
        <v>155</v>
      </c>
      <c r="B86" s="240">
        <v>59734234</v>
      </c>
      <c r="C86" s="223" t="s">
        <v>184</v>
      </c>
      <c r="D86" s="224" t="s">
        <v>185</v>
      </c>
      <c r="E86" s="225">
        <v>1.55</v>
      </c>
      <c r="F86" s="226">
        <v>0.032</v>
      </c>
      <c r="G86" s="227">
        <f>E86*F86</f>
        <v>0.049600000000000005</v>
      </c>
      <c r="H86" s="228"/>
      <c r="I86" s="229"/>
      <c r="K86" s="229"/>
    </row>
    <row r="87" spans="1:11" ht="12.75">
      <c r="A87" s="239" t="s">
        <v>186</v>
      </c>
      <c r="B87" s="240">
        <v>59734234</v>
      </c>
      <c r="C87" s="223" t="s">
        <v>184</v>
      </c>
      <c r="D87" s="224" t="s">
        <v>185</v>
      </c>
      <c r="E87" s="225">
        <v>9.904</v>
      </c>
      <c r="F87" s="226">
        <v>0.032</v>
      </c>
      <c r="G87" s="227">
        <f>E87*F87</f>
        <v>0.316928</v>
      </c>
      <c r="H87" s="228"/>
      <c r="I87" s="229"/>
      <c r="K87" s="229"/>
    </row>
    <row r="89" spans="2:3" ht="15">
      <c r="B89" s="220" t="s">
        <v>187</v>
      </c>
      <c r="C89" s="220" t="s">
        <v>188</v>
      </c>
    </row>
    <row r="91" spans="1:11" ht="12.75">
      <c r="A91" s="221">
        <v>1</v>
      </c>
      <c r="B91" s="222" t="s">
        <v>189</v>
      </c>
      <c r="C91" s="223" t="s">
        <v>190</v>
      </c>
      <c r="D91" s="224" t="s">
        <v>92</v>
      </c>
      <c r="E91" s="225">
        <v>3.95</v>
      </c>
      <c r="F91" s="226">
        <v>0</v>
      </c>
      <c r="G91" s="227">
        <f>E91*F91</f>
        <v>0</v>
      </c>
      <c r="I91" s="229"/>
      <c r="J91" s="228"/>
      <c r="K91" s="229"/>
    </row>
    <row r="92" spans="3:11" ht="12.75">
      <c r="C92" s="232" t="s">
        <v>191</v>
      </c>
      <c r="E92" s="225">
        <v>3.95</v>
      </c>
      <c r="G92" s="227"/>
      <c r="I92" s="229"/>
      <c r="K92" s="229"/>
    </row>
    <row r="93" spans="1:11" ht="12.75">
      <c r="A93" s="221">
        <v>2</v>
      </c>
      <c r="B93" s="222" t="s">
        <v>192</v>
      </c>
      <c r="C93" s="223" t="s">
        <v>193</v>
      </c>
      <c r="D93" s="224" t="s">
        <v>151</v>
      </c>
      <c r="E93" s="225">
        <v>0.37</v>
      </c>
      <c r="F93" s="226">
        <v>0</v>
      </c>
      <c r="G93" s="227">
        <f>E93*F93</f>
        <v>0</v>
      </c>
      <c r="I93" s="229"/>
      <c r="J93" s="228"/>
      <c r="K93" s="229"/>
    </row>
    <row r="95" spans="2:3" ht="15">
      <c r="B95" s="220" t="s">
        <v>194</v>
      </c>
      <c r="C95" s="220" t="s">
        <v>195</v>
      </c>
    </row>
    <row r="97" spans="1:11" ht="12.75">
      <c r="A97" s="221">
        <v>1</v>
      </c>
      <c r="B97" s="222" t="s">
        <v>196</v>
      </c>
      <c r="C97" s="223" t="s">
        <v>197</v>
      </c>
      <c r="D97" s="224" t="s">
        <v>92</v>
      </c>
      <c r="E97" s="225">
        <v>18.144</v>
      </c>
      <c r="F97" s="226">
        <v>0.003</v>
      </c>
      <c r="G97" s="227">
        <f>E97*F97</f>
        <v>0.054431999999999994</v>
      </c>
      <c r="I97" s="229"/>
      <c r="J97" s="228"/>
      <c r="K97" s="229"/>
    </row>
    <row r="98" spans="3:11" ht="12.75">
      <c r="C98" s="232" t="s">
        <v>198</v>
      </c>
      <c r="E98" s="225">
        <v>19.72</v>
      </c>
      <c r="G98" s="227"/>
      <c r="I98" s="229"/>
      <c r="K98" s="229"/>
    </row>
    <row r="99" spans="3:11" ht="12.75">
      <c r="C99" s="232" t="s">
        <v>199</v>
      </c>
      <c r="E99" s="225">
        <v>-1.576</v>
      </c>
      <c r="G99" s="227"/>
      <c r="I99" s="229"/>
      <c r="K99" s="229"/>
    </row>
    <row r="100" spans="1:11" ht="12.75">
      <c r="A100" s="221">
        <v>2</v>
      </c>
      <c r="B100" s="222" t="s">
        <v>200</v>
      </c>
      <c r="C100" s="223" t="s">
        <v>201</v>
      </c>
      <c r="D100" s="224" t="s">
        <v>104</v>
      </c>
      <c r="E100" s="225">
        <v>14.28</v>
      </c>
      <c r="F100" s="226">
        <v>0.00026</v>
      </c>
      <c r="G100" s="227">
        <f>E100*F100</f>
        <v>0.0037127999999999996</v>
      </c>
      <c r="I100" s="229"/>
      <c r="J100" s="228"/>
      <c r="K100" s="229"/>
    </row>
    <row r="101" spans="3:11" ht="12.75">
      <c r="C101" s="232" t="s">
        <v>202</v>
      </c>
      <c r="E101" s="225">
        <v>14.28</v>
      </c>
      <c r="G101" s="227"/>
      <c r="I101" s="229"/>
      <c r="K101" s="229"/>
    </row>
    <row r="102" spans="1:11" ht="12.75">
      <c r="A102" s="221">
        <v>3</v>
      </c>
      <c r="B102" s="222" t="s">
        <v>203</v>
      </c>
      <c r="C102" s="223" t="s">
        <v>204</v>
      </c>
      <c r="D102" s="224" t="s">
        <v>92</v>
      </c>
      <c r="E102" s="225">
        <v>18.144</v>
      </c>
      <c r="F102" s="226">
        <v>0.0003</v>
      </c>
      <c r="G102" s="227">
        <f>E102*F102</f>
        <v>0.005443199999999999</v>
      </c>
      <c r="I102" s="229"/>
      <c r="J102" s="228"/>
      <c r="K102" s="229"/>
    </row>
    <row r="103" spans="3:11" ht="12.75">
      <c r="C103" s="232" t="s">
        <v>198</v>
      </c>
      <c r="E103" s="225">
        <v>19.72</v>
      </c>
      <c r="G103" s="227"/>
      <c r="I103" s="229"/>
      <c r="K103" s="229"/>
    </row>
    <row r="104" spans="3:11" ht="12.75">
      <c r="C104" s="232" t="s">
        <v>199</v>
      </c>
      <c r="E104" s="225">
        <v>-1.576</v>
      </c>
      <c r="G104" s="227"/>
      <c r="I104" s="229"/>
      <c r="K104" s="229"/>
    </row>
    <row r="105" spans="1:11" ht="12.75">
      <c r="A105" s="221">
        <v>4</v>
      </c>
      <c r="B105" s="222" t="s">
        <v>205</v>
      </c>
      <c r="C105" s="223" t="s">
        <v>206</v>
      </c>
      <c r="D105" s="224" t="s">
        <v>151</v>
      </c>
      <c r="E105" s="225">
        <v>2.8</v>
      </c>
      <c r="F105" s="226">
        <v>0</v>
      </c>
      <c r="G105" s="227">
        <f>E105*F105</f>
        <v>0</v>
      </c>
      <c r="I105" s="229"/>
      <c r="J105" s="228"/>
      <c r="K105" s="229"/>
    </row>
    <row r="106" spans="1:11" ht="12.75">
      <c r="A106" s="239" t="s">
        <v>155</v>
      </c>
      <c r="B106" s="240">
        <v>59782098</v>
      </c>
      <c r="C106" s="223" t="s">
        <v>207</v>
      </c>
      <c r="D106" s="224" t="s">
        <v>92</v>
      </c>
      <c r="E106" s="225">
        <v>18.809</v>
      </c>
      <c r="F106" s="226">
        <v>0.01133</v>
      </c>
      <c r="G106" s="227">
        <f>E106*F106</f>
        <v>0.21310597</v>
      </c>
      <c r="H106" s="228"/>
      <c r="I106" s="229"/>
      <c r="K106" s="229"/>
    </row>
    <row r="108" spans="2:3" ht="15">
      <c r="B108" s="220" t="s">
        <v>208</v>
      </c>
      <c r="C108" s="220" t="s">
        <v>209</v>
      </c>
    </row>
    <row r="110" spans="1:11" ht="12.75">
      <c r="A110" s="221">
        <v>1</v>
      </c>
      <c r="B110" s="222" t="s">
        <v>210</v>
      </c>
      <c r="C110" s="223" t="s">
        <v>211</v>
      </c>
      <c r="D110" s="224" t="s">
        <v>92</v>
      </c>
      <c r="E110" s="225">
        <v>3</v>
      </c>
      <c r="F110" s="226">
        <v>0.00026</v>
      </c>
      <c r="G110" s="227">
        <f>E110*F110</f>
        <v>0.0007799999999999999</v>
      </c>
      <c r="I110" s="229"/>
      <c r="J110" s="228"/>
      <c r="K110" s="229"/>
    </row>
    <row r="111" spans="3:11" ht="12.75">
      <c r="C111" s="232" t="s">
        <v>88</v>
      </c>
      <c r="E111" s="225">
        <v>3</v>
      </c>
      <c r="G111" s="227"/>
      <c r="I111" s="229"/>
      <c r="K111" s="229"/>
    </row>
    <row r="112" spans="1:11" ht="12.75">
      <c r="A112" s="221">
        <v>2</v>
      </c>
      <c r="B112" s="222" t="s">
        <v>212</v>
      </c>
      <c r="C112" s="223" t="s">
        <v>213</v>
      </c>
      <c r="D112" s="224" t="s">
        <v>92</v>
      </c>
      <c r="E112" s="225">
        <v>3</v>
      </c>
      <c r="F112" s="226">
        <v>8E-05</v>
      </c>
      <c r="G112" s="227">
        <f>E112*F112</f>
        <v>0.00024000000000000003</v>
      </c>
      <c r="I112" s="229"/>
      <c r="J112" s="228"/>
      <c r="K112" s="229"/>
    </row>
    <row r="113" spans="1:11" ht="12.75">
      <c r="A113" s="221">
        <v>3</v>
      </c>
      <c r="B113" s="222" t="s">
        <v>214</v>
      </c>
      <c r="C113" s="223" t="s">
        <v>215</v>
      </c>
      <c r="D113" s="224" t="s">
        <v>92</v>
      </c>
      <c r="E113" s="225">
        <v>1.576</v>
      </c>
      <c r="F113" s="226">
        <v>0.00016</v>
      </c>
      <c r="G113" s="227">
        <f>E113*F113</f>
        <v>0.00025216</v>
      </c>
      <c r="I113" s="229"/>
      <c r="J113" s="228"/>
      <c r="K113" s="229"/>
    </row>
    <row r="114" spans="3:11" ht="12.75">
      <c r="C114" s="232" t="s">
        <v>216</v>
      </c>
      <c r="E114" s="225">
        <v>1.576</v>
      </c>
      <c r="G114" s="227"/>
      <c r="I114" s="229"/>
      <c r="K114" s="229"/>
    </row>
    <row r="116" spans="2:3" ht="15">
      <c r="B116" s="220" t="s">
        <v>217</v>
      </c>
      <c r="C116" s="220" t="s">
        <v>218</v>
      </c>
    </row>
    <row r="118" spans="1:11" ht="12.75">
      <c r="A118" s="221">
        <v>1</v>
      </c>
      <c r="B118" s="222" t="s">
        <v>219</v>
      </c>
      <c r="C118" s="223" t="s">
        <v>218</v>
      </c>
      <c r="D118" s="224" t="s">
        <v>92</v>
      </c>
      <c r="E118" s="225">
        <v>60.928</v>
      </c>
      <c r="F118" s="226">
        <v>0</v>
      </c>
      <c r="G118" s="227">
        <f>E118*F118</f>
        <v>0</v>
      </c>
      <c r="I118" s="229"/>
      <c r="J118" s="228"/>
      <c r="K118" s="229"/>
    </row>
    <row r="119" spans="3:11" ht="12.75">
      <c r="C119" s="232" t="s">
        <v>170</v>
      </c>
      <c r="E119" s="225">
        <v>9.71</v>
      </c>
      <c r="G119" s="227"/>
      <c r="I119" s="229"/>
      <c r="K119" s="229"/>
    </row>
    <row r="120" spans="3:11" ht="12.75">
      <c r="C120" s="232" t="s">
        <v>220</v>
      </c>
      <c r="E120" s="225">
        <v>51.2176</v>
      </c>
      <c r="G120" s="227"/>
      <c r="I120" s="229"/>
      <c r="K120" s="229"/>
    </row>
    <row r="122" spans="2:3" ht="15">
      <c r="B122" s="220" t="s">
        <v>221</v>
      </c>
      <c r="C122" s="220" t="s">
        <v>222</v>
      </c>
    </row>
    <row r="124" spans="1:11" ht="12.75">
      <c r="A124" s="221">
        <v>1</v>
      </c>
      <c r="B124" s="222" t="s">
        <v>223</v>
      </c>
      <c r="C124" s="223" t="s">
        <v>224</v>
      </c>
      <c r="D124" s="224" t="s">
        <v>92</v>
      </c>
      <c r="E124" s="225">
        <v>17.56</v>
      </c>
      <c r="F124" s="226">
        <v>4E-05</v>
      </c>
      <c r="G124" s="227">
        <f>E124*F124</f>
        <v>0.0007024</v>
      </c>
      <c r="I124" s="229"/>
      <c r="J124" s="228"/>
      <c r="K124" s="229"/>
    </row>
    <row r="125" spans="3:11" ht="12.75">
      <c r="C125" s="232" t="s">
        <v>225</v>
      </c>
      <c r="E125" s="225">
        <v>17.56</v>
      </c>
      <c r="G125" s="227"/>
      <c r="I125" s="229"/>
      <c r="K125" s="229"/>
    </row>
    <row r="127" spans="2:3" ht="15">
      <c r="B127" s="220" t="s">
        <v>226</v>
      </c>
      <c r="C127" s="220" t="s">
        <v>227</v>
      </c>
    </row>
    <row r="129" spans="1:11" ht="12.75">
      <c r="A129" s="221">
        <v>1</v>
      </c>
      <c r="B129" s="222" t="s">
        <v>228</v>
      </c>
      <c r="C129" s="223" t="s">
        <v>229</v>
      </c>
      <c r="D129" s="224" t="s">
        <v>92</v>
      </c>
      <c r="E129" s="225">
        <v>6.204</v>
      </c>
      <c r="F129" s="226">
        <v>0.131</v>
      </c>
      <c r="G129" s="227" t="str">
        <f>FIXED(E129*F129,3,TRUE)</f>
        <v>0,813</v>
      </c>
      <c r="I129" s="229"/>
      <c r="J129" s="228"/>
      <c r="K129" s="229"/>
    </row>
    <row r="130" spans="3:11" ht="12.75">
      <c r="C130" s="232" t="s">
        <v>230</v>
      </c>
      <c r="E130" s="225">
        <v>8.568</v>
      </c>
      <c r="G130" s="227"/>
      <c r="I130" s="229"/>
      <c r="K130" s="229"/>
    </row>
    <row r="131" spans="3:11" ht="12.75">
      <c r="C131" s="232" t="s">
        <v>231</v>
      </c>
      <c r="E131" s="225">
        <v>-2.364</v>
      </c>
      <c r="G131" s="227"/>
      <c r="I131" s="229"/>
      <c r="K131" s="229"/>
    </row>
    <row r="132" spans="1:11" ht="12.75">
      <c r="A132" s="221">
        <v>2</v>
      </c>
      <c r="B132" s="222" t="s">
        <v>232</v>
      </c>
      <c r="C132" s="223" t="s">
        <v>233</v>
      </c>
      <c r="D132" s="224" t="s">
        <v>92</v>
      </c>
      <c r="E132" s="225">
        <v>6.32</v>
      </c>
      <c r="F132" s="226">
        <v>0.02</v>
      </c>
      <c r="G132" s="227" t="str">
        <f>FIXED(E132*F132,3,TRUE)</f>
        <v>0,126</v>
      </c>
      <c r="I132" s="229"/>
      <c r="J132" s="228"/>
      <c r="K132" s="229"/>
    </row>
    <row r="133" spans="3:11" ht="12.75">
      <c r="C133" s="232" t="s">
        <v>234</v>
      </c>
      <c r="E133" s="225">
        <v>6.32</v>
      </c>
      <c r="G133" s="227"/>
      <c r="I133" s="229"/>
      <c r="K133" s="229"/>
    </row>
    <row r="134" spans="1:11" ht="12.75">
      <c r="A134" s="221">
        <v>3</v>
      </c>
      <c r="B134" s="222" t="s">
        <v>235</v>
      </c>
      <c r="C134" s="223" t="s">
        <v>236</v>
      </c>
      <c r="D134" s="224" t="s">
        <v>92</v>
      </c>
      <c r="E134" s="225">
        <v>1.074</v>
      </c>
      <c r="F134" s="226">
        <v>0.183</v>
      </c>
      <c r="G134" s="227" t="str">
        <f>FIXED(E134*F134,3,TRUE)</f>
        <v>0,197</v>
      </c>
      <c r="I134" s="229"/>
      <c r="J134" s="228"/>
      <c r="K134" s="229"/>
    </row>
    <row r="135" spans="3:11" ht="12.75">
      <c r="C135" s="232" t="s">
        <v>237</v>
      </c>
      <c r="E135" s="225">
        <v>1.074</v>
      </c>
      <c r="G135" s="227"/>
      <c r="I135" s="229"/>
      <c r="K135" s="229"/>
    </row>
    <row r="136" spans="1:11" ht="12.75">
      <c r="A136" s="221">
        <v>4</v>
      </c>
      <c r="B136" s="222" t="s">
        <v>238</v>
      </c>
      <c r="C136" s="223" t="s">
        <v>239</v>
      </c>
      <c r="D136" s="224" t="s">
        <v>92</v>
      </c>
      <c r="E136" s="225">
        <v>1.445</v>
      </c>
      <c r="F136" s="226">
        <v>0.275</v>
      </c>
      <c r="G136" s="227" t="str">
        <f>FIXED(E136*F136,3,TRUE)</f>
        <v>0,397</v>
      </c>
      <c r="I136" s="229"/>
      <c r="J136" s="228"/>
      <c r="K136" s="229"/>
    </row>
    <row r="137" spans="3:11" ht="12.75">
      <c r="C137" s="232" t="s">
        <v>240</v>
      </c>
      <c r="E137" s="225">
        <v>0.8058</v>
      </c>
      <c r="G137" s="227"/>
      <c r="I137" s="229"/>
      <c r="K137" s="229"/>
    </row>
    <row r="138" spans="3:11" ht="12.75">
      <c r="C138" s="232" t="s">
        <v>241</v>
      </c>
      <c r="E138" s="225">
        <v>0.35964</v>
      </c>
      <c r="G138" s="227"/>
      <c r="I138" s="229"/>
      <c r="K138" s="229"/>
    </row>
    <row r="139" spans="3:11" ht="12.75">
      <c r="C139" s="232" t="s">
        <v>242</v>
      </c>
      <c r="E139" s="225">
        <v>0.2797</v>
      </c>
      <c r="G139" s="227"/>
      <c r="I139" s="229"/>
      <c r="K139" s="229"/>
    </row>
    <row r="140" spans="1:11" ht="12.75">
      <c r="A140" s="221">
        <v>5</v>
      </c>
      <c r="B140" s="222" t="s">
        <v>243</v>
      </c>
      <c r="C140" s="223" t="s">
        <v>244</v>
      </c>
      <c r="D140" s="224" t="s">
        <v>101</v>
      </c>
      <c r="E140" s="225">
        <v>5</v>
      </c>
      <c r="F140" s="226">
        <v>0</v>
      </c>
      <c r="G140" s="227">
        <f>E140*F140</f>
        <v>0</v>
      </c>
      <c r="I140" s="229"/>
      <c r="J140" s="228"/>
      <c r="K140" s="229"/>
    </row>
    <row r="141" spans="1:11" ht="12.75">
      <c r="A141" s="221">
        <v>6</v>
      </c>
      <c r="B141" s="222" t="s">
        <v>245</v>
      </c>
      <c r="C141" s="223" t="s">
        <v>246</v>
      </c>
      <c r="D141" s="224" t="s">
        <v>92</v>
      </c>
      <c r="E141" s="225">
        <v>5.91</v>
      </c>
      <c r="F141" s="226">
        <v>0.076</v>
      </c>
      <c r="G141" s="227" t="str">
        <f>FIXED(E141*F141,3,TRUE)</f>
        <v>0,449</v>
      </c>
      <c r="I141" s="229"/>
      <c r="J141" s="228"/>
      <c r="K141" s="229"/>
    </row>
    <row r="142" spans="3:11" ht="12.75">
      <c r="C142" s="232" t="s">
        <v>247</v>
      </c>
      <c r="E142" s="225">
        <v>5.91</v>
      </c>
      <c r="G142" s="227"/>
      <c r="I142" s="229"/>
      <c r="K142" s="229"/>
    </row>
    <row r="143" spans="1:11" ht="12.75">
      <c r="A143" s="221">
        <v>7</v>
      </c>
      <c r="B143" s="222" t="s">
        <v>248</v>
      </c>
      <c r="C143" s="223" t="s">
        <v>249</v>
      </c>
      <c r="D143" s="224" t="s">
        <v>92</v>
      </c>
      <c r="E143" s="225">
        <v>0.591</v>
      </c>
      <c r="F143" s="226">
        <v>0.27</v>
      </c>
      <c r="G143" s="227" t="str">
        <f>FIXED(E143*F143,3,TRUE)</f>
        <v>0,160</v>
      </c>
      <c r="I143" s="229"/>
      <c r="J143" s="228"/>
      <c r="K143" s="229"/>
    </row>
    <row r="144" spans="3:11" ht="12.75">
      <c r="C144" s="232" t="s">
        <v>250</v>
      </c>
      <c r="E144" s="225">
        <v>0.591</v>
      </c>
      <c r="G144" s="227"/>
      <c r="I144" s="229"/>
      <c r="K144" s="229"/>
    </row>
    <row r="145" spans="1:11" ht="12.75">
      <c r="A145" s="221">
        <v>8</v>
      </c>
      <c r="B145" s="222" t="s">
        <v>251</v>
      </c>
      <c r="C145" s="223" t="s">
        <v>252</v>
      </c>
      <c r="D145" s="224" t="s">
        <v>92</v>
      </c>
      <c r="E145" s="225">
        <v>2</v>
      </c>
      <c r="F145" s="226">
        <v>0.27</v>
      </c>
      <c r="G145" s="227" t="str">
        <f>FIXED(E145*F145,3,TRUE)</f>
        <v>0,540</v>
      </c>
      <c r="I145" s="229"/>
      <c r="J145" s="228"/>
      <c r="K145" s="229"/>
    </row>
    <row r="146" spans="3:11" ht="12.75">
      <c r="C146" s="232" t="s">
        <v>253</v>
      </c>
      <c r="E146" s="225">
        <v>2</v>
      </c>
      <c r="G146" s="227"/>
      <c r="I146" s="229"/>
      <c r="K146" s="229"/>
    </row>
    <row r="147" spans="1:11" ht="12.75">
      <c r="A147" s="221">
        <v>9</v>
      </c>
      <c r="B147" s="222" t="s">
        <v>254</v>
      </c>
      <c r="C147" s="223" t="s">
        <v>255</v>
      </c>
      <c r="D147" s="224" t="s">
        <v>104</v>
      </c>
      <c r="E147" s="225">
        <v>2.38</v>
      </c>
      <c r="F147" s="226">
        <v>0.009</v>
      </c>
      <c r="G147" s="227" t="str">
        <f>FIXED(E147*F147,3,TRUE)</f>
        <v>0,021</v>
      </c>
      <c r="I147" s="229"/>
      <c r="J147" s="228"/>
      <c r="K147" s="229"/>
    </row>
    <row r="148" spans="1:11" ht="12.75">
      <c r="A148" s="221">
        <v>10</v>
      </c>
      <c r="B148" s="222" t="s">
        <v>256</v>
      </c>
      <c r="C148" s="223" t="s">
        <v>257</v>
      </c>
      <c r="D148" s="224" t="s">
        <v>92</v>
      </c>
      <c r="E148" s="225">
        <v>20.058</v>
      </c>
      <c r="F148" s="226">
        <v>0.068</v>
      </c>
      <c r="G148" s="227" t="str">
        <f>FIXED(E148*F148,3,TRUE)</f>
        <v>1,364</v>
      </c>
      <c r="I148" s="229"/>
      <c r="J148" s="228"/>
      <c r="K148" s="229"/>
    </row>
    <row r="149" spans="3:11" ht="12.75">
      <c r="C149" s="232" t="s">
        <v>258</v>
      </c>
      <c r="E149" s="225">
        <v>21.24</v>
      </c>
      <c r="G149" s="227"/>
      <c r="I149" s="229"/>
      <c r="K149" s="229"/>
    </row>
    <row r="150" spans="3:11" ht="12.75">
      <c r="C150" s="232" t="s">
        <v>259</v>
      </c>
      <c r="E150" s="225">
        <v>-1.182</v>
      </c>
      <c r="G150" s="227"/>
      <c r="I150" s="229"/>
      <c r="K150" s="229"/>
    </row>
    <row r="151" spans="1:11" ht="12.75">
      <c r="A151" s="221">
        <v>11</v>
      </c>
      <c r="B151" s="222" t="s">
        <v>260</v>
      </c>
      <c r="C151" s="223" t="s">
        <v>261</v>
      </c>
      <c r="D151" s="224" t="s">
        <v>262</v>
      </c>
      <c r="E151" s="225">
        <v>4.067</v>
      </c>
      <c r="F151" s="226">
        <v>0</v>
      </c>
      <c r="G151" s="227" t="str">
        <f>FIXED(E151*F151,3,TRUE)</f>
        <v>0,000</v>
      </c>
      <c r="I151" s="229"/>
      <c r="J151" s="228"/>
      <c r="K151" s="229"/>
    </row>
    <row r="152" spans="1:11" ht="12.75">
      <c r="A152" s="221">
        <v>12</v>
      </c>
      <c r="B152" s="222" t="s">
        <v>263</v>
      </c>
      <c r="C152" s="223" t="s">
        <v>264</v>
      </c>
      <c r="D152" s="224" t="s">
        <v>262</v>
      </c>
      <c r="E152" s="225">
        <v>16.269</v>
      </c>
      <c r="F152" s="226">
        <v>0</v>
      </c>
      <c r="G152" s="227" t="str">
        <f>FIXED(E152*F152,3,TRUE)</f>
        <v>0,000</v>
      </c>
      <c r="I152" s="229"/>
      <c r="J152" s="228"/>
      <c r="K152" s="229"/>
    </row>
    <row r="153" spans="1:11" ht="12.75">
      <c r="A153" s="221">
        <v>13</v>
      </c>
      <c r="B153" s="222" t="s">
        <v>265</v>
      </c>
      <c r="C153" s="223" t="s">
        <v>266</v>
      </c>
      <c r="D153" s="224" t="s">
        <v>21</v>
      </c>
      <c r="E153" s="225">
        <v>4.067</v>
      </c>
      <c r="F153" s="226">
        <v>0</v>
      </c>
      <c r="G153" s="227" t="str">
        <f>FIXED(E153*F153,3,TRUE)</f>
        <v>0,000</v>
      </c>
      <c r="I153" s="229"/>
      <c r="J153" s="228"/>
      <c r="K153" s="229"/>
    </row>
    <row r="154" spans="1:11" ht="12.75">
      <c r="A154" s="221">
        <v>14</v>
      </c>
      <c r="B154" s="222" t="s">
        <v>267</v>
      </c>
      <c r="C154" s="223" t="s">
        <v>268</v>
      </c>
      <c r="D154" s="224" t="s">
        <v>262</v>
      </c>
      <c r="E154" s="225">
        <v>4.067</v>
      </c>
      <c r="F154" s="226">
        <v>0</v>
      </c>
      <c r="G154" s="227" t="str">
        <f>FIXED(E154*F154,3,TRUE)</f>
        <v>0,000</v>
      </c>
      <c r="I154" s="229"/>
      <c r="J154" s="228"/>
      <c r="K154" s="229"/>
    </row>
    <row r="155" spans="1:11" ht="12.75">
      <c r="A155" s="221">
        <v>15</v>
      </c>
      <c r="B155" s="222" t="s">
        <v>269</v>
      </c>
      <c r="C155" s="223" t="s">
        <v>270</v>
      </c>
      <c r="D155" s="224" t="s">
        <v>262</v>
      </c>
      <c r="E155" s="225">
        <v>32.537</v>
      </c>
      <c r="F155" s="226">
        <v>0</v>
      </c>
      <c r="G155" s="227" t="str">
        <f>FIXED(E155*F155,3,TRUE)</f>
        <v>0,000</v>
      </c>
      <c r="I155" s="229"/>
      <c r="J155" s="228"/>
      <c r="K155" s="229"/>
    </row>
    <row r="157" spans="2:3" ht="15">
      <c r="B157" s="220" t="s">
        <v>271</v>
      </c>
      <c r="C157" s="220" t="s">
        <v>272</v>
      </c>
    </row>
    <row r="159" spans="1:11" ht="12.75">
      <c r="A159" s="221">
        <v>1</v>
      </c>
      <c r="B159" s="222" t="s">
        <v>273</v>
      </c>
      <c r="C159" s="223" t="s">
        <v>274</v>
      </c>
      <c r="D159" s="224" t="s">
        <v>262</v>
      </c>
      <c r="E159" s="225">
        <v>1.812</v>
      </c>
      <c r="F159" s="226">
        <v>0</v>
      </c>
      <c r="G159" s="227">
        <f>E159*F159</f>
        <v>0</v>
      </c>
      <c r="I159" s="229"/>
      <c r="J159" s="228"/>
      <c r="K159" s="229"/>
    </row>
    <row r="161" spans="2:3" ht="15">
      <c r="B161" s="220" t="s">
        <v>275</v>
      </c>
      <c r="C161" s="220" t="s">
        <v>276</v>
      </c>
    </row>
    <row r="163" spans="1:11" ht="12.75">
      <c r="A163" s="221">
        <v>1</v>
      </c>
      <c r="B163" s="222" t="s">
        <v>118</v>
      </c>
      <c r="C163" s="223" t="s">
        <v>277</v>
      </c>
      <c r="D163" s="224" t="s">
        <v>120</v>
      </c>
      <c r="E163" s="225">
        <v>1</v>
      </c>
      <c r="F163" s="226">
        <v>0</v>
      </c>
      <c r="G163" s="227">
        <f>E163*F163</f>
        <v>0</v>
      </c>
      <c r="I163" s="229"/>
      <c r="J163" s="228"/>
      <c r="K163" s="229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5">
      <selection activeCell="K36" sqref="K3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00" t="s">
        <v>67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5.75" customHeight="1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ht="15.7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15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15.75" customHeight="1">
      <c r="A5" s="97" t="s">
        <v>39</v>
      </c>
      <c r="B5" s="98"/>
      <c r="C5" s="196" t="s">
        <v>85</v>
      </c>
      <c r="D5" s="197"/>
      <c r="E5" s="197"/>
      <c r="F5" s="197"/>
      <c r="G5" s="197"/>
      <c r="H5" s="197"/>
      <c r="I5" s="197"/>
      <c r="J5" s="197"/>
      <c r="K5" s="198"/>
    </row>
    <row r="6" spans="1:11" ht="15.75" customHeight="1">
      <c r="A6" s="93" t="s">
        <v>40</v>
      </c>
      <c r="B6" s="94"/>
      <c r="C6" s="115" t="s">
        <v>87</v>
      </c>
      <c r="D6" s="121"/>
      <c r="E6" s="121"/>
      <c r="F6" s="121"/>
      <c r="G6" s="121"/>
      <c r="H6" s="121"/>
      <c r="I6" s="121"/>
      <c r="J6" s="121"/>
      <c r="K6" s="199"/>
    </row>
    <row r="7" spans="1:11" ht="15.75" customHeight="1">
      <c r="A7" s="213"/>
      <c r="B7" s="214"/>
      <c r="C7" s="214"/>
      <c r="D7" s="214"/>
      <c r="E7" s="214"/>
      <c r="F7" s="214"/>
      <c r="G7" s="214"/>
      <c r="H7" s="125" t="s">
        <v>54</v>
      </c>
      <c r="I7" s="183"/>
      <c r="J7" s="125" t="s">
        <v>55</v>
      </c>
      <c r="K7" s="126"/>
    </row>
    <row r="8" spans="1:11" ht="15.75" customHeight="1">
      <c r="A8" s="93" t="s">
        <v>41</v>
      </c>
      <c r="B8" s="94"/>
      <c r="C8" s="115"/>
      <c r="D8" s="121"/>
      <c r="E8" s="121"/>
      <c r="F8" s="121"/>
      <c r="G8" s="116"/>
      <c r="H8" s="115"/>
      <c r="I8" s="116"/>
      <c r="J8" s="113"/>
      <c r="K8" s="114"/>
    </row>
    <row r="9" spans="1:11" ht="15.75" customHeight="1">
      <c r="A9" s="93" t="s">
        <v>42</v>
      </c>
      <c r="B9" s="94"/>
      <c r="C9" s="115"/>
      <c r="D9" s="121"/>
      <c r="E9" s="121"/>
      <c r="F9" s="121"/>
      <c r="G9" s="116"/>
      <c r="H9" s="115"/>
      <c r="I9" s="116"/>
      <c r="J9" s="113"/>
      <c r="K9" s="114"/>
    </row>
    <row r="10" spans="1:11" ht="15.75" customHeight="1">
      <c r="A10" s="93" t="s">
        <v>43</v>
      </c>
      <c r="B10" s="94"/>
      <c r="C10" s="115"/>
      <c r="D10" s="121"/>
      <c r="E10" s="121"/>
      <c r="F10" s="121"/>
      <c r="G10" s="116"/>
      <c r="H10" s="115"/>
      <c r="I10" s="116"/>
      <c r="J10" s="113"/>
      <c r="K10" s="114"/>
    </row>
    <row r="11" spans="1:11" ht="15.75" customHeight="1">
      <c r="A11" s="93" t="s">
        <v>44</v>
      </c>
      <c r="B11" s="94"/>
      <c r="C11" s="115"/>
      <c r="D11" s="121"/>
      <c r="E11" s="121"/>
      <c r="F11" s="121"/>
      <c r="G11" s="116"/>
      <c r="H11" s="115"/>
      <c r="I11" s="116"/>
      <c r="J11" s="113"/>
      <c r="K11" s="114"/>
    </row>
    <row r="12" spans="1:11" ht="15.75" customHeight="1">
      <c r="A12" s="93" t="s">
        <v>45</v>
      </c>
      <c r="B12" s="94"/>
      <c r="C12" s="115"/>
      <c r="D12" s="121"/>
      <c r="E12" s="121"/>
      <c r="F12" s="121"/>
      <c r="G12" s="116"/>
      <c r="H12" s="115"/>
      <c r="I12" s="116"/>
      <c r="J12" s="113"/>
      <c r="K12" s="114"/>
    </row>
    <row r="13" spans="1:11" ht="15.75" customHeight="1">
      <c r="A13" s="93" t="s">
        <v>46</v>
      </c>
      <c r="B13" s="94"/>
      <c r="C13" s="115"/>
      <c r="D13" s="121"/>
      <c r="E13" s="121"/>
      <c r="F13" s="121"/>
      <c r="G13" s="116"/>
      <c r="H13" s="115"/>
      <c r="I13" s="116"/>
      <c r="J13" s="113"/>
      <c r="K13" s="114"/>
    </row>
    <row r="14" spans="1:11" ht="15.75" customHeight="1">
      <c r="A14" s="93" t="s">
        <v>47</v>
      </c>
      <c r="B14" s="94"/>
      <c r="C14" s="115"/>
      <c r="D14" s="121"/>
      <c r="E14" s="121"/>
      <c r="F14" s="121"/>
      <c r="G14" s="116"/>
      <c r="H14" s="115"/>
      <c r="I14" s="116"/>
      <c r="J14" s="113"/>
      <c r="K14" s="114"/>
    </row>
    <row r="15" spans="1:11" ht="15.75" customHeight="1">
      <c r="A15" s="93" t="s">
        <v>48</v>
      </c>
      <c r="B15" s="94"/>
      <c r="C15" s="115"/>
      <c r="D15" s="116"/>
      <c r="E15" s="81" t="s">
        <v>53</v>
      </c>
      <c r="F15" s="118">
        <v>0</v>
      </c>
      <c r="G15" s="118"/>
      <c r="H15" s="127" t="s">
        <v>82</v>
      </c>
      <c r="I15" s="127"/>
      <c r="J15" s="118">
        <v>0</v>
      </c>
      <c r="K15" s="119"/>
    </row>
    <row r="16" spans="1:11" ht="15.75" customHeight="1">
      <c r="A16" s="93" t="s">
        <v>49</v>
      </c>
      <c r="B16" s="94"/>
      <c r="C16" s="115"/>
      <c r="D16" s="116"/>
      <c r="E16" s="81" t="s">
        <v>52</v>
      </c>
      <c r="F16" s="184"/>
      <c r="G16" s="184"/>
      <c r="H16" s="117" t="s">
        <v>81</v>
      </c>
      <c r="I16" s="117"/>
      <c r="J16" s="117"/>
      <c r="K16" s="120"/>
    </row>
    <row r="17" spans="1:11" ht="15.75" customHeight="1" thickBot="1">
      <c r="A17" s="95" t="s">
        <v>50</v>
      </c>
      <c r="B17" s="96"/>
      <c r="C17" s="122"/>
      <c r="D17" s="182"/>
      <c r="E17" s="82" t="s">
        <v>51</v>
      </c>
      <c r="F17" s="122"/>
      <c r="G17" s="182"/>
      <c r="H17" s="122"/>
      <c r="I17" s="123"/>
      <c r="J17" s="123"/>
      <c r="K17" s="124"/>
    </row>
    <row r="18" spans="1:11" ht="21" customHeight="1" thickBot="1">
      <c r="A18" s="210" t="s">
        <v>56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</row>
    <row r="19" spans="1:11" ht="21.75" customHeight="1" thickBot="1">
      <c r="A19" s="189" t="s">
        <v>57</v>
      </c>
      <c r="B19" s="190"/>
      <c r="C19" s="190"/>
      <c r="D19" s="190"/>
      <c r="E19" s="191"/>
      <c r="F19" s="72"/>
      <c r="G19" s="192" t="s">
        <v>58</v>
      </c>
      <c r="H19" s="190"/>
      <c r="I19" s="190"/>
      <c r="J19" s="190"/>
      <c r="K19" s="193"/>
    </row>
    <row r="20" spans="1:11" ht="15.75" customHeight="1">
      <c r="A20" s="70">
        <v>1</v>
      </c>
      <c r="B20" s="185" t="s">
        <v>59</v>
      </c>
      <c r="C20" s="186"/>
      <c r="D20" s="99" t="s">
        <v>35</v>
      </c>
      <c r="E20" s="83">
        <v>0</v>
      </c>
      <c r="F20" s="71">
        <v>13</v>
      </c>
      <c r="G20" s="133"/>
      <c r="H20" s="134"/>
      <c r="I20" s="134"/>
      <c r="J20" s="135"/>
      <c r="K20" s="87">
        <v>0</v>
      </c>
    </row>
    <row r="21" spans="1:11" ht="15.75" customHeight="1">
      <c r="A21" s="67">
        <v>2</v>
      </c>
      <c r="B21" s="187"/>
      <c r="C21" s="188"/>
      <c r="D21" s="81" t="s">
        <v>36</v>
      </c>
      <c r="E21" s="84"/>
      <c r="F21" s="68">
        <v>14</v>
      </c>
      <c r="G21" s="115"/>
      <c r="H21" s="121"/>
      <c r="I21" s="121"/>
      <c r="J21" s="116"/>
      <c r="K21" s="88">
        <v>0</v>
      </c>
    </row>
    <row r="22" spans="1:11" ht="15.75" customHeight="1">
      <c r="A22" s="67">
        <v>3</v>
      </c>
      <c r="B22" s="194" t="s">
        <v>60</v>
      </c>
      <c r="C22" s="195"/>
      <c r="D22" s="81" t="s">
        <v>61</v>
      </c>
      <c r="E22" s="84"/>
      <c r="F22" s="68">
        <v>15</v>
      </c>
      <c r="G22" s="115"/>
      <c r="H22" s="121"/>
      <c r="I22" s="121"/>
      <c r="J22" s="116"/>
      <c r="K22" s="88">
        <v>0</v>
      </c>
    </row>
    <row r="23" spans="1:11" ht="15.75" customHeight="1" thickBot="1">
      <c r="A23" s="67">
        <v>4</v>
      </c>
      <c r="B23" s="187"/>
      <c r="C23" s="188"/>
      <c r="D23" s="81" t="s">
        <v>62</v>
      </c>
      <c r="E23" s="85"/>
      <c r="F23" s="69">
        <v>16</v>
      </c>
      <c r="G23" s="115"/>
      <c r="H23" s="121"/>
      <c r="I23" s="121"/>
      <c r="J23" s="116"/>
      <c r="K23" s="88">
        <v>0</v>
      </c>
    </row>
    <row r="24" spans="1:11" ht="15.75" customHeight="1" thickBot="1">
      <c r="A24" s="67">
        <v>5</v>
      </c>
      <c r="B24" s="166" t="s">
        <v>68</v>
      </c>
      <c r="C24" s="167"/>
      <c r="D24" s="168"/>
      <c r="E24" s="86">
        <f>SUM(E20:E23)</f>
        <v>0</v>
      </c>
      <c r="F24" s="73">
        <v>17</v>
      </c>
      <c r="G24" s="115"/>
      <c r="H24" s="121"/>
      <c r="I24" s="121"/>
      <c r="J24" s="116"/>
      <c r="K24" s="88">
        <v>0</v>
      </c>
    </row>
    <row r="25" spans="1:11" ht="15.75" customHeight="1">
      <c r="A25" s="67">
        <v>6</v>
      </c>
      <c r="B25" s="163" t="s">
        <v>69</v>
      </c>
      <c r="C25" s="164"/>
      <c r="D25" s="165"/>
      <c r="E25" s="83">
        <v>0</v>
      </c>
      <c r="F25" s="69">
        <v>18</v>
      </c>
      <c r="G25" s="115"/>
      <c r="H25" s="121"/>
      <c r="I25" s="121"/>
      <c r="J25" s="116"/>
      <c r="K25" s="88">
        <v>0</v>
      </c>
    </row>
    <row r="26" spans="1:11" ht="15.75" customHeight="1" thickBot="1">
      <c r="A26" s="67">
        <v>7</v>
      </c>
      <c r="B26" s="163" t="s">
        <v>70</v>
      </c>
      <c r="C26" s="164"/>
      <c r="D26" s="165"/>
      <c r="E26" s="85">
        <v>0</v>
      </c>
      <c r="F26" s="69">
        <v>19</v>
      </c>
      <c r="G26" s="115"/>
      <c r="H26" s="121"/>
      <c r="I26" s="121"/>
      <c r="J26" s="116"/>
      <c r="K26" s="88">
        <v>0</v>
      </c>
    </row>
    <row r="27" spans="1:11" ht="15.75" customHeight="1" thickBot="1">
      <c r="A27" s="67">
        <v>8</v>
      </c>
      <c r="B27" s="166" t="s">
        <v>71</v>
      </c>
      <c r="C27" s="167"/>
      <c r="D27" s="168"/>
      <c r="E27" s="86">
        <f>SUM(E24:E26)</f>
        <v>0</v>
      </c>
      <c r="F27" s="73">
        <v>20</v>
      </c>
      <c r="G27" s="115"/>
      <c r="H27" s="121"/>
      <c r="I27" s="121"/>
      <c r="J27" s="116"/>
      <c r="K27" s="88">
        <v>0</v>
      </c>
    </row>
    <row r="28" spans="1:11" ht="15.75" customHeight="1">
      <c r="A28" s="67">
        <v>9</v>
      </c>
      <c r="B28" s="163" t="s">
        <v>72</v>
      </c>
      <c r="C28" s="164"/>
      <c r="D28" s="165"/>
      <c r="E28" s="83">
        <v>0</v>
      </c>
      <c r="F28" s="69">
        <v>21</v>
      </c>
      <c r="G28" s="115"/>
      <c r="H28" s="121"/>
      <c r="I28" s="121"/>
      <c r="J28" s="116"/>
      <c r="K28" s="88">
        <v>0</v>
      </c>
    </row>
    <row r="29" spans="1:11" ht="15.75" customHeight="1">
      <c r="A29" s="67">
        <v>10</v>
      </c>
      <c r="B29" s="163" t="s">
        <v>73</v>
      </c>
      <c r="C29" s="164"/>
      <c r="D29" s="165"/>
      <c r="E29" s="84">
        <v>0</v>
      </c>
      <c r="F29" s="69">
        <v>22</v>
      </c>
      <c r="G29" s="115"/>
      <c r="H29" s="121"/>
      <c r="I29" s="121"/>
      <c r="J29" s="116"/>
      <c r="K29" s="88">
        <v>0</v>
      </c>
    </row>
    <row r="30" spans="1:11" ht="15.75" customHeight="1" thickBot="1">
      <c r="A30" s="67">
        <v>11</v>
      </c>
      <c r="B30" s="163" t="s">
        <v>74</v>
      </c>
      <c r="C30" s="164"/>
      <c r="D30" s="165"/>
      <c r="E30" s="85">
        <v>0</v>
      </c>
      <c r="F30" s="69">
        <v>23</v>
      </c>
      <c r="G30" s="115"/>
      <c r="H30" s="121"/>
      <c r="I30" s="121"/>
      <c r="J30" s="116"/>
      <c r="K30" s="88">
        <v>0</v>
      </c>
    </row>
    <row r="31" spans="1:11" ht="15.75" customHeight="1" thickBot="1">
      <c r="A31" s="76">
        <v>12</v>
      </c>
      <c r="B31" s="166" t="s">
        <v>75</v>
      </c>
      <c r="C31" s="167"/>
      <c r="D31" s="168"/>
      <c r="E31" s="92">
        <f>SUM(E27:E30)</f>
        <v>0</v>
      </c>
      <c r="F31" s="77">
        <v>24</v>
      </c>
      <c r="G31" s="184"/>
      <c r="H31" s="184"/>
      <c r="I31" s="184"/>
      <c r="J31" s="184"/>
      <c r="K31" s="89">
        <v>0</v>
      </c>
    </row>
    <row r="32" spans="1:11" ht="15.75" customHeight="1" thickBot="1">
      <c r="A32" s="78"/>
      <c r="B32" s="215"/>
      <c r="C32" s="216"/>
      <c r="D32" s="217"/>
      <c r="E32" s="80"/>
      <c r="F32" s="79">
        <v>25</v>
      </c>
      <c r="G32" s="136" t="s">
        <v>76</v>
      </c>
      <c r="H32" s="137"/>
      <c r="I32" s="137"/>
      <c r="J32" s="102"/>
      <c r="K32" s="90">
        <f>SUM(K20:K31)</f>
        <v>0</v>
      </c>
    </row>
    <row r="33" spans="1:11" ht="15.75" customHeight="1" thickBot="1">
      <c r="A33" s="177"/>
      <c r="B33" s="178"/>
      <c r="C33" s="178"/>
      <c r="D33" s="178"/>
      <c r="E33" s="178"/>
      <c r="F33" s="138" t="s">
        <v>63</v>
      </c>
      <c r="G33" s="139"/>
      <c r="H33" s="139"/>
      <c r="I33" s="139"/>
      <c r="J33" s="140"/>
      <c r="K33" s="141"/>
    </row>
    <row r="34" spans="1:11" ht="15.75" customHeight="1" thickBot="1">
      <c r="A34" s="177"/>
      <c r="B34" s="178"/>
      <c r="C34" s="178"/>
      <c r="D34" s="178"/>
      <c r="E34" s="178"/>
      <c r="F34" s="74">
        <v>26</v>
      </c>
      <c r="G34" s="218" t="s">
        <v>77</v>
      </c>
      <c r="H34" s="218"/>
      <c r="I34" s="218"/>
      <c r="J34" s="166"/>
      <c r="K34" s="92">
        <f>E31+K32</f>
        <v>0</v>
      </c>
    </row>
    <row r="35" spans="1:11" ht="15.75" customHeight="1">
      <c r="A35" s="177"/>
      <c r="B35" s="178"/>
      <c r="C35" s="178"/>
      <c r="D35" s="178"/>
      <c r="E35" s="178"/>
      <c r="F35" s="74">
        <v>27</v>
      </c>
      <c r="G35" s="127" t="s">
        <v>278</v>
      </c>
      <c r="H35" s="127"/>
      <c r="I35" s="127"/>
      <c r="J35" s="127"/>
      <c r="K35" s="103"/>
    </row>
    <row r="36" spans="1:11" ht="15.75" customHeight="1">
      <c r="A36" s="177"/>
      <c r="B36" s="178"/>
      <c r="C36" s="178"/>
      <c r="D36" s="178"/>
      <c r="E36" s="178"/>
      <c r="F36" s="74">
        <v>28</v>
      </c>
      <c r="G36" s="117" t="s">
        <v>280</v>
      </c>
      <c r="H36" s="127"/>
      <c r="I36" s="127"/>
      <c r="J36" s="127"/>
      <c r="K36" s="104"/>
    </row>
    <row r="37" spans="1:11" ht="15.75" customHeight="1" thickBot="1">
      <c r="A37" s="177"/>
      <c r="B37" s="178"/>
      <c r="C37" s="178"/>
      <c r="D37" s="178"/>
      <c r="E37" s="178"/>
      <c r="F37" s="74">
        <v>29</v>
      </c>
      <c r="G37" s="117" t="s">
        <v>279</v>
      </c>
      <c r="H37" s="127"/>
      <c r="I37" s="127"/>
      <c r="J37" s="127"/>
      <c r="K37" s="104">
        <v>0</v>
      </c>
    </row>
    <row r="38" spans="1:11" ht="15.75" customHeight="1" thickBot="1">
      <c r="A38" s="177"/>
      <c r="B38" s="178"/>
      <c r="C38" s="178"/>
      <c r="D38" s="178"/>
      <c r="E38" s="178"/>
      <c r="F38" s="75">
        <v>30</v>
      </c>
      <c r="G38" s="131" t="s">
        <v>83</v>
      </c>
      <c r="H38" s="131"/>
      <c r="I38" s="131"/>
      <c r="J38" s="132"/>
      <c r="K38" s="92">
        <f>SUM(K34:K37)</f>
        <v>0</v>
      </c>
    </row>
    <row r="39" spans="1:11" ht="15.7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1"/>
    </row>
    <row r="40" spans="1:11" ht="15.75" customHeight="1">
      <c r="A40" s="100"/>
      <c r="B40" s="101"/>
      <c r="C40" s="91"/>
      <c r="D40" s="172"/>
      <c r="E40" s="173"/>
      <c r="F40" s="128" t="s">
        <v>78</v>
      </c>
      <c r="G40" s="129"/>
      <c r="H40" s="130"/>
      <c r="I40" s="148" t="s">
        <v>86</v>
      </c>
      <c r="J40" s="149"/>
      <c r="K40" s="150"/>
    </row>
    <row r="41" spans="1:11" ht="15.75" customHeight="1">
      <c r="A41" s="151"/>
      <c r="B41" s="152"/>
      <c r="C41" s="153"/>
      <c r="D41" s="174"/>
      <c r="E41" s="175"/>
      <c r="F41" s="128" t="s">
        <v>79</v>
      </c>
      <c r="G41" s="129"/>
      <c r="H41" s="130"/>
      <c r="I41" s="148">
        <v>2</v>
      </c>
      <c r="J41" s="149"/>
      <c r="K41" s="150"/>
    </row>
    <row r="42" spans="1:11" ht="15.75" customHeight="1">
      <c r="A42" s="154"/>
      <c r="B42" s="155"/>
      <c r="C42" s="156"/>
      <c r="D42" s="174"/>
      <c r="E42" s="175"/>
      <c r="F42" s="128" t="s">
        <v>80</v>
      </c>
      <c r="G42" s="129"/>
      <c r="H42" s="130"/>
      <c r="I42" s="142"/>
      <c r="J42" s="143"/>
      <c r="K42" s="144"/>
    </row>
    <row r="43" spans="1:11" ht="15.75" customHeight="1">
      <c r="A43" s="157"/>
      <c r="B43" s="158"/>
      <c r="C43" s="159"/>
      <c r="D43" s="174"/>
      <c r="E43" s="175"/>
      <c r="F43" s="128"/>
      <c r="G43" s="129"/>
      <c r="H43" s="130"/>
      <c r="I43" s="148"/>
      <c r="J43" s="149"/>
      <c r="K43" s="150"/>
    </row>
    <row r="44" spans="1:11" ht="15.75" customHeight="1" thickBot="1">
      <c r="A44" s="169" t="s">
        <v>64</v>
      </c>
      <c r="B44" s="170"/>
      <c r="C44" s="171"/>
      <c r="D44" s="176" t="s">
        <v>65</v>
      </c>
      <c r="E44" s="171"/>
      <c r="F44" s="160" t="s">
        <v>66</v>
      </c>
      <c r="G44" s="161"/>
      <c r="H44" s="162"/>
      <c r="I44" s="145"/>
      <c r="J44" s="146"/>
      <c r="K44" s="147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9:I9"/>
    <mergeCell ref="H10:I10"/>
    <mergeCell ref="H11:I11"/>
    <mergeCell ref="H12:I12"/>
    <mergeCell ref="J7:K7"/>
    <mergeCell ref="J8:K8"/>
    <mergeCell ref="J9:K9"/>
    <mergeCell ref="J10:K10"/>
    <mergeCell ref="G26:J26"/>
    <mergeCell ref="G27:J27"/>
    <mergeCell ref="G28:J28"/>
    <mergeCell ref="H17:K17"/>
    <mergeCell ref="G25:J25"/>
    <mergeCell ref="G24:J24"/>
    <mergeCell ref="J12:K12"/>
    <mergeCell ref="J13:K13"/>
    <mergeCell ref="J14:K14"/>
    <mergeCell ref="H13:I13"/>
    <mergeCell ref="H14:I14"/>
    <mergeCell ref="H16:I16"/>
    <mergeCell ref="J15:K15"/>
    <mergeCell ref="J16:K16"/>
    <mergeCell ref="H15:I15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Ekotempo</cp:lastModifiedBy>
  <cp:lastPrinted>2003-02-27T17:49:46Z</cp:lastPrinted>
  <dcterms:created xsi:type="dcterms:W3CDTF">2000-09-05T09:25:34Z</dcterms:created>
  <dcterms:modified xsi:type="dcterms:W3CDTF">2014-04-03T09:27:21Z</dcterms:modified>
  <cp:category/>
  <cp:version/>
  <cp:contentType/>
  <cp:contentStatus/>
</cp:coreProperties>
</file>