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7C5F1073-E62B-4239-9411-3346B3AFAA1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_xlnm._FilterDatabase" localSheetId="3" hidden="1">'SO 01 Pol'!$A$9:$V$427</definedName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Pol'!$A$1:$X$429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V8" i="12" s="1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20" i="12"/>
  <c r="M20" i="12" s="1"/>
  <c r="I20" i="12"/>
  <c r="I19" i="12" s="1"/>
  <c r="K20" i="12"/>
  <c r="O20" i="12"/>
  <c r="Q20" i="12"/>
  <c r="Q19" i="12" s="1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9" i="12"/>
  <c r="M29" i="12" s="1"/>
  <c r="I29" i="12"/>
  <c r="K29" i="12"/>
  <c r="O29" i="12"/>
  <c r="Q29" i="12"/>
  <c r="V29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50" i="12"/>
  <c r="M50" i="12" s="1"/>
  <c r="I50" i="12"/>
  <c r="K50" i="12"/>
  <c r="O50" i="12"/>
  <c r="Q50" i="12"/>
  <c r="V50" i="12"/>
  <c r="G54" i="12"/>
  <c r="M54" i="12" s="1"/>
  <c r="I54" i="12"/>
  <c r="K54" i="12"/>
  <c r="O54" i="12"/>
  <c r="Q54" i="12"/>
  <c r="V54" i="12"/>
  <c r="G58" i="12"/>
  <c r="M58" i="12" s="1"/>
  <c r="I58" i="12"/>
  <c r="K58" i="12"/>
  <c r="O58" i="12"/>
  <c r="Q58" i="12"/>
  <c r="V58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4" i="12"/>
  <c r="M74" i="12" s="1"/>
  <c r="M73" i="12" s="1"/>
  <c r="I74" i="12"/>
  <c r="I73" i="12" s="1"/>
  <c r="K74" i="12"/>
  <c r="K73" i="12" s="1"/>
  <c r="O74" i="12"/>
  <c r="O73" i="12" s="1"/>
  <c r="Q74" i="12"/>
  <c r="Q73" i="12" s="1"/>
  <c r="V74" i="12"/>
  <c r="V73" i="12" s="1"/>
  <c r="G81" i="12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3" i="12"/>
  <c r="M93" i="12" s="1"/>
  <c r="I93" i="12"/>
  <c r="K93" i="12"/>
  <c r="O93" i="12"/>
  <c r="Q93" i="12"/>
  <c r="V93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7" i="12"/>
  <c r="G116" i="12" s="1"/>
  <c r="I117" i="12"/>
  <c r="I116" i="12" s="1"/>
  <c r="K117" i="12"/>
  <c r="K116" i="12" s="1"/>
  <c r="O117" i="12"/>
  <c r="O116" i="12" s="1"/>
  <c r="Q117" i="12"/>
  <c r="Q116" i="12" s="1"/>
  <c r="V117" i="12"/>
  <c r="V116" i="12" s="1"/>
  <c r="G119" i="12"/>
  <c r="M119" i="12" s="1"/>
  <c r="I119" i="12"/>
  <c r="K119" i="12"/>
  <c r="O119" i="12"/>
  <c r="Q119" i="12"/>
  <c r="V119" i="12"/>
  <c r="G123" i="12"/>
  <c r="G118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6" i="12"/>
  <c r="G127" i="12"/>
  <c r="I127" i="12"/>
  <c r="I126" i="12" s="1"/>
  <c r="K127" i="12"/>
  <c r="K126" i="12" s="1"/>
  <c r="M127" i="12"/>
  <c r="M126" i="12" s="1"/>
  <c r="O127" i="12"/>
  <c r="O126" i="12" s="1"/>
  <c r="Q127" i="12"/>
  <c r="Q126" i="12" s="1"/>
  <c r="V127" i="12"/>
  <c r="V126" i="12" s="1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Q137" i="12" s="1"/>
  <c r="V139" i="12"/>
  <c r="G140" i="12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O144" i="12" s="1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1" i="12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9" i="12"/>
  <c r="I189" i="12"/>
  <c r="K189" i="12"/>
  <c r="K188" i="12" s="1"/>
  <c r="O189" i="12"/>
  <c r="Q189" i="12"/>
  <c r="Q188" i="12" s="1"/>
  <c r="V189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17" i="12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40" i="12"/>
  <c r="I240" i="12"/>
  <c r="K240" i="12"/>
  <c r="M240" i="12"/>
  <c r="O240" i="12"/>
  <c r="Q240" i="12"/>
  <c r="V240" i="12"/>
  <c r="G252" i="12"/>
  <c r="M252" i="12" s="1"/>
  <c r="I252" i="12"/>
  <c r="K252" i="12"/>
  <c r="O252" i="12"/>
  <c r="Q252" i="12"/>
  <c r="V252" i="12"/>
  <c r="G264" i="12"/>
  <c r="M264" i="12" s="1"/>
  <c r="I264" i="12"/>
  <c r="K264" i="12"/>
  <c r="O264" i="12"/>
  <c r="Q264" i="12"/>
  <c r="V264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9" i="12"/>
  <c r="M279" i="12" s="1"/>
  <c r="I279" i="12"/>
  <c r="K279" i="12"/>
  <c r="O279" i="12"/>
  <c r="Q279" i="12"/>
  <c r="V279" i="12"/>
  <c r="G280" i="12"/>
  <c r="M280" i="12" s="1"/>
  <c r="I280" i="12"/>
  <c r="K280" i="12"/>
  <c r="O280" i="12"/>
  <c r="Q280" i="12"/>
  <c r="V280" i="12"/>
  <c r="G282" i="12"/>
  <c r="M282" i="12" s="1"/>
  <c r="I282" i="12"/>
  <c r="K282" i="12"/>
  <c r="O282" i="12"/>
  <c r="Q282" i="12"/>
  <c r="V282" i="12"/>
  <c r="G284" i="12"/>
  <c r="M284" i="12" s="1"/>
  <c r="I284" i="12"/>
  <c r="K284" i="12"/>
  <c r="O284" i="12"/>
  <c r="Q284" i="12"/>
  <c r="V284" i="12"/>
  <c r="G287" i="12"/>
  <c r="M287" i="12" s="1"/>
  <c r="I287" i="12"/>
  <c r="K287" i="12"/>
  <c r="O287" i="12"/>
  <c r="Q287" i="12"/>
  <c r="V287" i="12"/>
  <c r="G290" i="12"/>
  <c r="M290" i="12" s="1"/>
  <c r="I290" i="12"/>
  <c r="K290" i="12"/>
  <c r="O290" i="12"/>
  <c r="Q290" i="12"/>
  <c r="V290" i="12"/>
  <c r="G293" i="12"/>
  <c r="M293" i="12" s="1"/>
  <c r="I293" i="12"/>
  <c r="K293" i="12"/>
  <c r="O293" i="12"/>
  <c r="Q293" i="12"/>
  <c r="V293" i="12"/>
  <c r="G296" i="12"/>
  <c r="M296" i="12" s="1"/>
  <c r="I296" i="12"/>
  <c r="K296" i="12"/>
  <c r="O296" i="12"/>
  <c r="Q296" i="12"/>
  <c r="V296" i="12"/>
  <c r="G299" i="12"/>
  <c r="M299" i="12" s="1"/>
  <c r="I299" i="12"/>
  <c r="K299" i="12"/>
  <c r="O299" i="12"/>
  <c r="Q299" i="12"/>
  <c r="V299" i="12"/>
  <c r="G305" i="12"/>
  <c r="M305" i="12" s="1"/>
  <c r="I305" i="12"/>
  <c r="K305" i="12"/>
  <c r="O305" i="12"/>
  <c r="Q305" i="12"/>
  <c r="V305" i="12"/>
  <c r="G307" i="12"/>
  <c r="M307" i="12" s="1"/>
  <c r="I307" i="12"/>
  <c r="K307" i="12"/>
  <c r="O307" i="12"/>
  <c r="Q307" i="12"/>
  <c r="V307" i="12"/>
  <c r="G309" i="12"/>
  <c r="M309" i="12" s="1"/>
  <c r="I309" i="12"/>
  <c r="K309" i="12"/>
  <c r="O309" i="12"/>
  <c r="Q309" i="12"/>
  <c r="V309" i="12"/>
  <c r="G312" i="12"/>
  <c r="M312" i="12" s="1"/>
  <c r="I312" i="12"/>
  <c r="K312" i="12"/>
  <c r="O312" i="12"/>
  <c r="Q312" i="12"/>
  <c r="V312" i="12"/>
  <c r="G314" i="12"/>
  <c r="I314" i="12"/>
  <c r="K314" i="12"/>
  <c r="O314" i="12"/>
  <c r="Q314" i="12"/>
  <c r="V314" i="12"/>
  <c r="G319" i="12"/>
  <c r="M319" i="12" s="1"/>
  <c r="I319" i="12"/>
  <c r="K319" i="12"/>
  <c r="O319" i="12"/>
  <c r="Q319" i="12"/>
  <c r="V319" i="12"/>
  <c r="G323" i="12"/>
  <c r="M323" i="12" s="1"/>
  <c r="I323" i="12"/>
  <c r="K323" i="12"/>
  <c r="O323" i="12"/>
  <c r="Q323" i="12"/>
  <c r="V323" i="12"/>
  <c r="G338" i="12"/>
  <c r="M338" i="12" s="1"/>
  <c r="I338" i="12"/>
  <c r="K338" i="12"/>
  <c r="O338" i="12"/>
  <c r="Q338" i="12"/>
  <c r="V338" i="12"/>
  <c r="G342" i="12"/>
  <c r="M342" i="12" s="1"/>
  <c r="I342" i="12"/>
  <c r="K342" i="12"/>
  <c r="O342" i="12"/>
  <c r="Q342" i="12"/>
  <c r="V342" i="12"/>
  <c r="G357" i="12"/>
  <c r="M357" i="12" s="1"/>
  <c r="I357" i="12"/>
  <c r="K357" i="12"/>
  <c r="O357" i="12"/>
  <c r="Q357" i="12"/>
  <c r="V357" i="12"/>
  <c r="G363" i="12"/>
  <c r="M363" i="12" s="1"/>
  <c r="I363" i="12"/>
  <c r="K363" i="12"/>
  <c r="O363" i="12"/>
  <c r="Q363" i="12"/>
  <c r="V363" i="12"/>
  <c r="G365" i="12"/>
  <c r="M365" i="12" s="1"/>
  <c r="I365" i="12"/>
  <c r="K365" i="12"/>
  <c r="O365" i="12"/>
  <c r="Q365" i="12"/>
  <c r="V365" i="12"/>
  <c r="G366" i="12"/>
  <c r="I366" i="12"/>
  <c r="K366" i="12"/>
  <c r="O366" i="12"/>
  <c r="Q366" i="12"/>
  <c r="V366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G372" i="12"/>
  <c r="M372" i="12" s="1"/>
  <c r="I372" i="12"/>
  <c r="K372" i="12"/>
  <c r="O372" i="12"/>
  <c r="Q372" i="12"/>
  <c r="V372" i="12"/>
  <c r="G373" i="12"/>
  <c r="M373" i="12" s="1"/>
  <c r="I373" i="12"/>
  <c r="K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1" i="12"/>
  <c r="M381" i="12" s="1"/>
  <c r="I381" i="12"/>
  <c r="K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4" i="12"/>
  <c r="M384" i="12" s="1"/>
  <c r="I384" i="12"/>
  <c r="K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I388" i="12"/>
  <c r="K388" i="12"/>
  <c r="M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I395" i="12"/>
  <c r="K395" i="12"/>
  <c r="M395" i="12"/>
  <c r="O395" i="12"/>
  <c r="Q395" i="12"/>
  <c r="V395" i="12"/>
  <c r="G396" i="12"/>
  <c r="I396" i="12"/>
  <c r="K396" i="12"/>
  <c r="M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I405" i="12"/>
  <c r="K405" i="12"/>
  <c r="M405" i="12"/>
  <c r="O405" i="12"/>
  <c r="Q405" i="12"/>
  <c r="V405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I410" i="12"/>
  <c r="K410" i="12"/>
  <c r="M410" i="12"/>
  <c r="O410" i="12"/>
  <c r="Q410" i="12"/>
  <c r="V410" i="12"/>
  <c r="G412" i="12"/>
  <c r="I412" i="12"/>
  <c r="K412" i="12"/>
  <c r="O412" i="12"/>
  <c r="Q412" i="12"/>
  <c r="V412" i="12"/>
  <c r="G413" i="12"/>
  <c r="M413" i="12" s="1"/>
  <c r="I413" i="12"/>
  <c r="K413" i="12"/>
  <c r="O413" i="12"/>
  <c r="Q413" i="12"/>
  <c r="V413" i="12"/>
  <c r="G414" i="12"/>
  <c r="M414" i="12" s="1"/>
  <c r="I414" i="12"/>
  <c r="K414" i="12"/>
  <c r="O414" i="12"/>
  <c r="Q414" i="12"/>
  <c r="V414" i="12"/>
  <c r="G415" i="12"/>
  <c r="M415" i="12" s="1"/>
  <c r="I415" i="12"/>
  <c r="K415" i="12"/>
  <c r="O415" i="12"/>
  <c r="Q415" i="12"/>
  <c r="V415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20" i="12"/>
  <c r="I420" i="12"/>
  <c r="K420" i="12"/>
  <c r="M420" i="12"/>
  <c r="O420" i="12"/>
  <c r="Q420" i="12"/>
  <c r="V420" i="12"/>
  <c r="G421" i="12"/>
  <c r="I421" i="12"/>
  <c r="K421" i="12"/>
  <c r="M421" i="12"/>
  <c r="O421" i="12"/>
  <c r="Q421" i="12"/>
  <c r="V421" i="12"/>
  <c r="G422" i="12"/>
  <c r="I422" i="12"/>
  <c r="K422" i="12"/>
  <c r="O422" i="12"/>
  <c r="Q422" i="12"/>
  <c r="V422" i="12"/>
  <c r="G423" i="12"/>
  <c r="I423" i="12"/>
  <c r="K423" i="12"/>
  <c r="M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F34" i="1"/>
  <c r="G34" i="1"/>
  <c r="H34" i="1"/>
  <c r="I34" i="1"/>
  <c r="J33" i="1" s="1"/>
  <c r="J31" i="1"/>
  <c r="J34" i="1" s="1"/>
  <c r="J20" i="1"/>
  <c r="J18" i="1"/>
  <c r="G30" i="1"/>
  <c r="F30" i="1"/>
  <c r="J15" i="1"/>
  <c r="J16" i="1"/>
  <c r="J17" i="1"/>
  <c r="J19" i="1"/>
  <c r="E16" i="1"/>
  <c r="E18" i="1"/>
  <c r="M117" i="12" l="1"/>
  <c r="M116" i="12" s="1"/>
  <c r="M19" i="12"/>
  <c r="I406" i="12"/>
  <c r="G308" i="12"/>
  <c r="Q24" i="12"/>
  <c r="I364" i="12"/>
  <c r="Q322" i="12"/>
  <c r="Q191" i="12"/>
  <c r="O191" i="12"/>
  <c r="K191" i="12"/>
  <c r="V128" i="12"/>
  <c r="Q68" i="12"/>
  <c r="V406" i="12"/>
  <c r="G322" i="12"/>
  <c r="G191" i="12"/>
  <c r="V188" i="12"/>
  <c r="V19" i="12"/>
  <c r="Q411" i="12"/>
  <c r="V364" i="12"/>
  <c r="G180" i="12"/>
  <c r="V118" i="12"/>
  <c r="O118" i="12"/>
  <c r="K68" i="12"/>
  <c r="M68" i="12"/>
  <c r="O19" i="12"/>
  <c r="M144" i="12"/>
  <c r="O152" i="12"/>
  <c r="V411" i="12"/>
  <c r="M406" i="12"/>
  <c r="G369" i="12"/>
  <c r="O364" i="12"/>
  <c r="V322" i="12"/>
  <c r="K308" i="12"/>
  <c r="I308" i="12"/>
  <c r="K234" i="12"/>
  <c r="I234" i="12"/>
  <c r="V218" i="12"/>
  <c r="K197" i="12"/>
  <c r="I197" i="12"/>
  <c r="I191" i="12"/>
  <c r="G188" i="12"/>
  <c r="K180" i="12"/>
  <c r="I180" i="12"/>
  <c r="G152" i="12"/>
  <c r="K128" i="12"/>
  <c r="K118" i="12"/>
  <c r="I80" i="12"/>
  <c r="O24" i="12"/>
  <c r="Q8" i="12"/>
  <c r="Q364" i="12"/>
  <c r="K364" i="12"/>
  <c r="V281" i="12"/>
  <c r="Q281" i="12"/>
  <c r="O281" i="12"/>
  <c r="Q218" i="12"/>
  <c r="I188" i="12"/>
  <c r="Q144" i="12"/>
  <c r="G137" i="12"/>
  <c r="V137" i="12"/>
  <c r="G80" i="12"/>
  <c r="G73" i="12"/>
  <c r="V68" i="12"/>
  <c r="V24" i="12"/>
  <c r="K24" i="12"/>
  <c r="O8" i="12"/>
  <c r="G419" i="12"/>
  <c r="V419" i="12"/>
  <c r="O411" i="12"/>
  <c r="G406" i="12"/>
  <c r="Q369" i="12"/>
  <c r="O322" i="12"/>
  <c r="I281" i="12"/>
  <c r="Q180" i="12"/>
  <c r="V180" i="12"/>
  <c r="V144" i="12"/>
  <c r="O128" i="12"/>
  <c r="I128" i="12"/>
  <c r="G68" i="12"/>
  <c r="I24" i="12"/>
  <c r="G19" i="12"/>
  <c r="K8" i="12"/>
  <c r="I152" i="12"/>
  <c r="V369" i="12"/>
  <c r="O369" i="12"/>
  <c r="M322" i="12"/>
  <c r="V308" i="12"/>
  <c r="K281" i="12"/>
  <c r="V234" i="12"/>
  <c r="K218" i="12"/>
  <c r="G197" i="12"/>
  <c r="V197" i="12"/>
  <c r="V191" i="12"/>
  <c r="Q152" i="12"/>
  <c r="K144" i="12"/>
  <c r="O137" i="12"/>
  <c r="G128" i="12"/>
  <c r="K80" i="12"/>
  <c r="O68" i="12"/>
  <c r="I8" i="12"/>
  <c r="I419" i="12"/>
  <c r="K411" i="12"/>
  <c r="O419" i="12"/>
  <c r="I411" i="12"/>
  <c r="Q406" i="12"/>
  <c r="O218" i="12"/>
  <c r="Q197" i="12"/>
  <c r="O180" i="12"/>
  <c r="V152" i="12"/>
  <c r="K137" i="12"/>
  <c r="I118" i="12"/>
  <c r="Q80" i="12"/>
  <c r="V80" i="12"/>
  <c r="M8" i="12"/>
  <c r="Q419" i="12"/>
  <c r="G411" i="12"/>
  <c r="O406" i="12"/>
  <c r="I369" i="12"/>
  <c r="K369" i="12"/>
  <c r="G364" i="12"/>
  <c r="K322" i="12"/>
  <c r="I322" i="12"/>
  <c r="Q308" i="12"/>
  <c r="O308" i="12"/>
  <c r="O197" i="12"/>
  <c r="O188" i="12"/>
  <c r="K152" i="12"/>
  <c r="I144" i="12"/>
  <c r="I137" i="12"/>
  <c r="Q118" i="12"/>
  <c r="K19" i="12"/>
  <c r="K419" i="12"/>
  <c r="K406" i="12"/>
  <c r="G281" i="12"/>
  <c r="Q234" i="12"/>
  <c r="O234" i="12"/>
  <c r="M234" i="12"/>
  <c r="I218" i="12"/>
  <c r="M191" i="12"/>
  <c r="G144" i="12"/>
  <c r="Q128" i="12"/>
  <c r="O80" i="12"/>
  <c r="I68" i="12"/>
  <c r="G24" i="12"/>
  <c r="G8" i="12"/>
  <c r="M128" i="12"/>
  <c r="M281" i="12"/>
  <c r="M369" i="12"/>
  <c r="M218" i="12"/>
  <c r="M152" i="12"/>
  <c r="G218" i="12"/>
  <c r="G234" i="12"/>
  <c r="M412" i="12"/>
  <c r="M411" i="12" s="1"/>
  <c r="M422" i="12"/>
  <c r="M419" i="12" s="1"/>
  <c r="M314" i="12"/>
  <c r="M308" i="12" s="1"/>
  <c r="M217" i="12"/>
  <c r="M197" i="12" s="1"/>
  <c r="M189" i="12"/>
  <c r="M188" i="12" s="1"/>
  <c r="M181" i="12"/>
  <c r="M180" i="12" s="1"/>
  <c r="M140" i="12"/>
  <c r="M137" i="12" s="1"/>
  <c r="M123" i="12"/>
  <c r="M118" i="12" s="1"/>
  <c r="M81" i="12"/>
  <c r="M80" i="12" s="1"/>
  <c r="M64" i="12"/>
  <c r="M24" i="12" s="1"/>
  <c r="M366" i="12"/>
  <c r="M364" i="12" s="1"/>
  <c r="J32" i="1"/>
  <c r="G15" i="1" l="1"/>
  <c r="G16" i="1" l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11D64B85-FD93-4BA5-A284-C194555266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E02558-8C7B-4B2A-ADA0-1D5112B690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<sst xmlns="http://schemas.openxmlformats.org/spreadsheetml/2006/main" count="1985" uniqueCount="634">
  <si>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</si>
  <si>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</si>
  <si>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</si>
  <si>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</si>
  <si>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</si>
  <si>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</si>
  <si>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</si>
  <si>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</si>
  <si>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</si>
  <si>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</si>
  <si>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</si>
  <si>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</si>
  <si>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</si>
  <si>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</si>
  <si>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</si>
  <si>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</si>
  <si>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</si>
  <si>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</si>
  <si>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</si>
  <si>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</si>
  <si>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</si>
  <si>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</si>
  <si>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</si>
  <si>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</si>
  <si>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</si>
  <si>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</si>
  <si>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</si>
  <si>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</si>
  <si>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</si>
  <si>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</si>
  <si>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</si>
  <si>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</si>
  <si>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</si>
  <si>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</si>
  <si>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</si>
  <si>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</si>
  <si>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</si>
  <si>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</si>
  <si>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Slezská 3 byt č.7</t>
  </si>
  <si>
    <t>SO</t>
  </si>
  <si>
    <t>Rekonstrukce bytu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</si>
  <si>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</si>
  <si>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</si>
  <si>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</si>
  <si>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</si>
  <si>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</si>
  <si>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</si>
  <si>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</si>
  <si>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</si>
  <si>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</si>
  <si>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</si>
  <si>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</si>
  <si>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</si>
  <si>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</si>
  <si>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</si>
  <si>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</si>
  <si>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</si>
  <si>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</si>
  <si>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</si>
  <si>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</si>
  <si>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</si>
  <si>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</si>
  <si>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</si>
  <si>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</si>
  <si>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</si>
  <si>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</si>
  <si>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</si>
  <si>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</si>
  <si>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</si>
  <si>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</si>
  <si>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</si>
  <si>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</si>
  <si>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</si>
  <si>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</si>
  <si>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</si>
  <si>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</si>
  <si>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</si>
  <si>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</si>
  <si>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</si>
  <si>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</si>
  <si>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</si>
  <si>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</si>
  <si>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</si>
  <si>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</si>
  <si>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</si>
  <si>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</si>
  <si>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</si>
  <si>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</si>
  <si>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</si>
  <si>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</si>
  <si>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</si>
  <si>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</si>
  <si>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</si>
  <si>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</si>
  <si>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</si>
  <si>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</si>
  <si>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</si>
  <si>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</si>
  <si>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</si>
  <si>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</si>
  <si>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</si>
  <si>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</si>
  <si>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</si>
  <si>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</si>
  <si>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</si>
  <si>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</si>
  <si>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</si>
  <si>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</si>
  <si>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</si>
  <si>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</si>
  <si>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</si>
  <si>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</si>
  <si>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</si>
  <si>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</si>
  <si>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</si>
  <si>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</si>
  <si>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</si>
  <si>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</si>
  <si>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</si>
  <si>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</si>
  <si>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</si>
  <si>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</si>
  <si>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</si>
  <si>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</si>
  <si>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</si>
  <si>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</si>
  <si>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319201311</t>
  </si>
  <si>
    <t>Vyrovnání povrchu zdiva maltou tl.do 3 cm</t>
  </si>
  <si>
    <t>m2</t>
  </si>
  <si>
    <t>RTS 21/ II</t>
  </si>
  <si>
    <t>Práce</t>
  </si>
  <si>
    <t>POL1_</t>
  </si>
  <si>
    <t>Koupelna : (1,7*2+2,2*2-1,0+0,4*2+0,1)*2,0</t>
  </si>
  <si>
    <t>VV</t>
  </si>
  <si>
    <t>Kuchyň : 2,3*0,6+0,8*1,75</t>
  </si>
  <si>
    <t>346244313</t>
  </si>
  <si>
    <t>Obezdívky van a WC nádržek z desek Ytong tl.100 mm</t>
  </si>
  <si>
    <t>Sokl ve sprše : 0,9*0,1</t>
  </si>
  <si>
    <t>347013111</t>
  </si>
  <si>
    <t>Demontáž/montáž předstěny - jádro - demontáž + opětovná montáž</t>
  </si>
  <si>
    <t>hod</t>
  </si>
  <si>
    <t>Indiv</t>
  </si>
  <si>
    <t>Demontáž a opětovná montáž jádra při provádění vodoinstalace a kanalizace : 4</t>
  </si>
  <si>
    <t>342264098</t>
  </si>
  <si>
    <t>Příplatek k podhledu sádrokart. za plochu do 10 m2 pro plochy 5 - 10 m2</t>
  </si>
  <si>
    <t>Chodba : 2,4*1,4</t>
  </si>
  <si>
    <t>Koupelna : 1,7*2,2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</si>
  <si>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</si>
  <si>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</si>
  <si>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</si>
  <si>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</si>
  <si>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</si>
  <si>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2x nanášený, celková tloušťka vrstvy 4 mm</t>
  </si>
  <si>
    <t>Pokoj : (2,7+1,5)*2,7</t>
  </si>
  <si>
    <t>-1,5*1,5</t>
  </si>
  <si>
    <t>Pokoj 2 : (1,5+3,0+5,6)*2,7</t>
  </si>
  <si>
    <t>611421231</t>
  </si>
  <si>
    <t>Oprava váp.omítek stropů do 10% plochy - štukových po provedení rozvodů elektro</t>
  </si>
  <si>
    <t>Pokoj : 2,7*5,6</t>
  </si>
  <si>
    <t>Pokoj 2 : 5,4*3,0</t>
  </si>
  <si>
    <t>Kuchyň : 2,3*2,3</t>
  </si>
  <si>
    <t>612421637</t>
  </si>
  <si>
    <t>Omítka vnitřní zdiva, MVC, štuková</t>
  </si>
  <si>
    <t>Pokoj : (1,0+1,0)*2,7</t>
  </si>
  <si>
    <t>612421331</t>
  </si>
  <si>
    <t>Oprava vápen.omítek stěn do 30 % pl. - štukových po provedení rozvodů elektro</t>
  </si>
  <si>
    <t>Chodba : (2,4*2+1,4*2)*2,7</t>
  </si>
  <si>
    <t>-0,8*1,97*3</t>
  </si>
  <si>
    <t>-0,6*1,97</t>
  </si>
  <si>
    <t>Koupelna : (2,2*2+1,7*2)*(2,7-2,0)</t>
  </si>
  <si>
    <t>Pokoj : (2,7*2+5,6*2)*2,7</t>
  </si>
  <si>
    <t>-0,8*1,97</t>
  </si>
  <si>
    <t>Pokoj 2 : (3,0*2+5,6*2)*2,7</t>
  </si>
  <si>
    <t>-1,7*2,7</t>
  </si>
  <si>
    <t>Kuchyň : (2,3*2+2,3*2)*2,7</t>
  </si>
  <si>
    <t>-(1,8*1,5+0,7*0,8)</t>
  </si>
  <si>
    <t>612423531</t>
  </si>
  <si>
    <t>Omítka rýh stěn vápenná šířky do 15 cm, štuková</t>
  </si>
  <si>
    <t>RTS 20/ II</t>
  </si>
  <si>
    <t>3,0*0,07</t>
  </si>
  <si>
    <t>35,0*0,03</t>
  </si>
  <si>
    <t>1,5*0,1</t>
  </si>
  <si>
    <t>612481211</t>
  </si>
  <si>
    <t>Montáž výztužné sítě(perlinky)do stěrky-vnit.stěny včetně výztužné sítě a stěrkového tmelu Cemix</t>
  </si>
  <si>
    <t>632411904</t>
  </si>
  <si>
    <t>Penetrace savých podkladů 0,25 l/m2</t>
  </si>
  <si>
    <t>Koupelna : (1,7*2+2,2*2-1,0+0,4*2+0,1)*1,8</t>
  </si>
  <si>
    <t>61101147R00</t>
  </si>
  <si>
    <t xml:space="preserve">Bandáž spoje panelů skelná páska včetně uniflotu </t>
  </si>
  <si>
    <t>m</t>
  </si>
  <si>
    <t>Vlastní</t>
  </si>
  <si>
    <t>610991111R00</t>
  </si>
  <si>
    <t>Zakrývání výplní vnitřních otvorů</t>
  </si>
  <si>
    <t>R-položka</t>
  </si>
  <si>
    <t>POL12_1</t>
  </si>
  <si>
    <t>1,5*1,5*2</t>
  </si>
  <si>
    <t>1,8*1,5+0,7*0,8</t>
  </si>
  <si>
    <t>632421120</t>
  </si>
  <si>
    <t>Potěr samonivelační ,ručně zpracovaný,tl. do 10 mm</t>
  </si>
  <si>
    <t>952901111</t>
  </si>
  <si>
    <t>Vyčištění budov o výšce podlaží do 4 m</t>
  </si>
  <si>
    <t>Pokoj 2 : 3,0*5,6</t>
  </si>
  <si>
    <t>965048150</t>
  </si>
  <si>
    <t>Dočištění povrchu po vybourání dlažeb, tmel do 50%</t>
  </si>
  <si>
    <t>965081713</t>
  </si>
  <si>
    <t>Bourání dlažeb keramických tl.10 mm, nad 1 m2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</si>
  <si>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</si>
  <si>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</si>
  <si>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</si>
  <si>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</si>
  <si>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</si>
  <si>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</si>
  <si>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</si>
  <si>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</si>
  <si>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</si>
  <si>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</si>
  <si>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</si>
  <si>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</si>
  <si>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978013191</t>
  </si>
  <si>
    <t>Otlučení omítek vnitřních stěn v rozsahu do 100 %</t>
  </si>
  <si>
    <t>978013211</t>
  </si>
  <si>
    <t xml:space="preserve">Odstranění štukové vrstvy omítky z vnitřních stěn </t>
  </si>
  <si>
    <t>460680021</t>
  </si>
  <si>
    <t>Průraz zdivem v cihlové zdi tloušťky 15 cm plochy do 0,025 m2</t>
  </si>
  <si>
    <t>kus</t>
  </si>
  <si>
    <t>978021191R00</t>
  </si>
  <si>
    <t>Otlučení cementových omítek vnitřních stěn do 100% včetně obkladů</t>
  </si>
  <si>
    <t>Kuchyň : 2,3*0,6+0,8*1,75+0,6+0,2*1,75</t>
  </si>
  <si>
    <t>999281105</t>
  </si>
  <si>
    <t>Přesun hmot pro opravy a údržbu do výšky 6 m</t>
  </si>
  <si>
    <t>t</t>
  </si>
  <si>
    <t>Přesun hmot</t>
  </si>
  <si>
    <t>POL7_</t>
  </si>
  <si>
    <t>711212002</t>
  </si>
  <si>
    <t>Hydroizolační povlak - nátěr nebo stěrka</t>
  </si>
  <si>
    <t>(1,7*2+2,2*2-0,8)*0,1</t>
  </si>
  <si>
    <t>(0,9*3)*1,8</t>
  </si>
  <si>
    <t>711212601</t>
  </si>
  <si>
    <t>Těsnicí pás do spoje podlaha - stěna</t>
  </si>
  <si>
    <t>(1,7*2+2,2*2-0,8)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</si>
  <si>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</si>
  <si>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</si>
  <si>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</si>
  <si>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</si>
  <si>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</si>
  <si>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</si>
  <si>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</si>
  <si>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</si>
  <si>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</si>
  <si>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</si>
  <si>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</si>
  <si>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</si>
  <si>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</si>
  <si>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</si>
  <si>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</si>
  <si>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</si>
  <si>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</si>
  <si>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</si>
  <si>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</si>
  <si>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</si>
  <si>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</si>
  <si>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</si>
  <si>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</si>
  <si>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</si>
  <si>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</si>
  <si>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</si>
  <si>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</si>
  <si>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</si>
  <si>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</si>
  <si>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</si>
  <si>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</si>
  <si>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</si>
  <si>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</si>
  <si>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</si>
  <si>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</si>
  <si>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</si>
  <si>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</si>
  <si>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</si>
  <si>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</si>
  <si>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</si>
  <si>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soubor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</si>
  <si>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</si>
  <si>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</si>
  <si>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</si>
  <si>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</si>
  <si>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</si>
  <si>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</si>
  <si>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</si>
  <si>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</si>
  <si>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721223424</t>
  </si>
  <si>
    <t>D+M Sprchový žlab nerez 70cm včetně napojení na kanalizaci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</si>
  <si>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</si>
  <si>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</si>
  <si>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</si>
  <si>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</si>
  <si>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</si>
  <si>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</si>
  <si>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725299101</t>
  </si>
  <si>
    <t>Montáž koupelnových doplňků - mýdelníků, držáků ap</t>
  </si>
  <si>
    <t>725619101</t>
  </si>
  <si>
    <t xml:space="preserve">Montáž plynových sporáků 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</si>
  <si>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</si>
  <si>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</si>
  <si>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</si>
  <si>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</si>
  <si>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</si>
  <si>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</si>
  <si>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</si>
  <si>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</si>
  <si>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</si>
  <si>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</si>
  <si>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</si>
  <si>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</si>
  <si>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</si>
  <si>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</si>
  <si>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</si>
  <si>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</si>
  <si>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</si>
  <si>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 - výměna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</si>
  <si>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</si>
  <si>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</si>
  <si>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</si>
  <si>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</si>
  <si>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</si>
  <si>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</si>
  <si>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</si>
  <si>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Trojháček chrom lesklá </t>
  </si>
  <si>
    <t>Specifikace</t>
  </si>
  <si>
    <t>POL3_</t>
  </si>
  <si>
    <t>5491570R</t>
  </si>
  <si>
    <t>Závěs sprchový včetně teleskopické tyče,  130x210cm</t>
  </si>
  <si>
    <t>55144162</t>
  </si>
  <si>
    <t>Sprchová sada 3-funkční ruční sprcha d 100 mm, Chrom - výměna</t>
  </si>
  <si>
    <t>SPCM</t>
  </si>
  <si>
    <t>551789001R</t>
  </si>
  <si>
    <t>Držák toaletního papíru chrom</t>
  </si>
  <si>
    <t>63465124</t>
  </si>
  <si>
    <t>Zrcadlo nemontované čiré tl. 4 mm 40x60cm</t>
  </si>
  <si>
    <t>ks</t>
  </si>
  <si>
    <t>725110811R00</t>
  </si>
  <si>
    <t xml:space="preserve">Demontáž klozetů splachovacích </t>
  </si>
  <si>
    <t>725210821R00</t>
  </si>
  <si>
    <t>Demontáž umyvadel bez výtokových armatur</t>
  </si>
  <si>
    <t>725220841R00</t>
  </si>
  <si>
    <t>Demontáž ocelové vany, vaniček</t>
  </si>
  <si>
    <t>998725202</t>
  </si>
  <si>
    <t>Přesun hmot pro zařizovací předměty, výšky do 12 m</t>
  </si>
  <si>
    <t>877353121</t>
  </si>
  <si>
    <t>Montáž tvarovek odboč. plast. gum. kroužek DN 200 včetně dodávky odbočky PVC 110/110 mm</t>
  </si>
  <si>
    <t>728115211</t>
  </si>
  <si>
    <t>Montáž potrubí ohebného neizol. z PVC do d 100 mm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</si>
  <si>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</si>
  <si>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</si>
  <si>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</si>
  <si>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</si>
  <si>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</si>
  <si>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</si>
  <si>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</si>
  <si>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</si>
  <si>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998728202</t>
  </si>
  <si>
    <t>Přesun hmot pro vzduchotechniku, výšky do 12 m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</si>
  <si>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</si>
  <si>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</si>
  <si>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</si>
  <si>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</si>
  <si>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h</t>
  </si>
  <si>
    <t>735191910</t>
  </si>
  <si>
    <t>Napuštění vody do otopného systému</t>
  </si>
  <si>
    <t>735494811</t>
  </si>
  <si>
    <t>Vypuštění vody z otopných těles</t>
  </si>
  <si>
    <t>735124410R00</t>
  </si>
  <si>
    <t>Demontáž otopných těles koupelnových k opětovnému použití - včetně zmražení trubek</t>
  </si>
  <si>
    <t>735179110R00</t>
  </si>
  <si>
    <t>Montáž otopných těles koupelnových (žebříků) včetně nových konzol</t>
  </si>
  <si>
    <t>998735201</t>
  </si>
  <si>
    <t>Přesun hmot pro otopná tělesa, výšky do 6 m</t>
  </si>
  <si>
    <t>766661112</t>
  </si>
  <si>
    <t>Vyvěšení a zavěšení dveří do zárubně,otevíravých 1kř.do 0,8 m</t>
  </si>
  <si>
    <t>766662811</t>
  </si>
  <si>
    <t>Demontáž prahů dveří 1křídlových</t>
  </si>
  <si>
    <t>767612915</t>
  </si>
  <si>
    <t>Oprava - seřízení dřevěného okna včetně očištění rámu a parapetu</t>
  </si>
  <si>
    <t>04</t>
  </si>
  <si>
    <t>D+M kombi sporák, Počet hořáků 4,senzory StopGas,integrovaným zapalováním a  klasickou elektrickou troubu s dvojicí topných těles a horkovzdušným ventilátorem.</t>
  </si>
  <si>
    <t>06</t>
  </si>
  <si>
    <t>D+M Odsavač par bílý 630W rekuperační</t>
  </si>
  <si>
    <t>7665488</t>
  </si>
  <si>
    <t>Vystěhování bytu - kuchyň. linka včetně odvozu a poplatku za skládku</t>
  </si>
  <si>
    <t>766877115R00</t>
  </si>
  <si>
    <t>D+M Kuchyňské linky atyp DL=1600mm + 600mm skříňka nad digestoří</t>
  </si>
  <si>
    <t>Lamino barvy dle požadavku invesotra, hrany ABS, : 2,2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</si>
  <si>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</si>
  <si>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</si>
  <si>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</si>
  <si>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</si>
  <si>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</si>
  <si>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</si>
  <si>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</si>
  <si>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</si>
  <si>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</si>
  <si>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</si>
  <si>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</si>
  <si>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>998766202</t>
  </si>
  <si>
    <t>Přesun hmot pro truhlářské konstr., výšky do 12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</si>
  <si>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</si>
  <si>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</si>
  <si>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</si>
  <si>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</si>
  <si>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</si>
  <si>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</si>
  <si>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</si>
  <si>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</si>
  <si>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1,7*2+2,2*2-0,6+0,4+0,1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</si>
  <si>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</si>
  <si>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</si>
  <si>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</si>
  <si>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</si>
  <si>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</si>
  <si>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</si>
  <si>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Koupelna : 1,7*2,2*1,1</t>
  </si>
  <si>
    <t>998771202</t>
  </si>
  <si>
    <t>Přesun hmot pro podlahy z dlaždic, výšky do 12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</si>
  <si>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</si>
  <si>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</si>
  <si>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</si>
  <si>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</si>
  <si>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Chodba : (2,4*2+1,4*2)</t>
  </si>
  <si>
    <t>-0,83</t>
  </si>
  <si>
    <t>-0,6</t>
  </si>
  <si>
    <t>Pokoj : (2,7*2+5,6*2)</t>
  </si>
  <si>
    <t>-0,8</t>
  </si>
  <si>
    <t>Pokoj 2 : (3,0*2+5,6*2)</t>
  </si>
  <si>
    <t>-1,7</t>
  </si>
  <si>
    <t>Kuchyň : (2,3*2+2,3*2)</t>
  </si>
  <si>
    <t>776421100</t>
  </si>
  <si>
    <t>Lepení podlahových soklíků z PVC a vinylu včetně dodávky soklíku PVC</t>
  </si>
  <si>
    <t>776521100</t>
  </si>
  <si>
    <t>Lepení povlak.podlah z pásů PVC na fixační lepidlo včetně podlahoviny s nášlapnou vrstvou 0,6mm (dekor dřeva)</t>
  </si>
  <si>
    <t>776981101</t>
  </si>
  <si>
    <t xml:space="preserve">Montáž přechodové, podlahové lišty samolepicí </t>
  </si>
  <si>
    <t>0,8*3</t>
  </si>
  <si>
    <t>776994111</t>
  </si>
  <si>
    <t>Svařování povlakových podlah z pásů nebo čtverců včetně svařovací šňůry PVC 1179</t>
  </si>
  <si>
    <t>Začátek provozního součtu</t>
  </si>
  <si>
    <t xml:space="preserve">  Chodba : 2,4*1,4</t>
  </si>
  <si>
    <t xml:space="preserve">  Pokoj : 2,7*5,6</t>
  </si>
  <si>
    <t xml:space="preserve">  Pokoj 2 : 3,0*5,6</t>
  </si>
  <si>
    <t xml:space="preserve">  Kuchyň : 2,3*2,3</t>
  </si>
  <si>
    <t>Konec provozního součtu</t>
  </si>
  <si>
    <t>40,57*0,5</t>
  </si>
  <si>
    <t>5537000111</t>
  </si>
  <si>
    <t>Lišta přechodová Al 30/A lepicí l=93 cm stříbro š 30 mm</t>
  </si>
  <si>
    <t>998776201</t>
  </si>
  <si>
    <t>Přesun hmot pro podlahy povlakové, výšky do 6 m</t>
  </si>
  <si>
    <t>2,0*6</t>
  </si>
  <si>
    <t>781101210</t>
  </si>
  <si>
    <t>Penetrace podkladu pod obklady</t>
  </si>
  <si>
    <t>Kuchyň : (1,0+0,6)*1,75</t>
  </si>
  <si>
    <t>781419711</t>
  </si>
  <si>
    <t>Příplatek k obkladu stěn za plochu do 10 m2 jedntl</t>
  </si>
  <si>
    <t>781475120</t>
  </si>
  <si>
    <t>Obklad vnitřní stěn keramický, do tmele, 20x40 cm</t>
  </si>
  <si>
    <t>781479705</t>
  </si>
  <si>
    <t>Přípl.za spárovací hmotu-plošně,keram.vnitř.obklad</t>
  </si>
  <si>
    <t>781491001</t>
  </si>
  <si>
    <t>Montáž lišt k obkladům rohových, koutových i dilatačních</t>
  </si>
  <si>
    <t>2,0*2</t>
  </si>
  <si>
    <t>0,4*2+0,1</t>
  </si>
  <si>
    <t>03</t>
  </si>
  <si>
    <t>Keramický obklad 20x40 - předpoklad ceny 350Kč/m2</t>
  </si>
  <si>
    <t xml:space="preserve">  Koupelna : (1,7*2+2,2*2-1,0+0,4*2+0,1)*2,0</t>
  </si>
  <si>
    <t xml:space="preserve">  Kuchyň : (1,0+0,6)*1,75</t>
  </si>
  <si>
    <t>18,20*1,15</t>
  </si>
  <si>
    <t>59760720.AR</t>
  </si>
  <si>
    <t>Lišta obkl/dlažba plast v barvě obkladu</t>
  </si>
  <si>
    <t>2*4+2*0,9</t>
  </si>
  <si>
    <t>998781202</t>
  </si>
  <si>
    <t>Přesun hmot pro obklady keramické, výšky do 12 m</t>
  </si>
  <si>
    <t>783112510</t>
  </si>
  <si>
    <t>Nátěr olejový OK "A" 2x + 1x email</t>
  </si>
  <si>
    <t>0,16*0,6*2*(10+8)*2</t>
  </si>
  <si>
    <t>0,16*0,6*2*5</t>
  </si>
  <si>
    <t>783424340</t>
  </si>
  <si>
    <t>Nátěr syntet. potrubí do DN 50 mm  Z+2x +1x email</t>
  </si>
  <si>
    <t>39</t>
  </si>
  <si>
    <t>783903811</t>
  </si>
  <si>
    <t>Odmaštění chemickými rozpouštědly</t>
  </si>
  <si>
    <t>783225400</t>
  </si>
  <si>
    <t>Nátěr syntetický kov. konstr. 2x + 1x email + tmel</t>
  </si>
  <si>
    <t>(0,8+2*2,1)*(0,15+0,05*2)*3</t>
  </si>
  <si>
    <t>(0,6+2*2,1)*(0,15+0,05*2)</t>
  </si>
  <si>
    <t>784402801</t>
  </si>
  <si>
    <t>Odstranění malby oškrábáním v místnosti H do 3,8 m</t>
  </si>
  <si>
    <t xml:space="preserve">Stěny : </t>
  </si>
  <si>
    <t>Koupelna : (2,2*2+1,7*2)*(2,7-2,0)+1,0*2,0</t>
  </si>
  <si>
    <t xml:space="preserve">Stropy : </t>
  </si>
  <si>
    <t>784191101</t>
  </si>
  <si>
    <t>Penetrace podkladu univerzální Primalex 1x</t>
  </si>
  <si>
    <t>784195112</t>
  </si>
  <si>
    <t>Malba Primalex Standard, bílá, bez penetrace, 2x</t>
  </si>
  <si>
    <t>784011222</t>
  </si>
  <si>
    <t>Zakrytí podlah včetně papírové lepenky</t>
  </si>
  <si>
    <t>784444911R00</t>
  </si>
  <si>
    <t>Oprava malby po zatečení - specialní nátěr (např. izoprim)</t>
  </si>
  <si>
    <t>786611811</t>
  </si>
  <si>
    <t>Dmtž předokenních rolet s viditelným boxem - garnýž</t>
  </si>
  <si>
    <t>786622211</t>
  </si>
  <si>
    <t>Seřízení žaluzii horizontálních</t>
  </si>
  <si>
    <t>Při provádění stavebních prací budou žaluzie seřízeny, pokud poškození žaluzii bude natolik velké, provedou se nové. : 1,5*1,5*2</t>
  </si>
  <si>
    <t>0,8*2,2+1,0*1,5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</si>
  <si>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</si>
  <si>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</si>
  <si>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</si>
  <si>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</si>
  <si>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</si>
  <si>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</si>
  <si>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</si>
  <si>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</si>
  <si>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</si>
  <si>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</si>
  <si>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</si>
  <si>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</si>
  <si>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</si>
  <si>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</si>
  <si>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</si>
  <si>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</si>
  <si>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</si>
  <si>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</si>
  <si>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</si>
  <si>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</si>
  <si>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</si>
  <si>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</si>
  <si>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</si>
  <si>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</si>
  <si>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210810008</t>
  </si>
  <si>
    <t>Kabel CYKY-m 750V 3 žíly,6 až 16 mm2 v omítce, včetně dodávky kabelu 3x6 mm2 včetně zednických prací (vysekání drážky, zapravení)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</si>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</sst>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7" xfId="0" applyFont="1" applyBorder="1" applyAlignment="1">
      <alignment vertical="center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67" t="s">
        <v>35</v>
      </c>
      <c r="B2" s="67"/>
      <c r="C2" s="67"/>
      <c r="D2" s="67"/>
      <c r="E2" s="67"/>
      <c r="F2" s="67"/>
      <c r="G2" s="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4"/>
  <sheetViews>
    <sheetView showGridLines="0" tabSelected="1" topLeftCell="B1" zoomScaleNormal="100" zoomScaleSheetLayoutView="75" workbookViewId="0">
      <selection activeCell="H47" sqref="H4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4" t="s">
        <v>32</v>
      </c>
      <c r="B1" s="68" t="s">
        <v>4</v>
      </c>
      <c r="C1" s="69"/>
      <c r="D1" s="69"/>
      <c r="E1" s="69"/>
      <c r="F1" s="69"/>
      <c r="G1" s="69"/>
      <c r="H1" s="69"/>
      <c r="I1" s="69"/>
      <c r="J1" s="70"/>
    </row>
    <row r="2" spans="1:15" ht="36" customHeight="1" x14ac:dyDescent="0.2">
      <c r="A2" s="2"/>
      <c r="B2" s="88" t="s">
        <v>23</v>
      </c>
      <c r="C2" s="89"/>
      <c r="D2" s="90"/>
      <c r="E2" s="91" t="s">
        <v>38</v>
      </c>
      <c r="F2" s="92"/>
      <c r="G2" s="92"/>
      <c r="H2" s="92"/>
      <c r="I2" s="92"/>
      <c r="J2" s="93"/>
      <c r="O2" s="1"/>
    </row>
    <row r="3" spans="1:15" ht="27" customHeight="1" x14ac:dyDescent="0.2">
      <c r="A3" s="2"/>
      <c r="B3" s="94" t="s">
        <v>41</v>
      </c>
      <c r="C3" s="89"/>
      <c r="D3" s="95"/>
      <c r="E3" s="96" t="s">
        <v>40</v>
      </c>
      <c r="F3" s="97"/>
      <c r="G3" s="97"/>
      <c r="H3" s="97"/>
      <c r="I3" s="97"/>
      <c r="J3" s="98"/>
    </row>
    <row r="4" spans="1:15" ht="23.25" customHeight="1" x14ac:dyDescent="0.2">
      <c r="A4" s="87">
        <v>9052</v>
      </c>
      <c r="B4" s="99" t="s">
        <v>42</v>
      </c>
      <c r="C4" s="100"/>
      <c r="D4" s="101"/>
      <c r="E4" s="102" t="s">
        <v>38</v>
      </c>
      <c r="F4" s="103"/>
      <c r="G4" s="103"/>
      <c r="H4" s="103"/>
      <c r="I4" s="103"/>
      <c r="J4" s="104"/>
    </row>
    <row r="5" spans="1:15" ht="24" customHeight="1" x14ac:dyDescent="0.2">
      <c r="A5" s="2"/>
      <c r="B5" s="31" t="s">
        <v>22</v>
      </c>
      <c r="D5" s="43" t="s">
        <v>629</v>
      </c>
      <c r="E5" s="204"/>
      <c r="F5" s="204"/>
      <c r="G5" s="204"/>
      <c r="H5" s="18" t="s">
        <v>36</v>
      </c>
      <c r="I5" s="22">
        <v>296139</v>
      </c>
      <c r="J5" s="8"/>
    </row>
    <row r="6" spans="1:15" ht="15.75" customHeight="1" x14ac:dyDescent="0.2">
      <c r="A6" s="2"/>
      <c r="B6" s="28"/>
      <c r="C6" s="51"/>
      <c r="D6" s="205" t="s">
        <v>630</v>
      </c>
      <c r="E6" s="145"/>
      <c r="F6" s="145"/>
      <c r="G6" s="145"/>
      <c r="H6" s="18" t="s">
        <v>30</v>
      </c>
      <c r="I6" s="22" t="s">
        <v>633</v>
      </c>
      <c r="J6" s="8"/>
    </row>
    <row r="7" spans="1:15" ht="15.75" customHeight="1" x14ac:dyDescent="0.2">
      <c r="A7" s="2"/>
      <c r="B7" s="29"/>
      <c r="C7" s="52"/>
      <c r="D7" s="66" t="s">
        <v>631</v>
      </c>
      <c r="E7" s="23" t="s">
        <v>632</v>
      </c>
      <c r="F7" s="24"/>
      <c r="G7" s="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7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7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2"/>
      <c r="D10" s="49"/>
      <c r="E10" s="53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8"/>
      <c r="E11" s="198"/>
      <c r="F11" s="198"/>
      <c r="G11" s="198"/>
      <c r="H11" s="18" t="s">
        <v>36</v>
      </c>
      <c r="I11" s="203"/>
      <c r="J11" s="8"/>
    </row>
    <row r="12" spans="1:15" ht="15.75" customHeight="1" x14ac:dyDescent="0.2">
      <c r="A12" s="2"/>
      <c r="B12" s="28"/>
      <c r="C12" s="51"/>
      <c r="D12" s="199"/>
      <c r="E12" s="199"/>
      <c r="F12" s="199"/>
      <c r="G12" s="199"/>
      <c r="H12" s="18" t="s">
        <v>30</v>
      </c>
      <c r="I12" s="203"/>
      <c r="J12" s="8"/>
    </row>
    <row r="13" spans="1:15" ht="15.75" customHeight="1" x14ac:dyDescent="0.2">
      <c r="A13" s="2"/>
      <c r="B13" s="29"/>
      <c r="C13" s="52"/>
      <c r="D13" s="200"/>
      <c r="E13" s="201"/>
      <c r="F13" s="202"/>
      <c r="G13" s="202"/>
      <c r="H13" s="19"/>
      <c r="I13" s="23"/>
      <c r="J13" s="34"/>
    </row>
    <row r="14" spans="1:15" ht="33" customHeight="1" x14ac:dyDescent="0.2">
      <c r="A14" s="2"/>
      <c r="B14" s="42" t="s">
        <v>29</v>
      </c>
      <c r="C14" s="54"/>
      <c r="D14" s="55"/>
      <c r="E14" s="56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4"/>
      <c r="D15" s="55"/>
      <c r="E15" s="57">
        <v>15</v>
      </c>
      <c r="F15" s="39" t="s">
        <v>0</v>
      </c>
      <c r="G15" s="77">
        <f>'SO 01 Pol'!G8+'SO 01 Pol'!G19+'SO 01 Pol'!G24+'SO 01 Pol'!G68+'SO 01 Pol'!G73+'SO 01 Pol'!G80+'SO 01 Pol'!G116+'SO 01 Pol'!G118+'SO 01 Pol'!G126+'SO 01 Pol'!G128+'SO 01 Pol'!G137+'SO 01 Pol'!G144+'SO 01 Pol'!G152+'SO 01 Pol'!G180+'SO 01 Pol'!G188+'SO 01 Pol'!G191+'SO 01 Pol'!G197+'SO 01 Pol'!G218+'SO 01 Pol'!G234+'SO 01 Pol'!G281+'SO 01 Pol'!G308+'SO 01 Pol'!G322+'SO 01 Pol'!G364+'SO 01 Pol'!G369+'SO 01 Pol'!G406+'SO 01 Pol'!G411+'SO 01 Pol'!G419</f>
        <v>0</v>
      </c>
      <c r="H15" s="78"/>
      <c r="I15" s="78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4"/>
      <c r="D16" s="55"/>
      <c r="E16" s="57">
        <f>SazbaDPH1</f>
        <v>15</v>
      </c>
      <c r="F16" s="39" t="s">
        <v>0</v>
      </c>
      <c r="G16" s="75">
        <f>ZakladDPHSni*0.15</f>
        <v>0</v>
      </c>
      <c r="H16" s="76"/>
      <c r="I16" s="76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4"/>
      <c r="D17" s="55"/>
      <c r="E17" s="57">
        <v>21</v>
      </c>
      <c r="F17" s="39" t="s">
        <v>0</v>
      </c>
      <c r="G17" s="77">
        <v>0</v>
      </c>
      <c r="H17" s="78"/>
      <c r="I17" s="78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8"/>
      <c r="D18" s="50"/>
      <c r="E18" s="59">
        <f>SazbaDPH2</f>
        <v>21</v>
      </c>
      <c r="F18" s="30" t="s">
        <v>0</v>
      </c>
      <c r="G18" s="71">
        <v>0</v>
      </c>
      <c r="H18" s="72"/>
      <c r="I18" s="72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60"/>
      <c r="D19" s="61"/>
      <c r="E19" s="60"/>
      <c r="F19" s="16"/>
      <c r="G19" s="73">
        <v>0</v>
      </c>
      <c r="H19" s="73"/>
      <c r="I19" s="73"/>
      <c r="J19" s="41" t="str">
        <f t="shared" si="0"/>
        <v>CZK</v>
      </c>
    </row>
    <row r="20" spans="1:10" ht="27.75" hidden="1" customHeight="1" thickBot="1" x14ac:dyDescent="0.25">
      <c r="A20" s="2"/>
      <c r="B20" s="134" t="s">
        <v>24</v>
      </c>
      <c r="C20" s="135"/>
      <c r="D20" s="135"/>
      <c r="E20" s="136"/>
      <c r="F20" s="137"/>
      <c r="G20" s="138">
        <v>355398.55</v>
      </c>
      <c r="H20" s="139"/>
      <c r="I20" s="139"/>
      <c r="J20" s="140" t="str">
        <f t="shared" si="0"/>
        <v>CZK</v>
      </c>
    </row>
    <row r="21" spans="1:10" ht="27.75" customHeight="1" thickBot="1" x14ac:dyDescent="0.25">
      <c r="A21" s="2"/>
      <c r="B21" s="134" t="s">
        <v>31</v>
      </c>
      <c r="C21" s="141"/>
      <c r="D21" s="141"/>
      <c r="E21" s="141"/>
      <c r="F21" s="142"/>
      <c r="G21" s="138">
        <f>ZakladDPHSni+DPHSni</f>
        <v>0</v>
      </c>
      <c r="H21" s="138"/>
      <c r="I21" s="138"/>
      <c r="J21" s="143" t="s">
        <v>45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2" t="s">
        <v>12</v>
      </c>
      <c r="D24" s="63"/>
      <c r="E24" s="63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4"/>
      <c r="D26" s="79"/>
      <c r="E26" s="80"/>
      <c r="G26" s="81"/>
      <c r="H26" s="82"/>
      <c r="I26" s="82"/>
      <c r="J26" s="25"/>
    </row>
    <row r="27" spans="1:10" ht="12.75" customHeight="1" x14ac:dyDescent="0.2">
      <c r="A27" s="2"/>
      <c r="B27" s="2"/>
      <c r="D27" s="74" t="s">
        <v>2</v>
      </c>
      <c r="E27" s="74"/>
      <c r="H27" s="10" t="s">
        <v>3</v>
      </c>
      <c r="J27" s="9"/>
    </row>
    <row r="28" spans="1:10" ht="13.5" customHeight="1" thickBot="1" x14ac:dyDescent="0.25">
      <c r="A28" s="11"/>
      <c r="B28" s="11"/>
      <c r="C28" s="65"/>
      <c r="D28" s="65"/>
      <c r="E28" s="65"/>
      <c r="F28" s="12"/>
      <c r="G28" s="12"/>
      <c r="H28" s="12"/>
      <c r="I28" s="12"/>
      <c r="J28" s="13"/>
    </row>
    <row r="29" spans="1:10" ht="27" hidden="1" customHeight="1" x14ac:dyDescent="0.2">
      <c r="B29" s="106" t="s">
        <v>17</v>
      </c>
      <c r="C29" s="107"/>
      <c r="D29" s="107"/>
      <c r="E29" s="107"/>
      <c r="F29" s="108"/>
      <c r="G29" s="108"/>
      <c r="H29" s="108"/>
      <c r="I29" s="108"/>
      <c r="J29" s="109"/>
    </row>
    <row r="30" spans="1:10" ht="25.5" hidden="1" customHeight="1" x14ac:dyDescent="0.2">
      <c r="A30" s="105" t="s">
        <v>33</v>
      </c>
      <c r="B30" s="110" t="s">
        <v>18</v>
      </c>
      <c r="C30" s="111" t="s">
        <v>6</v>
      </c>
      <c r="D30" s="111"/>
      <c r="E30" s="111"/>
      <c r="F30" s="112" t="str">
        <f>B15</f>
        <v>Základ pro sníženou DPH</v>
      </c>
      <c r="G30" s="112" t="str">
        <f>B17</f>
        <v>Základ pro základní DPH</v>
      </c>
      <c r="H30" s="113" t="s">
        <v>19</v>
      </c>
      <c r="I30" s="113" t="s">
        <v>1</v>
      </c>
      <c r="J30" s="114" t="s">
        <v>0</v>
      </c>
    </row>
    <row r="31" spans="1:10" ht="25.5" hidden="1" customHeight="1" x14ac:dyDescent="0.2">
      <c r="A31" s="105">
        <v>1</v>
      </c>
      <c r="B31" s="115" t="s">
        <v>43</v>
      </c>
      <c r="C31" s="116"/>
      <c r="D31" s="116"/>
      <c r="E31" s="116"/>
      <c r="F31" s="117">
        <v>355398.55</v>
      </c>
      <c r="G31" s="118">
        <v>0</v>
      </c>
      <c r="H31" s="119">
        <v>53309.78</v>
      </c>
      <c r="I31" s="119">
        <v>408708.33</v>
      </c>
      <c r="J31" s="120">
        <f>IF(CenaCelkemVypocet=0,"",I31/CenaCelkemVypocet*100)</f>
        <v>100</v>
      </c>
    </row>
    <row r="32" spans="1:10" ht="25.5" hidden="1" customHeight="1" x14ac:dyDescent="0.2">
      <c r="A32" s="105">
        <v>2</v>
      </c>
      <c r="B32" s="121" t="s">
        <v>39</v>
      </c>
      <c r="C32" s="122" t="s">
        <v>40</v>
      </c>
      <c r="D32" s="122"/>
      <c r="E32" s="122"/>
      <c r="F32" s="123">
        <v>355398.55</v>
      </c>
      <c r="G32" s="124">
        <v>0</v>
      </c>
      <c r="H32" s="124">
        <v>53309.78</v>
      </c>
      <c r="I32" s="124">
        <v>408708.33</v>
      </c>
      <c r="J32" s="125">
        <f>IF(CenaCelkemVypocet=0,"",I32/CenaCelkemVypocet*100)</f>
        <v>100</v>
      </c>
    </row>
    <row r="33" spans="1:10" ht="25.5" hidden="1" customHeight="1" x14ac:dyDescent="0.2">
      <c r="A33" s="105">
        <v>3</v>
      </c>
      <c r="B33" s="126" t="s">
        <v>37</v>
      </c>
      <c r="C33" s="116" t="s">
        <v>38</v>
      </c>
      <c r="D33" s="116"/>
      <c r="E33" s="116"/>
      <c r="F33" s="127">
        <v>355398.55</v>
      </c>
      <c r="G33" s="119">
        <v>0</v>
      </c>
      <c r="H33" s="119">
        <v>53309.78</v>
      </c>
      <c r="I33" s="119">
        <v>408708.33</v>
      </c>
      <c r="J33" s="120">
        <f>IF(CenaCelkemVypocet=0,"",I33/CenaCelkemVypocet*100)</f>
        <v>100</v>
      </c>
    </row>
    <row r="34" spans="1:10" ht="25.5" hidden="1" customHeight="1" x14ac:dyDescent="0.2">
      <c r="A34" s="105"/>
      <c r="B34" s="128" t="s">
        <v>44</v>
      </c>
      <c r="C34" s="129"/>
      <c r="D34" s="129"/>
      <c r="E34" s="130"/>
      <c r="F34" s="131">
        <f>SUMIF(A31:A33,"=1",F31:F33)</f>
        <v>355398.55</v>
      </c>
      <c r="G34" s="132">
        <f>SUMIF(A31:A33,"=1",G31:G33)</f>
        <v>0</v>
      </c>
      <c r="H34" s="132">
        <f>SUMIF(A31:A33,"=1",H31:H33)</f>
        <v>53309.78</v>
      </c>
      <c r="I34" s="132">
        <f>SUMIF(A31:A33,"=1",I31:I33)</f>
        <v>408708.33</v>
      </c>
      <c r="J34" s="133">
        <f>SUMIF(A31:A33,"=1",J31:J33)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31:E31"/>
    <mergeCell ref="C32:E32"/>
    <mergeCell ref="C33:E33"/>
    <mergeCell ref="B34:E34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3" t="s">
        <v>7</v>
      </c>
      <c r="B1" s="83"/>
      <c r="C1" s="84"/>
      <c r="D1" s="83"/>
      <c r="E1" s="83"/>
      <c r="F1" s="83"/>
      <c r="G1" s="83"/>
    </row>
    <row r="2" spans="1:7" ht="24.95" customHeight="1" x14ac:dyDescent="0.2">
      <c r="A2" s="46" t="s">
        <v>8</v>
      </c>
      <c r="B2" s="45"/>
      <c r="C2" s="85"/>
      <c r="D2" s="85"/>
      <c r="E2" s="85"/>
      <c r="F2" s="85"/>
      <c r="G2" s="86"/>
    </row>
    <row r="3" spans="1:7" ht="24.95" customHeight="1" x14ac:dyDescent="0.2">
      <c r="A3" s="46" t="s">
        <v>9</v>
      </c>
      <c r="B3" s="45"/>
      <c r="C3" s="85"/>
      <c r="D3" s="85"/>
      <c r="E3" s="85"/>
      <c r="F3" s="85"/>
      <c r="G3" s="86"/>
    </row>
    <row r="4" spans="1:7" ht="24.95" customHeight="1" x14ac:dyDescent="0.2">
      <c r="A4" s="46" t="s">
        <v>10</v>
      </c>
      <c r="B4" s="45"/>
      <c r="C4" s="85"/>
      <c r="D4" s="85"/>
      <c r="E4" s="85"/>
      <c r="F4" s="85"/>
      <c r="G4" s="8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76DC-7F83-4CC2-AB7A-6750BB65BE82}">
  <sheetPr>
    <outlinePr summaryBelow="0"/>
  </sheetPr>
  <dimension ref="A1:BH5000"/>
  <sheetViews>
    <sheetView workbookViewId="0">
      <pane ySplit="7" topLeftCell="A8" activePane="bottomLeft" state="frozen"/>
      <selection pane="bottomLeft" activeCell="AP10" sqref="AP10"/>
    </sheetView>
  </sheetViews>
  <sheetFormatPr defaultRowHeight="12.75" outlineLevelRow="1" x14ac:dyDescent="0.2"/>
  <cols>
    <col min="1" max="1" width="3.42578125" customWidth="1"/>
    <col min="2" max="2" width="12.5703125" style="144" customWidth="1"/>
    <col min="3" max="3" width="38.28515625" style="14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6" t="s">
        <v>7</v>
      </c>
      <c r="B1" s="146"/>
      <c r="C1" s="146"/>
      <c r="D1" s="146"/>
      <c r="E1" s="146"/>
      <c r="F1" s="146"/>
      <c r="G1" s="146"/>
      <c r="AG1" t="s">
        <v>99</v>
      </c>
    </row>
    <row r="2" spans="1:60" ht="24.95" customHeight="1" x14ac:dyDescent="0.2">
      <c r="A2" s="147" t="s">
        <v>8</v>
      </c>
      <c r="B2" s="45"/>
      <c r="C2" s="150" t="s">
        <v>38</v>
      </c>
      <c r="D2" s="148"/>
      <c r="E2" s="148"/>
      <c r="F2" s="148"/>
      <c r="G2" s="149"/>
      <c r="AG2" t="s">
        <v>100</v>
      </c>
    </row>
    <row r="3" spans="1:60" ht="24.95" customHeight="1" x14ac:dyDescent="0.2">
      <c r="A3" s="147" t="s">
        <v>9</v>
      </c>
      <c r="B3" s="45"/>
      <c r="C3" s="150" t="s">
        <v>40</v>
      </c>
      <c r="D3" s="148"/>
      <c r="E3" s="148"/>
      <c r="F3" s="148"/>
      <c r="G3" s="149"/>
      <c r="AC3" s="144" t="s">
        <v>100</v>
      </c>
      <c r="AG3" t="s">
        <v>101</v>
      </c>
    </row>
    <row r="4" spans="1:60" ht="24.95" customHeight="1" x14ac:dyDescent="0.2">
      <c r="A4" s="151" t="s">
        <v>10</v>
      </c>
      <c r="B4" s="152"/>
      <c r="C4" s="153" t="s">
        <v>38</v>
      </c>
      <c r="D4" s="154"/>
      <c r="E4" s="154"/>
      <c r="F4" s="154"/>
      <c r="G4" s="155"/>
      <c r="AG4" t="s">
        <v>102</v>
      </c>
    </row>
    <row r="5" spans="1:60" x14ac:dyDescent="0.2">
      <c r="D5" s="10"/>
    </row>
    <row r="6" spans="1:60" ht="38.25" x14ac:dyDescent="0.2">
      <c r="A6" s="157" t="s">
        <v>103</v>
      </c>
      <c r="B6" s="159" t="s">
        <v>104</v>
      </c>
      <c r="C6" s="159" t="s">
        <v>105</v>
      </c>
      <c r="D6" s="158" t="s">
        <v>106</v>
      </c>
      <c r="E6" s="157" t="s">
        <v>107</v>
      </c>
      <c r="F6" s="156" t="s">
        <v>108</v>
      </c>
      <c r="G6" s="157" t="s">
        <v>26</v>
      </c>
      <c r="H6" s="160" t="s">
        <v>27</v>
      </c>
      <c r="I6" s="160" t="s">
        <v>109</v>
      </c>
      <c r="J6" s="160" t="s">
        <v>28</v>
      </c>
      <c r="K6" s="160" t="s">
        <v>110</v>
      </c>
      <c r="L6" s="160" t="s">
        <v>111</v>
      </c>
      <c r="M6" s="160" t="s">
        <v>112</v>
      </c>
      <c r="N6" s="160" t="s">
        <v>113</v>
      </c>
      <c r="O6" s="160" t="s">
        <v>114</v>
      </c>
      <c r="P6" s="160" t="s">
        <v>115</v>
      </c>
      <c r="Q6" s="160" t="s">
        <v>116</v>
      </c>
      <c r="R6" s="160" t="s">
        <v>117</v>
      </c>
      <c r="S6" s="160" t="s">
        <v>118</v>
      </c>
      <c r="T6" s="160" t="s">
        <v>119</v>
      </c>
      <c r="U6" s="160" t="s">
        <v>120</v>
      </c>
      <c r="V6" s="160" t="s">
        <v>121</v>
      </c>
      <c r="W6" s="160" t="s">
        <v>122</v>
      </c>
      <c r="X6" s="160" t="s">
        <v>123</v>
      </c>
    </row>
    <row r="7" spans="1:60" hidden="1" x14ac:dyDescent="0.2">
      <c r="A7" s="3"/>
      <c r="B7" s="4"/>
      <c r="C7" s="4"/>
      <c r="D7" s="6"/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60" x14ac:dyDescent="0.2">
      <c r="A8" s="172" t="s">
        <v>124</v>
      </c>
      <c r="B8" s="173" t="s">
        <v>46</v>
      </c>
      <c r="C8" s="190" t="s">
        <v>47</v>
      </c>
      <c r="D8" s="174"/>
      <c r="E8" s="175"/>
      <c r="F8" s="176"/>
      <c r="G8" s="177">
        <f>SUMIF(AG9:AG18,"&lt;&gt;NOR",G9:G18)</f>
        <v>0</v>
      </c>
      <c r="H8" s="171"/>
      <c r="I8" s="171">
        <f>SUM(I9:I18)</f>
        <v>1258.8000000000002</v>
      </c>
      <c r="J8" s="171"/>
      <c r="K8" s="171">
        <f>SUM(K9:K18)</f>
        <v>5636.13</v>
      </c>
      <c r="L8" s="171"/>
      <c r="M8" s="171">
        <f>SUM(M9:M18)</f>
        <v>0</v>
      </c>
      <c r="N8" s="171"/>
      <c r="O8" s="171">
        <f>SUM(O9:O18)</f>
        <v>0.7400000000000001</v>
      </c>
      <c r="P8" s="171"/>
      <c r="Q8" s="171">
        <f>SUM(Q9:Q18)</f>
        <v>0</v>
      </c>
      <c r="R8" s="171"/>
      <c r="S8" s="171"/>
      <c r="T8" s="171"/>
      <c r="U8" s="171"/>
      <c r="V8" s="171">
        <f>SUM(V9:V18)</f>
        <v>12.91</v>
      </c>
      <c r="W8" s="171"/>
      <c r="X8" s="171"/>
      <c r="AG8" t="s">
        <v>125</v>
      </c>
    </row>
    <row r="9" spans="1:60" outlineLevel="1" x14ac:dyDescent="0.2">
      <c r="A9" s="178">
        <v>1</v>
      </c>
      <c r="B9" s="179" t="s">
        <v>126</v>
      </c>
      <c r="C9" s="191" t="s">
        <v>127</v>
      </c>
      <c r="D9" s="180" t="s">
        <v>128</v>
      </c>
      <c r="E9" s="181">
        <v>18.18</v>
      </c>
      <c r="F9" s="182"/>
      <c r="G9" s="183">
        <f>ROUND(E9*F9,2)</f>
        <v>0</v>
      </c>
      <c r="H9" s="166">
        <v>40.29</v>
      </c>
      <c r="I9" s="166">
        <f>ROUND(E9*H9,2)</f>
        <v>732.47</v>
      </c>
      <c r="J9" s="166">
        <v>180.71</v>
      </c>
      <c r="K9" s="166">
        <f>ROUND(E9*J9,2)</f>
        <v>3285.31</v>
      </c>
      <c r="L9" s="166">
        <v>15</v>
      </c>
      <c r="M9" s="166">
        <f>G9*(1+L9/100)</f>
        <v>0</v>
      </c>
      <c r="N9" s="166">
        <v>3.7670000000000002E-2</v>
      </c>
      <c r="O9" s="166">
        <f>ROUND(E9*N9,2)</f>
        <v>0.68</v>
      </c>
      <c r="P9" s="166">
        <v>0</v>
      </c>
      <c r="Q9" s="166">
        <f>ROUND(E9*P9,2)</f>
        <v>0</v>
      </c>
      <c r="R9" s="166"/>
      <c r="S9" s="166" t="s">
        <v>129</v>
      </c>
      <c r="T9" s="166" t="s">
        <v>129</v>
      </c>
      <c r="U9" s="166">
        <v>0.41</v>
      </c>
      <c r="V9" s="166">
        <f>ROUND(E9*U9,2)</f>
        <v>7.45</v>
      </c>
      <c r="W9" s="166"/>
      <c r="X9" s="166" t="s">
        <v>130</v>
      </c>
      <c r="Y9" s="161"/>
      <c r="Z9" s="161"/>
      <c r="AA9" s="161"/>
      <c r="AB9" s="161"/>
      <c r="AC9" s="161"/>
      <c r="AD9" s="161"/>
      <c r="AE9" s="161"/>
      <c r="AF9" s="161"/>
      <c r="AG9" s="161" t="s">
        <v>131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64"/>
      <c r="B10" s="165"/>
      <c r="C10" s="192" t="s">
        <v>132</v>
      </c>
      <c r="D10" s="167"/>
      <c r="E10" s="168">
        <v>15.4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1"/>
      <c r="Z10" s="161"/>
      <c r="AA10" s="161"/>
      <c r="AB10" s="161"/>
      <c r="AC10" s="161"/>
      <c r="AD10" s="161"/>
      <c r="AE10" s="161"/>
      <c r="AF10" s="161"/>
      <c r="AG10" s="161" t="s">
        <v>133</v>
      </c>
      <c r="AH10" s="161">
        <v>0</v>
      </c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64"/>
      <c r="B11" s="165"/>
      <c r="C11" s="192" t="s">
        <v>134</v>
      </c>
      <c r="D11" s="167"/>
      <c r="E11" s="168">
        <v>2.78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1"/>
      <c r="Z11" s="161"/>
      <c r="AA11" s="161"/>
      <c r="AB11" s="161"/>
      <c r="AC11" s="161"/>
      <c r="AD11" s="161"/>
      <c r="AE11" s="161"/>
      <c r="AF11" s="161"/>
      <c r="AG11" s="161" t="s">
        <v>133</v>
      </c>
      <c r="AH11" s="161">
        <v>0</v>
      </c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ht="22.5" outlineLevel="1" x14ac:dyDescent="0.2">
      <c r="A12" s="178">
        <v>2</v>
      </c>
      <c r="B12" s="179" t="s">
        <v>135</v>
      </c>
      <c r="C12" s="191" t="s">
        <v>136</v>
      </c>
      <c r="D12" s="180" t="s">
        <v>128</v>
      </c>
      <c r="E12" s="181">
        <v>0.09</v>
      </c>
      <c r="F12" s="182"/>
      <c r="G12" s="183">
        <f>ROUND(E12*F12,2)</f>
        <v>0</v>
      </c>
      <c r="H12" s="166">
        <v>473.03</v>
      </c>
      <c r="I12" s="166">
        <f>ROUND(E12*H12,2)</f>
        <v>42.57</v>
      </c>
      <c r="J12" s="166">
        <v>371.97</v>
      </c>
      <c r="K12" s="166">
        <f>ROUND(E12*J12,2)</f>
        <v>33.479999999999997</v>
      </c>
      <c r="L12" s="166">
        <v>15</v>
      </c>
      <c r="M12" s="166">
        <f>G12*(1+L12/100)</f>
        <v>0</v>
      </c>
      <c r="N12" s="166">
        <v>7.392E-2</v>
      </c>
      <c r="O12" s="166">
        <f>ROUND(E12*N12,2)</f>
        <v>0.01</v>
      </c>
      <c r="P12" s="166">
        <v>0</v>
      </c>
      <c r="Q12" s="166">
        <f>ROUND(E12*P12,2)</f>
        <v>0</v>
      </c>
      <c r="R12" s="166"/>
      <c r="S12" s="166" t="s">
        <v>129</v>
      </c>
      <c r="T12" s="166" t="s">
        <v>129</v>
      </c>
      <c r="U12" s="166">
        <v>0.77700000000000002</v>
      </c>
      <c r="V12" s="166">
        <f>ROUND(E12*U12,2)</f>
        <v>7.0000000000000007E-2</v>
      </c>
      <c r="W12" s="166"/>
      <c r="X12" s="166" t="s">
        <v>130</v>
      </c>
      <c r="Y12" s="161"/>
      <c r="Z12" s="161"/>
      <c r="AA12" s="161"/>
      <c r="AB12" s="161"/>
      <c r="AC12" s="161"/>
      <c r="AD12" s="161"/>
      <c r="AE12" s="161"/>
      <c r="AF12" s="161"/>
      <c r="AG12" s="161" t="s">
        <v>131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64"/>
      <c r="B13" s="165"/>
      <c r="C13" s="192" t="s">
        <v>137</v>
      </c>
      <c r="D13" s="167"/>
      <c r="E13" s="168">
        <v>0.09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1"/>
      <c r="Z13" s="161"/>
      <c r="AA13" s="161"/>
      <c r="AB13" s="161"/>
      <c r="AC13" s="161"/>
      <c r="AD13" s="161"/>
      <c r="AE13" s="161"/>
      <c r="AF13" s="161"/>
      <c r="AG13" s="161" t="s">
        <v>133</v>
      </c>
      <c r="AH13" s="161">
        <v>0</v>
      </c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ht="22.5" outlineLevel="1" x14ac:dyDescent="0.2">
      <c r="A14" s="178">
        <v>3</v>
      </c>
      <c r="B14" s="179" t="s">
        <v>138</v>
      </c>
      <c r="C14" s="191" t="s">
        <v>139</v>
      </c>
      <c r="D14" s="180" t="s">
        <v>140</v>
      </c>
      <c r="E14" s="181">
        <v>4</v>
      </c>
      <c r="F14" s="182"/>
      <c r="G14" s="183">
        <f>ROUND(E14*F14,2)</f>
        <v>0</v>
      </c>
      <c r="H14" s="166">
        <v>120.94</v>
      </c>
      <c r="I14" s="166">
        <f>ROUND(E14*H14,2)</f>
        <v>483.76</v>
      </c>
      <c r="J14" s="166">
        <v>329.06</v>
      </c>
      <c r="K14" s="166">
        <f>ROUND(E14*J14,2)</f>
        <v>1316.24</v>
      </c>
      <c r="L14" s="166">
        <v>15</v>
      </c>
      <c r="M14" s="166">
        <f>G14*(1+L14/100)</f>
        <v>0</v>
      </c>
      <c r="N14" s="166">
        <v>1.1469999999999999E-2</v>
      </c>
      <c r="O14" s="166">
        <f>ROUND(E14*N14,2)</f>
        <v>0.05</v>
      </c>
      <c r="P14" s="166">
        <v>0</v>
      </c>
      <c r="Q14" s="166">
        <f>ROUND(E14*P14,2)</f>
        <v>0</v>
      </c>
      <c r="R14" s="166"/>
      <c r="S14" s="166" t="s">
        <v>129</v>
      </c>
      <c r="T14" s="166" t="s">
        <v>141</v>
      </c>
      <c r="U14" s="166">
        <v>0.85</v>
      </c>
      <c r="V14" s="166">
        <f>ROUND(E14*U14,2)</f>
        <v>3.4</v>
      </c>
      <c r="W14" s="166"/>
      <c r="X14" s="166" t="s">
        <v>130</v>
      </c>
      <c r="Y14" s="161"/>
      <c r="Z14" s="161"/>
      <c r="AA14" s="161"/>
      <c r="AB14" s="161"/>
      <c r="AC14" s="161"/>
      <c r="AD14" s="161"/>
      <c r="AE14" s="161"/>
      <c r="AF14" s="161"/>
      <c r="AG14" s="161" t="s">
        <v>131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ht="22.5" outlineLevel="1" x14ac:dyDescent="0.2">
      <c r="A15" s="164"/>
      <c r="B15" s="165"/>
      <c r="C15" s="192" t="s">
        <v>142</v>
      </c>
      <c r="D15" s="167"/>
      <c r="E15" s="168">
        <v>4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1"/>
      <c r="Z15" s="161"/>
      <c r="AA15" s="161"/>
      <c r="AB15" s="161"/>
      <c r="AC15" s="161"/>
      <c r="AD15" s="161"/>
      <c r="AE15" s="161"/>
      <c r="AF15" s="161"/>
      <c r="AG15" s="161" t="s">
        <v>133</v>
      </c>
      <c r="AH15" s="161">
        <v>0</v>
      </c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ht="22.5" outlineLevel="1" x14ac:dyDescent="0.2">
      <c r="A16" s="178">
        <v>4</v>
      </c>
      <c r="B16" s="179" t="s">
        <v>143</v>
      </c>
      <c r="C16" s="191" t="s">
        <v>144</v>
      </c>
      <c r="D16" s="180" t="s">
        <v>128</v>
      </c>
      <c r="E16" s="181">
        <v>7.1</v>
      </c>
      <c r="F16" s="182"/>
      <c r="G16" s="183">
        <f>ROUND(E16*F16,2)</f>
        <v>0</v>
      </c>
      <c r="H16" s="166">
        <v>0</v>
      </c>
      <c r="I16" s="166">
        <f>ROUND(E16*H16,2)</f>
        <v>0</v>
      </c>
      <c r="J16" s="166">
        <v>141</v>
      </c>
      <c r="K16" s="166">
        <f>ROUND(E16*J16,2)</f>
        <v>1001.1</v>
      </c>
      <c r="L16" s="166">
        <v>15</v>
      </c>
      <c r="M16" s="166">
        <f>G16*(1+L16/100)</f>
        <v>0</v>
      </c>
      <c r="N16" s="166">
        <v>0</v>
      </c>
      <c r="O16" s="166">
        <f>ROUND(E16*N16,2)</f>
        <v>0</v>
      </c>
      <c r="P16" s="166">
        <v>0</v>
      </c>
      <c r="Q16" s="166">
        <f>ROUND(E16*P16,2)</f>
        <v>0</v>
      </c>
      <c r="R16" s="166"/>
      <c r="S16" s="166" t="s">
        <v>129</v>
      </c>
      <c r="T16" s="166" t="s">
        <v>129</v>
      </c>
      <c r="U16" s="166">
        <v>0.28000000000000003</v>
      </c>
      <c r="V16" s="166">
        <f>ROUND(E16*U16,2)</f>
        <v>1.99</v>
      </c>
      <c r="W16" s="166"/>
      <c r="X16" s="166" t="s">
        <v>130</v>
      </c>
      <c r="Y16" s="161"/>
      <c r="Z16" s="161"/>
      <c r="AA16" s="161"/>
      <c r="AB16" s="161"/>
      <c r="AC16" s="161"/>
      <c r="AD16" s="161"/>
      <c r="AE16" s="161"/>
      <c r="AF16" s="161"/>
      <c r="AG16" s="161" t="s">
        <v>131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64"/>
      <c r="B17" s="165"/>
      <c r="C17" s="192" t="s">
        <v>145</v>
      </c>
      <c r="D17" s="167"/>
      <c r="E17" s="168">
        <v>3.36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1"/>
      <c r="Z17" s="161"/>
      <c r="AA17" s="161"/>
      <c r="AB17" s="161"/>
      <c r="AC17" s="161"/>
      <c r="AD17" s="161"/>
      <c r="AE17" s="161"/>
      <c r="AF17" s="161"/>
      <c r="AG17" s="161" t="s">
        <v>133</v>
      </c>
      <c r="AH17" s="161">
        <v>0</v>
      </c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">
      <c r="A18" s="164"/>
      <c r="B18" s="165"/>
      <c r="C18" s="192" t="s">
        <v>146</v>
      </c>
      <c r="D18" s="167"/>
      <c r="E18" s="168">
        <v>3.74</v>
      </c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1"/>
      <c r="Z18" s="161"/>
      <c r="AA18" s="161"/>
      <c r="AB18" s="161"/>
      <c r="AC18" s="161"/>
      <c r="AD18" s="161"/>
      <c r="AE18" s="161"/>
      <c r="AF18" s="161"/>
      <c r="AG18" s="161" t="s">
        <v>133</v>
      </c>
      <c r="AH18" s="161">
        <v>0</v>
      </c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x14ac:dyDescent="0.2">
      <c r="A19" s="172" t="s">
        <v>124</v>
      </c>
      <c r="B19" s="173" t="s">
        <v>48</v>
      </c>
      <c r="C19" s="190" t="s">
        <v>49</v>
      </c>
      <c r="D19" s="174"/>
      <c r="E19" s="175"/>
      <c r="F19" s="176"/>
      <c r="G19" s="177">
        <f>SUMIF(AG20:AG23,"&lt;&gt;NOR",G20:G23)</f>
        <v>0</v>
      </c>
      <c r="H19" s="171"/>
      <c r="I19" s="171">
        <f>SUM(I20:I23)</f>
        <v>2220.35</v>
      </c>
      <c r="J19" s="171"/>
      <c r="K19" s="171">
        <f>SUM(K20:K23)</f>
        <v>3685.89</v>
      </c>
      <c r="L19" s="171"/>
      <c r="M19" s="171">
        <f>SUM(M20:M23)</f>
        <v>0</v>
      </c>
      <c r="N19" s="171"/>
      <c r="O19" s="171">
        <f>SUM(O20:O23)</f>
        <v>0.08</v>
      </c>
      <c r="P19" s="171"/>
      <c r="Q19" s="171">
        <f>SUM(Q20:Q23)</f>
        <v>0</v>
      </c>
      <c r="R19" s="171"/>
      <c r="S19" s="171"/>
      <c r="T19" s="171"/>
      <c r="U19" s="171"/>
      <c r="V19" s="171">
        <f>SUM(V20:V23)</f>
        <v>6.74</v>
      </c>
      <c r="W19" s="171"/>
      <c r="X19" s="171"/>
      <c r="AG19" t="s">
        <v>125</v>
      </c>
    </row>
    <row r="20" spans="1:60" ht="22.5" outlineLevel="1" x14ac:dyDescent="0.2">
      <c r="A20" s="178">
        <v>5</v>
      </c>
      <c r="B20" s="179" t="s">
        <v>147</v>
      </c>
      <c r="C20" s="191" t="s">
        <v>148</v>
      </c>
      <c r="D20" s="180" t="s">
        <v>128</v>
      </c>
      <c r="E20" s="181">
        <v>3.36</v>
      </c>
      <c r="F20" s="182"/>
      <c r="G20" s="183">
        <f>ROUND(E20*F20,2)</f>
        <v>0</v>
      </c>
      <c r="H20" s="166">
        <v>285.86</v>
      </c>
      <c r="I20" s="166">
        <f>ROUND(E20*H20,2)</f>
        <v>960.49</v>
      </c>
      <c r="J20" s="166">
        <v>519.14</v>
      </c>
      <c r="K20" s="166">
        <f>ROUND(E20*J20,2)</f>
        <v>1744.31</v>
      </c>
      <c r="L20" s="166">
        <v>15</v>
      </c>
      <c r="M20" s="166">
        <f>G20*(1+L20/100)</f>
        <v>0</v>
      </c>
      <c r="N20" s="166">
        <v>1.1900000000000001E-2</v>
      </c>
      <c r="O20" s="166">
        <f>ROUND(E20*N20,2)</f>
        <v>0.04</v>
      </c>
      <c r="P20" s="166">
        <v>0</v>
      </c>
      <c r="Q20" s="166">
        <f>ROUND(E20*P20,2)</f>
        <v>0</v>
      </c>
      <c r="R20" s="166"/>
      <c r="S20" s="166" t="s">
        <v>129</v>
      </c>
      <c r="T20" s="166" t="s">
        <v>129</v>
      </c>
      <c r="U20" s="166">
        <v>0.95</v>
      </c>
      <c r="V20" s="166">
        <f>ROUND(E20*U20,2)</f>
        <v>3.19</v>
      </c>
      <c r="W20" s="166"/>
      <c r="X20" s="166" t="s">
        <v>130</v>
      </c>
      <c r="Y20" s="161"/>
      <c r="Z20" s="161"/>
      <c r="AA20" s="161"/>
      <c r="AB20" s="161"/>
      <c r="AC20" s="161"/>
      <c r="AD20" s="161"/>
      <c r="AE20" s="161"/>
      <c r="AF20" s="161"/>
      <c r="AG20" s="161" t="s">
        <v>131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">
      <c r="A21" s="164"/>
      <c r="B21" s="165"/>
      <c r="C21" s="192" t="s">
        <v>145</v>
      </c>
      <c r="D21" s="167"/>
      <c r="E21" s="168">
        <v>3.36</v>
      </c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1"/>
      <c r="Z21" s="161"/>
      <c r="AA21" s="161"/>
      <c r="AB21" s="161"/>
      <c r="AC21" s="161"/>
      <c r="AD21" s="161"/>
      <c r="AE21" s="161"/>
      <c r="AF21" s="161"/>
      <c r="AG21" s="161" t="s">
        <v>133</v>
      </c>
      <c r="AH21" s="161">
        <v>0</v>
      </c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ht="22.5" outlineLevel="1" x14ac:dyDescent="0.2">
      <c r="A22" s="178">
        <v>6</v>
      </c>
      <c r="B22" s="179" t="s">
        <v>149</v>
      </c>
      <c r="C22" s="191" t="s">
        <v>150</v>
      </c>
      <c r="D22" s="180" t="s">
        <v>128</v>
      </c>
      <c r="E22" s="181">
        <v>3.74</v>
      </c>
      <c r="F22" s="182"/>
      <c r="G22" s="183">
        <f>ROUND(E22*F22,2)</f>
        <v>0</v>
      </c>
      <c r="H22" s="166">
        <v>336.86</v>
      </c>
      <c r="I22" s="166">
        <f>ROUND(E22*H22,2)</f>
        <v>1259.8599999999999</v>
      </c>
      <c r="J22" s="166">
        <v>519.14</v>
      </c>
      <c r="K22" s="166">
        <f>ROUND(E22*J22,2)</f>
        <v>1941.58</v>
      </c>
      <c r="L22" s="166">
        <v>15</v>
      </c>
      <c r="M22" s="166">
        <f>G22*(1+L22/100)</f>
        <v>0</v>
      </c>
      <c r="N22" s="166">
        <v>1.201E-2</v>
      </c>
      <c r="O22" s="166">
        <f>ROUND(E22*N22,2)</f>
        <v>0.04</v>
      </c>
      <c r="P22" s="166">
        <v>0</v>
      </c>
      <c r="Q22" s="166">
        <f>ROUND(E22*P22,2)</f>
        <v>0</v>
      </c>
      <c r="R22" s="166"/>
      <c r="S22" s="166" t="s">
        <v>129</v>
      </c>
      <c r="T22" s="166" t="s">
        <v>129</v>
      </c>
      <c r="U22" s="166">
        <v>0.95</v>
      </c>
      <c r="V22" s="166">
        <f>ROUND(E22*U22,2)</f>
        <v>3.55</v>
      </c>
      <c r="W22" s="166"/>
      <c r="X22" s="166" t="s">
        <v>130</v>
      </c>
      <c r="Y22" s="161"/>
      <c r="Z22" s="161"/>
      <c r="AA22" s="161"/>
      <c r="AB22" s="161"/>
      <c r="AC22" s="161"/>
      <c r="AD22" s="161"/>
      <c r="AE22" s="161"/>
      <c r="AF22" s="161"/>
      <c r="AG22" s="161" t="s">
        <v>131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">
      <c r="A23" s="164"/>
      <c r="B23" s="165"/>
      <c r="C23" s="192" t="s">
        <v>146</v>
      </c>
      <c r="D23" s="167"/>
      <c r="E23" s="168">
        <v>3.74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1"/>
      <c r="Z23" s="161"/>
      <c r="AA23" s="161"/>
      <c r="AB23" s="161"/>
      <c r="AC23" s="161"/>
      <c r="AD23" s="161"/>
      <c r="AE23" s="161"/>
      <c r="AF23" s="161"/>
      <c r="AG23" s="161" t="s">
        <v>133</v>
      </c>
      <c r="AH23" s="161">
        <v>0</v>
      </c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x14ac:dyDescent="0.2">
      <c r="A24" s="172" t="s">
        <v>124</v>
      </c>
      <c r="B24" s="173" t="s">
        <v>50</v>
      </c>
      <c r="C24" s="190" t="s">
        <v>51</v>
      </c>
      <c r="D24" s="174"/>
      <c r="E24" s="175"/>
      <c r="F24" s="176"/>
      <c r="G24" s="177">
        <f>SUMIF(AG25:AG67,"&lt;&gt;NOR",G25:G67)</f>
        <v>0</v>
      </c>
      <c r="H24" s="171"/>
      <c r="I24" s="171">
        <f>SUM(I25:I67)</f>
        <v>11241.76</v>
      </c>
      <c r="J24" s="171"/>
      <c r="K24" s="171">
        <f>SUM(K25:K67)</f>
        <v>44543.94</v>
      </c>
      <c r="L24" s="171"/>
      <c r="M24" s="171">
        <f>SUM(M25:M67)</f>
        <v>0</v>
      </c>
      <c r="N24" s="171"/>
      <c r="O24" s="171">
        <f>SUM(O25:O67)</f>
        <v>2.71</v>
      </c>
      <c r="P24" s="171"/>
      <c r="Q24" s="171">
        <f>SUM(Q25:Q67)</f>
        <v>0</v>
      </c>
      <c r="R24" s="171"/>
      <c r="S24" s="171"/>
      <c r="T24" s="171"/>
      <c r="U24" s="171"/>
      <c r="V24" s="171">
        <f>SUM(V25:V67)</f>
        <v>88.24</v>
      </c>
      <c r="W24" s="171"/>
      <c r="X24" s="171"/>
      <c r="AG24" t="s">
        <v>125</v>
      </c>
    </row>
    <row r="25" spans="1:60" ht="22.5" outlineLevel="1" x14ac:dyDescent="0.2">
      <c r="A25" s="178">
        <v>7</v>
      </c>
      <c r="B25" s="179" t="s">
        <v>151</v>
      </c>
      <c r="C25" s="191" t="s">
        <v>152</v>
      </c>
      <c r="D25" s="180" t="s">
        <v>128</v>
      </c>
      <c r="E25" s="181">
        <v>36.36</v>
      </c>
      <c r="F25" s="182"/>
      <c r="G25" s="183">
        <f>ROUND(E25*F25,2)</f>
        <v>0</v>
      </c>
      <c r="H25" s="166">
        <v>28.71</v>
      </c>
      <c r="I25" s="166">
        <f>ROUND(E25*H25,2)</f>
        <v>1043.9000000000001</v>
      </c>
      <c r="J25" s="166">
        <v>208.79</v>
      </c>
      <c r="K25" s="166">
        <f>ROUND(E25*J25,2)</f>
        <v>7591.6</v>
      </c>
      <c r="L25" s="166">
        <v>15</v>
      </c>
      <c r="M25" s="166">
        <f>G25*(1+L25/100)</f>
        <v>0</v>
      </c>
      <c r="N25" s="166">
        <v>4.8999999999999998E-3</v>
      </c>
      <c r="O25" s="166">
        <f>ROUND(E25*N25,2)</f>
        <v>0.18</v>
      </c>
      <c r="P25" s="166">
        <v>0</v>
      </c>
      <c r="Q25" s="166">
        <f>ROUND(E25*P25,2)</f>
        <v>0</v>
      </c>
      <c r="R25" s="166"/>
      <c r="S25" s="166" t="s">
        <v>129</v>
      </c>
      <c r="T25" s="166" t="s">
        <v>129</v>
      </c>
      <c r="U25" s="166">
        <v>0.432</v>
      </c>
      <c r="V25" s="166">
        <f>ROUND(E25*U25,2)</f>
        <v>15.71</v>
      </c>
      <c r="W25" s="166"/>
      <c r="X25" s="166" t="s">
        <v>130</v>
      </c>
      <c r="Y25" s="161"/>
      <c r="Z25" s="161"/>
      <c r="AA25" s="161"/>
      <c r="AB25" s="161"/>
      <c r="AC25" s="161"/>
      <c r="AD25" s="161"/>
      <c r="AE25" s="161"/>
      <c r="AF25" s="161"/>
      <c r="AG25" s="161" t="s">
        <v>131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64"/>
      <c r="B26" s="165"/>
      <c r="C26" s="192" t="s">
        <v>153</v>
      </c>
      <c r="D26" s="167"/>
      <c r="E26" s="168">
        <v>11.34</v>
      </c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1"/>
      <c r="Z26" s="161"/>
      <c r="AA26" s="161"/>
      <c r="AB26" s="161"/>
      <c r="AC26" s="161"/>
      <c r="AD26" s="161"/>
      <c r="AE26" s="161"/>
      <c r="AF26" s="161"/>
      <c r="AG26" s="161" t="s">
        <v>133</v>
      </c>
      <c r="AH26" s="161">
        <v>0</v>
      </c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64"/>
      <c r="B27" s="165"/>
      <c r="C27" s="192" t="s">
        <v>154</v>
      </c>
      <c r="D27" s="167"/>
      <c r="E27" s="168">
        <v>-2.25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1"/>
      <c r="Z27" s="161"/>
      <c r="AA27" s="161"/>
      <c r="AB27" s="161"/>
      <c r="AC27" s="161"/>
      <c r="AD27" s="161"/>
      <c r="AE27" s="161"/>
      <c r="AF27" s="161"/>
      <c r="AG27" s="161" t="s">
        <v>133</v>
      </c>
      <c r="AH27" s="161">
        <v>0</v>
      </c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64"/>
      <c r="B28" s="165"/>
      <c r="C28" s="192" t="s">
        <v>155</v>
      </c>
      <c r="D28" s="167"/>
      <c r="E28" s="168">
        <v>27.27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1"/>
      <c r="Z28" s="161"/>
      <c r="AA28" s="161"/>
      <c r="AB28" s="161"/>
      <c r="AC28" s="161"/>
      <c r="AD28" s="161"/>
      <c r="AE28" s="161"/>
      <c r="AF28" s="161"/>
      <c r="AG28" s="161" t="s">
        <v>133</v>
      </c>
      <c r="AH28" s="161">
        <v>0</v>
      </c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2.5" outlineLevel="1" x14ac:dyDescent="0.2">
      <c r="A29" s="178">
        <v>8</v>
      </c>
      <c r="B29" s="179" t="s">
        <v>156</v>
      </c>
      <c r="C29" s="191" t="s">
        <v>157</v>
      </c>
      <c r="D29" s="180" t="s">
        <v>128</v>
      </c>
      <c r="E29" s="181">
        <v>36.61</v>
      </c>
      <c r="F29" s="182"/>
      <c r="G29" s="183">
        <f>ROUND(E29*F29,2)</f>
        <v>0</v>
      </c>
      <c r="H29" s="166">
        <v>16.05</v>
      </c>
      <c r="I29" s="166">
        <f>ROUND(E29*H29,2)</f>
        <v>587.59</v>
      </c>
      <c r="J29" s="166">
        <v>96.45</v>
      </c>
      <c r="K29" s="166">
        <f>ROUND(E29*J29,2)</f>
        <v>3531.03</v>
      </c>
      <c r="L29" s="166">
        <v>15</v>
      </c>
      <c r="M29" s="166">
        <f>G29*(1+L29/100)</f>
        <v>0</v>
      </c>
      <c r="N29" s="166">
        <v>6.0899999999999999E-3</v>
      </c>
      <c r="O29" s="166">
        <f>ROUND(E29*N29,2)</f>
        <v>0.22</v>
      </c>
      <c r="P29" s="166">
        <v>0</v>
      </c>
      <c r="Q29" s="166">
        <f>ROUND(E29*P29,2)</f>
        <v>0</v>
      </c>
      <c r="R29" s="166"/>
      <c r="S29" s="166" t="s">
        <v>129</v>
      </c>
      <c r="T29" s="166" t="s">
        <v>129</v>
      </c>
      <c r="U29" s="166">
        <v>0.19273999999999999</v>
      </c>
      <c r="V29" s="166">
        <f>ROUND(E29*U29,2)</f>
        <v>7.06</v>
      </c>
      <c r="W29" s="166"/>
      <c r="X29" s="166" t="s">
        <v>130</v>
      </c>
      <c r="Y29" s="161"/>
      <c r="Z29" s="161"/>
      <c r="AA29" s="161"/>
      <c r="AB29" s="161"/>
      <c r="AC29" s="161"/>
      <c r="AD29" s="161"/>
      <c r="AE29" s="161"/>
      <c r="AF29" s="161"/>
      <c r="AG29" s="161" t="s">
        <v>131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64"/>
      <c r="B30" s="165"/>
      <c r="C30" s="192" t="s">
        <v>158</v>
      </c>
      <c r="D30" s="167"/>
      <c r="E30" s="168">
        <v>15.12</v>
      </c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1"/>
      <c r="Z30" s="161"/>
      <c r="AA30" s="161"/>
      <c r="AB30" s="161"/>
      <c r="AC30" s="161"/>
      <c r="AD30" s="161"/>
      <c r="AE30" s="161"/>
      <c r="AF30" s="161"/>
      <c r="AG30" s="161" t="s">
        <v>133</v>
      </c>
      <c r="AH30" s="161">
        <v>0</v>
      </c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64"/>
      <c r="B31" s="165"/>
      <c r="C31" s="192" t="s">
        <v>159</v>
      </c>
      <c r="D31" s="167"/>
      <c r="E31" s="168">
        <v>16.2</v>
      </c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1"/>
      <c r="Z31" s="161"/>
      <c r="AA31" s="161"/>
      <c r="AB31" s="161"/>
      <c r="AC31" s="161"/>
      <c r="AD31" s="161"/>
      <c r="AE31" s="161"/>
      <c r="AF31" s="161"/>
      <c r="AG31" s="161" t="s">
        <v>133</v>
      </c>
      <c r="AH31" s="161">
        <v>0</v>
      </c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">
      <c r="A32" s="164"/>
      <c r="B32" s="165"/>
      <c r="C32" s="192" t="s">
        <v>160</v>
      </c>
      <c r="D32" s="167"/>
      <c r="E32" s="168">
        <v>5.29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1"/>
      <c r="Z32" s="161"/>
      <c r="AA32" s="161"/>
      <c r="AB32" s="161"/>
      <c r="AC32" s="161"/>
      <c r="AD32" s="161"/>
      <c r="AE32" s="161"/>
      <c r="AF32" s="161"/>
      <c r="AG32" s="161" t="s">
        <v>133</v>
      </c>
      <c r="AH32" s="161">
        <v>0</v>
      </c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1" x14ac:dyDescent="0.2">
      <c r="A33" s="178">
        <v>9</v>
      </c>
      <c r="B33" s="179" t="s">
        <v>161</v>
      </c>
      <c r="C33" s="191" t="s">
        <v>162</v>
      </c>
      <c r="D33" s="180" t="s">
        <v>128</v>
      </c>
      <c r="E33" s="181">
        <v>5.4</v>
      </c>
      <c r="F33" s="182"/>
      <c r="G33" s="183">
        <f>ROUND(E33*F33,2)</f>
        <v>0</v>
      </c>
      <c r="H33" s="166">
        <v>46.97</v>
      </c>
      <c r="I33" s="166">
        <f>ROUND(E33*H33,2)</f>
        <v>253.64</v>
      </c>
      <c r="J33" s="166">
        <v>405.53</v>
      </c>
      <c r="K33" s="166">
        <f>ROUND(E33*J33,2)</f>
        <v>2189.86</v>
      </c>
      <c r="L33" s="166">
        <v>15</v>
      </c>
      <c r="M33" s="166">
        <f>G33*(1+L33/100)</f>
        <v>0</v>
      </c>
      <c r="N33" s="166">
        <v>4.7660000000000001E-2</v>
      </c>
      <c r="O33" s="166">
        <f>ROUND(E33*N33,2)</f>
        <v>0.26</v>
      </c>
      <c r="P33" s="166">
        <v>0</v>
      </c>
      <c r="Q33" s="166">
        <f>ROUND(E33*P33,2)</f>
        <v>0</v>
      </c>
      <c r="R33" s="166"/>
      <c r="S33" s="166" t="s">
        <v>129</v>
      </c>
      <c r="T33" s="166" t="s">
        <v>129</v>
      </c>
      <c r="U33" s="166">
        <v>0.84</v>
      </c>
      <c r="V33" s="166">
        <f>ROUND(E33*U33,2)</f>
        <v>4.54</v>
      </c>
      <c r="W33" s="166"/>
      <c r="X33" s="166" t="s">
        <v>130</v>
      </c>
      <c r="Y33" s="161"/>
      <c r="Z33" s="161"/>
      <c r="AA33" s="161"/>
      <c r="AB33" s="161"/>
      <c r="AC33" s="161"/>
      <c r="AD33" s="161"/>
      <c r="AE33" s="161"/>
      <c r="AF33" s="161"/>
      <c r="AG33" s="161" t="s">
        <v>131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">
      <c r="A34" s="164"/>
      <c r="B34" s="165"/>
      <c r="C34" s="192" t="s">
        <v>163</v>
      </c>
      <c r="D34" s="167"/>
      <c r="E34" s="168">
        <v>5.4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1"/>
      <c r="Z34" s="161"/>
      <c r="AA34" s="161"/>
      <c r="AB34" s="161"/>
      <c r="AC34" s="161"/>
      <c r="AD34" s="161"/>
      <c r="AE34" s="161"/>
      <c r="AF34" s="161"/>
      <c r="AG34" s="161" t="s">
        <v>133</v>
      </c>
      <c r="AH34" s="161">
        <v>0</v>
      </c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ht="22.5" outlineLevel="1" x14ac:dyDescent="0.2">
      <c r="A35" s="178">
        <v>10</v>
      </c>
      <c r="B35" s="179" t="s">
        <v>164</v>
      </c>
      <c r="C35" s="191" t="s">
        <v>165</v>
      </c>
      <c r="D35" s="180" t="s">
        <v>128</v>
      </c>
      <c r="E35" s="181">
        <v>116.078</v>
      </c>
      <c r="F35" s="182"/>
      <c r="G35" s="183">
        <f>ROUND(E35*F35,2)</f>
        <v>0</v>
      </c>
      <c r="H35" s="166">
        <v>30.64</v>
      </c>
      <c r="I35" s="166">
        <f>ROUND(E35*H35,2)</f>
        <v>3556.63</v>
      </c>
      <c r="J35" s="166">
        <v>168.86</v>
      </c>
      <c r="K35" s="166">
        <f>ROUND(E35*J35,2)</f>
        <v>19600.93</v>
      </c>
      <c r="L35" s="166">
        <v>15</v>
      </c>
      <c r="M35" s="166">
        <f>G35*(1+L35/100)</f>
        <v>0</v>
      </c>
      <c r="N35" s="166">
        <v>1.5740000000000001E-2</v>
      </c>
      <c r="O35" s="166">
        <f>ROUND(E35*N35,2)</f>
        <v>1.83</v>
      </c>
      <c r="P35" s="166">
        <v>0</v>
      </c>
      <c r="Q35" s="166">
        <f>ROUND(E35*P35,2)</f>
        <v>0</v>
      </c>
      <c r="R35" s="166"/>
      <c r="S35" s="166" t="s">
        <v>129</v>
      </c>
      <c r="T35" s="166" t="s">
        <v>129</v>
      </c>
      <c r="U35" s="166">
        <v>0.33481</v>
      </c>
      <c r="V35" s="166">
        <f>ROUND(E35*U35,2)</f>
        <v>38.86</v>
      </c>
      <c r="W35" s="166"/>
      <c r="X35" s="166" t="s">
        <v>130</v>
      </c>
      <c r="Y35" s="161"/>
      <c r="Z35" s="161"/>
      <c r="AA35" s="161"/>
      <c r="AB35" s="161"/>
      <c r="AC35" s="161"/>
      <c r="AD35" s="161"/>
      <c r="AE35" s="161"/>
      <c r="AF35" s="161"/>
      <c r="AG35" s="161" t="s">
        <v>131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64"/>
      <c r="B36" s="165"/>
      <c r="C36" s="192" t="s">
        <v>166</v>
      </c>
      <c r="D36" s="167"/>
      <c r="E36" s="168">
        <v>20.52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1"/>
      <c r="Z36" s="161"/>
      <c r="AA36" s="161"/>
      <c r="AB36" s="161"/>
      <c r="AC36" s="161"/>
      <c r="AD36" s="161"/>
      <c r="AE36" s="161"/>
      <c r="AF36" s="161"/>
      <c r="AG36" s="161" t="s">
        <v>133</v>
      </c>
      <c r="AH36" s="161">
        <v>0</v>
      </c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">
      <c r="A37" s="164"/>
      <c r="B37" s="165"/>
      <c r="C37" s="192" t="s">
        <v>167</v>
      </c>
      <c r="D37" s="167"/>
      <c r="E37" s="168">
        <v>-4.7279999999999998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1"/>
      <c r="Z37" s="161"/>
      <c r="AA37" s="161"/>
      <c r="AB37" s="161"/>
      <c r="AC37" s="161"/>
      <c r="AD37" s="161"/>
      <c r="AE37" s="161"/>
      <c r="AF37" s="161"/>
      <c r="AG37" s="161" t="s">
        <v>133</v>
      </c>
      <c r="AH37" s="161">
        <v>0</v>
      </c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">
      <c r="A38" s="164"/>
      <c r="B38" s="165"/>
      <c r="C38" s="192" t="s">
        <v>168</v>
      </c>
      <c r="D38" s="167"/>
      <c r="E38" s="168">
        <v>-1.1819999999999999</v>
      </c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1"/>
      <c r="Z38" s="161"/>
      <c r="AA38" s="161"/>
      <c r="AB38" s="161"/>
      <c r="AC38" s="161"/>
      <c r="AD38" s="161"/>
      <c r="AE38" s="161"/>
      <c r="AF38" s="161"/>
      <c r="AG38" s="161" t="s">
        <v>133</v>
      </c>
      <c r="AH38" s="161">
        <v>0</v>
      </c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">
      <c r="A39" s="164"/>
      <c r="B39" s="165"/>
      <c r="C39" s="192" t="s">
        <v>169</v>
      </c>
      <c r="D39" s="167"/>
      <c r="E39" s="168">
        <v>5.46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1"/>
      <c r="Z39" s="161"/>
      <c r="AA39" s="161"/>
      <c r="AB39" s="161"/>
      <c r="AC39" s="161"/>
      <c r="AD39" s="161"/>
      <c r="AE39" s="161"/>
      <c r="AF39" s="161"/>
      <c r="AG39" s="161" t="s">
        <v>133</v>
      </c>
      <c r="AH39" s="161">
        <v>0</v>
      </c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outlineLevel="1" x14ac:dyDescent="0.2">
      <c r="A40" s="164"/>
      <c r="B40" s="165"/>
      <c r="C40" s="192" t="s">
        <v>170</v>
      </c>
      <c r="D40" s="167"/>
      <c r="E40" s="168">
        <v>44.82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1"/>
      <c r="Z40" s="161"/>
      <c r="AA40" s="161"/>
      <c r="AB40" s="161"/>
      <c r="AC40" s="161"/>
      <c r="AD40" s="161"/>
      <c r="AE40" s="161"/>
      <c r="AF40" s="161"/>
      <c r="AG40" s="161" t="s">
        <v>133</v>
      </c>
      <c r="AH40" s="161">
        <v>0</v>
      </c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">
      <c r="A41" s="164"/>
      <c r="B41" s="165"/>
      <c r="C41" s="192" t="s">
        <v>171</v>
      </c>
      <c r="D41" s="167"/>
      <c r="E41" s="168">
        <v>-1.5760000000000001</v>
      </c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1"/>
      <c r="Z41" s="161"/>
      <c r="AA41" s="161"/>
      <c r="AB41" s="161"/>
      <c r="AC41" s="161"/>
      <c r="AD41" s="161"/>
      <c r="AE41" s="161"/>
      <c r="AF41" s="161"/>
      <c r="AG41" s="161" t="s">
        <v>133</v>
      </c>
      <c r="AH41" s="161">
        <v>0</v>
      </c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">
      <c r="A42" s="164"/>
      <c r="B42" s="165"/>
      <c r="C42" s="192" t="s">
        <v>154</v>
      </c>
      <c r="D42" s="167"/>
      <c r="E42" s="168">
        <v>-2.25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1"/>
      <c r="Z42" s="161"/>
      <c r="AA42" s="161"/>
      <c r="AB42" s="161"/>
      <c r="AC42" s="161"/>
      <c r="AD42" s="161"/>
      <c r="AE42" s="161"/>
      <c r="AF42" s="161"/>
      <c r="AG42" s="161" t="s">
        <v>133</v>
      </c>
      <c r="AH42" s="161">
        <v>0</v>
      </c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64"/>
      <c r="B43" s="165"/>
      <c r="C43" s="192" t="s">
        <v>172</v>
      </c>
      <c r="D43" s="167"/>
      <c r="E43" s="168">
        <v>46.44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1"/>
      <c r="Z43" s="161"/>
      <c r="AA43" s="161"/>
      <c r="AB43" s="161"/>
      <c r="AC43" s="161"/>
      <c r="AD43" s="161"/>
      <c r="AE43" s="161"/>
      <c r="AF43" s="161"/>
      <c r="AG43" s="161" t="s">
        <v>133</v>
      </c>
      <c r="AH43" s="161">
        <v>0</v>
      </c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">
      <c r="A44" s="164"/>
      <c r="B44" s="165"/>
      <c r="C44" s="192" t="s">
        <v>154</v>
      </c>
      <c r="D44" s="167"/>
      <c r="E44" s="168">
        <v>-2.25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1"/>
      <c r="Z44" s="161"/>
      <c r="AA44" s="161"/>
      <c r="AB44" s="161"/>
      <c r="AC44" s="161"/>
      <c r="AD44" s="161"/>
      <c r="AE44" s="161"/>
      <c r="AF44" s="161"/>
      <c r="AG44" s="161" t="s">
        <v>133</v>
      </c>
      <c r="AH44" s="161">
        <v>0</v>
      </c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outlineLevel="1" x14ac:dyDescent="0.2">
      <c r="A45" s="164"/>
      <c r="B45" s="165"/>
      <c r="C45" s="192" t="s">
        <v>171</v>
      </c>
      <c r="D45" s="167"/>
      <c r="E45" s="168">
        <v>-1.5760000000000001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1"/>
      <c r="Z45" s="161"/>
      <c r="AA45" s="161"/>
      <c r="AB45" s="161"/>
      <c r="AC45" s="161"/>
      <c r="AD45" s="161"/>
      <c r="AE45" s="161"/>
      <c r="AF45" s="161"/>
      <c r="AG45" s="161" t="s">
        <v>133</v>
      </c>
      <c r="AH45" s="161">
        <v>0</v>
      </c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">
      <c r="A46" s="164"/>
      <c r="B46" s="165"/>
      <c r="C46" s="192" t="s">
        <v>173</v>
      </c>
      <c r="D46" s="167"/>
      <c r="E46" s="168">
        <v>-4.59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1"/>
      <c r="Z46" s="161"/>
      <c r="AA46" s="161"/>
      <c r="AB46" s="161"/>
      <c r="AC46" s="161"/>
      <c r="AD46" s="161"/>
      <c r="AE46" s="161"/>
      <c r="AF46" s="161"/>
      <c r="AG46" s="161" t="s">
        <v>133</v>
      </c>
      <c r="AH46" s="161">
        <v>0</v>
      </c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1" x14ac:dyDescent="0.2">
      <c r="A47" s="164"/>
      <c r="B47" s="165"/>
      <c r="C47" s="192" t="s">
        <v>174</v>
      </c>
      <c r="D47" s="167"/>
      <c r="E47" s="168">
        <v>24.84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1"/>
      <c r="Z47" s="161"/>
      <c r="AA47" s="161"/>
      <c r="AB47" s="161"/>
      <c r="AC47" s="161"/>
      <c r="AD47" s="161"/>
      <c r="AE47" s="161"/>
      <c r="AF47" s="161"/>
      <c r="AG47" s="161" t="s">
        <v>133</v>
      </c>
      <c r="AH47" s="161">
        <v>0</v>
      </c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outlineLevel="1" x14ac:dyDescent="0.2">
      <c r="A48" s="164"/>
      <c r="B48" s="165"/>
      <c r="C48" s="192" t="s">
        <v>175</v>
      </c>
      <c r="D48" s="167"/>
      <c r="E48" s="168">
        <v>-3.26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1"/>
      <c r="Z48" s="161"/>
      <c r="AA48" s="161"/>
      <c r="AB48" s="161"/>
      <c r="AC48" s="161"/>
      <c r="AD48" s="161"/>
      <c r="AE48" s="161"/>
      <c r="AF48" s="161"/>
      <c r="AG48" s="161" t="s">
        <v>133</v>
      </c>
      <c r="AH48" s="161">
        <v>0</v>
      </c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">
      <c r="A49" s="164"/>
      <c r="B49" s="165"/>
      <c r="C49" s="192" t="s">
        <v>173</v>
      </c>
      <c r="D49" s="167"/>
      <c r="E49" s="168">
        <v>-4.59</v>
      </c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1"/>
      <c r="Z49" s="161"/>
      <c r="AA49" s="161"/>
      <c r="AB49" s="161"/>
      <c r="AC49" s="161"/>
      <c r="AD49" s="161"/>
      <c r="AE49" s="161"/>
      <c r="AF49" s="161"/>
      <c r="AG49" s="161" t="s">
        <v>133</v>
      </c>
      <c r="AH49" s="161">
        <v>0</v>
      </c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outlineLevel="1" x14ac:dyDescent="0.2">
      <c r="A50" s="178">
        <v>11</v>
      </c>
      <c r="B50" s="179" t="s">
        <v>176</v>
      </c>
      <c r="C50" s="191" t="s">
        <v>177</v>
      </c>
      <c r="D50" s="180" t="s">
        <v>128</v>
      </c>
      <c r="E50" s="181">
        <v>1.41</v>
      </c>
      <c r="F50" s="182"/>
      <c r="G50" s="183">
        <f>ROUND(E50*F50,2)</f>
        <v>0</v>
      </c>
      <c r="H50" s="166">
        <v>147.57</v>
      </c>
      <c r="I50" s="166">
        <f>ROUND(E50*H50,2)</f>
        <v>208.07</v>
      </c>
      <c r="J50" s="166">
        <v>898.43</v>
      </c>
      <c r="K50" s="166">
        <f>ROUND(E50*J50,2)</f>
        <v>1266.79</v>
      </c>
      <c r="L50" s="166">
        <v>15</v>
      </c>
      <c r="M50" s="166">
        <f>G50*(1+L50/100)</f>
        <v>0</v>
      </c>
      <c r="N50" s="166">
        <v>5.8500000000000003E-2</v>
      </c>
      <c r="O50" s="166">
        <f>ROUND(E50*N50,2)</f>
        <v>0.08</v>
      </c>
      <c r="P50" s="166">
        <v>0</v>
      </c>
      <c r="Q50" s="166">
        <f>ROUND(E50*P50,2)</f>
        <v>0</v>
      </c>
      <c r="R50" s="166"/>
      <c r="S50" s="166" t="s">
        <v>129</v>
      </c>
      <c r="T50" s="166" t="s">
        <v>178</v>
      </c>
      <c r="U50" s="166">
        <v>1.86904</v>
      </c>
      <c r="V50" s="166">
        <f>ROUND(E50*U50,2)</f>
        <v>2.64</v>
      </c>
      <c r="W50" s="166"/>
      <c r="X50" s="166" t="s">
        <v>130</v>
      </c>
      <c r="Y50" s="161"/>
      <c r="Z50" s="161"/>
      <c r="AA50" s="161"/>
      <c r="AB50" s="161"/>
      <c r="AC50" s="161"/>
      <c r="AD50" s="161"/>
      <c r="AE50" s="161"/>
      <c r="AF50" s="161"/>
      <c r="AG50" s="161" t="s">
        <v>131</v>
      </c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outlineLevel="1" x14ac:dyDescent="0.2">
      <c r="A51" s="164"/>
      <c r="B51" s="165"/>
      <c r="C51" s="192" t="s">
        <v>179</v>
      </c>
      <c r="D51" s="167"/>
      <c r="E51" s="168">
        <v>0.21</v>
      </c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1"/>
      <c r="Z51" s="161"/>
      <c r="AA51" s="161"/>
      <c r="AB51" s="161"/>
      <c r="AC51" s="161"/>
      <c r="AD51" s="161"/>
      <c r="AE51" s="161"/>
      <c r="AF51" s="161"/>
      <c r="AG51" s="161" t="s">
        <v>133</v>
      </c>
      <c r="AH51" s="161">
        <v>0</v>
      </c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outlineLevel="1" x14ac:dyDescent="0.2">
      <c r="A52" s="164"/>
      <c r="B52" s="165"/>
      <c r="C52" s="192" t="s">
        <v>180</v>
      </c>
      <c r="D52" s="167"/>
      <c r="E52" s="168">
        <v>1.05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1"/>
      <c r="Z52" s="161"/>
      <c r="AA52" s="161"/>
      <c r="AB52" s="161"/>
      <c r="AC52" s="161"/>
      <c r="AD52" s="161"/>
      <c r="AE52" s="161"/>
      <c r="AF52" s="161"/>
      <c r="AG52" s="161" t="s">
        <v>133</v>
      </c>
      <c r="AH52" s="161">
        <v>0</v>
      </c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outlineLevel="1" x14ac:dyDescent="0.2">
      <c r="A53" s="164"/>
      <c r="B53" s="165"/>
      <c r="C53" s="192" t="s">
        <v>181</v>
      </c>
      <c r="D53" s="167"/>
      <c r="E53" s="168">
        <v>0.15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1"/>
      <c r="Z53" s="161"/>
      <c r="AA53" s="161"/>
      <c r="AB53" s="161"/>
      <c r="AC53" s="161"/>
      <c r="AD53" s="161"/>
      <c r="AE53" s="161"/>
      <c r="AF53" s="161"/>
      <c r="AG53" s="161" t="s">
        <v>133</v>
      </c>
      <c r="AH53" s="161">
        <v>0</v>
      </c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ht="22.5" outlineLevel="1" x14ac:dyDescent="0.2">
      <c r="A54" s="178">
        <v>12</v>
      </c>
      <c r="B54" s="179" t="s">
        <v>182</v>
      </c>
      <c r="C54" s="191" t="s">
        <v>183</v>
      </c>
      <c r="D54" s="180" t="s">
        <v>128</v>
      </c>
      <c r="E54" s="181">
        <v>36.36</v>
      </c>
      <c r="F54" s="182"/>
      <c r="G54" s="183">
        <f>ROUND(E54*F54,2)</f>
        <v>0</v>
      </c>
      <c r="H54" s="166">
        <v>92.82</v>
      </c>
      <c r="I54" s="166">
        <f>ROUND(E54*H54,2)</f>
        <v>3374.94</v>
      </c>
      <c r="J54" s="166">
        <v>186.18</v>
      </c>
      <c r="K54" s="166">
        <f>ROUND(E54*J54,2)</f>
        <v>6769.5</v>
      </c>
      <c r="L54" s="166">
        <v>15</v>
      </c>
      <c r="M54" s="166">
        <f>G54*(1+L54/100)</f>
        <v>0</v>
      </c>
      <c r="N54" s="166">
        <v>3.6099999999999999E-3</v>
      </c>
      <c r="O54" s="166">
        <f>ROUND(E54*N54,2)</f>
        <v>0.13</v>
      </c>
      <c r="P54" s="166">
        <v>0</v>
      </c>
      <c r="Q54" s="166">
        <f>ROUND(E54*P54,2)</f>
        <v>0</v>
      </c>
      <c r="R54" s="166"/>
      <c r="S54" s="166" t="s">
        <v>129</v>
      </c>
      <c r="T54" s="166" t="s">
        <v>129</v>
      </c>
      <c r="U54" s="166">
        <v>0.36199999999999999</v>
      </c>
      <c r="V54" s="166">
        <f>ROUND(E54*U54,2)</f>
        <v>13.16</v>
      </c>
      <c r="W54" s="166"/>
      <c r="X54" s="166" t="s">
        <v>130</v>
      </c>
      <c r="Y54" s="161"/>
      <c r="Z54" s="161"/>
      <c r="AA54" s="161"/>
      <c r="AB54" s="161"/>
      <c r="AC54" s="161"/>
      <c r="AD54" s="161"/>
      <c r="AE54" s="161"/>
      <c r="AF54" s="161"/>
      <c r="AG54" s="161" t="s">
        <v>131</v>
      </c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outlineLevel="1" x14ac:dyDescent="0.2">
      <c r="A55" s="164"/>
      <c r="B55" s="165"/>
      <c r="C55" s="192" t="s">
        <v>153</v>
      </c>
      <c r="D55" s="167"/>
      <c r="E55" s="168">
        <v>11.34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1"/>
      <c r="Z55" s="161"/>
      <c r="AA55" s="161"/>
      <c r="AB55" s="161"/>
      <c r="AC55" s="161"/>
      <c r="AD55" s="161"/>
      <c r="AE55" s="161"/>
      <c r="AF55" s="161"/>
      <c r="AG55" s="161" t="s">
        <v>133</v>
      </c>
      <c r="AH55" s="161">
        <v>0</v>
      </c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</row>
    <row r="56" spans="1:60" outlineLevel="1" x14ac:dyDescent="0.2">
      <c r="A56" s="164"/>
      <c r="B56" s="165"/>
      <c r="C56" s="192" t="s">
        <v>154</v>
      </c>
      <c r="D56" s="167"/>
      <c r="E56" s="168">
        <v>-2.25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1"/>
      <c r="Z56" s="161"/>
      <c r="AA56" s="161"/>
      <c r="AB56" s="161"/>
      <c r="AC56" s="161"/>
      <c r="AD56" s="161"/>
      <c r="AE56" s="161"/>
      <c r="AF56" s="161"/>
      <c r="AG56" s="161" t="s">
        <v>133</v>
      </c>
      <c r="AH56" s="161">
        <v>0</v>
      </c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outlineLevel="1" x14ac:dyDescent="0.2">
      <c r="A57" s="164"/>
      <c r="B57" s="165"/>
      <c r="C57" s="192" t="s">
        <v>155</v>
      </c>
      <c r="D57" s="167"/>
      <c r="E57" s="168">
        <v>27.27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1"/>
      <c r="Z57" s="161"/>
      <c r="AA57" s="161"/>
      <c r="AB57" s="161"/>
      <c r="AC57" s="161"/>
      <c r="AD57" s="161"/>
      <c r="AE57" s="161"/>
      <c r="AF57" s="161"/>
      <c r="AG57" s="161" t="s">
        <v>133</v>
      </c>
      <c r="AH57" s="161">
        <v>0</v>
      </c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</row>
    <row r="58" spans="1:60" outlineLevel="1" x14ac:dyDescent="0.2">
      <c r="A58" s="178">
        <v>13</v>
      </c>
      <c r="B58" s="179" t="s">
        <v>184</v>
      </c>
      <c r="C58" s="191" t="s">
        <v>185</v>
      </c>
      <c r="D58" s="180" t="s">
        <v>128</v>
      </c>
      <c r="E58" s="181">
        <v>53</v>
      </c>
      <c r="F58" s="182"/>
      <c r="G58" s="183">
        <f>ROUND(E58*F58,2)</f>
        <v>0</v>
      </c>
      <c r="H58" s="166">
        <v>41.83</v>
      </c>
      <c r="I58" s="166">
        <f>ROUND(E58*H58,2)</f>
        <v>2216.9899999999998</v>
      </c>
      <c r="J58" s="166">
        <v>41.37</v>
      </c>
      <c r="K58" s="166">
        <f>ROUND(E58*J58,2)</f>
        <v>2192.61</v>
      </c>
      <c r="L58" s="166">
        <v>15</v>
      </c>
      <c r="M58" s="166">
        <f>G58*(1+L58/100)</f>
        <v>0</v>
      </c>
      <c r="N58" s="166">
        <v>2.5999999999999998E-4</v>
      </c>
      <c r="O58" s="166">
        <f>ROUND(E58*N58,2)</f>
        <v>0.01</v>
      </c>
      <c r="P58" s="166">
        <v>0</v>
      </c>
      <c r="Q58" s="166">
        <f>ROUND(E58*P58,2)</f>
        <v>0</v>
      </c>
      <c r="R58" s="166"/>
      <c r="S58" s="166" t="s">
        <v>129</v>
      </c>
      <c r="T58" s="166" t="s">
        <v>129</v>
      </c>
      <c r="U58" s="166">
        <v>0.09</v>
      </c>
      <c r="V58" s="166">
        <f>ROUND(E58*U58,2)</f>
        <v>4.7699999999999996</v>
      </c>
      <c r="W58" s="166"/>
      <c r="X58" s="166" t="s">
        <v>130</v>
      </c>
      <c r="Y58" s="161"/>
      <c r="Z58" s="161"/>
      <c r="AA58" s="161"/>
      <c r="AB58" s="161"/>
      <c r="AC58" s="161"/>
      <c r="AD58" s="161"/>
      <c r="AE58" s="161"/>
      <c r="AF58" s="161"/>
      <c r="AG58" s="161" t="s">
        <v>131</v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1" x14ac:dyDescent="0.2">
      <c r="A59" s="164"/>
      <c r="B59" s="165"/>
      <c r="C59" s="192" t="s">
        <v>186</v>
      </c>
      <c r="D59" s="167"/>
      <c r="E59" s="168">
        <v>13.86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1"/>
      <c r="Z59" s="161"/>
      <c r="AA59" s="161"/>
      <c r="AB59" s="161"/>
      <c r="AC59" s="161"/>
      <c r="AD59" s="161"/>
      <c r="AE59" s="161"/>
      <c r="AF59" s="161"/>
      <c r="AG59" s="161" t="s">
        <v>133</v>
      </c>
      <c r="AH59" s="161">
        <v>0</v>
      </c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outlineLevel="1" x14ac:dyDescent="0.2">
      <c r="A60" s="164"/>
      <c r="B60" s="165"/>
      <c r="C60" s="192" t="s">
        <v>134</v>
      </c>
      <c r="D60" s="167"/>
      <c r="E60" s="168">
        <v>2.78</v>
      </c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1"/>
      <c r="Z60" s="161"/>
      <c r="AA60" s="161"/>
      <c r="AB60" s="161"/>
      <c r="AC60" s="161"/>
      <c r="AD60" s="161"/>
      <c r="AE60" s="161"/>
      <c r="AF60" s="161"/>
      <c r="AG60" s="161" t="s">
        <v>133</v>
      </c>
      <c r="AH60" s="161">
        <v>0</v>
      </c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outlineLevel="1" x14ac:dyDescent="0.2">
      <c r="A61" s="164"/>
      <c r="B61" s="165"/>
      <c r="C61" s="192" t="s">
        <v>153</v>
      </c>
      <c r="D61" s="167"/>
      <c r="E61" s="168">
        <v>11.34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1"/>
      <c r="Z61" s="161"/>
      <c r="AA61" s="161"/>
      <c r="AB61" s="161"/>
      <c r="AC61" s="161"/>
      <c r="AD61" s="161"/>
      <c r="AE61" s="161"/>
      <c r="AF61" s="161"/>
      <c r="AG61" s="161" t="s">
        <v>133</v>
      </c>
      <c r="AH61" s="161">
        <v>0</v>
      </c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outlineLevel="1" x14ac:dyDescent="0.2">
      <c r="A62" s="164"/>
      <c r="B62" s="165"/>
      <c r="C62" s="192" t="s">
        <v>154</v>
      </c>
      <c r="D62" s="167"/>
      <c r="E62" s="168">
        <v>-2.25</v>
      </c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1"/>
      <c r="Z62" s="161"/>
      <c r="AA62" s="161"/>
      <c r="AB62" s="161"/>
      <c r="AC62" s="161"/>
      <c r="AD62" s="161"/>
      <c r="AE62" s="161"/>
      <c r="AF62" s="161"/>
      <c r="AG62" s="161" t="s">
        <v>133</v>
      </c>
      <c r="AH62" s="161">
        <v>0</v>
      </c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</row>
    <row r="63" spans="1:60" outlineLevel="1" x14ac:dyDescent="0.2">
      <c r="A63" s="164"/>
      <c r="B63" s="165"/>
      <c r="C63" s="192" t="s">
        <v>155</v>
      </c>
      <c r="D63" s="167"/>
      <c r="E63" s="168">
        <v>27.27</v>
      </c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1"/>
      <c r="Z63" s="161"/>
      <c r="AA63" s="161"/>
      <c r="AB63" s="161"/>
      <c r="AC63" s="161"/>
      <c r="AD63" s="161"/>
      <c r="AE63" s="161"/>
      <c r="AF63" s="161"/>
      <c r="AG63" s="161" t="s">
        <v>133</v>
      </c>
      <c r="AH63" s="161">
        <v>0</v>
      </c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outlineLevel="1" x14ac:dyDescent="0.2">
      <c r="A64" s="184">
        <v>14</v>
      </c>
      <c r="B64" s="185" t="s">
        <v>187</v>
      </c>
      <c r="C64" s="193" t="s">
        <v>188</v>
      </c>
      <c r="D64" s="186" t="s">
        <v>189</v>
      </c>
      <c r="E64" s="187">
        <v>16</v>
      </c>
      <c r="F64" s="188"/>
      <c r="G64" s="189">
        <f>ROUND(E64*F64,2)</f>
        <v>0</v>
      </c>
      <c r="H64" s="166">
        <v>0</v>
      </c>
      <c r="I64" s="166">
        <f>ROUND(E64*H64,2)</f>
        <v>0</v>
      </c>
      <c r="J64" s="166">
        <v>65</v>
      </c>
      <c r="K64" s="166">
        <f>ROUND(E64*J64,2)</f>
        <v>1040</v>
      </c>
      <c r="L64" s="166">
        <v>15</v>
      </c>
      <c r="M64" s="166">
        <f>G64*(1+L64/100)</f>
        <v>0</v>
      </c>
      <c r="N64" s="166">
        <v>0</v>
      </c>
      <c r="O64" s="166">
        <f>ROUND(E64*N64,2)</f>
        <v>0</v>
      </c>
      <c r="P64" s="166">
        <v>0</v>
      </c>
      <c r="Q64" s="166">
        <f>ROUND(E64*P64,2)</f>
        <v>0</v>
      </c>
      <c r="R64" s="166"/>
      <c r="S64" s="166" t="s">
        <v>190</v>
      </c>
      <c r="T64" s="166" t="s">
        <v>141</v>
      </c>
      <c r="U64" s="166">
        <v>9.4E-2</v>
      </c>
      <c r="V64" s="166">
        <f>ROUND(E64*U64,2)</f>
        <v>1.5</v>
      </c>
      <c r="W64" s="166"/>
      <c r="X64" s="166" t="s">
        <v>130</v>
      </c>
      <c r="Y64" s="161"/>
      <c r="Z64" s="161"/>
      <c r="AA64" s="161"/>
      <c r="AB64" s="161"/>
      <c r="AC64" s="161"/>
      <c r="AD64" s="161"/>
      <c r="AE64" s="161"/>
      <c r="AF64" s="161"/>
      <c r="AG64" s="161" t="s">
        <v>131</v>
      </c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</row>
    <row r="65" spans="1:60" outlineLevel="1" x14ac:dyDescent="0.2">
      <c r="A65" s="178">
        <v>15</v>
      </c>
      <c r="B65" s="179" t="s">
        <v>191</v>
      </c>
      <c r="C65" s="191" t="s">
        <v>192</v>
      </c>
      <c r="D65" s="180" t="s">
        <v>128</v>
      </c>
      <c r="E65" s="181">
        <v>7.76</v>
      </c>
      <c r="F65" s="182"/>
      <c r="G65" s="183">
        <f>ROUND(E65*F65,2)</f>
        <v>0</v>
      </c>
      <c r="H65" s="166">
        <v>0</v>
      </c>
      <c r="I65" s="166">
        <f>ROUND(E65*H65,2)</f>
        <v>0</v>
      </c>
      <c r="J65" s="166">
        <v>46.6</v>
      </c>
      <c r="K65" s="166">
        <f>ROUND(E65*J65,2)</f>
        <v>361.62</v>
      </c>
      <c r="L65" s="166">
        <v>15</v>
      </c>
      <c r="M65" s="166">
        <f>G65*(1+L65/100)</f>
        <v>0</v>
      </c>
      <c r="N65" s="166">
        <v>4.0000000000000003E-5</v>
      </c>
      <c r="O65" s="166">
        <f>ROUND(E65*N65,2)</f>
        <v>0</v>
      </c>
      <c r="P65" s="166">
        <v>0</v>
      </c>
      <c r="Q65" s="166">
        <f>ROUND(E65*P65,2)</f>
        <v>0</v>
      </c>
      <c r="R65" s="166"/>
      <c r="S65" s="166" t="s">
        <v>129</v>
      </c>
      <c r="T65" s="166" t="s">
        <v>178</v>
      </c>
      <c r="U65" s="166">
        <v>0</v>
      </c>
      <c r="V65" s="166">
        <f>ROUND(E65*U65,2)</f>
        <v>0</v>
      </c>
      <c r="W65" s="166"/>
      <c r="X65" s="166" t="s">
        <v>193</v>
      </c>
      <c r="Y65" s="161"/>
      <c r="Z65" s="161"/>
      <c r="AA65" s="161"/>
      <c r="AB65" s="161"/>
      <c r="AC65" s="161"/>
      <c r="AD65" s="161"/>
      <c r="AE65" s="161"/>
      <c r="AF65" s="161"/>
      <c r="AG65" s="161" t="s">
        <v>194</v>
      </c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outlineLevel="1" x14ac:dyDescent="0.2">
      <c r="A66" s="164"/>
      <c r="B66" s="165"/>
      <c r="C66" s="192" t="s">
        <v>195</v>
      </c>
      <c r="D66" s="167"/>
      <c r="E66" s="168">
        <v>4.5</v>
      </c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1"/>
      <c r="Z66" s="161"/>
      <c r="AA66" s="161"/>
      <c r="AB66" s="161"/>
      <c r="AC66" s="161"/>
      <c r="AD66" s="161"/>
      <c r="AE66" s="161"/>
      <c r="AF66" s="161"/>
      <c r="AG66" s="161" t="s">
        <v>133</v>
      </c>
      <c r="AH66" s="161">
        <v>0</v>
      </c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1" x14ac:dyDescent="0.2">
      <c r="A67" s="164"/>
      <c r="B67" s="165"/>
      <c r="C67" s="192" t="s">
        <v>196</v>
      </c>
      <c r="D67" s="167"/>
      <c r="E67" s="168">
        <v>3.26</v>
      </c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1"/>
      <c r="Z67" s="161"/>
      <c r="AA67" s="161"/>
      <c r="AB67" s="161"/>
      <c r="AC67" s="161"/>
      <c r="AD67" s="161"/>
      <c r="AE67" s="161"/>
      <c r="AF67" s="161"/>
      <c r="AG67" s="161" t="s">
        <v>133</v>
      </c>
      <c r="AH67" s="161">
        <v>0</v>
      </c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x14ac:dyDescent="0.2">
      <c r="A68" s="172" t="s">
        <v>124</v>
      </c>
      <c r="B68" s="173" t="s">
        <v>52</v>
      </c>
      <c r="C68" s="190" t="s">
        <v>53</v>
      </c>
      <c r="D68" s="174"/>
      <c r="E68" s="175"/>
      <c r="F68" s="176"/>
      <c r="G68" s="177">
        <f>SUMIF(AG69:AG72,"&lt;&gt;NOR",G69:G72)</f>
        <v>0</v>
      </c>
      <c r="H68" s="171"/>
      <c r="I68" s="171">
        <f>SUM(I69:I72)</f>
        <v>1321.9</v>
      </c>
      <c r="J68" s="171"/>
      <c r="K68" s="171">
        <f>SUM(K69:K72)</f>
        <v>816.25</v>
      </c>
      <c r="L68" s="171"/>
      <c r="M68" s="171">
        <f>SUM(M69:M72)</f>
        <v>0</v>
      </c>
      <c r="N68" s="171"/>
      <c r="O68" s="171">
        <f>SUM(O69:O72)</f>
        <v>7.0000000000000007E-2</v>
      </c>
      <c r="P68" s="171"/>
      <c r="Q68" s="171">
        <f>SUM(Q69:Q72)</f>
        <v>0</v>
      </c>
      <c r="R68" s="171"/>
      <c r="S68" s="171"/>
      <c r="T68" s="171"/>
      <c r="U68" s="171"/>
      <c r="V68" s="171">
        <f>SUM(V69:V72)</f>
        <v>1.73</v>
      </c>
      <c r="W68" s="171"/>
      <c r="X68" s="171"/>
      <c r="AG68" t="s">
        <v>125</v>
      </c>
    </row>
    <row r="69" spans="1:60" outlineLevel="1" x14ac:dyDescent="0.2">
      <c r="A69" s="178">
        <v>16</v>
      </c>
      <c r="B69" s="179" t="s">
        <v>184</v>
      </c>
      <c r="C69" s="191" t="s">
        <v>185</v>
      </c>
      <c r="D69" s="180" t="s">
        <v>128</v>
      </c>
      <c r="E69" s="181">
        <v>3.74</v>
      </c>
      <c r="F69" s="182"/>
      <c r="G69" s="183">
        <f>ROUND(E69*F69,2)</f>
        <v>0</v>
      </c>
      <c r="H69" s="166">
        <v>41.83</v>
      </c>
      <c r="I69" s="166">
        <f>ROUND(E69*H69,2)</f>
        <v>156.44</v>
      </c>
      <c r="J69" s="166">
        <v>41.37</v>
      </c>
      <c r="K69" s="166">
        <f>ROUND(E69*J69,2)</f>
        <v>154.72</v>
      </c>
      <c r="L69" s="166">
        <v>15</v>
      </c>
      <c r="M69" s="166">
        <f>G69*(1+L69/100)</f>
        <v>0</v>
      </c>
      <c r="N69" s="166">
        <v>2.5999999999999998E-4</v>
      </c>
      <c r="O69" s="166">
        <f>ROUND(E69*N69,2)</f>
        <v>0</v>
      </c>
      <c r="P69" s="166">
        <v>0</v>
      </c>
      <c r="Q69" s="166">
        <f>ROUND(E69*P69,2)</f>
        <v>0</v>
      </c>
      <c r="R69" s="166"/>
      <c r="S69" s="166" t="s">
        <v>129</v>
      </c>
      <c r="T69" s="166" t="s">
        <v>129</v>
      </c>
      <c r="U69" s="166">
        <v>0.09</v>
      </c>
      <c r="V69" s="166">
        <f>ROUND(E69*U69,2)</f>
        <v>0.34</v>
      </c>
      <c r="W69" s="166"/>
      <c r="X69" s="166" t="s">
        <v>130</v>
      </c>
      <c r="Y69" s="161"/>
      <c r="Z69" s="161"/>
      <c r="AA69" s="161"/>
      <c r="AB69" s="161"/>
      <c r="AC69" s="161"/>
      <c r="AD69" s="161"/>
      <c r="AE69" s="161"/>
      <c r="AF69" s="161"/>
      <c r="AG69" s="161" t="s">
        <v>131</v>
      </c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</row>
    <row r="70" spans="1:60" outlineLevel="1" x14ac:dyDescent="0.2">
      <c r="A70" s="164"/>
      <c r="B70" s="165"/>
      <c r="C70" s="192" t="s">
        <v>146</v>
      </c>
      <c r="D70" s="167"/>
      <c r="E70" s="168">
        <v>3.74</v>
      </c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1"/>
      <c r="Z70" s="161"/>
      <c r="AA70" s="161"/>
      <c r="AB70" s="161"/>
      <c r="AC70" s="161"/>
      <c r="AD70" s="161"/>
      <c r="AE70" s="161"/>
      <c r="AF70" s="161"/>
      <c r="AG70" s="161" t="s">
        <v>133</v>
      </c>
      <c r="AH70" s="161">
        <v>0</v>
      </c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</row>
    <row r="71" spans="1:60" outlineLevel="1" x14ac:dyDescent="0.2">
      <c r="A71" s="178">
        <v>17</v>
      </c>
      <c r="B71" s="179" t="s">
        <v>197</v>
      </c>
      <c r="C71" s="191" t="s">
        <v>198</v>
      </c>
      <c r="D71" s="180" t="s">
        <v>128</v>
      </c>
      <c r="E71" s="181">
        <v>3.74</v>
      </c>
      <c r="F71" s="182"/>
      <c r="G71" s="183">
        <f>ROUND(E71*F71,2)</f>
        <v>0</v>
      </c>
      <c r="H71" s="166">
        <v>311.62</v>
      </c>
      <c r="I71" s="166">
        <f>ROUND(E71*H71,2)</f>
        <v>1165.46</v>
      </c>
      <c r="J71" s="166">
        <v>176.88</v>
      </c>
      <c r="K71" s="166">
        <f>ROUND(E71*J71,2)</f>
        <v>661.53</v>
      </c>
      <c r="L71" s="166">
        <v>15</v>
      </c>
      <c r="M71" s="166">
        <f>G71*(1+L71/100)</f>
        <v>0</v>
      </c>
      <c r="N71" s="166">
        <v>1.806E-2</v>
      </c>
      <c r="O71" s="166">
        <f>ROUND(E71*N71,2)</f>
        <v>7.0000000000000007E-2</v>
      </c>
      <c r="P71" s="166">
        <v>0</v>
      </c>
      <c r="Q71" s="166">
        <f>ROUND(E71*P71,2)</f>
        <v>0</v>
      </c>
      <c r="R71" s="166"/>
      <c r="S71" s="166" t="s">
        <v>129</v>
      </c>
      <c r="T71" s="166" t="s">
        <v>129</v>
      </c>
      <c r="U71" s="166">
        <v>0.372</v>
      </c>
      <c r="V71" s="166">
        <f>ROUND(E71*U71,2)</f>
        <v>1.39</v>
      </c>
      <c r="W71" s="166"/>
      <c r="X71" s="166" t="s">
        <v>130</v>
      </c>
      <c r="Y71" s="161"/>
      <c r="Z71" s="161"/>
      <c r="AA71" s="161"/>
      <c r="AB71" s="161"/>
      <c r="AC71" s="161"/>
      <c r="AD71" s="161"/>
      <c r="AE71" s="161"/>
      <c r="AF71" s="161"/>
      <c r="AG71" s="161" t="s">
        <v>131</v>
      </c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outlineLevel="1" x14ac:dyDescent="0.2">
      <c r="A72" s="164"/>
      <c r="B72" s="165"/>
      <c r="C72" s="192" t="s">
        <v>146</v>
      </c>
      <c r="D72" s="167"/>
      <c r="E72" s="168">
        <v>3.74</v>
      </c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1"/>
      <c r="Z72" s="161"/>
      <c r="AA72" s="161"/>
      <c r="AB72" s="161"/>
      <c r="AC72" s="161"/>
      <c r="AD72" s="161"/>
      <c r="AE72" s="161"/>
      <c r="AF72" s="161"/>
      <c r="AG72" s="161" t="s">
        <v>133</v>
      </c>
      <c r="AH72" s="161">
        <v>0</v>
      </c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</row>
    <row r="73" spans="1:60" ht="25.5" x14ac:dyDescent="0.2">
      <c r="A73" s="172" t="s">
        <v>124</v>
      </c>
      <c r="B73" s="173" t="s">
        <v>54</v>
      </c>
      <c r="C73" s="190" t="s">
        <v>55</v>
      </c>
      <c r="D73" s="174"/>
      <c r="E73" s="175"/>
      <c r="F73" s="176"/>
      <c r="G73" s="177">
        <f>SUMIF(AG74:AG79,"&lt;&gt;NOR",G74:G79)</f>
        <v>0</v>
      </c>
      <c r="H73" s="171"/>
      <c r="I73" s="171">
        <f>SUM(I74:I79)</f>
        <v>68.239999999999995</v>
      </c>
      <c r="J73" s="171"/>
      <c r="K73" s="171">
        <f>SUM(K74:K79)</f>
        <v>5404.05</v>
      </c>
      <c r="L73" s="171"/>
      <c r="M73" s="171">
        <f>SUM(M74:M79)</f>
        <v>0</v>
      </c>
      <c r="N73" s="171"/>
      <c r="O73" s="171">
        <f>SUM(O74:O79)</f>
        <v>0</v>
      </c>
      <c r="P73" s="171"/>
      <c r="Q73" s="171">
        <f>SUM(Q74:Q79)</f>
        <v>0</v>
      </c>
      <c r="R73" s="171"/>
      <c r="S73" s="171"/>
      <c r="T73" s="171"/>
      <c r="U73" s="171"/>
      <c r="V73" s="171">
        <f>SUM(V74:V79)</f>
        <v>13.65</v>
      </c>
      <c r="W73" s="171"/>
      <c r="X73" s="171"/>
      <c r="AG73" t="s">
        <v>125</v>
      </c>
    </row>
    <row r="74" spans="1:60" outlineLevel="1" x14ac:dyDescent="0.2">
      <c r="A74" s="178">
        <v>18</v>
      </c>
      <c r="B74" s="179" t="s">
        <v>199</v>
      </c>
      <c r="C74" s="191" t="s">
        <v>200</v>
      </c>
      <c r="D74" s="180" t="s">
        <v>128</v>
      </c>
      <c r="E74" s="181">
        <v>44.31</v>
      </c>
      <c r="F74" s="182"/>
      <c r="G74" s="183">
        <f>ROUND(E74*F74,2)</f>
        <v>0</v>
      </c>
      <c r="H74" s="166">
        <v>1.54</v>
      </c>
      <c r="I74" s="166">
        <f>ROUND(E74*H74,2)</f>
        <v>68.239999999999995</v>
      </c>
      <c r="J74" s="166">
        <v>121.96</v>
      </c>
      <c r="K74" s="166">
        <f>ROUND(E74*J74,2)</f>
        <v>5404.05</v>
      </c>
      <c r="L74" s="166">
        <v>15</v>
      </c>
      <c r="M74" s="166">
        <f>G74*(1+L74/100)</f>
        <v>0</v>
      </c>
      <c r="N74" s="166">
        <v>4.0000000000000003E-5</v>
      </c>
      <c r="O74" s="166">
        <f>ROUND(E74*N74,2)</f>
        <v>0</v>
      </c>
      <c r="P74" s="166">
        <v>0</v>
      </c>
      <c r="Q74" s="166">
        <f>ROUND(E74*P74,2)</f>
        <v>0</v>
      </c>
      <c r="R74" s="166"/>
      <c r="S74" s="166" t="s">
        <v>129</v>
      </c>
      <c r="T74" s="166" t="s">
        <v>129</v>
      </c>
      <c r="U74" s="166">
        <v>0.308</v>
      </c>
      <c r="V74" s="166">
        <f>ROUND(E74*U74,2)</f>
        <v>13.65</v>
      </c>
      <c r="W74" s="166"/>
      <c r="X74" s="166" t="s">
        <v>130</v>
      </c>
      <c r="Y74" s="161"/>
      <c r="Z74" s="161"/>
      <c r="AA74" s="161"/>
      <c r="AB74" s="161"/>
      <c r="AC74" s="161"/>
      <c r="AD74" s="161"/>
      <c r="AE74" s="161"/>
      <c r="AF74" s="161"/>
      <c r="AG74" s="161" t="s">
        <v>131</v>
      </c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outlineLevel="1" x14ac:dyDescent="0.2">
      <c r="A75" s="164"/>
      <c r="B75" s="165"/>
      <c r="C75" s="192" t="s">
        <v>145</v>
      </c>
      <c r="D75" s="167"/>
      <c r="E75" s="168">
        <v>3.36</v>
      </c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1"/>
      <c r="Z75" s="161"/>
      <c r="AA75" s="161"/>
      <c r="AB75" s="161"/>
      <c r="AC75" s="161"/>
      <c r="AD75" s="161"/>
      <c r="AE75" s="161"/>
      <c r="AF75" s="161"/>
      <c r="AG75" s="161" t="s">
        <v>133</v>
      </c>
      <c r="AH75" s="161">
        <v>0</v>
      </c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</row>
    <row r="76" spans="1:60" outlineLevel="1" x14ac:dyDescent="0.2">
      <c r="A76" s="164"/>
      <c r="B76" s="165"/>
      <c r="C76" s="192" t="s">
        <v>146</v>
      </c>
      <c r="D76" s="167"/>
      <c r="E76" s="168">
        <v>3.74</v>
      </c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1"/>
      <c r="Z76" s="161"/>
      <c r="AA76" s="161"/>
      <c r="AB76" s="161"/>
      <c r="AC76" s="161"/>
      <c r="AD76" s="161"/>
      <c r="AE76" s="161"/>
      <c r="AF76" s="161"/>
      <c r="AG76" s="161" t="s">
        <v>133</v>
      </c>
      <c r="AH76" s="161">
        <v>0</v>
      </c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</row>
    <row r="77" spans="1:60" outlineLevel="1" x14ac:dyDescent="0.2">
      <c r="A77" s="164"/>
      <c r="B77" s="165"/>
      <c r="C77" s="192" t="s">
        <v>158</v>
      </c>
      <c r="D77" s="167"/>
      <c r="E77" s="168">
        <v>15.12</v>
      </c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1"/>
      <c r="Z77" s="161"/>
      <c r="AA77" s="161"/>
      <c r="AB77" s="161"/>
      <c r="AC77" s="161"/>
      <c r="AD77" s="161"/>
      <c r="AE77" s="161"/>
      <c r="AF77" s="161"/>
      <c r="AG77" s="161" t="s">
        <v>133</v>
      </c>
      <c r="AH77" s="161">
        <v>0</v>
      </c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</row>
    <row r="78" spans="1:60" outlineLevel="1" x14ac:dyDescent="0.2">
      <c r="A78" s="164"/>
      <c r="B78" s="165"/>
      <c r="C78" s="192" t="s">
        <v>201</v>
      </c>
      <c r="D78" s="167"/>
      <c r="E78" s="168">
        <v>16.8</v>
      </c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1"/>
      <c r="Z78" s="161"/>
      <c r="AA78" s="161"/>
      <c r="AB78" s="161"/>
      <c r="AC78" s="161"/>
      <c r="AD78" s="161"/>
      <c r="AE78" s="161"/>
      <c r="AF78" s="161"/>
      <c r="AG78" s="161" t="s">
        <v>133</v>
      </c>
      <c r="AH78" s="161">
        <v>0</v>
      </c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1" x14ac:dyDescent="0.2">
      <c r="A79" s="164"/>
      <c r="B79" s="165"/>
      <c r="C79" s="192" t="s">
        <v>160</v>
      </c>
      <c r="D79" s="167"/>
      <c r="E79" s="168">
        <v>5.29</v>
      </c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1"/>
      <c r="Z79" s="161"/>
      <c r="AA79" s="161"/>
      <c r="AB79" s="161"/>
      <c r="AC79" s="161"/>
      <c r="AD79" s="161"/>
      <c r="AE79" s="161"/>
      <c r="AF79" s="161"/>
      <c r="AG79" s="161" t="s">
        <v>133</v>
      </c>
      <c r="AH79" s="161">
        <v>0</v>
      </c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x14ac:dyDescent="0.2">
      <c r="A80" s="172" t="s">
        <v>124</v>
      </c>
      <c r="B80" s="173" t="s">
        <v>56</v>
      </c>
      <c r="C80" s="190" t="s">
        <v>57</v>
      </c>
      <c r="D80" s="174"/>
      <c r="E80" s="175"/>
      <c r="F80" s="176"/>
      <c r="G80" s="177">
        <f>SUMIF(AG81:AG115,"&lt;&gt;NOR",G81:G115)</f>
        <v>0</v>
      </c>
      <c r="H80" s="171"/>
      <c r="I80" s="171">
        <f>SUM(I81:I115)</f>
        <v>987.43999999999994</v>
      </c>
      <c r="J80" s="171"/>
      <c r="K80" s="171">
        <f>SUM(K81:K115)</f>
        <v>14378.849999999999</v>
      </c>
      <c r="L80" s="171"/>
      <c r="M80" s="171">
        <f>SUM(M81:M115)</f>
        <v>0</v>
      </c>
      <c r="N80" s="171"/>
      <c r="O80" s="171">
        <f>SUM(O81:O115)</f>
        <v>0.04</v>
      </c>
      <c r="P80" s="171"/>
      <c r="Q80" s="171">
        <f>SUM(Q81:Q115)</f>
        <v>3.05</v>
      </c>
      <c r="R80" s="171"/>
      <c r="S80" s="171"/>
      <c r="T80" s="171"/>
      <c r="U80" s="171"/>
      <c r="V80" s="171">
        <f>SUM(V81:V115)</f>
        <v>26.799999999999997</v>
      </c>
      <c r="W80" s="171"/>
      <c r="X80" s="171"/>
      <c r="AG80" t="s">
        <v>125</v>
      </c>
    </row>
    <row r="81" spans="1:60" outlineLevel="1" x14ac:dyDescent="0.2">
      <c r="A81" s="178">
        <v>19</v>
      </c>
      <c r="B81" s="179" t="s">
        <v>202</v>
      </c>
      <c r="C81" s="191" t="s">
        <v>203</v>
      </c>
      <c r="D81" s="180" t="s">
        <v>128</v>
      </c>
      <c r="E81" s="181">
        <v>3.74</v>
      </c>
      <c r="F81" s="182"/>
      <c r="G81" s="183">
        <f>ROUND(E81*F81,2)</f>
        <v>0</v>
      </c>
      <c r="H81" s="166">
        <v>0</v>
      </c>
      <c r="I81" s="166">
        <f>ROUND(E81*H81,2)</f>
        <v>0</v>
      </c>
      <c r="J81" s="166">
        <v>59.5</v>
      </c>
      <c r="K81" s="166">
        <f>ROUND(E81*J81,2)</f>
        <v>222.53</v>
      </c>
      <c r="L81" s="166">
        <v>15</v>
      </c>
      <c r="M81" s="166">
        <f>G81*(1+L81/100)</f>
        <v>0</v>
      </c>
      <c r="N81" s="166">
        <v>0</v>
      </c>
      <c r="O81" s="166">
        <f>ROUND(E81*N81,2)</f>
        <v>0</v>
      </c>
      <c r="P81" s="166">
        <v>1.75E-3</v>
      </c>
      <c r="Q81" s="166">
        <f>ROUND(E81*P81,2)</f>
        <v>0.01</v>
      </c>
      <c r="R81" s="166"/>
      <c r="S81" s="166" t="s">
        <v>129</v>
      </c>
      <c r="T81" s="166" t="s">
        <v>129</v>
      </c>
      <c r="U81" s="166">
        <v>0.16500000000000001</v>
      </c>
      <c r="V81" s="166">
        <f>ROUND(E81*U81,2)</f>
        <v>0.62</v>
      </c>
      <c r="W81" s="166"/>
      <c r="X81" s="166" t="s">
        <v>130</v>
      </c>
      <c r="Y81" s="161"/>
      <c r="Z81" s="161"/>
      <c r="AA81" s="161"/>
      <c r="AB81" s="161"/>
      <c r="AC81" s="161"/>
      <c r="AD81" s="161"/>
      <c r="AE81" s="161"/>
      <c r="AF81" s="161"/>
      <c r="AG81" s="161" t="s">
        <v>131</v>
      </c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</row>
    <row r="82" spans="1:60" outlineLevel="1" x14ac:dyDescent="0.2">
      <c r="A82" s="164"/>
      <c r="B82" s="165"/>
      <c r="C82" s="192" t="s">
        <v>146</v>
      </c>
      <c r="D82" s="167"/>
      <c r="E82" s="168">
        <v>3.74</v>
      </c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1"/>
      <c r="Z82" s="161"/>
      <c r="AA82" s="161"/>
      <c r="AB82" s="161"/>
      <c r="AC82" s="161"/>
      <c r="AD82" s="161"/>
      <c r="AE82" s="161"/>
      <c r="AF82" s="161"/>
      <c r="AG82" s="161" t="s">
        <v>133</v>
      </c>
      <c r="AH82" s="161">
        <v>0</v>
      </c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</row>
    <row r="83" spans="1:60" outlineLevel="1" x14ac:dyDescent="0.2">
      <c r="A83" s="178">
        <v>20</v>
      </c>
      <c r="B83" s="179" t="s">
        <v>204</v>
      </c>
      <c r="C83" s="191" t="s">
        <v>205</v>
      </c>
      <c r="D83" s="180" t="s">
        <v>128</v>
      </c>
      <c r="E83" s="181">
        <v>3.74</v>
      </c>
      <c r="F83" s="182"/>
      <c r="G83" s="183">
        <f>ROUND(E83*F83,2)</f>
        <v>0</v>
      </c>
      <c r="H83" s="166">
        <v>0</v>
      </c>
      <c r="I83" s="166">
        <f>ROUND(E83*H83,2)</f>
        <v>0</v>
      </c>
      <c r="J83" s="166">
        <v>64.7</v>
      </c>
      <c r="K83" s="166">
        <f>ROUND(E83*J83,2)</f>
        <v>241.98</v>
      </c>
      <c r="L83" s="166">
        <v>15</v>
      </c>
      <c r="M83" s="166">
        <f>G83*(1+L83/100)</f>
        <v>0</v>
      </c>
      <c r="N83" s="166">
        <v>0</v>
      </c>
      <c r="O83" s="166">
        <f>ROUND(E83*N83,2)</f>
        <v>0</v>
      </c>
      <c r="P83" s="166">
        <v>0.02</v>
      </c>
      <c r="Q83" s="166">
        <f>ROUND(E83*P83,2)</f>
        <v>7.0000000000000007E-2</v>
      </c>
      <c r="R83" s="166"/>
      <c r="S83" s="166" t="s">
        <v>129</v>
      </c>
      <c r="T83" s="166" t="s">
        <v>178</v>
      </c>
      <c r="U83" s="166">
        <v>0.14699999999999999</v>
      </c>
      <c r="V83" s="166">
        <f>ROUND(E83*U83,2)</f>
        <v>0.55000000000000004</v>
      </c>
      <c r="W83" s="166"/>
      <c r="X83" s="166" t="s">
        <v>130</v>
      </c>
      <c r="Y83" s="161"/>
      <c r="Z83" s="161"/>
      <c r="AA83" s="161"/>
      <c r="AB83" s="161"/>
      <c r="AC83" s="161"/>
      <c r="AD83" s="161"/>
      <c r="AE83" s="161"/>
      <c r="AF83" s="161"/>
      <c r="AG83" s="161" t="s">
        <v>131</v>
      </c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outlineLevel="1" x14ac:dyDescent="0.2">
      <c r="A84" s="164"/>
      <c r="B84" s="165"/>
      <c r="C84" s="192" t="s">
        <v>146</v>
      </c>
      <c r="D84" s="167"/>
      <c r="E84" s="168">
        <v>3.74</v>
      </c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1"/>
      <c r="Z84" s="161"/>
      <c r="AA84" s="161"/>
      <c r="AB84" s="161"/>
      <c r="AC84" s="161"/>
      <c r="AD84" s="161"/>
      <c r="AE84" s="161"/>
      <c r="AF84" s="161"/>
      <c r="AG84" s="161" t="s">
        <v>133</v>
      </c>
      <c r="AH84" s="161">
        <v>0</v>
      </c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</row>
    <row r="85" spans="1:60" outlineLevel="1" x14ac:dyDescent="0.2">
      <c r="A85" s="184">
        <v>21</v>
      </c>
      <c r="B85" s="185" t="s">
        <v>206</v>
      </c>
      <c r="C85" s="193" t="s">
        <v>207</v>
      </c>
      <c r="D85" s="186" t="s">
        <v>189</v>
      </c>
      <c r="E85" s="187">
        <v>3</v>
      </c>
      <c r="F85" s="188"/>
      <c r="G85" s="189">
        <f>ROUND(E85*F85,2)</f>
        <v>0</v>
      </c>
      <c r="H85" s="166">
        <v>11.3</v>
      </c>
      <c r="I85" s="166">
        <f>ROUND(E85*H85,2)</f>
        <v>33.9</v>
      </c>
      <c r="J85" s="166">
        <v>95.2</v>
      </c>
      <c r="K85" s="166">
        <f>ROUND(E85*J85,2)</f>
        <v>285.60000000000002</v>
      </c>
      <c r="L85" s="166">
        <v>15</v>
      </c>
      <c r="M85" s="166">
        <f>G85*(1+L85/100)</f>
        <v>0</v>
      </c>
      <c r="N85" s="166">
        <v>4.8999999999999998E-4</v>
      </c>
      <c r="O85" s="166">
        <f>ROUND(E85*N85,2)</f>
        <v>0</v>
      </c>
      <c r="P85" s="166">
        <v>6.0000000000000001E-3</v>
      </c>
      <c r="Q85" s="166">
        <f>ROUND(E85*P85,2)</f>
        <v>0.02</v>
      </c>
      <c r="R85" s="166"/>
      <c r="S85" s="166" t="s">
        <v>129</v>
      </c>
      <c r="T85" s="166" t="s">
        <v>178</v>
      </c>
      <c r="U85" s="166">
        <v>0.27400000000000002</v>
      </c>
      <c r="V85" s="166">
        <f>ROUND(E85*U85,2)</f>
        <v>0.82</v>
      </c>
      <c r="W85" s="166"/>
      <c r="X85" s="166" t="s">
        <v>130</v>
      </c>
      <c r="Y85" s="161"/>
      <c r="Z85" s="161"/>
      <c r="AA85" s="161"/>
      <c r="AB85" s="161"/>
      <c r="AC85" s="161"/>
      <c r="AD85" s="161"/>
      <c r="AE85" s="161"/>
      <c r="AF85" s="161"/>
      <c r="AG85" s="161" t="s">
        <v>131</v>
      </c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outlineLevel="1" x14ac:dyDescent="0.2">
      <c r="A86" s="184">
        <v>22</v>
      </c>
      <c r="B86" s="185" t="s">
        <v>208</v>
      </c>
      <c r="C86" s="193" t="s">
        <v>209</v>
      </c>
      <c r="D86" s="186" t="s">
        <v>189</v>
      </c>
      <c r="E86" s="187">
        <v>1.5</v>
      </c>
      <c r="F86" s="188"/>
      <c r="G86" s="189">
        <f>ROUND(E86*F86,2)</f>
        <v>0</v>
      </c>
      <c r="H86" s="166">
        <v>13.06</v>
      </c>
      <c r="I86" s="166">
        <f>ROUND(E86*H86,2)</f>
        <v>19.59</v>
      </c>
      <c r="J86" s="166">
        <v>151.94</v>
      </c>
      <c r="K86" s="166">
        <f>ROUND(E86*J86,2)</f>
        <v>227.91</v>
      </c>
      <c r="L86" s="166">
        <v>15</v>
      </c>
      <c r="M86" s="166">
        <f>G86*(1+L86/100)</f>
        <v>0</v>
      </c>
      <c r="N86" s="166">
        <v>4.8999999999999998E-4</v>
      </c>
      <c r="O86" s="166">
        <f>ROUND(E86*N86,2)</f>
        <v>0</v>
      </c>
      <c r="P86" s="166">
        <v>2.7E-2</v>
      </c>
      <c r="Q86" s="166">
        <f>ROUND(E86*P86,2)</f>
        <v>0.04</v>
      </c>
      <c r="R86" s="166"/>
      <c r="S86" s="166" t="s">
        <v>129</v>
      </c>
      <c r="T86" s="166" t="s">
        <v>129</v>
      </c>
      <c r="U86" s="166">
        <v>0.42199999999999999</v>
      </c>
      <c r="V86" s="166">
        <f>ROUND(E86*U86,2)</f>
        <v>0.63</v>
      </c>
      <c r="W86" s="166"/>
      <c r="X86" s="166" t="s">
        <v>130</v>
      </c>
      <c r="Y86" s="161"/>
      <c r="Z86" s="161"/>
      <c r="AA86" s="161"/>
      <c r="AB86" s="161"/>
      <c r="AC86" s="161"/>
      <c r="AD86" s="161"/>
      <c r="AE86" s="161"/>
      <c r="AF86" s="161"/>
      <c r="AG86" s="161" t="s">
        <v>131</v>
      </c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outlineLevel="1" x14ac:dyDescent="0.2">
      <c r="A87" s="184">
        <v>23</v>
      </c>
      <c r="B87" s="185" t="s">
        <v>210</v>
      </c>
      <c r="C87" s="193" t="s">
        <v>211</v>
      </c>
      <c r="D87" s="186" t="s">
        <v>189</v>
      </c>
      <c r="E87" s="187">
        <v>35</v>
      </c>
      <c r="F87" s="188"/>
      <c r="G87" s="189">
        <f>ROUND(E87*F87,2)</f>
        <v>0</v>
      </c>
      <c r="H87" s="166">
        <v>13.02</v>
      </c>
      <c r="I87" s="166">
        <f>ROUND(E87*H87,2)</f>
        <v>455.7</v>
      </c>
      <c r="J87" s="166">
        <v>97.48</v>
      </c>
      <c r="K87" s="166">
        <f>ROUND(E87*J87,2)</f>
        <v>3411.8</v>
      </c>
      <c r="L87" s="166">
        <v>15</v>
      </c>
      <c r="M87" s="166">
        <f>G87*(1+L87/100)</f>
        <v>0</v>
      </c>
      <c r="N87" s="166">
        <v>0</v>
      </c>
      <c r="O87" s="166">
        <f>ROUND(E87*N87,2)</f>
        <v>0</v>
      </c>
      <c r="P87" s="166">
        <v>2.16E-3</v>
      </c>
      <c r="Q87" s="166">
        <f>ROUND(E87*P87,2)</f>
        <v>0.08</v>
      </c>
      <c r="R87" s="166"/>
      <c r="S87" s="166" t="s">
        <v>129</v>
      </c>
      <c r="T87" s="166" t="s">
        <v>178</v>
      </c>
      <c r="U87" s="166">
        <v>0.26500000000000001</v>
      </c>
      <c r="V87" s="166">
        <f>ROUND(E87*U87,2)</f>
        <v>9.2799999999999994</v>
      </c>
      <c r="W87" s="166"/>
      <c r="X87" s="166" t="s">
        <v>130</v>
      </c>
      <c r="Y87" s="161"/>
      <c r="Z87" s="161"/>
      <c r="AA87" s="161"/>
      <c r="AB87" s="161"/>
      <c r="AC87" s="161"/>
      <c r="AD87" s="161"/>
      <c r="AE87" s="161"/>
      <c r="AF87" s="161"/>
      <c r="AG87" s="161" t="s">
        <v>131</v>
      </c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</row>
    <row r="88" spans="1:60" outlineLevel="1" x14ac:dyDescent="0.2">
      <c r="A88" s="184">
        <v>24</v>
      </c>
      <c r="B88" s="185" t="s">
        <v>212</v>
      </c>
      <c r="C88" s="193" t="s">
        <v>213</v>
      </c>
      <c r="D88" s="186" t="s">
        <v>189</v>
      </c>
      <c r="E88" s="187">
        <v>35</v>
      </c>
      <c r="F88" s="188"/>
      <c r="G88" s="189">
        <f>ROUND(E88*F88,2)</f>
        <v>0</v>
      </c>
      <c r="H88" s="166">
        <v>13.06</v>
      </c>
      <c r="I88" s="166">
        <f>ROUND(E88*H88,2)</f>
        <v>457.1</v>
      </c>
      <c r="J88" s="166">
        <v>42.54</v>
      </c>
      <c r="K88" s="166">
        <f>ROUND(E88*J88,2)</f>
        <v>1488.9</v>
      </c>
      <c r="L88" s="166">
        <v>15</v>
      </c>
      <c r="M88" s="166">
        <f>G88*(1+L88/100)</f>
        <v>0</v>
      </c>
      <c r="N88" s="166">
        <v>4.8999999999999998E-4</v>
      </c>
      <c r="O88" s="166">
        <f>ROUND(E88*N88,2)</f>
        <v>0.02</v>
      </c>
      <c r="P88" s="166">
        <v>1E-3</v>
      </c>
      <c r="Q88" s="166">
        <f>ROUND(E88*P88,2)</f>
        <v>0.04</v>
      </c>
      <c r="R88" s="166"/>
      <c r="S88" s="166" t="s">
        <v>129</v>
      </c>
      <c r="T88" s="166" t="s">
        <v>129</v>
      </c>
      <c r="U88" s="166">
        <v>0.111</v>
      </c>
      <c r="V88" s="166">
        <f>ROUND(E88*U88,2)</f>
        <v>3.89</v>
      </c>
      <c r="W88" s="166"/>
      <c r="X88" s="166" t="s">
        <v>130</v>
      </c>
      <c r="Y88" s="161"/>
      <c r="Z88" s="161"/>
      <c r="AA88" s="161"/>
      <c r="AB88" s="161"/>
      <c r="AC88" s="161"/>
      <c r="AD88" s="161"/>
      <c r="AE88" s="161"/>
      <c r="AF88" s="161"/>
      <c r="AG88" s="161" t="s">
        <v>131</v>
      </c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outlineLevel="1" x14ac:dyDescent="0.2">
      <c r="A89" s="178">
        <v>25</v>
      </c>
      <c r="B89" s="179" t="s">
        <v>214</v>
      </c>
      <c r="C89" s="191" t="s">
        <v>215</v>
      </c>
      <c r="D89" s="180" t="s">
        <v>128</v>
      </c>
      <c r="E89" s="181">
        <v>36.61</v>
      </c>
      <c r="F89" s="182"/>
      <c r="G89" s="183">
        <f>ROUND(E89*F89,2)</f>
        <v>0</v>
      </c>
      <c r="H89" s="166">
        <v>0</v>
      </c>
      <c r="I89" s="166">
        <f>ROUND(E89*H89,2)</f>
        <v>0</v>
      </c>
      <c r="J89" s="166">
        <v>10</v>
      </c>
      <c r="K89" s="166">
        <f>ROUND(E89*J89,2)</f>
        <v>366.1</v>
      </c>
      <c r="L89" s="166">
        <v>15</v>
      </c>
      <c r="M89" s="166">
        <f>G89*(1+L89/100)</f>
        <v>0</v>
      </c>
      <c r="N89" s="166">
        <v>0</v>
      </c>
      <c r="O89" s="166">
        <f>ROUND(E89*N89,2)</f>
        <v>0</v>
      </c>
      <c r="P89" s="166">
        <v>4.0000000000000001E-3</v>
      </c>
      <c r="Q89" s="166">
        <f>ROUND(E89*P89,2)</f>
        <v>0.15</v>
      </c>
      <c r="R89" s="166"/>
      <c r="S89" s="166" t="s">
        <v>129</v>
      </c>
      <c r="T89" s="166" t="s">
        <v>178</v>
      </c>
      <c r="U89" s="166">
        <v>0.03</v>
      </c>
      <c r="V89" s="166">
        <f>ROUND(E89*U89,2)</f>
        <v>1.1000000000000001</v>
      </c>
      <c r="W89" s="166"/>
      <c r="X89" s="166" t="s">
        <v>130</v>
      </c>
      <c r="Y89" s="161"/>
      <c r="Z89" s="161"/>
      <c r="AA89" s="161"/>
      <c r="AB89" s="161"/>
      <c r="AC89" s="161"/>
      <c r="AD89" s="161"/>
      <c r="AE89" s="161"/>
      <c r="AF89" s="161"/>
      <c r="AG89" s="161" t="s">
        <v>131</v>
      </c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</row>
    <row r="90" spans="1:60" outlineLevel="1" x14ac:dyDescent="0.2">
      <c r="A90" s="164"/>
      <c r="B90" s="165"/>
      <c r="C90" s="192" t="s">
        <v>158</v>
      </c>
      <c r="D90" s="167"/>
      <c r="E90" s="168">
        <v>15.12</v>
      </c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1"/>
      <c r="Z90" s="161"/>
      <c r="AA90" s="161"/>
      <c r="AB90" s="161"/>
      <c r="AC90" s="161"/>
      <c r="AD90" s="161"/>
      <c r="AE90" s="161"/>
      <c r="AF90" s="161"/>
      <c r="AG90" s="161" t="s">
        <v>133</v>
      </c>
      <c r="AH90" s="161">
        <v>0</v>
      </c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outlineLevel="1" x14ac:dyDescent="0.2">
      <c r="A91" s="164"/>
      <c r="B91" s="165"/>
      <c r="C91" s="192" t="s">
        <v>159</v>
      </c>
      <c r="D91" s="167"/>
      <c r="E91" s="168">
        <v>16.2</v>
      </c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1"/>
      <c r="Z91" s="161"/>
      <c r="AA91" s="161"/>
      <c r="AB91" s="161"/>
      <c r="AC91" s="161"/>
      <c r="AD91" s="161"/>
      <c r="AE91" s="161"/>
      <c r="AF91" s="161"/>
      <c r="AG91" s="161" t="s">
        <v>133</v>
      </c>
      <c r="AH91" s="161">
        <v>0</v>
      </c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</row>
    <row r="92" spans="1:60" outlineLevel="1" x14ac:dyDescent="0.2">
      <c r="A92" s="164"/>
      <c r="B92" s="165"/>
      <c r="C92" s="192" t="s">
        <v>160</v>
      </c>
      <c r="D92" s="167"/>
      <c r="E92" s="168">
        <v>5.29</v>
      </c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1"/>
      <c r="Z92" s="161"/>
      <c r="AA92" s="161"/>
      <c r="AB92" s="161"/>
      <c r="AC92" s="161"/>
      <c r="AD92" s="161"/>
      <c r="AE92" s="161"/>
      <c r="AF92" s="161"/>
      <c r="AG92" s="161" t="s">
        <v>133</v>
      </c>
      <c r="AH92" s="161">
        <v>0</v>
      </c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outlineLevel="1" x14ac:dyDescent="0.2">
      <c r="A93" s="178">
        <v>26</v>
      </c>
      <c r="B93" s="179" t="s">
        <v>216</v>
      </c>
      <c r="C93" s="191" t="s">
        <v>217</v>
      </c>
      <c r="D93" s="180" t="s">
        <v>128</v>
      </c>
      <c r="E93" s="181">
        <v>116.078</v>
      </c>
      <c r="F93" s="182"/>
      <c r="G93" s="183">
        <f>ROUND(E93*F93,2)</f>
        <v>0</v>
      </c>
      <c r="H93" s="166">
        <v>0</v>
      </c>
      <c r="I93" s="166">
        <f>ROUND(E93*H93,2)</f>
        <v>0</v>
      </c>
      <c r="J93" s="166">
        <v>10</v>
      </c>
      <c r="K93" s="166">
        <f>ROUND(E93*J93,2)</f>
        <v>1160.78</v>
      </c>
      <c r="L93" s="166">
        <v>15</v>
      </c>
      <c r="M93" s="166">
        <f>G93*(1+L93/100)</f>
        <v>0</v>
      </c>
      <c r="N93" s="166">
        <v>0</v>
      </c>
      <c r="O93" s="166">
        <f>ROUND(E93*N93,2)</f>
        <v>0</v>
      </c>
      <c r="P93" s="166">
        <v>4.0000000000000001E-3</v>
      </c>
      <c r="Q93" s="166">
        <f>ROUND(E93*P93,2)</f>
        <v>0.46</v>
      </c>
      <c r="R93" s="166"/>
      <c r="S93" s="166" t="s">
        <v>129</v>
      </c>
      <c r="T93" s="166" t="s">
        <v>178</v>
      </c>
      <c r="U93" s="166">
        <v>0.03</v>
      </c>
      <c r="V93" s="166">
        <f>ROUND(E93*U93,2)</f>
        <v>3.48</v>
      </c>
      <c r="W93" s="166"/>
      <c r="X93" s="166" t="s">
        <v>130</v>
      </c>
      <c r="Y93" s="161"/>
      <c r="Z93" s="161"/>
      <c r="AA93" s="161"/>
      <c r="AB93" s="161"/>
      <c r="AC93" s="161"/>
      <c r="AD93" s="161"/>
      <c r="AE93" s="161"/>
      <c r="AF93" s="161"/>
      <c r="AG93" s="161" t="s">
        <v>131</v>
      </c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outlineLevel="1" x14ac:dyDescent="0.2">
      <c r="A94" s="164"/>
      <c r="B94" s="165"/>
      <c r="C94" s="192" t="s">
        <v>166</v>
      </c>
      <c r="D94" s="167"/>
      <c r="E94" s="168">
        <v>20.52</v>
      </c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1"/>
      <c r="Z94" s="161"/>
      <c r="AA94" s="161"/>
      <c r="AB94" s="161"/>
      <c r="AC94" s="161"/>
      <c r="AD94" s="161"/>
      <c r="AE94" s="161"/>
      <c r="AF94" s="161"/>
      <c r="AG94" s="161" t="s">
        <v>133</v>
      </c>
      <c r="AH94" s="161">
        <v>0</v>
      </c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</row>
    <row r="95" spans="1:60" outlineLevel="1" x14ac:dyDescent="0.2">
      <c r="A95" s="164"/>
      <c r="B95" s="165"/>
      <c r="C95" s="192" t="s">
        <v>167</v>
      </c>
      <c r="D95" s="167"/>
      <c r="E95" s="168">
        <v>-4.7279999999999998</v>
      </c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1"/>
      <c r="Z95" s="161"/>
      <c r="AA95" s="161"/>
      <c r="AB95" s="161"/>
      <c r="AC95" s="161"/>
      <c r="AD95" s="161"/>
      <c r="AE95" s="161"/>
      <c r="AF95" s="161"/>
      <c r="AG95" s="161" t="s">
        <v>133</v>
      </c>
      <c r="AH95" s="161">
        <v>0</v>
      </c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</row>
    <row r="96" spans="1:60" outlineLevel="1" x14ac:dyDescent="0.2">
      <c r="A96" s="164"/>
      <c r="B96" s="165"/>
      <c r="C96" s="192" t="s">
        <v>168</v>
      </c>
      <c r="D96" s="167"/>
      <c r="E96" s="168">
        <v>-1.1819999999999999</v>
      </c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1"/>
      <c r="Z96" s="161"/>
      <c r="AA96" s="161"/>
      <c r="AB96" s="161"/>
      <c r="AC96" s="161"/>
      <c r="AD96" s="161"/>
      <c r="AE96" s="161"/>
      <c r="AF96" s="161"/>
      <c r="AG96" s="161" t="s">
        <v>133</v>
      </c>
      <c r="AH96" s="161">
        <v>0</v>
      </c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</row>
    <row r="97" spans="1:60" outlineLevel="1" x14ac:dyDescent="0.2">
      <c r="A97" s="164"/>
      <c r="B97" s="165"/>
      <c r="C97" s="192" t="s">
        <v>169</v>
      </c>
      <c r="D97" s="167"/>
      <c r="E97" s="168">
        <v>5.46</v>
      </c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1"/>
      <c r="Z97" s="161"/>
      <c r="AA97" s="161"/>
      <c r="AB97" s="161"/>
      <c r="AC97" s="161"/>
      <c r="AD97" s="161"/>
      <c r="AE97" s="161"/>
      <c r="AF97" s="161"/>
      <c r="AG97" s="161" t="s">
        <v>133</v>
      </c>
      <c r="AH97" s="161">
        <v>0</v>
      </c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</row>
    <row r="98" spans="1:60" outlineLevel="1" x14ac:dyDescent="0.2">
      <c r="A98" s="164"/>
      <c r="B98" s="165"/>
      <c r="C98" s="192" t="s">
        <v>170</v>
      </c>
      <c r="D98" s="167"/>
      <c r="E98" s="168">
        <v>44.82</v>
      </c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1"/>
      <c r="Z98" s="161"/>
      <c r="AA98" s="161"/>
      <c r="AB98" s="161"/>
      <c r="AC98" s="161"/>
      <c r="AD98" s="161"/>
      <c r="AE98" s="161"/>
      <c r="AF98" s="161"/>
      <c r="AG98" s="161" t="s">
        <v>133</v>
      </c>
      <c r="AH98" s="161">
        <v>0</v>
      </c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</row>
    <row r="99" spans="1:60" outlineLevel="1" x14ac:dyDescent="0.2">
      <c r="A99" s="164"/>
      <c r="B99" s="165"/>
      <c r="C99" s="192" t="s">
        <v>171</v>
      </c>
      <c r="D99" s="167"/>
      <c r="E99" s="168">
        <v>-1.5760000000000001</v>
      </c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1"/>
      <c r="Z99" s="161"/>
      <c r="AA99" s="161"/>
      <c r="AB99" s="161"/>
      <c r="AC99" s="161"/>
      <c r="AD99" s="161"/>
      <c r="AE99" s="161"/>
      <c r="AF99" s="161"/>
      <c r="AG99" s="161" t="s">
        <v>133</v>
      </c>
      <c r="AH99" s="161">
        <v>0</v>
      </c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</row>
    <row r="100" spans="1:60" outlineLevel="1" x14ac:dyDescent="0.2">
      <c r="A100" s="164"/>
      <c r="B100" s="165"/>
      <c r="C100" s="192" t="s">
        <v>154</v>
      </c>
      <c r="D100" s="167"/>
      <c r="E100" s="168">
        <v>-2.25</v>
      </c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1"/>
      <c r="Z100" s="161"/>
      <c r="AA100" s="161"/>
      <c r="AB100" s="161"/>
      <c r="AC100" s="161"/>
      <c r="AD100" s="161"/>
      <c r="AE100" s="161"/>
      <c r="AF100" s="161"/>
      <c r="AG100" s="161" t="s">
        <v>133</v>
      </c>
      <c r="AH100" s="161">
        <v>0</v>
      </c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</row>
    <row r="101" spans="1:60" outlineLevel="1" x14ac:dyDescent="0.2">
      <c r="A101" s="164"/>
      <c r="B101" s="165"/>
      <c r="C101" s="192" t="s">
        <v>172</v>
      </c>
      <c r="D101" s="167"/>
      <c r="E101" s="168">
        <v>46.44</v>
      </c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1"/>
      <c r="Z101" s="161"/>
      <c r="AA101" s="161"/>
      <c r="AB101" s="161"/>
      <c r="AC101" s="161"/>
      <c r="AD101" s="161"/>
      <c r="AE101" s="161"/>
      <c r="AF101" s="161"/>
      <c r="AG101" s="161" t="s">
        <v>133</v>
      </c>
      <c r="AH101" s="161">
        <v>0</v>
      </c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</row>
    <row r="102" spans="1:60" outlineLevel="1" x14ac:dyDescent="0.2">
      <c r="A102" s="164"/>
      <c r="B102" s="165"/>
      <c r="C102" s="192" t="s">
        <v>154</v>
      </c>
      <c r="D102" s="167"/>
      <c r="E102" s="168">
        <v>-2.25</v>
      </c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1"/>
      <c r="Z102" s="161"/>
      <c r="AA102" s="161"/>
      <c r="AB102" s="161"/>
      <c r="AC102" s="161"/>
      <c r="AD102" s="161"/>
      <c r="AE102" s="161"/>
      <c r="AF102" s="161"/>
      <c r="AG102" s="161" t="s">
        <v>133</v>
      </c>
      <c r="AH102" s="161">
        <v>0</v>
      </c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</row>
    <row r="103" spans="1:60" outlineLevel="1" x14ac:dyDescent="0.2">
      <c r="A103" s="164"/>
      <c r="B103" s="165"/>
      <c r="C103" s="192" t="s">
        <v>171</v>
      </c>
      <c r="D103" s="167"/>
      <c r="E103" s="168">
        <v>-1.5760000000000001</v>
      </c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1"/>
      <c r="Z103" s="161"/>
      <c r="AA103" s="161"/>
      <c r="AB103" s="161"/>
      <c r="AC103" s="161"/>
      <c r="AD103" s="161"/>
      <c r="AE103" s="161"/>
      <c r="AF103" s="161"/>
      <c r="AG103" s="161" t="s">
        <v>133</v>
      </c>
      <c r="AH103" s="161">
        <v>0</v>
      </c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</row>
    <row r="104" spans="1:60" outlineLevel="1" x14ac:dyDescent="0.2">
      <c r="A104" s="164"/>
      <c r="B104" s="165"/>
      <c r="C104" s="192" t="s">
        <v>173</v>
      </c>
      <c r="D104" s="167"/>
      <c r="E104" s="168">
        <v>-4.59</v>
      </c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1"/>
      <c r="Z104" s="161"/>
      <c r="AA104" s="161"/>
      <c r="AB104" s="161"/>
      <c r="AC104" s="161"/>
      <c r="AD104" s="161"/>
      <c r="AE104" s="161"/>
      <c r="AF104" s="161"/>
      <c r="AG104" s="161" t="s">
        <v>133</v>
      </c>
      <c r="AH104" s="161">
        <v>0</v>
      </c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</row>
    <row r="105" spans="1:60" outlineLevel="1" x14ac:dyDescent="0.2">
      <c r="A105" s="164"/>
      <c r="B105" s="165"/>
      <c r="C105" s="192" t="s">
        <v>174</v>
      </c>
      <c r="D105" s="167"/>
      <c r="E105" s="168">
        <v>24.84</v>
      </c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1"/>
      <c r="Z105" s="161"/>
      <c r="AA105" s="161"/>
      <c r="AB105" s="161"/>
      <c r="AC105" s="161"/>
      <c r="AD105" s="161"/>
      <c r="AE105" s="161"/>
      <c r="AF105" s="161"/>
      <c r="AG105" s="161" t="s">
        <v>133</v>
      </c>
      <c r="AH105" s="161">
        <v>0</v>
      </c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</row>
    <row r="106" spans="1:60" outlineLevel="1" x14ac:dyDescent="0.2">
      <c r="A106" s="164"/>
      <c r="B106" s="165"/>
      <c r="C106" s="192" t="s">
        <v>175</v>
      </c>
      <c r="D106" s="167"/>
      <c r="E106" s="168">
        <v>-3.26</v>
      </c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1"/>
      <c r="Z106" s="161"/>
      <c r="AA106" s="161"/>
      <c r="AB106" s="161"/>
      <c r="AC106" s="161"/>
      <c r="AD106" s="161"/>
      <c r="AE106" s="161"/>
      <c r="AF106" s="161"/>
      <c r="AG106" s="161" t="s">
        <v>133</v>
      </c>
      <c r="AH106" s="161">
        <v>0</v>
      </c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</row>
    <row r="107" spans="1:60" outlineLevel="1" x14ac:dyDescent="0.2">
      <c r="A107" s="164"/>
      <c r="B107" s="165"/>
      <c r="C107" s="192" t="s">
        <v>173</v>
      </c>
      <c r="D107" s="167"/>
      <c r="E107" s="168">
        <v>-4.59</v>
      </c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1"/>
      <c r="Z107" s="161"/>
      <c r="AA107" s="161"/>
      <c r="AB107" s="161"/>
      <c r="AC107" s="161"/>
      <c r="AD107" s="161"/>
      <c r="AE107" s="161"/>
      <c r="AF107" s="161"/>
      <c r="AG107" s="161" t="s">
        <v>133</v>
      </c>
      <c r="AH107" s="161">
        <v>0</v>
      </c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</row>
    <row r="108" spans="1:60" outlineLevel="1" x14ac:dyDescent="0.2">
      <c r="A108" s="178">
        <v>27</v>
      </c>
      <c r="B108" s="179" t="s">
        <v>218</v>
      </c>
      <c r="C108" s="191" t="s">
        <v>219</v>
      </c>
      <c r="D108" s="180" t="s">
        <v>128</v>
      </c>
      <c r="E108" s="181">
        <v>5.4</v>
      </c>
      <c r="F108" s="182"/>
      <c r="G108" s="183">
        <f>ROUND(E108*F108,2)</f>
        <v>0</v>
      </c>
      <c r="H108" s="166">
        <v>0</v>
      </c>
      <c r="I108" s="166">
        <f>ROUND(E108*H108,2)</f>
        <v>0</v>
      </c>
      <c r="J108" s="166">
        <v>91.3</v>
      </c>
      <c r="K108" s="166">
        <f>ROUND(E108*J108,2)</f>
        <v>493.02</v>
      </c>
      <c r="L108" s="166">
        <v>15</v>
      </c>
      <c r="M108" s="166">
        <f>G108*(1+L108/100)</f>
        <v>0</v>
      </c>
      <c r="N108" s="166">
        <v>0</v>
      </c>
      <c r="O108" s="166">
        <f>ROUND(E108*N108,2)</f>
        <v>0</v>
      </c>
      <c r="P108" s="166">
        <v>4.5999999999999999E-2</v>
      </c>
      <c r="Q108" s="166">
        <f>ROUND(E108*P108,2)</f>
        <v>0.25</v>
      </c>
      <c r="R108" s="166"/>
      <c r="S108" s="166" t="s">
        <v>129</v>
      </c>
      <c r="T108" s="166" t="s">
        <v>129</v>
      </c>
      <c r="U108" s="166">
        <v>0.26</v>
      </c>
      <c r="V108" s="166">
        <f>ROUND(E108*U108,2)</f>
        <v>1.4</v>
      </c>
      <c r="W108" s="166"/>
      <c r="X108" s="166" t="s">
        <v>130</v>
      </c>
      <c r="Y108" s="161"/>
      <c r="Z108" s="161"/>
      <c r="AA108" s="161"/>
      <c r="AB108" s="161"/>
      <c r="AC108" s="161"/>
      <c r="AD108" s="161"/>
      <c r="AE108" s="161"/>
      <c r="AF108" s="161"/>
      <c r="AG108" s="161" t="s">
        <v>131</v>
      </c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</row>
    <row r="109" spans="1:60" outlineLevel="1" x14ac:dyDescent="0.2">
      <c r="A109" s="164"/>
      <c r="B109" s="165"/>
      <c r="C109" s="192" t="s">
        <v>163</v>
      </c>
      <c r="D109" s="167"/>
      <c r="E109" s="168">
        <v>5.4</v>
      </c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1"/>
      <c r="Z109" s="161"/>
      <c r="AA109" s="161"/>
      <c r="AB109" s="161"/>
      <c r="AC109" s="161"/>
      <c r="AD109" s="161"/>
      <c r="AE109" s="161"/>
      <c r="AF109" s="161"/>
      <c r="AG109" s="161" t="s">
        <v>133</v>
      </c>
      <c r="AH109" s="161">
        <v>0</v>
      </c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</row>
    <row r="110" spans="1:60" outlineLevel="1" x14ac:dyDescent="0.2">
      <c r="A110" s="178">
        <v>28</v>
      </c>
      <c r="B110" s="179" t="s">
        <v>220</v>
      </c>
      <c r="C110" s="191" t="s">
        <v>221</v>
      </c>
      <c r="D110" s="180" t="s">
        <v>128</v>
      </c>
      <c r="E110" s="181">
        <v>27.27</v>
      </c>
      <c r="F110" s="182"/>
      <c r="G110" s="183">
        <f>ROUND(E110*F110,2)</f>
        <v>0</v>
      </c>
      <c r="H110" s="166">
        <v>0</v>
      </c>
      <c r="I110" s="166">
        <f>ROUND(E110*H110,2)</f>
        <v>0</v>
      </c>
      <c r="J110" s="166">
        <v>36.9</v>
      </c>
      <c r="K110" s="166">
        <f>ROUND(E110*J110,2)</f>
        <v>1006.26</v>
      </c>
      <c r="L110" s="166">
        <v>15</v>
      </c>
      <c r="M110" s="166">
        <f>G110*(1+L110/100)</f>
        <v>0</v>
      </c>
      <c r="N110" s="166">
        <v>0</v>
      </c>
      <c r="O110" s="166">
        <f>ROUND(E110*N110,2)</f>
        <v>0</v>
      </c>
      <c r="P110" s="166">
        <v>2.7980000000000001E-2</v>
      </c>
      <c r="Q110" s="166">
        <f>ROUND(E110*P110,2)</f>
        <v>0.76</v>
      </c>
      <c r="R110" s="166"/>
      <c r="S110" s="166" t="s">
        <v>129</v>
      </c>
      <c r="T110" s="166" t="s">
        <v>129</v>
      </c>
      <c r="U110" s="166">
        <v>0.105</v>
      </c>
      <c r="V110" s="166">
        <f>ROUND(E110*U110,2)</f>
        <v>2.86</v>
      </c>
      <c r="W110" s="166"/>
      <c r="X110" s="166" t="s">
        <v>130</v>
      </c>
      <c r="Y110" s="161"/>
      <c r="Z110" s="161"/>
      <c r="AA110" s="161"/>
      <c r="AB110" s="161"/>
      <c r="AC110" s="161"/>
      <c r="AD110" s="161"/>
      <c r="AE110" s="161"/>
      <c r="AF110" s="161"/>
      <c r="AG110" s="161" t="s">
        <v>131</v>
      </c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</row>
    <row r="111" spans="1:60" outlineLevel="1" x14ac:dyDescent="0.2">
      <c r="A111" s="164"/>
      <c r="B111" s="165"/>
      <c r="C111" s="192" t="s">
        <v>155</v>
      </c>
      <c r="D111" s="167"/>
      <c r="E111" s="168">
        <v>27.27</v>
      </c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1"/>
      <c r="Z111" s="161"/>
      <c r="AA111" s="161"/>
      <c r="AB111" s="161"/>
      <c r="AC111" s="161"/>
      <c r="AD111" s="161"/>
      <c r="AE111" s="161"/>
      <c r="AF111" s="161"/>
      <c r="AG111" s="161" t="s">
        <v>133</v>
      </c>
      <c r="AH111" s="161">
        <v>0</v>
      </c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</row>
    <row r="112" spans="1:60" ht="22.5" outlineLevel="1" x14ac:dyDescent="0.2">
      <c r="A112" s="184">
        <v>29</v>
      </c>
      <c r="B112" s="185" t="s">
        <v>222</v>
      </c>
      <c r="C112" s="193" t="s">
        <v>223</v>
      </c>
      <c r="D112" s="186" t="s">
        <v>224</v>
      </c>
      <c r="E112" s="187">
        <v>5</v>
      </c>
      <c r="F112" s="188"/>
      <c r="G112" s="189">
        <f>ROUND(E112*F112,2)</f>
        <v>0</v>
      </c>
      <c r="H112" s="166">
        <v>4.2300000000000004</v>
      </c>
      <c r="I112" s="166">
        <f>ROUND(E112*H112,2)</f>
        <v>21.15</v>
      </c>
      <c r="J112" s="166">
        <v>193.77</v>
      </c>
      <c r="K112" s="166">
        <f>ROUND(E112*J112,2)</f>
        <v>968.85</v>
      </c>
      <c r="L112" s="166">
        <v>15</v>
      </c>
      <c r="M112" s="166">
        <f>G112*(1+L112/100)</f>
        <v>0</v>
      </c>
      <c r="N112" s="166">
        <v>3.6700000000000001E-3</v>
      </c>
      <c r="O112" s="166">
        <f>ROUND(E112*N112,2)</f>
        <v>0.02</v>
      </c>
      <c r="P112" s="166">
        <v>0</v>
      </c>
      <c r="Q112" s="166">
        <f>ROUND(E112*P112,2)</f>
        <v>0</v>
      </c>
      <c r="R112" s="166"/>
      <c r="S112" s="166" t="s">
        <v>129</v>
      </c>
      <c r="T112" s="166" t="s">
        <v>129</v>
      </c>
      <c r="U112" s="166">
        <v>0.433</v>
      </c>
      <c r="V112" s="166">
        <f>ROUND(E112*U112,2)</f>
        <v>2.17</v>
      </c>
      <c r="W112" s="166"/>
      <c r="X112" s="166" t="s">
        <v>130</v>
      </c>
      <c r="Y112" s="161"/>
      <c r="Z112" s="161"/>
      <c r="AA112" s="161"/>
      <c r="AB112" s="161"/>
      <c r="AC112" s="161"/>
      <c r="AD112" s="161"/>
      <c r="AE112" s="161"/>
      <c r="AF112" s="161"/>
      <c r="AG112" s="161" t="s">
        <v>131</v>
      </c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</row>
    <row r="113" spans="1:60" ht="22.5" outlineLevel="1" x14ac:dyDescent="0.2">
      <c r="A113" s="178">
        <v>30</v>
      </c>
      <c r="B113" s="179" t="s">
        <v>225</v>
      </c>
      <c r="C113" s="191" t="s">
        <v>226</v>
      </c>
      <c r="D113" s="180" t="s">
        <v>128</v>
      </c>
      <c r="E113" s="181">
        <v>19.13</v>
      </c>
      <c r="F113" s="182"/>
      <c r="G113" s="183">
        <f>ROUND(E113*F113,2)</f>
        <v>0</v>
      </c>
      <c r="H113" s="166">
        <v>0</v>
      </c>
      <c r="I113" s="166">
        <f>ROUND(E113*H113,2)</f>
        <v>0</v>
      </c>
      <c r="J113" s="166">
        <v>235.5</v>
      </c>
      <c r="K113" s="166">
        <f>ROUND(E113*J113,2)</f>
        <v>4505.12</v>
      </c>
      <c r="L113" s="166">
        <v>15</v>
      </c>
      <c r="M113" s="166">
        <f>G113*(1+L113/100)</f>
        <v>0</v>
      </c>
      <c r="N113" s="166">
        <v>0</v>
      </c>
      <c r="O113" s="166">
        <f>ROUND(E113*N113,2)</f>
        <v>0</v>
      </c>
      <c r="P113" s="166">
        <v>6.0999999999999999E-2</v>
      </c>
      <c r="Q113" s="166">
        <f>ROUND(E113*P113,2)</f>
        <v>1.17</v>
      </c>
      <c r="R113" s="166"/>
      <c r="S113" s="166" t="s">
        <v>129</v>
      </c>
      <c r="T113" s="166" t="s">
        <v>129</v>
      </c>
      <c r="U113" s="166">
        <v>0</v>
      </c>
      <c r="V113" s="166">
        <f>ROUND(E113*U113,2)</f>
        <v>0</v>
      </c>
      <c r="W113" s="166"/>
      <c r="X113" s="166" t="s">
        <v>193</v>
      </c>
      <c r="Y113" s="161"/>
      <c r="Z113" s="161"/>
      <c r="AA113" s="161"/>
      <c r="AB113" s="161"/>
      <c r="AC113" s="161"/>
      <c r="AD113" s="161"/>
      <c r="AE113" s="161"/>
      <c r="AF113" s="161"/>
      <c r="AG113" s="161" t="s">
        <v>194</v>
      </c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</row>
    <row r="114" spans="1:60" outlineLevel="1" x14ac:dyDescent="0.2">
      <c r="A114" s="164"/>
      <c r="B114" s="165"/>
      <c r="C114" s="192" t="s">
        <v>132</v>
      </c>
      <c r="D114" s="167"/>
      <c r="E114" s="168">
        <v>15.4</v>
      </c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1"/>
      <c r="Z114" s="161"/>
      <c r="AA114" s="161"/>
      <c r="AB114" s="161"/>
      <c r="AC114" s="161"/>
      <c r="AD114" s="161"/>
      <c r="AE114" s="161"/>
      <c r="AF114" s="161"/>
      <c r="AG114" s="161" t="s">
        <v>133</v>
      </c>
      <c r="AH114" s="161">
        <v>0</v>
      </c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</row>
    <row r="115" spans="1:60" outlineLevel="1" x14ac:dyDescent="0.2">
      <c r="A115" s="164"/>
      <c r="B115" s="165"/>
      <c r="C115" s="192" t="s">
        <v>227</v>
      </c>
      <c r="D115" s="167"/>
      <c r="E115" s="168">
        <v>3.73</v>
      </c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1"/>
      <c r="Z115" s="161"/>
      <c r="AA115" s="161"/>
      <c r="AB115" s="161"/>
      <c r="AC115" s="161"/>
      <c r="AD115" s="161"/>
      <c r="AE115" s="161"/>
      <c r="AF115" s="161"/>
      <c r="AG115" s="161" t="s">
        <v>133</v>
      </c>
      <c r="AH115" s="161">
        <v>0</v>
      </c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</row>
    <row r="116" spans="1:60" x14ac:dyDescent="0.2">
      <c r="A116" s="172" t="s">
        <v>124</v>
      </c>
      <c r="B116" s="173" t="s">
        <v>58</v>
      </c>
      <c r="C116" s="190" t="s">
        <v>59</v>
      </c>
      <c r="D116" s="174"/>
      <c r="E116" s="175"/>
      <c r="F116" s="176"/>
      <c r="G116" s="177">
        <f>SUMIF(AG117:AG117,"&lt;&gt;NOR",G117:G117)</f>
        <v>0</v>
      </c>
      <c r="H116" s="171"/>
      <c r="I116" s="171">
        <f>SUM(I117:I117)</f>
        <v>0</v>
      </c>
      <c r="J116" s="171"/>
      <c r="K116" s="171">
        <f>SUM(K117:K117)</f>
        <v>1422.85</v>
      </c>
      <c r="L116" s="171"/>
      <c r="M116" s="171">
        <f>SUM(M117:M117)</f>
        <v>0</v>
      </c>
      <c r="N116" s="171"/>
      <c r="O116" s="171">
        <f>SUM(O117:O117)</f>
        <v>0</v>
      </c>
      <c r="P116" s="171"/>
      <c r="Q116" s="171">
        <f>SUM(Q117:Q117)</f>
        <v>0</v>
      </c>
      <c r="R116" s="171"/>
      <c r="S116" s="171"/>
      <c r="T116" s="171"/>
      <c r="U116" s="171"/>
      <c r="V116" s="171">
        <f>SUM(V117:V117)</f>
        <v>3.42</v>
      </c>
      <c r="W116" s="171"/>
      <c r="X116" s="171"/>
      <c r="AG116" t="s">
        <v>125</v>
      </c>
    </row>
    <row r="117" spans="1:60" outlineLevel="1" x14ac:dyDescent="0.2">
      <c r="A117" s="184">
        <v>31</v>
      </c>
      <c r="B117" s="185" t="s">
        <v>228</v>
      </c>
      <c r="C117" s="193" t="s">
        <v>229</v>
      </c>
      <c r="D117" s="186" t="s">
        <v>230</v>
      </c>
      <c r="E117" s="187">
        <v>3.6436500000000001</v>
      </c>
      <c r="F117" s="188"/>
      <c r="G117" s="189">
        <f>ROUND(E117*F117,2)</f>
        <v>0</v>
      </c>
      <c r="H117" s="166">
        <v>0</v>
      </c>
      <c r="I117" s="166">
        <f>ROUND(E117*H117,2)</f>
        <v>0</v>
      </c>
      <c r="J117" s="166">
        <v>390.5</v>
      </c>
      <c r="K117" s="166">
        <f>ROUND(E117*J117,2)</f>
        <v>1422.85</v>
      </c>
      <c r="L117" s="166">
        <v>15</v>
      </c>
      <c r="M117" s="166">
        <f>G117*(1+L117/100)</f>
        <v>0</v>
      </c>
      <c r="N117" s="166">
        <v>0</v>
      </c>
      <c r="O117" s="166">
        <f>ROUND(E117*N117,2)</f>
        <v>0</v>
      </c>
      <c r="P117" s="166">
        <v>0</v>
      </c>
      <c r="Q117" s="166">
        <f>ROUND(E117*P117,2)</f>
        <v>0</v>
      </c>
      <c r="R117" s="166"/>
      <c r="S117" s="166" t="s">
        <v>129</v>
      </c>
      <c r="T117" s="166" t="s">
        <v>129</v>
      </c>
      <c r="U117" s="166">
        <v>0.9385</v>
      </c>
      <c r="V117" s="166">
        <f>ROUND(E117*U117,2)</f>
        <v>3.42</v>
      </c>
      <c r="W117" s="166"/>
      <c r="X117" s="166" t="s">
        <v>231</v>
      </c>
      <c r="Y117" s="161"/>
      <c r="Z117" s="161"/>
      <c r="AA117" s="161"/>
      <c r="AB117" s="161"/>
      <c r="AC117" s="161"/>
      <c r="AD117" s="161"/>
      <c r="AE117" s="161"/>
      <c r="AF117" s="161"/>
      <c r="AG117" s="161" t="s">
        <v>232</v>
      </c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</row>
    <row r="118" spans="1:60" x14ac:dyDescent="0.2">
      <c r="A118" s="172" t="s">
        <v>124</v>
      </c>
      <c r="B118" s="173" t="s">
        <v>60</v>
      </c>
      <c r="C118" s="190" t="s">
        <v>61</v>
      </c>
      <c r="D118" s="174"/>
      <c r="E118" s="175"/>
      <c r="F118" s="176"/>
      <c r="G118" s="177">
        <f>SUMIF(AG119:AG125,"&lt;&gt;NOR",G119:G125)</f>
        <v>0</v>
      </c>
      <c r="H118" s="171"/>
      <c r="I118" s="171">
        <f>SUM(I119:I125)</f>
        <v>3596.31</v>
      </c>
      <c r="J118" s="171"/>
      <c r="K118" s="171">
        <f>SUM(K119:K125)</f>
        <v>2433.3500000000004</v>
      </c>
      <c r="L118" s="171"/>
      <c r="M118" s="171">
        <f>SUM(M119:M125)</f>
        <v>0</v>
      </c>
      <c r="N118" s="171"/>
      <c r="O118" s="171">
        <f>SUM(O119:O125)</f>
        <v>0.03</v>
      </c>
      <c r="P118" s="171"/>
      <c r="Q118" s="171">
        <f>SUM(Q119:Q125)</f>
        <v>0</v>
      </c>
      <c r="R118" s="171"/>
      <c r="S118" s="171"/>
      <c r="T118" s="171"/>
      <c r="U118" s="171"/>
      <c r="V118" s="171">
        <f>SUM(V119:V125)</f>
        <v>4.3499999999999996</v>
      </c>
      <c r="W118" s="171"/>
      <c r="X118" s="171"/>
      <c r="AG118" t="s">
        <v>125</v>
      </c>
    </row>
    <row r="119" spans="1:60" outlineLevel="1" x14ac:dyDescent="0.2">
      <c r="A119" s="178">
        <v>32</v>
      </c>
      <c r="B119" s="179" t="s">
        <v>233</v>
      </c>
      <c r="C119" s="191" t="s">
        <v>234</v>
      </c>
      <c r="D119" s="180" t="s">
        <v>128</v>
      </c>
      <c r="E119" s="181">
        <v>9.3000000000000007</v>
      </c>
      <c r="F119" s="182"/>
      <c r="G119" s="183">
        <f>ROUND(E119*F119,2)</f>
        <v>0</v>
      </c>
      <c r="H119" s="166">
        <v>318.92</v>
      </c>
      <c r="I119" s="166">
        <f>ROUND(E119*H119,2)</f>
        <v>2965.96</v>
      </c>
      <c r="J119" s="166">
        <v>194.08</v>
      </c>
      <c r="K119" s="166">
        <f>ROUND(E119*J119,2)</f>
        <v>1804.94</v>
      </c>
      <c r="L119" s="166">
        <v>15</v>
      </c>
      <c r="M119" s="166">
        <f>G119*(1+L119/100)</f>
        <v>0</v>
      </c>
      <c r="N119" s="166">
        <v>3.6800000000000001E-3</v>
      </c>
      <c r="O119" s="166">
        <f>ROUND(E119*N119,2)</f>
        <v>0.03</v>
      </c>
      <c r="P119" s="166">
        <v>0</v>
      </c>
      <c r="Q119" s="166">
        <f>ROUND(E119*P119,2)</f>
        <v>0</v>
      </c>
      <c r="R119" s="166"/>
      <c r="S119" s="166" t="s">
        <v>129</v>
      </c>
      <c r="T119" s="166" t="s">
        <v>129</v>
      </c>
      <c r="U119" s="166">
        <v>0.38500000000000001</v>
      </c>
      <c r="V119" s="166">
        <f>ROUND(E119*U119,2)</f>
        <v>3.58</v>
      </c>
      <c r="W119" s="166"/>
      <c r="X119" s="166" t="s">
        <v>130</v>
      </c>
      <c r="Y119" s="161"/>
      <c r="Z119" s="161"/>
      <c r="AA119" s="161"/>
      <c r="AB119" s="161"/>
      <c r="AC119" s="161"/>
      <c r="AD119" s="161"/>
      <c r="AE119" s="161"/>
      <c r="AF119" s="161"/>
      <c r="AG119" s="161" t="s">
        <v>131</v>
      </c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</row>
    <row r="120" spans="1:60" outlineLevel="1" x14ac:dyDescent="0.2">
      <c r="A120" s="164"/>
      <c r="B120" s="165"/>
      <c r="C120" s="192" t="s">
        <v>146</v>
      </c>
      <c r="D120" s="167"/>
      <c r="E120" s="168">
        <v>3.74</v>
      </c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1"/>
      <c r="Z120" s="161"/>
      <c r="AA120" s="161"/>
      <c r="AB120" s="161"/>
      <c r="AC120" s="161"/>
      <c r="AD120" s="161"/>
      <c r="AE120" s="161"/>
      <c r="AF120" s="161"/>
      <c r="AG120" s="161" t="s">
        <v>133</v>
      </c>
      <c r="AH120" s="161">
        <v>0</v>
      </c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</row>
    <row r="121" spans="1:60" outlineLevel="1" x14ac:dyDescent="0.2">
      <c r="A121" s="164"/>
      <c r="B121" s="165"/>
      <c r="C121" s="192" t="s">
        <v>235</v>
      </c>
      <c r="D121" s="167"/>
      <c r="E121" s="168">
        <v>0.7</v>
      </c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1"/>
      <c r="Z121" s="161"/>
      <c r="AA121" s="161"/>
      <c r="AB121" s="161"/>
      <c r="AC121" s="161"/>
      <c r="AD121" s="161"/>
      <c r="AE121" s="161"/>
      <c r="AF121" s="161"/>
      <c r="AG121" s="161" t="s">
        <v>133</v>
      </c>
      <c r="AH121" s="161">
        <v>0</v>
      </c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</row>
    <row r="122" spans="1:60" outlineLevel="1" x14ac:dyDescent="0.2">
      <c r="A122" s="164"/>
      <c r="B122" s="165"/>
      <c r="C122" s="192" t="s">
        <v>236</v>
      </c>
      <c r="D122" s="167"/>
      <c r="E122" s="168">
        <v>4.8600000000000003</v>
      </c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1"/>
      <c r="Z122" s="161"/>
      <c r="AA122" s="161"/>
      <c r="AB122" s="161"/>
      <c r="AC122" s="161"/>
      <c r="AD122" s="161"/>
      <c r="AE122" s="161"/>
      <c r="AF122" s="161"/>
      <c r="AG122" s="161" t="s">
        <v>133</v>
      </c>
      <c r="AH122" s="161">
        <v>0</v>
      </c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</row>
    <row r="123" spans="1:60" outlineLevel="1" x14ac:dyDescent="0.2">
      <c r="A123" s="178">
        <v>33</v>
      </c>
      <c r="B123" s="179" t="s">
        <v>237</v>
      </c>
      <c r="C123" s="191" t="s">
        <v>238</v>
      </c>
      <c r="D123" s="180" t="s">
        <v>189</v>
      </c>
      <c r="E123" s="181">
        <v>7</v>
      </c>
      <c r="F123" s="182"/>
      <c r="G123" s="183">
        <f>ROUND(E123*F123,2)</f>
        <v>0</v>
      </c>
      <c r="H123" s="166">
        <v>90.05</v>
      </c>
      <c r="I123" s="166">
        <f>ROUND(E123*H123,2)</f>
        <v>630.35</v>
      </c>
      <c r="J123" s="166">
        <v>55.45</v>
      </c>
      <c r="K123" s="166">
        <f>ROUND(E123*J123,2)</f>
        <v>388.15</v>
      </c>
      <c r="L123" s="166">
        <v>15</v>
      </c>
      <c r="M123" s="166">
        <f>G123*(1+L123/100)</f>
        <v>0</v>
      </c>
      <c r="N123" s="166">
        <v>3.2000000000000003E-4</v>
      </c>
      <c r="O123" s="166">
        <f>ROUND(E123*N123,2)</f>
        <v>0</v>
      </c>
      <c r="P123" s="166">
        <v>0</v>
      </c>
      <c r="Q123" s="166">
        <f>ROUND(E123*P123,2)</f>
        <v>0</v>
      </c>
      <c r="R123" s="166"/>
      <c r="S123" s="166" t="s">
        <v>129</v>
      </c>
      <c r="T123" s="166" t="s">
        <v>129</v>
      </c>
      <c r="U123" s="166">
        <v>0.11</v>
      </c>
      <c r="V123" s="166">
        <f>ROUND(E123*U123,2)</f>
        <v>0.77</v>
      </c>
      <c r="W123" s="166"/>
      <c r="X123" s="166" t="s">
        <v>130</v>
      </c>
      <c r="Y123" s="161"/>
      <c r="Z123" s="161"/>
      <c r="AA123" s="161"/>
      <c r="AB123" s="161"/>
      <c r="AC123" s="161"/>
      <c r="AD123" s="161"/>
      <c r="AE123" s="161"/>
      <c r="AF123" s="161"/>
      <c r="AG123" s="161" t="s">
        <v>131</v>
      </c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</row>
    <row r="124" spans="1:60" outlineLevel="1" x14ac:dyDescent="0.2">
      <c r="A124" s="164"/>
      <c r="B124" s="165"/>
      <c r="C124" s="192" t="s">
        <v>239</v>
      </c>
      <c r="D124" s="167"/>
      <c r="E124" s="168">
        <v>7</v>
      </c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1"/>
      <c r="Z124" s="161"/>
      <c r="AA124" s="161"/>
      <c r="AB124" s="161"/>
      <c r="AC124" s="161"/>
      <c r="AD124" s="161"/>
      <c r="AE124" s="161"/>
      <c r="AF124" s="161"/>
      <c r="AG124" s="161" t="s">
        <v>133</v>
      </c>
      <c r="AH124" s="161">
        <v>0</v>
      </c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</row>
    <row r="125" spans="1:60" outlineLevel="1" x14ac:dyDescent="0.2">
      <c r="A125" s="184">
        <v>34</v>
      </c>
      <c r="B125" s="185" t="s">
        <v>240</v>
      </c>
      <c r="C125" s="193" t="s">
        <v>241</v>
      </c>
      <c r="D125" s="186" t="s">
        <v>0</v>
      </c>
      <c r="E125" s="187">
        <v>57.893999999999998</v>
      </c>
      <c r="F125" s="188"/>
      <c r="G125" s="189">
        <f>ROUND(E125*F125,2)</f>
        <v>0</v>
      </c>
      <c r="H125" s="166">
        <v>0</v>
      </c>
      <c r="I125" s="166">
        <f>ROUND(E125*H125,2)</f>
        <v>0</v>
      </c>
      <c r="J125" s="166">
        <v>4.1500000000000004</v>
      </c>
      <c r="K125" s="166">
        <f>ROUND(E125*J125,2)</f>
        <v>240.26</v>
      </c>
      <c r="L125" s="166">
        <v>15</v>
      </c>
      <c r="M125" s="166">
        <f>G125*(1+L125/100)</f>
        <v>0</v>
      </c>
      <c r="N125" s="166">
        <v>0</v>
      </c>
      <c r="O125" s="166">
        <f>ROUND(E125*N125,2)</f>
        <v>0</v>
      </c>
      <c r="P125" s="166">
        <v>0</v>
      </c>
      <c r="Q125" s="166">
        <f>ROUND(E125*P125,2)</f>
        <v>0</v>
      </c>
      <c r="R125" s="166"/>
      <c r="S125" s="166" t="s">
        <v>129</v>
      </c>
      <c r="T125" s="166" t="s">
        <v>129</v>
      </c>
      <c r="U125" s="166">
        <v>0</v>
      </c>
      <c r="V125" s="166">
        <f>ROUND(E125*U125,2)</f>
        <v>0</v>
      </c>
      <c r="W125" s="166"/>
      <c r="X125" s="166" t="s">
        <v>231</v>
      </c>
      <c r="Y125" s="161"/>
      <c r="Z125" s="161"/>
      <c r="AA125" s="161"/>
      <c r="AB125" s="161"/>
      <c r="AC125" s="161"/>
      <c r="AD125" s="161"/>
      <c r="AE125" s="161"/>
      <c r="AF125" s="161"/>
      <c r="AG125" s="161" t="s">
        <v>232</v>
      </c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</row>
    <row r="126" spans="1:60" x14ac:dyDescent="0.2">
      <c r="A126" s="172" t="s">
        <v>124</v>
      </c>
      <c r="B126" s="173" t="s">
        <v>62</v>
      </c>
      <c r="C126" s="190" t="s">
        <v>63</v>
      </c>
      <c r="D126" s="174"/>
      <c r="E126" s="175"/>
      <c r="F126" s="176"/>
      <c r="G126" s="177">
        <f>SUMIF(AG127:AG127,"&lt;&gt;NOR",G127:G127)</f>
        <v>0</v>
      </c>
      <c r="H126" s="171"/>
      <c r="I126" s="171">
        <f>SUM(I127:I127)</f>
        <v>0</v>
      </c>
      <c r="J126" s="171"/>
      <c r="K126" s="171">
        <f>SUM(K127:K127)</f>
        <v>3000</v>
      </c>
      <c r="L126" s="171"/>
      <c r="M126" s="171">
        <f>SUM(M127:M127)</f>
        <v>0</v>
      </c>
      <c r="N126" s="171"/>
      <c r="O126" s="171">
        <f>SUM(O127:O127)</f>
        <v>0</v>
      </c>
      <c r="P126" s="171"/>
      <c r="Q126" s="171">
        <f>SUM(Q127:Q127)</f>
        <v>0</v>
      </c>
      <c r="R126" s="171"/>
      <c r="S126" s="171"/>
      <c r="T126" s="171"/>
      <c r="U126" s="171"/>
      <c r="V126" s="171">
        <f>SUM(V127:V127)</f>
        <v>0.16</v>
      </c>
      <c r="W126" s="171"/>
      <c r="X126" s="171"/>
      <c r="AG126" t="s">
        <v>125</v>
      </c>
    </row>
    <row r="127" spans="1:60" ht="22.5" outlineLevel="1" x14ac:dyDescent="0.2">
      <c r="A127" s="184">
        <v>35</v>
      </c>
      <c r="B127" s="185" t="s">
        <v>242</v>
      </c>
      <c r="C127" s="193" t="s">
        <v>243</v>
      </c>
      <c r="D127" s="186" t="s">
        <v>244</v>
      </c>
      <c r="E127" s="187">
        <v>1</v>
      </c>
      <c r="F127" s="188"/>
      <c r="G127" s="189">
        <f>ROUND(E127*F127,2)</f>
        <v>0</v>
      </c>
      <c r="H127" s="166">
        <v>0</v>
      </c>
      <c r="I127" s="166">
        <f>ROUND(E127*H127,2)</f>
        <v>0</v>
      </c>
      <c r="J127" s="166">
        <v>3000</v>
      </c>
      <c r="K127" s="166">
        <f>ROUND(E127*J127,2)</f>
        <v>3000</v>
      </c>
      <c r="L127" s="166">
        <v>15</v>
      </c>
      <c r="M127" s="166">
        <f>G127*(1+L127/100)</f>
        <v>0</v>
      </c>
      <c r="N127" s="166">
        <v>0</v>
      </c>
      <c r="O127" s="166">
        <f>ROUND(E127*N127,2)</f>
        <v>0</v>
      </c>
      <c r="P127" s="166">
        <v>0</v>
      </c>
      <c r="Q127" s="166">
        <f>ROUND(E127*P127,2)</f>
        <v>0</v>
      </c>
      <c r="R127" s="166"/>
      <c r="S127" s="166" t="s">
        <v>190</v>
      </c>
      <c r="T127" s="166" t="s">
        <v>141</v>
      </c>
      <c r="U127" s="166">
        <v>0.157</v>
      </c>
      <c r="V127" s="166">
        <f>ROUND(E127*U127,2)</f>
        <v>0.16</v>
      </c>
      <c r="W127" s="166"/>
      <c r="X127" s="166" t="s">
        <v>130</v>
      </c>
      <c r="Y127" s="161"/>
      <c r="Z127" s="161"/>
      <c r="AA127" s="161"/>
      <c r="AB127" s="161"/>
      <c r="AC127" s="161"/>
      <c r="AD127" s="161"/>
      <c r="AE127" s="161"/>
      <c r="AF127" s="161"/>
      <c r="AG127" s="161" t="s">
        <v>131</v>
      </c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</row>
    <row r="128" spans="1:60" x14ac:dyDescent="0.2">
      <c r="A128" s="172" t="s">
        <v>124</v>
      </c>
      <c r="B128" s="173" t="s">
        <v>64</v>
      </c>
      <c r="C128" s="190" t="s">
        <v>65</v>
      </c>
      <c r="D128" s="174"/>
      <c r="E128" s="175"/>
      <c r="F128" s="176"/>
      <c r="G128" s="177">
        <f>SUMIF(AG129:AG136,"&lt;&gt;NOR",G129:G136)</f>
        <v>0</v>
      </c>
      <c r="H128" s="171"/>
      <c r="I128" s="171">
        <f>SUM(I129:I136)</f>
        <v>559.49</v>
      </c>
      <c r="J128" s="171"/>
      <c r="K128" s="171">
        <f>SUM(K129:K136)</f>
        <v>2880.09</v>
      </c>
      <c r="L128" s="171"/>
      <c r="M128" s="171">
        <f>SUM(M129:M136)</f>
        <v>0</v>
      </c>
      <c r="N128" s="171"/>
      <c r="O128" s="171">
        <f>SUM(O129:O136)</f>
        <v>0</v>
      </c>
      <c r="P128" s="171"/>
      <c r="Q128" s="171">
        <f>SUM(Q129:Q136)</f>
        <v>0</v>
      </c>
      <c r="R128" s="171"/>
      <c r="S128" s="171"/>
      <c r="T128" s="171"/>
      <c r="U128" s="171"/>
      <c r="V128" s="171">
        <f>SUM(V129:V136)</f>
        <v>3.77</v>
      </c>
      <c r="W128" s="171"/>
      <c r="X128" s="171"/>
      <c r="AG128" t="s">
        <v>125</v>
      </c>
    </row>
    <row r="129" spans="1:60" outlineLevel="1" x14ac:dyDescent="0.2">
      <c r="A129" s="184">
        <v>36</v>
      </c>
      <c r="B129" s="185" t="s">
        <v>245</v>
      </c>
      <c r="C129" s="193" t="s">
        <v>246</v>
      </c>
      <c r="D129" s="186" t="s">
        <v>189</v>
      </c>
      <c r="E129" s="187">
        <v>3</v>
      </c>
      <c r="F129" s="188"/>
      <c r="G129" s="189">
        <f>ROUND(E129*F129,2)</f>
        <v>0</v>
      </c>
      <c r="H129" s="166">
        <v>184.91</v>
      </c>
      <c r="I129" s="166">
        <f>ROUND(E129*H129,2)</f>
        <v>554.73</v>
      </c>
      <c r="J129" s="166">
        <v>266.08999999999997</v>
      </c>
      <c r="K129" s="166">
        <f>ROUND(E129*J129,2)</f>
        <v>798.27</v>
      </c>
      <c r="L129" s="166">
        <v>15</v>
      </c>
      <c r="M129" s="166">
        <f>G129*(1+L129/100)</f>
        <v>0</v>
      </c>
      <c r="N129" s="166">
        <v>5.1999999999999995E-4</v>
      </c>
      <c r="O129" s="166">
        <f>ROUND(E129*N129,2)</f>
        <v>0</v>
      </c>
      <c r="P129" s="166">
        <v>0</v>
      </c>
      <c r="Q129" s="166">
        <f>ROUND(E129*P129,2)</f>
        <v>0</v>
      </c>
      <c r="R129" s="166"/>
      <c r="S129" s="166" t="s">
        <v>129</v>
      </c>
      <c r="T129" s="166" t="s">
        <v>129</v>
      </c>
      <c r="U129" s="166">
        <v>0.52900000000000003</v>
      </c>
      <c r="V129" s="166">
        <f>ROUND(E129*U129,2)</f>
        <v>1.59</v>
      </c>
      <c r="W129" s="166"/>
      <c r="X129" s="166" t="s">
        <v>130</v>
      </c>
      <c r="Y129" s="161"/>
      <c r="Z129" s="161"/>
      <c r="AA129" s="161"/>
      <c r="AB129" s="161"/>
      <c r="AC129" s="161"/>
      <c r="AD129" s="161"/>
      <c r="AE129" s="161"/>
      <c r="AF129" s="161"/>
      <c r="AG129" s="161" t="s">
        <v>131</v>
      </c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</row>
    <row r="130" spans="1:60" outlineLevel="1" x14ac:dyDescent="0.2">
      <c r="A130" s="184">
        <v>37</v>
      </c>
      <c r="B130" s="185" t="s">
        <v>247</v>
      </c>
      <c r="C130" s="193" t="s">
        <v>248</v>
      </c>
      <c r="D130" s="186" t="s">
        <v>224</v>
      </c>
      <c r="E130" s="187">
        <v>1</v>
      </c>
      <c r="F130" s="188"/>
      <c r="G130" s="189">
        <f>ROUND(E130*F130,2)</f>
        <v>0</v>
      </c>
      <c r="H130" s="166">
        <v>0</v>
      </c>
      <c r="I130" s="166">
        <f>ROUND(E130*H130,2)</f>
        <v>0</v>
      </c>
      <c r="J130" s="166">
        <v>79.2</v>
      </c>
      <c r="K130" s="166">
        <f>ROUND(E130*J130,2)</f>
        <v>79.2</v>
      </c>
      <c r="L130" s="166">
        <v>15</v>
      </c>
      <c r="M130" s="166">
        <f>G130*(1+L130/100)</f>
        <v>0</v>
      </c>
      <c r="N130" s="166">
        <v>0</v>
      </c>
      <c r="O130" s="166">
        <f>ROUND(E130*N130,2)</f>
        <v>0</v>
      </c>
      <c r="P130" s="166">
        <v>0</v>
      </c>
      <c r="Q130" s="166">
        <f>ROUND(E130*P130,2)</f>
        <v>0</v>
      </c>
      <c r="R130" s="166"/>
      <c r="S130" s="166" t="s">
        <v>129</v>
      </c>
      <c r="T130" s="166" t="s">
        <v>129</v>
      </c>
      <c r="U130" s="166">
        <v>0.157</v>
      </c>
      <c r="V130" s="166">
        <f>ROUND(E130*U130,2)</f>
        <v>0.16</v>
      </c>
      <c r="W130" s="166"/>
      <c r="X130" s="166" t="s">
        <v>130</v>
      </c>
      <c r="Y130" s="161"/>
      <c r="Z130" s="161"/>
      <c r="AA130" s="161"/>
      <c r="AB130" s="161"/>
      <c r="AC130" s="161"/>
      <c r="AD130" s="161"/>
      <c r="AE130" s="161"/>
      <c r="AF130" s="161"/>
      <c r="AG130" s="161" t="s">
        <v>131</v>
      </c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</row>
    <row r="131" spans="1:60" outlineLevel="1" x14ac:dyDescent="0.2">
      <c r="A131" s="184">
        <v>38</v>
      </c>
      <c r="B131" s="185" t="s">
        <v>249</v>
      </c>
      <c r="C131" s="193" t="s">
        <v>250</v>
      </c>
      <c r="D131" s="186" t="s">
        <v>224</v>
      </c>
      <c r="E131" s="187">
        <v>3</v>
      </c>
      <c r="F131" s="188"/>
      <c r="G131" s="189">
        <f>ROUND(E131*F131,2)</f>
        <v>0</v>
      </c>
      <c r="H131" s="166">
        <v>0</v>
      </c>
      <c r="I131" s="166">
        <f>ROUND(E131*H131,2)</f>
        <v>0</v>
      </c>
      <c r="J131" s="166">
        <v>87.7</v>
      </c>
      <c r="K131" s="166">
        <f>ROUND(E131*J131,2)</f>
        <v>263.10000000000002</v>
      </c>
      <c r="L131" s="166">
        <v>15</v>
      </c>
      <c r="M131" s="166">
        <f>G131*(1+L131/100)</f>
        <v>0</v>
      </c>
      <c r="N131" s="166">
        <v>0</v>
      </c>
      <c r="O131" s="166">
        <f>ROUND(E131*N131,2)</f>
        <v>0</v>
      </c>
      <c r="P131" s="166">
        <v>0</v>
      </c>
      <c r="Q131" s="166">
        <f>ROUND(E131*P131,2)</f>
        <v>0</v>
      </c>
      <c r="R131" s="166"/>
      <c r="S131" s="166" t="s">
        <v>129</v>
      </c>
      <c r="T131" s="166" t="s">
        <v>129</v>
      </c>
      <c r="U131" s="166">
        <v>0.17399999999999999</v>
      </c>
      <c r="V131" s="166">
        <f>ROUND(E131*U131,2)</f>
        <v>0.52</v>
      </c>
      <c r="W131" s="166"/>
      <c r="X131" s="166" t="s">
        <v>130</v>
      </c>
      <c r="Y131" s="161"/>
      <c r="Z131" s="161"/>
      <c r="AA131" s="161"/>
      <c r="AB131" s="161"/>
      <c r="AC131" s="161"/>
      <c r="AD131" s="161"/>
      <c r="AE131" s="161"/>
      <c r="AF131" s="161"/>
      <c r="AG131" s="161" t="s">
        <v>131</v>
      </c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</row>
    <row r="132" spans="1:60" outlineLevel="1" x14ac:dyDescent="0.2">
      <c r="A132" s="184">
        <v>39</v>
      </c>
      <c r="B132" s="185" t="s">
        <v>251</v>
      </c>
      <c r="C132" s="193" t="s">
        <v>252</v>
      </c>
      <c r="D132" s="186" t="s">
        <v>224</v>
      </c>
      <c r="E132" s="187">
        <v>1</v>
      </c>
      <c r="F132" s="188"/>
      <c r="G132" s="189">
        <f>ROUND(E132*F132,2)</f>
        <v>0</v>
      </c>
      <c r="H132" s="166">
        <v>0</v>
      </c>
      <c r="I132" s="166">
        <f>ROUND(E132*H132,2)</f>
        <v>0</v>
      </c>
      <c r="J132" s="166">
        <v>130.5</v>
      </c>
      <c r="K132" s="166">
        <f>ROUND(E132*J132,2)</f>
        <v>130.5</v>
      </c>
      <c r="L132" s="166">
        <v>15</v>
      </c>
      <c r="M132" s="166">
        <f>G132*(1+L132/100)</f>
        <v>0</v>
      </c>
      <c r="N132" s="166">
        <v>0</v>
      </c>
      <c r="O132" s="166">
        <f>ROUND(E132*N132,2)</f>
        <v>0</v>
      </c>
      <c r="P132" s="166">
        <v>0</v>
      </c>
      <c r="Q132" s="166">
        <f>ROUND(E132*P132,2)</f>
        <v>0</v>
      </c>
      <c r="R132" s="166"/>
      <c r="S132" s="166" t="s">
        <v>129</v>
      </c>
      <c r="T132" s="166" t="s">
        <v>129</v>
      </c>
      <c r="U132" s="166">
        <v>0.25900000000000001</v>
      </c>
      <c r="V132" s="166">
        <f>ROUND(E132*U132,2)</f>
        <v>0.26</v>
      </c>
      <c r="W132" s="166"/>
      <c r="X132" s="166" t="s">
        <v>130</v>
      </c>
      <c r="Y132" s="161"/>
      <c r="Z132" s="161"/>
      <c r="AA132" s="161"/>
      <c r="AB132" s="161"/>
      <c r="AC132" s="161"/>
      <c r="AD132" s="161"/>
      <c r="AE132" s="161"/>
      <c r="AF132" s="161"/>
      <c r="AG132" s="161" t="s">
        <v>131</v>
      </c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</row>
    <row r="133" spans="1:60" outlineLevel="1" x14ac:dyDescent="0.2">
      <c r="A133" s="184">
        <v>40</v>
      </c>
      <c r="B133" s="185" t="s">
        <v>253</v>
      </c>
      <c r="C133" s="193" t="s">
        <v>254</v>
      </c>
      <c r="D133" s="186" t="s">
        <v>189</v>
      </c>
      <c r="E133" s="187">
        <v>7</v>
      </c>
      <c r="F133" s="188"/>
      <c r="G133" s="189">
        <f>ROUND(E133*F133,2)</f>
        <v>0</v>
      </c>
      <c r="H133" s="166">
        <v>0.68</v>
      </c>
      <c r="I133" s="166">
        <f>ROUND(E133*H133,2)</f>
        <v>4.76</v>
      </c>
      <c r="J133" s="166">
        <v>24.22</v>
      </c>
      <c r="K133" s="166">
        <f>ROUND(E133*J133,2)</f>
        <v>169.54</v>
      </c>
      <c r="L133" s="166">
        <v>15</v>
      </c>
      <c r="M133" s="166">
        <f>G133*(1+L133/100)</f>
        <v>0</v>
      </c>
      <c r="N133" s="166">
        <v>0</v>
      </c>
      <c r="O133" s="166">
        <f>ROUND(E133*N133,2)</f>
        <v>0</v>
      </c>
      <c r="P133" s="166">
        <v>0</v>
      </c>
      <c r="Q133" s="166">
        <f>ROUND(E133*P133,2)</f>
        <v>0</v>
      </c>
      <c r="R133" s="166"/>
      <c r="S133" s="166" t="s">
        <v>129</v>
      </c>
      <c r="T133" s="166" t="s">
        <v>129</v>
      </c>
      <c r="U133" s="166">
        <v>4.8000000000000001E-2</v>
      </c>
      <c r="V133" s="166">
        <f>ROUND(E133*U133,2)</f>
        <v>0.34</v>
      </c>
      <c r="W133" s="166"/>
      <c r="X133" s="166" t="s">
        <v>130</v>
      </c>
      <c r="Y133" s="161"/>
      <c r="Z133" s="161"/>
      <c r="AA133" s="161"/>
      <c r="AB133" s="161"/>
      <c r="AC133" s="161"/>
      <c r="AD133" s="161"/>
      <c r="AE133" s="161"/>
      <c r="AF133" s="161"/>
      <c r="AG133" s="161" t="s">
        <v>131</v>
      </c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</row>
    <row r="134" spans="1:60" outlineLevel="1" x14ac:dyDescent="0.2">
      <c r="A134" s="184">
        <v>41</v>
      </c>
      <c r="B134" s="185" t="s">
        <v>255</v>
      </c>
      <c r="C134" s="193" t="s">
        <v>256</v>
      </c>
      <c r="D134" s="186" t="s">
        <v>224</v>
      </c>
      <c r="E134" s="187">
        <v>2</v>
      </c>
      <c r="F134" s="188"/>
      <c r="G134" s="189">
        <f>ROUND(E134*F134,2)</f>
        <v>0</v>
      </c>
      <c r="H134" s="166">
        <v>0</v>
      </c>
      <c r="I134" s="166">
        <f>ROUND(E134*H134,2)</f>
        <v>0</v>
      </c>
      <c r="J134" s="166">
        <v>238.5</v>
      </c>
      <c r="K134" s="166">
        <f>ROUND(E134*J134,2)</f>
        <v>477</v>
      </c>
      <c r="L134" s="166">
        <v>15</v>
      </c>
      <c r="M134" s="166">
        <f>G134*(1+L134/100)</f>
        <v>0</v>
      </c>
      <c r="N134" s="166">
        <v>0</v>
      </c>
      <c r="O134" s="166">
        <f>ROUND(E134*N134,2)</f>
        <v>0</v>
      </c>
      <c r="P134" s="166">
        <v>0</v>
      </c>
      <c r="Q134" s="166">
        <f>ROUND(E134*P134,2)</f>
        <v>0</v>
      </c>
      <c r="R134" s="166"/>
      <c r="S134" s="166" t="s">
        <v>129</v>
      </c>
      <c r="T134" s="166" t="s">
        <v>178</v>
      </c>
      <c r="U134" s="166">
        <v>0.45</v>
      </c>
      <c r="V134" s="166">
        <f>ROUND(E134*U134,2)</f>
        <v>0.9</v>
      </c>
      <c r="W134" s="166"/>
      <c r="X134" s="166" t="s">
        <v>130</v>
      </c>
      <c r="Y134" s="161"/>
      <c r="Z134" s="161"/>
      <c r="AA134" s="161"/>
      <c r="AB134" s="161"/>
      <c r="AC134" s="161"/>
      <c r="AD134" s="161"/>
      <c r="AE134" s="161"/>
      <c r="AF134" s="161"/>
      <c r="AG134" s="161" t="s">
        <v>131</v>
      </c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</row>
    <row r="135" spans="1:60" ht="22.5" outlineLevel="1" x14ac:dyDescent="0.2">
      <c r="A135" s="184">
        <v>42</v>
      </c>
      <c r="B135" s="185" t="s">
        <v>257</v>
      </c>
      <c r="C135" s="193" t="s">
        <v>258</v>
      </c>
      <c r="D135" s="186" t="s">
        <v>140</v>
      </c>
      <c r="E135" s="187">
        <v>2</v>
      </c>
      <c r="F135" s="188"/>
      <c r="G135" s="189">
        <f>ROUND(E135*F135,2)</f>
        <v>0</v>
      </c>
      <c r="H135" s="166">
        <v>0</v>
      </c>
      <c r="I135" s="166">
        <f>ROUND(E135*H135,2)</f>
        <v>0</v>
      </c>
      <c r="J135" s="166">
        <v>450</v>
      </c>
      <c r="K135" s="166">
        <f>ROUND(E135*J135,2)</f>
        <v>900</v>
      </c>
      <c r="L135" s="166">
        <v>15</v>
      </c>
      <c r="M135" s="166">
        <f>G135*(1+L135/100)</f>
        <v>0</v>
      </c>
      <c r="N135" s="166">
        <v>0</v>
      </c>
      <c r="O135" s="166">
        <f>ROUND(E135*N135,2)</f>
        <v>0</v>
      </c>
      <c r="P135" s="166">
        <v>0</v>
      </c>
      <c r="Q135" s="166">
        <f>ROUND(E135*P135,2)</f>
        <v>0</v>
      </c>
      <c r="R135" s="166"/>
      <c r="S135" s="166" t="s">
        <v>190</v>
      </c>
      <c r="T135" s="166" t="s">
        <v>141</v>
      </c>
      <c r="U135" s="166">
        <v>0</v>
      </c>
      <c r="V135" s="166">
        <f>ROUND(E135*U135,2)</f>
        <v>0</v>
      </c>
      <c r="W135" s="166"/>
      <c r="X135" s="166" t="s">
        <v>130</v>
      </c>
      <c r="Y135" s="161"/>
      <c r="Z135" s="161"/>
      <c r="AA135" s="161"/>
      <c r="AB135" s="161"/>
      <c r="AC135" s="161"/>
      <c r="AD135" s="161"/>
      <c r="AE135" s="161"/>
      <c r="AF135" s="161"/>
      <c r="AG135" s="161" t="s">
        <v>131</v>
      </c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</row>
    <row r="136" spans="1:60" outlineLevel="1" x14ac:dyDescent="0.2">
      <c r="A136" s="184">
        <v>43</v>
      </c>
      <c r="B136" s="185" t="s">
        <v>259</v>
      </c>
      <c r="C136" s="193" t="s">
        <v>260</v>
      </c>
      <c r="D136" s="186" t="s">
        <v>0</v>
      </c>
      <c r="E136" s="187">
        <v>33.771000000000001</v>
      </c>
      <c r="F136" s="188"/>
      <c r="G136" s="189">
        <f>ROUND(E136*F136,2)</f>
        <v>0</v>
      </c>
      <c r="H136" s="166">
        <v>0</v>
      </c>
      <c r="I136" s="166">
        <f>ROUND(E136*H136,2)</f>
        <v>0</v>
      </c>
      <c r="J136" s="166">
        <v>1.85</v>
      </c>
      <c r="K136" s="166">
        <f>ROUND(E136*J136,2)</f>
        <v>62.48</v>
      </c>
      <c r="L136" s="166">
        <v>15</v>
      </c>
      <c r="M136" s="166">
        <f>G136*(1+L136/100)</f>
        <v>0</v>
      </c>
      <c r="N136" s="166">
        <v>0</v>
      </c>
      <c r="O136" s="166">
        <f>ROUND(E136*N136,2)</f>
        <v>0</v>
      </c>
      <c r="P136" s="166">
        <v>0</v>
      </c>
      <c r="Q136" s="166">
        <f>ROUND(E136*P136,2)</f>
        <v>0</v>
      </c>
      <c r="R136" s="166"/>
      <c r="S136" s="166" t="s">
        <v>129</v>
      </c>
      <c r="T136" s="166" t="s">
        <v>178</v>
      </c>
      <c r="U136" s="166">
        <v>0</v>
      </c>
      <c r="V136" s="166">
        <f>ROUND(E136*U136,2)</f>
        <v>0</v>
      </c>
      <c r="W136" s="166"/>
      <c r="X136" s="166" t="s">
        <v>231</v>
      </c>
      <c r="Y136" s="161"/>
      <c r="Z136" s="161"/>
      <c r="AA136" s="161"/>
      <c r="AB136" s="161"/>
      <c r="AC136" s="161"/>
      <c r="AD136" s="161"/>
      <c r="AE136" s="161"/>
      <c r="AF136" s="161"/>
      <c r="AG136" s="161" t="s">
        <v>232</v>
      </c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</row>
    <row r="137" spans="1:60" x14ac:dyDescent="0.2">
      <c r="A137" s="172" t="s">
        <v>124</v>
      </c>
      <c r="B137" s="173" t="s">
        <v>66</v>
      </c>
      <c r="C137" s="190" t="s">
        <v>67</v>
      </c>
      <c r="D137" s="174"/>
      <c r="E137" s="175"/>
      <c r="F137" s="176"/>
      <c r="G137" s="177">
        <f>SUMIF(AG138:AG143,"&lt;&gt;NOR",G138:G143)</f>
        <v>0</v>
      </c>
      <c r="H137" s="171"/>
      <c r="I137" s="171">
        <f>SUM(I138:I143)</f>
        <v>1550.1999999999998</v>
      </c>
      <c r="J137" s="171"/>
      <c r="K137" s="171">
        <f>SUM(K138:K143)</f>
        <v>2963.42</v>
      </c>
      <c r="L137" s="171"/>
      <c r="M137" s="171">
        <f>SUM(M138:M143)</f>
        <v>0</v>
      </c>
      <c r="N137" s="171"/>
      <c r="O137" s="171">
        <f>SUM(O138:O143)</f>
        <v>0.02</v>
      </c>
      <c r="P137" s="171"/>
      <c r="Q137" s="171">
        <f>SUM(Q138:Q143)</f>
        <v>0</v>
      </c>
      <c r="R137" s="171"/>
      <c r="S137" s="171"/>
      <c r="T137" s="171"/>
      <c r="U137" s="171"/>
      <c r="V137" s="171">
        <f>SUM(V138:V143)</f>
        <v>6.3199999999999994</v>
      </c>
      <c r="W137" s="171"/>
      <c r="X137" s="171"/>
      <c r="AG137" t="s">
        <v>125</v>
      </c>
    </row>
    <row r="138" spans="1:60" outlineLevel="1" x14ac:dyDescent="0.2">
      <c r="A138" s="184">
        <v>44</v>
      </c>
      <c r="B138" s="185" t="s">
        <v>261</v>
      </c>
      <c r="C138" s="193" t="s">
        <v>262</v>
      </c>
      <c r="D138" s="186" t="s">
        <v>189</v>
      </c>
      <c r="E138" s="187">
        <v>6</v>
      </c>
      <c r="F138" s="188"/>
      <c r="G138" s="189">
        <f>ROUND(E138*F138,2)</f>
        <v>0</v>
      </c>
      <c r="H138" s="166">
        <v>78.180000000000007</v>
      </c>
      <c r="I138" s="166">
        <f>ROUND(E138*H138,2)</f>
        <v>469.08</v>
      </c>
      <c r="J138" s="166">
        <v>257.82</v>
      </c>
      <c r="K138" s="166">
        <f>ROUND(E138*J138,2)</f>
        <v>1546.92</v>
      </c>
      <c r="L138" s="166">
        <v>15</v>
      </c>
      <c r="M138" s="166">
        <f>G138*(1+L138/100)</f>
        <v>0</v>
      </c>
      <c r="N138" s="166">
        <v>3.9899999999999996E-3</v>
      </c>
      <c r="O138" s="166">
        <f>ROUND(E138*N138,2)</f>
        <v>0.02</v>
      </c>
      <c r="P138" s="166">
        <v>0</v>
      </c>
      <c r="Q138" s="166">
        <f>ROUND(E138*P138,2)</f>
        <v>0</v>
      </c>
      <c r="R138" s="166"/>
      <c r="S138" s="166" t="s">
        <v>129</v>
      </c>
      <c r="T138" s="166" t="s">
        <v>129</v>
      </c>
      <c r="U138" s="166">
        <v>0.54290000000000005</v>
      </c>
      <c r="V138" s="166">
        <f>ROUND(E138*U138,2)</f>
        <v>3.26</v>
      </c>
      <c r="W138" s="166"/>
      <c r="X138" s="166" t="s">
        <v>130</v>
      </c>
      <c r="Y138" s="161"/>
      <c r="Z138" s="161"/>
      <c r="AA138" s="161"/>
      <c r="AB138" s="161"/>
      <c r="AC138" s="161"/>
      <c r="AD138" s="161"/>
      <c r="AE138" s="161"/>
      <c r="AF138" s="161"/>
      <c r="AG138" s="161" t="s">
        <v>131</v>
      </c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</row>
    <row r="139" spans="1:60" ht="22.5" outlineLevel="1" x14ac:dyDescent="0.2">
      <c r="A139" s="184">
        <v>45</v>
      </c>
      <c r="B139" s="185" t="s">
        <v>263</v>
      </c>
      <c r="C139" s="193" t="s">
        <v>264</v>
      </c>
      <c r="D139" s="186" t="s">
        <v>189</v>
      </c>
      <c r="E139" s="187">
        <v>6</v>
      </c>
      <c r="F139" s="188"/>
      <c r="G139" s="189">
        <f>ROUND(E139*F139,2)</f>
        <v>0</v>
      </c>
      <c r="H139" s="166">
        <v>27.39</v>
      </c>
      <c r="I139" s="166">
        <f>ROUND(E139*H139,2)</f>
        <v>164.34</v>
      </c>
      <c r="J139" s="166">
        <v>59.31</v>
      </c>
      <c r="K139" s="166">
        <f>ROUND(E139*J139,2)</f>
        <v>355.86</v>
      </c>
      <c r="L139" s="166">
        <v>15</v>
      </c>
      <c r="M139" s="166">
        <f>G139*(1+L139/100)</f>
        <v>0</v>
      </c>
      <c r="N139" s="166">
        <v>4.0000000000000003E-5</v>
      </c>
      <c r="O139" s="166">
        <f>ROUND(E139*N139,2)</f>
        <v>0</v>
      </c>
      <c r="P139" s="166">
        <v>0</v>
      </c>
      <c r="Q139" s="166">
        <f>ROUND(E139*P139,2)</f>
        <v>0</v>
      </c>
      <c r="R139" s="166"/>
      <c r="S139" s="166" t="s">
        <v>129</v>
      </c>
      <c r="T139" s="166" t="s">
        <v>129</v>
      </c>
      <c r="U139" s="166">
        <v>0.129</v>
      </c>
      <c r="V139" s="166">
        <f>ROUND(E139*U139,2)</f>
        <v>0.77</v>
      </c>
      <c r="W139" s="166"/>
      <c r="X139" s="166" t="s">
        <v>130</v>
      </c>
      <c r="Y139" s="161"/>
      <c r="Z139" s="161"/>
      <c r="AA139" s="161"/>
      <c r="AB139" s="161"/>
      <c r="AC139" s="161"/>
      <c r="AD139" s="161"/>
      <c r="AE139" s="161"/>
      <c r="AF139" s="161"/>
      <c r="AG139" s="161" t="s">
        <v>131</v>
      </c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</row>
    <row r="140" spans="1:60" outlineLevel="1" x14ac:dyDescent="0.2">
      <c r="A140" s="184">
        <v>46</v>
      </c>
      <c r="B140" s="185" t="s">
        <v>265</v>
      </c>
      <c r="C140" s="193" t="s">
        <v>266</v>
      </c>
      <c r="D140" s="186" t="s">
        <v>224</v>
      </c>
      <c r="E140" s="187">
        <v>2</v>
      </c>
      <c r="F140" s="188"/>
      <c r="G140" s="189">
        <f>ROUND(E140*F140,2)</f>
        <v>0</v>
      </c>
      <c r="H140" s="166">
        <v>112.43</v>
      </c>
      <c r="I140" s="166">
        <f>ROUND(E140*H140,2)</f>
        <v>224.86</v>
      </c>
      <c r="J140" s="166">
        <v>118.57</v>
      </c>
      <c r="K140" s="166">
        <f>ROUND(E140*J140,2)</f>
        <v>237.14</v>
      </c>
      <c r="L140" s="166">
        <v>15</v>
      </c>
      <c r="M140" s="166">
        <f>G140*(1+L140/100)</f>
        <v>0</v>
      </c>
      <c r="N140" s="166">
        <v>6.3000000000000003E-4</v>
      </c>
      <c r="O140" s="166">
        <f>ROUND(E140*N140,2)</f>
        <v>0</v>
      </c>
      <c r="P140" s="166">
        <v>0</v>
      </c>
      <c r="Q140" s="166">
        <f>ROUND(E140*P140,2)</f>
        <v>0</v>
      </c>
      <c r="R140" s="166"/>
      <c r="S140" s="166" t="s">
        <v>129</v>
      </c>
      <c r="T140" s="166" t="s">
        <v>129</v>
      </c>
      <c r="U140" s="166">
        <v>0.27200000000000002</v>
      </c>
      <c r="V140" s="166">
        <f>ROUND(E140*U140,2)</f>
        <v>0.54</v>
      </c>
      <c r="W140" s="166"/>
      <c r="X140" s="166" t="s">
        <v>130</v>
      </c>
      <c r="Y140" s="161"/>
      <c r="Z140" s="161"/>
      <c r="AA140" s="161"/>
      <c r="AB140" s="161"/>
      <c r="AC140" s="161"/>
      <c r="AD140" s="161"/>
      <c r="AE140" s="161"/>
      <c r="AF140" s="161"/>
      <c r="AG140" s="161" t="s">
        <v>131</v>
      </c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</row>
    <row r="141" spans="1:60" outlineLevel="1" x14ac:dyDescent="0.2">
      <c r="A141" s="184">
        <v>47</v>
      </c>
      <c r="B141" s="185" t="s">
        <v>267</v>
      </c>
      <c r="C141" s="193" t="s">
        <v>268</v>
      </c>
      <c r="D141" s="186" t="s">
        <v>269</v>
      </c>
      <c r="E141" s="187">
        <v>3</v>
      </c>
      <c r="F141" s="188"/>
      <c r="G141" s="189">
        <f>ROUND(E141*F141,2)</f>
        <v>0</v>
      </c>
      <c r="H141" s="166">
        <v>230.12</v>
      </c>
      <c r="I141" s="166">
        <f>ROUND(E141*H141,2)</f>
        <v>690.36</v>
      </c>
      <c r="J141" s="166">
        <v>235.38</v>
      </c>
      <c r="K141" s="166">
        <f>ROUND(E141*J141,2)</f>
        <v>706.14</v>
      </c>
      <c r="L141" s="166">
        <v>15</v>
      </c>
      <c r="M141" s="166">
        <f>G141*(1+L141/100)</f>
        <v>0</v>
      </c>
      <c r="N141" s="166">
        <v>1.48E-3</v>
      </c>
      <c r="O141" s="166">
        <f>ROUND(E141*N141,2)</f>
        <v>0</v>
      </c>
      <c r="P141" s="166">
        <v>0</v>
      </c>
      <c r="Q141" s="166">
        <f>ROUND(E141*P141,2)</f>
        <v>0</v>
      </c>
      <c r="R141" s="166"/>
      <c r="S141" s="166" t="s">
        <v>129</v>
      </c>
      <c r="T141" s="166" t="s">
        <v>129</v>
      </c>
      <c r="U141" s="166">
        <v>0.54</v>
      </c>
      <c r="V141" s="166">
        <f>ROUND(E141*U141,2)</f>
        <v>1.62</v>
      </c>
      <c r="W141" s="166"/>
      <c r="X141" s="166" t="s">
        <v>130</v>
      </c>
      <c r="Y141" s="161"/>
      <c r="Z141" s="161"/>
      <c r="AA141" s="161"/>
      <c r="AB141" s="161"/>
      <c r="AC141" s="161"/>
      <c r="AD141" s="161"/>
      <c r="AE141" s="161"/>
      <c r="AF141" s="161"/>
      <c r="AG141" s="161" t="s">
        <v>131</v>
      </c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</row>
    <row r="142" spans="1:60" outlineLevel="1" x14ac:dyDescent="0.2">
      <c r="A142" s="184">
        <v>48</v>
      </c>
      <c r="B142" s="185" t="s">
        <v>270</v>
      </c>
      <c r="C142" s="193" t="s">
        <v>271</v>
      </c>
      <c r="D142" s="186" t="s">
        <v>189</v>
      </c>
      <c r="E142" s="187">
        <v>6</v>
      </c>
      <c r="F142" s="188"/>
      <c r="G142" s="189">
        <f>ROUND(E142*F142,2)</f>
        <v>0</v>
      </c>
      <c r="H142" s="166">
        <v>0.26</v>
      </c>
      <c r="I142" s="166">
        <f>ROUND(E142*H142,2)</f>
        <v>1.56</v>
      </c>
      <c r="J142" s="166">
        <v>10.64</v>
      </c>
      <c r="K142" s="166">
        <f>ROUND(E142*J142,2)</f>
        <v>63.84</v>
      </c>
      <c r="L142" s="166">
        <v>15</v>
      </c>
      <c r="M142" s="166">
        <f>G142*(1+L142/100)</f>
        <v>0</v>
      </c>
      <c r="N142" s="166">
        <v>0</v>
      </c>
      <c r="O142" s="166">
        <f>ROUND(E142*N142,2)</f>
        <v>0</v>
      </c>
      <c r="P142" s="166">
        <v>0</v>
      </c>
      <c r="Q142" s="166">
        <f>ROUND(E142*P142,2)</f>
        <v>0</v>
      </c>
      <c r="R142" s="166"/>
      <c r="S142" s="166" t="s">
        <v>129</v>
      </c>
      <c r="T142" s="166" t="s">
        <v>129</v>
      </c>
      <c r="U142" s="166">
        <v>2.1000000000000001E-2</v>
      </c>
      <c r="V142" s="166">
        <f>ROUND(E142*U142,2)</f>
        <v>0.13</v>
      </c>
      <c r="W142" s="166"/>
      <c r="X142" s="166" t="s">
        <v>130</v>
      </c>
      <c r="Y142" s="161"/>
      <c r="Z142" s="161"/>
      <c r="AA142" s="161"/>
      <c r="AB142" s="161"/>
      <c r="AC142" s="161"/>
      <c r="AD142" s="161"/>
      <c r="AE142" s="161"/>
      <c r="AF142" s="161"/>
      <c r="AG142" s="161" t="s">
        <v>131</v>
      </c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</row>
    <row r="143" spans="1:60" outlineLevel="1" x14ac:dyDescent="0.2">
      <c r="A143" s="184">
        <v>49</v>
      </c>
      <c r="B143" s="185" t="s">
        <v>272</v>
      </c>
      <c r="C143" s="193" t="s">
        <v>273</v>
      </c>
      <c r="D143" s="186" t="s">
        <v>0</v>
      </c>
      <c r="E143" s="187">
        <v>44.600999999999999</v>
      </c>
      <c r="F143" s="188"/>
      <c r="G143" s="189">
        <f>ROUND(E143*F143,2)</f>
        <v>0</v>
      </c>
      <c r="H143" s="166">
        <v>0</v>
      </c>
      <c r="I143" s="166">
        <f>ROUND(E143*H143,2)</f>
        <v>0</v>
      </c>
      <c r="J143" s="166">
        <v>1.2</v>
      </c>
      <c r="K143" s="166">
        <f>ROUND(E143*J143,2)</f>
        <v>53.52</v>
      </c>
      <c r="L143" s="166">
        <v>15</v>
      </c>
      <c r="M143" s="166">
        <f>G143*(1+L143/100)</f>
        <v>0</v>
      </c>
      <c r="N143" s="166">
        <v>0</v>
      </c>
      <c r="O143" s="166">
        <f>ROUND(E143*N143,2)</f>
        <v>0</v>
      </c>
      <c r="P143" s="166">
        <v>0</v>
      </c>
      <c r="Q143" s="166">
        <f>ROUND(E143*P143,2)</f>
        <v>0</v>
      </c>
      <c r="R143" s="166"/>
      <c r="S143" s="166" t="s">
        <v>129</v>
      </c>
      <c r="T143" s="166" t="s">
        <v>178</v>
      </c>
      <c r="U143" s="166">
        <v>0</v>
      </c>
      <c r="V143" s="166">
        <f>ROUND(E143*U143,2)</f>
        <v>0</v>
      </c>
      <c r="W143" s="166"/>
      <c r="X143" s="166" t="s">
        <v>231</v>
      </c>
      <c r="Y143" s="161"/>
      <c r="Z143" s="161"/>
      <c r="AA143" s="161"/>
      <c r="AB143" s="161"/>
      <c r="AC143" s="161"/>
      <c r="AD143" s="161"/>
      <c r="AE143" s="161"/>
      <c r="AF143" s="161"/>
      <c r="AG143" s="161" t="s">
        <v>232</v>
      </c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</row>
    <row r="144" spans="1:60" x14ac:dyDescent="0.2">
      <c r="A144" s="172" t="s">
        <v>124</v>
      </c>
      <c r="B144" s="173" t="s">
        <v>68</v>
      </c>
      <c r="C144" s="190" t="s">
        <v>69</v>
      </c>
      <c r="D144" s="174"/>
      <c r="E144" s="175"/>
      <c r="F144" s="176"/>
      <c r="G144" s="177">
        <f>SUMIF(AG145:AG151,"&lt;&gt;NOR",G145:G151)</f>
        <v>0</v>
      </c>
      <c r="H144" s="171"/>
      <c r="I144" s="171">
        <f>SUM(I145:I151)</f>
        <v>3482.92</v>
      </c>
      <c r="J144" s="171"/>
      <c r="K144" s="171">
        <f>SUM(K145:K151)</f>
        <v>3938.58</v>
      </c>
      <c r="L144" s="171"/>
      <c r="M144" s="171">
        <f>SUM(M145:M151)</f>
        <v>0</v>
      </c>
      <c r="N144" s="171"/>
      <c r="O144" s="171">
        <f>SUM(O145:O151)</f>
        <v>0</v>
      </c>
      <c r="P144" s="171"/>
      <c r="Q144" s="171">
        <f>SUM(Q145:Q151)</f>
        <v>0</v>
      </c>
      <c r="R144" s="171"/>
      <c r="S144" s="171"/>
      <c r="T144" s="171"/>
      <c r="U144" s="171"/>
      <c r="V144" s="171">
        <f>SUM(V145:V151)</f>
        <v>1.5699999999999998</v>
      </c>
      <c r="W144" s="171"/>
      <c r="X144" s="171"/>
      <c r="AG144" t="s">
        <v>125</v>
      </c>
    </row>
    <row r="145" spans="1:60" outlineLevel="1" x14ac:dyDescent="0.2">
      <c r="A145" s="184">
        <v>50</v>
      </c>
      <c r="B145" s="185" t="s">
        <v>274</v>
      </c>
      <c r="C145" s="193" t="s">
        <v>275</v>
      </c>
      <c r="D145" s="186" t="s">
        <v>189</v>
      </c>
      <c r="E145" s="187">
        <v>2</v>
      </c>
      <c r="F145" s="188"/>
      <c r="G145" s="189">
        <f>ROUND(E145*F145,2)</f>
        <v>0</v>
      </c>
      <c r="H145" s="166">
        <v>265.29000000000002</v>
      </c>
      <c r="I145" s="166">
        <f>ROUND(E145*H145,2)</f>
        <v>530.58000000000004</v>
      </c>
      <c r="J145" s="166">
        <v>166.71</v>
      </c>
      <c r="K145" s="166">
        <f>ROUND(E145*J145,2)</f>
        <v>333.42</v>
      </c>
      <c r="L145" s="166">
        <v>15</v>
      </c>
      <c r="M145" s="166">
        <f>G145*(1+L145/100)</f>
        <v>0</v>
      </c>
      <c r="N145" s="166">
        <v>7.9000000000000001E-4</v>
      </c>
      <c r="O145" s="166">
        <f>ROUND(E145*N145,2)</f>
        <v>0</v>
      </c>
      <c r="P145" s="166">
        <v>0</v>
      </c>
      <c r="Q145" s="166">
        <f>ROUND(E145*P145,2)</f>
        <v>0</v>
      </c>
      <c r="R145" s="166"/>
      <c r="S145" s="166" t="s">
        <v>129</v>
      </c>
      <c r="T145" s="166" t="s">
        <v>129</v>
      </c>
      <c r="U145" s="166">
        <v>0.30869000000000002</v>
      </c>
      <c r="V145" s="166">
        <f>ROUND(E145*U145,2)</f>
        <v>0.62</v>
      </c>
      <c r="W145" s="166"/>
      <c r="X145" s="166" t="s">
        <v>130</v>
      </c>
      <c r="Y145" s="161"/>
      <c r="Z145" s="161"/>
      <c r="AA145" s="161"/>
      <c r="AB145" s="161"/>
      <c r="AC145" s="161"/>
      <c r="AD145" s="161"/>
      <c r="AE145" s="161"/>
      <c r="AF145" s="161"/>
      <c r="AG145" s="161" t="s">
        <v>131</v>
      </c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</row>
    <row r="146" spans="1:60" outlineLevel="1" x14ac:dyDescent="0.2">
      <c r="A146" s="184">
        <v>51</v>
      </c>
      <c r="B146" s="185" t="s">
        <v>276</v>
      </c>
      <c r="C146" s="193" t="s">
        <v>277</v>
      </c>
      <c r="D146" s="186" t="s">
        <v>224</v>
      </c>
      <c r="E146" s="187">
        <v>1</v>
      </c>
      <c r="F146" s="188"/>
      <c r="G146" s="189">
        <f>ROUND(E146*F146,2)</f>
        <v>0</v>
      </c>
      <c r="H146" s="166">
        <v>126.47</v>
      </c>
      <c r="I146" s="166">
        <f>ROUND(E146*H146,2)</f>
        <v>126.47</v>
      </c>
      <c r="J146" s="166">
        <v>234.03</v>
      </c>
      <c r="K146" s="166">
        <f>ROUND(E146*J146,2)</f>
        <v>234.03</v>
      </c>
      <c r="L146" s="166">
        <v>15</v>
      </c>
      <c r="M146" s="166">
        <f>G146*(1+L146/100)</f>
        <v>0</v>
      </c>
      <c r="N146" s="166">
        <v>9.3000000000000005E-4</v>
      </c>
      <c r="O146" s="166">
        <f>ROUND(E146*N146,2)</f>
        <v>0</v>
      </c>
      <c r="P146" s="166">
        <v>0</v>
      </c>
      <c r="Q146" s="166">
        <f>ROUND(E146*P146,2)</f>
        <v>0</v>
      </c>
      <c r="R146" s="166"/>
      <c r="S146" s="166" t="s">
        <v>129</v>
      </c>
      <c r="T146" s="166" t="s">
        <v>129</v>
      </c>
      <c r="U146" s="166">
        <v>0.42399999999999999</v>
      </c>
      <c r="V146" s="166">
        <f>ROUND(E146*U146,2)</f>
        <v>0.42</v>
      </c>
      <c r="W146" s="166"/>
      <c r="X146" s="166" t="s">
        <v>130</v>
      </c>
      <c r="Y146" s="161"/>
      <c r="Z146" s="161"/>
      <c r="AA146" s="161"/>
      <c r="AB146" s="161"/>
      <c r="AC146" s="161"/>
      <c r="AD146" s="161"/>
      <c r="AE146" s="161"/>
      <c r="AF146" s="161"/>
      <c r="AG146" s="161" t="s">
        <v>131</v>
      </c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</row>
    <row r="147" spans="1:60" outlineLevel="1" x14ac:dyDescent="0.2">
      <c r="A147" s="184">
        <v>52</v>
      </c>
      <c r="B147" s="185" t="s">
        <v>278</v>
      </c>
      <c r="C147" s="193" t="s">
        <v>279</v>
      </c>
      <c r="D147" s="186" t="s">
        <v>280</v>
      </c>
      <c r="E147" s="187">
        <v>1</v>
      </c>
      <c r="F147" s="188"/>
      <c r="G147" s="189">
        <f>ROUND(E147*F147,2)</f>
        <v>0</v>
      </c>
      <c r="H147" s="166">
        <v>1802.76</v>
      </c>
      <c r="I147" s="166">
        <f>ROUND(E147*H147,2)</f>
        <v>1802.76</v>
      </c>
      <c r="J147" s="166">
        <v>79.239999999999995</v>
      </c>
      <c r="K147" s="166">
        <f>ROUND(E147*J147,2)</f>
        <v>79.239999999999995</v>
      </c>
      <c r="L147" s="166">
        <v>15</v>
      </c>
      <c r="M147" s="166">
        <f>G147*(1+L147/100)</f>
        <v>0</v>
      </c>
      <c r="N147" s="166">
        <v>1E-3</v>
      </c>
      <c r="O147" s="166">
        <f>ROUND(E147*N147,2)</f>
        <v>0</v>
      </c>
      <c r="P147" s="166">
        <v>0</v>
      </c>
      <c r="Q147" s="166">
        <f>ROUND(E147*P147,2)</f>
        <v>0</v>
      </c>
      <c r="R147" s="166"/>
      <c r="S147" s="166" t="s">
        <v>129</v>
      </c>
      <c r="T147" s="166" t="s">
        <v>129</v>
      </c>
      <c r="U147" s="166">
        <v>0.14499999999999999</v>
      </c>
      <c r="V147" s="166">
        <f>ROUND(E147*U147,2)</f>
        <v>0.15</v>
      </c>
      <c r="W147" s="166"/>
      <c r="X147" s="166" t="s">
        <v>130</v>
      </c>
      <c r="Y147" s="161"/>
      <c r="Z147" s="161"/>
      <c r="AA147" s="161"/>
      <c r="AB147" s="161"/>
      <c r="AC147" s="161"/>
      <c r="AD147" s="161"/>
      <c r="AE147" s="161"/>
      <c r="AF147" s="161"/>
      <c r="AG147" s="161" t="s">
        <v>131</v>
      </c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</row>
    <row r="148" spans="1:60" outlineLevel="1" x14ac:dyDescent="0.2">
      <c r="A148" s="184">
        <v>53</v>
      </c>
      <c r="B148" s="185" t="s">
        <v>281</v>
      </c>
      <c r="C148" s="193" t="s">
        <v>282</v>
      </c>
      <c r="D148" s="186" t="s">
        <v>280</v>
      </c>
      <c r="E148" s="187">
        <v>1</v>
      </c>
      <c r="F148" s="188"/>
      <c r="G148" s="189">
        <f>ROUND(E148*F148,2)</f>
        <v>0</v>
      </c>
      <c r="H148" s="166">
        <v>740.83</v>
      </c>
      <c r="I148" s="166">
        <f>ROUND(E148*H148,2)</f>
        <v>740.83</v>
      </c>
      <c r="J148" s="166">
        <v>90.17</v>
      </c>
      <c r="K148" s="166">
        <f>ROUND(E148*J148,2)</f>
        <v>90.17</v>
      </c>
      <c r="L148" s="166">
        <v>15</v>
      </c>
      <c r="M148" s="166">
        <f>G148*(1+L148/100)</f>
        <v>0</v>
      </c>
      <c r="N148" s="166">
        <v>5.0000000000000001E-4</v>
      </c>
      <c r="O148" s="166">
        <f>ROUND(E148*N148,2)</f>
        <v>0</v>
      </c>
      <c r="P148" s="166">
        <v>0</v>
      </c>
      <c r="Q148" s="166">
        <f>ROUND(E148*P148,2)</f>
        <v>0</v>
      </c>
      <c r="R148" s="166"/>
      <c r="S148" s="166" t="s">
        <v>129</v>
      </c>
      <c r="T148" s="166" t="s">
        <v>129</v>
      </c>
      <c r="U148" s="166">
        <v>0.16500000000000001</v>
      </c>
      <c r="V148" s="166">
        <f>ROUND(E148*U148,2)</f>
        <v>0.17</v>
      </c>
      <c r="W148" s="166"/>
      <c r="X148" s="166" t="s">
        <v>130</v>
      </c>
      <c r="Y148" s="161"/>
      <c r="Z148" s="161"/>
      <c r="AA148" s="161"/>
      <c r="AB148" s="161"/>
      <c r="AC148" s="161"/>
      <c r="AD148" s="161"/>
      <c r="AE148" s="161"/>
      <c r="AF148" s="161"/>
      <c r="AG148" s="161" t="s">
        <v>131</v>
      </c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</row>
    <row r="149" spans="1:60" outlineLevel="1" x14ac:dyDescent="0.2">
      <c r="A149" s="184">
        <v>54</v>
      </c>
      <c r="B149" s="185" t="s">
        <v>283</v>
      </c>
      <c r="C149" s="193" t="s">
        <v>284</v>
      </c>
      <c r="D149" s="186" t="s">
        <v>224</v>
      </c>
      <c r="E149" s="187">
        <v>1</v>
      </c>
      <c r="F149" s="188"/>
      <c r="G149" s="189">
        <f>ROUND(E149*F149,2)</f>
        <v>0</v>
      </c>
      <c r="H149" s="166">
        <v>282.27999999999997</v>
      </c>
      <c r="I149" s="166">
        <f>ROUND(E149*H149,2)</f>
        <v>282.27999999999997</v>
      </c>
      <c r="J149" s="166">
        <v>113.72</v>
      </c>
      <c r="K149" s="166">
        <f>ROUND(E149*J149,2)</f>
        <v>113.72</v>
      </c>
      <c r="L149" s="166">
        <v>15</v>
      </c>
      <c r="M149" s="166">
        <f>G149*(1+L149/100)</f>
        <v>0</v>
      </c>
      <c r="N149" s="166">
        <v>2.5000000000000001E-4</v>
      </c>
      <c r="O149" s="166">
        <f>ROUND(E149*N149,2)</f>
        <v>0</v>
      </c>
      <c r="P149" s="166">
        <v>0</v>
      </c>
      <c r="Q149" s="166">
        <f>ROUND(E149*P149,2)</f>
        <v>0</v>
      </c>
      <c r="R149" s="166"/>
      <c r="S149" s="166" t="s">
        <v>129</v>
      </c>
      <c r="T149" s="166" t="s">
        <v>129</v>
      </c>
      <c r="U149" s="166">
        <v>0.20599999999999999</v>
      </c>
      <c r="V149" s="166">
        <f>ROUND(E149*U149,2)</f>
        <v>0.21</v>
      </c>
      <c r="W149" s="166"/>
      <c r="X149" s="166" t="s">
        <v>130</v>
      </c>
      <c r="Y149" s="161"/>
      <c r="Z149" s="161"/>
      <c r="AA149" s="161"/>
      <c r="AB149" s="161"/>
      <c r="AC149" s="161"/>
      <c r="AD149" s="161"/>
      <c r="AE149" s="161"/>
      <c r="AF149" s="161"/>
      <c r="AG149" s="161" t="s">
        <v>131</v>
      </c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</row>
    <row r="150" spans="1:60" outlineLevel="1" x14ac:dyDescent="0.2">
      <c r="A150" s="184">
        <v>55</v>
      </c>
      <c r="B150" s="185" t="s">
        <v>285</v>
      </c>
      <c r="C150" s="193" t="s">
        <v>286</v>
      </c>
      <c r="D150" s="186" t="s">
        <v>244</v>
      </c>
      <c r="E150" s="187">
        <v>1</v>
      </c>
      <c r="F150" s="188"/>
      <c r="G150" s="189">
        <f>ROUND(E150*F150,2)</f>
        <v>0</v>
      </c>
      <c r="H150" s="166">
        <v>0</v>
      </c>
      <c r="I150" s="166">
        <f>ROUND(E150*H150,2)</f>
        <v>0</v>
      </c>
      <c r="J150" s="166">
        <v>3000</v>
      </c>
      <c r="K150" s="166">
        <f>ROUND(E150*J150,2)</f>
        <v>3000</v>
      </c>
      <c r="L150" s="166">
        <v>15</v>
      </c>
      <c r="M150" s="166">
        <f>G150*(1+L150/100)</f>
        <v>0</v>
      </c>
      <c r="N150" s="166">
        <v>0</v>
      </c>
      <c r="O150" s="166">
        <f>ROUND(E150*N150,2)</f>
        <v>0</v>
      </c>
      <c r="P150" s="166">
        <v>0</v>
      </c>
      <c r="Q150" s="166">
        <f>ROUND(E150*P150,2)</f>
        <v>0</v>
      </c>
      <c r="R150" s="166"/>
      <c r="S150" s="166" t="s">
        <v>190</v>
      </c>
      <c r="T150" s="166" t="s">
        <v>141</v>
      </c>
      <c r="U150" s="166">
        <v>0</v>
      </c>
      <c r="V150" s="166">
        <f>ROUND(E150*U150,2)</f>
        <v>0</v>
      </c>
      <c r="W150" s="166"/>
      <c r="X150" s="166" t="s">
        <v>130</v>
      </c>
      <c r="Y150" s="161"/>
      <c r="Z150" s="161"/>
      <c r="AA150" s="161"/>
      <c r="AB150" s="161"/>
      <c r="AC150" s="161"/>
      <c r="AD150" s="161"/>
      <c r="AE150" s="161"/>
      <c r="AF150" s="161"/>
      <c r="AG150" s="161" t="s">
        <v>131</v>
      </c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</row>
    <row r="151" spans="1:60" outlineLevel="1" x14ac:dyDescent="0.2">
      <c r="A151" s="184">
        <v>56</v>
      </c>
      <c r="B151" s="185" t="s">
        <v>287</v>
      </c>
      <c r="C151" s="193" t="s">
        <v>288</v>
      </c>
      <c r="D151" s="186" t="s">
        <v>0</v>
      </c>
      <c r="E151" s="187">
        <v>73.334999999999994</v>
      </c>
      <c r="F151" s="188"/>
      <c r="G151" s="189">
        <f>ROUND(E151*F151,2)</f>
        <v>0</v>
      </c>
      <c r="H151" s="166">
        <v>0</v>
      </c>
      <c r="I151" s="166">
        <f>ROUND(E151*H151,2)</f>
        <v>0</v>
      </c>
      <c r="J151" s="166">
        <v>1.2</v>
      </c>
      <c r="K151" s="166">
        <f>ROUND(E151*J151,2)</f>
        <v>88</v>
      </c>
      <c r="L151" s="166">
        <v>15</v>
      </c>
      <c r="M151" s="166">
        <f>G151*(1+L151/100)</f>
        <v>0</v>
      </c>
      <c r="N151" s="166">
        <v>0</v>
      </c>
      <c r="O151" s="166">
        <f>ROUND(E151*N151,2)</f>
        <v>0</v>
      </c>
      <c r="P151" s="166">
        <v>0</v>
      </c>
      <c r="Q151" s="166">
        <f>ROUND(E151*P151,2)</f>
        <v>0</v>
      </c>
      <c r="R151" s="166"/>
      <c r="S151" s="166" t="s">
        <v>129</v>
      </c>
      <c r="T151" s="166" t="s">
        <v>129</v>
      </c>
      <c r="U151" s="166">
        <v>0</v>
      </c>
      <c r="V151" s="166">
        <f>ROUND(E151*U151,2)</f>
        <v>0</v>
      </c>
      <c r="W151" s="166"/>
      <c r="X151" s="166" t="s">
        <v>231</v>
      </c>
      <c r="Y151" s="161"/>
      <c r="Z151" s="161"/>
      <c r="AA151" s="161"/>
      <c r="AB151" s="161"/>
      <c r="AC151" s="161"/>
      <c r="AD151" s="161"/>
      <c r="AE151" s="161"/>
      <c r="AF151" s="161"/>
      <c r="AG151" s="161" t="s">
        <v>232</v>
      </c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</row>
    <row r="152" spans="1:60" x14ac:dyDescent="0.2">
      <c r="A152" s="172" t="s">
        <v>124</v>
      </c>
      <c r="B152" s="173" t="s">
        <v>70</v>
      </c>
      <c r="C152" s="190" t="s">
        <v>71</v>
      </c>
      <c r="D152" s="174"/>
      <c r="E152" s="175"/>
      <c r="F152" s="176"/>
      <c r="G152" s="177">
        <f>SUMIF(AG153:AG179,"&lt;&gt;NOR",G153:G179)</f>
        <v>0</v>
      </c>
      <c r="H152" s="171"/>
      <c r="I152" s="171">
        <f>SUM(I153:I179)</f>
        <v>19716.18</v>
      </c>
      <c r="J152" s="171"/>
      <c r="K152" s="171">
        <f>SUM(K153:K179)</f>
        <v>5978.17</v>
      </c>
      <c r="L152" s="171"/>
      <c r="M152" s="171">
        <f>SUM(M153:M179)</f>
        <v>0</v>
      </c>
      <c r="N152" s="171"/>
      <c r="O152" s="171">
        <f>SUM(O153:O179)</f>
        <v>0.05</v>
      </c>
      <c r="P152" s="171"/>
      <c r="Q152" s="171">
        <f>SUM(Q153:Q179)</f>
        <v>0.14000000000000001</v>
      </c>
      <c r="R152" s="171"/>
      <c r="S152" s="171"/>
      <c r="T152" s="171"/>
      <c r="U152" s="171"/>
      <c r="V152" s="171">
        <f>SUM(V153:V179)</f>
        <v>10.58</v>
      </c>
      <c r="W152" s="171"/>
      <c r="X152" s="171"/>
      <c r="AG152" t="s">
        <v>125</v>
      </c>
    </row>
    <row r="153" spans="1:60" ht="22.5" outlineLevel="1" x14ac:dyDescent="0.2">
      <c r="A153" s="184">
        <v>57</v>
      </c>
      <c r="B153" s="185" t="s">
        <v>289</v>
      </c>
      <c r="C153" s="193" t="s">
        <v>290</v>
      </c>
      <c r="D153" s="186" t="s">
        <v>224</v>
      </c>
      <c r="E153" s="187">
        <v>1</v>
      </c>
      <c r="F153" s="188"/>
      <c r="G153" s="189">
        <f>ROUND(E153*F153,2)</f>
        <v>0</v>
      </c>
      <c r="H153" s="166">
        <v>3548.86</v>
      </c>
      <c r="I153" s="166">
        <f>ROUND(E153*H153,2)</f>
        <v>3548.86</v>
      </c>
      <c r="J153" s="166">
        <v>141.13999999999999</v>
      </c>
      <c r="K153" s="166">
        <f>ROUND(E153*J153,2)</f>
        <v>141.13999999999999</v>
      </c>
      <c r="L153" s="166">
        <v>15</v>
      </c>
      <c r="M153" s="166">
        <f>G153*(1+L153/100)</f>
        <v>0</v>
      </c>
      <c r="N153" s="166">
        <v>1.1800000000000001E-3</v>
      </c>
      <c r="O153" s="166">
        <f>ROUND(E153*N153,2)</f>
        <v>0</v>
      </c>
      <c r="P153" s="166">
        <v>0</v>
      </c>
      <c r="Q153" s="166">
        <f>ROUND(E153*P153,2)</f>
        <v>0</v>
      </c>
      <c r="R153" s="166"/>
      <c r="S153" s="166" t="s">
        <v>129</v>
      </c>
      <c r="T153" s="166" t="s">
        <v>141</v>
      </c>
      <c r="U153" s="166">
        <v>0.2</v>
      </c>
      <c r="V153" s="166">
        <f>ROUND(E153*U153,2)</f>
        <v>0.2</v>
      </c>
      <c r="W153" s="166"/>
      <c r="X153" s="166" t="s">
        <v>130</v>
      </c>
      <c r="Y153" s="161"/>
      <c r="Z153" s="161"/>
      <c r="AA153" s="161"/>
      <c r="AB153" s="161"/>
      <c r="AC153" s="161"/>
      <c r="AD153" s="161"/>
      <c r="AE153" s="161"/>
      <c r="AF153" s="161"/>
      <c r="AG153" s="161" t="s">
        <v>131</v>
      </c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</row>
    <row r="154" spans="1:60" ht="22.5" outlineLevel="1" x14ac:dyDescent="0.2">
      <c r="A154" s="184">
        <v>58</v>
      </c>
      <c r="B154" s="185" t="s">
        <v>291</v>
      </c>
      <c r="C154" s="193" t="s">
        <v>292</v>
      </c>
      <c r="D154" s="186" t="s">
        <v>280</v>
      </c>
      <c r="E154" s="187">
        <v>1</v>
      </c>
      <c r="F154" s="188"/>
      <c r="G154" s="189">
        <f>ROUND(E154*F154,2)</f>
        <v>0</v>
      </c>
      <c r="H154" s="166">
        <v>5750.34</v>
      </c>
      <c r="I154" s="166">
        <f>ROUND(E154*H154,2)</f>
        <v>5750.34</v>
      </c>
      <c r="J154" s="166">
        <v>794.66</v>
      </c>
      <c r="K154" s="166">
        <f>ROUND(E154*J154,2)</f>
        <v>794.66</v>
      </c>
      <c r="L154" s="166">
        <v>15</v>
      </c>
      <c r="M154" s="166">
        <f>G154*(1+L154/100)</f>
        <v>0</v>
      </c>
      <c r="N154" s="166">
        <v>2.8719999999999999E-2</v>
      </c>
      <c r="O154" s="166">
        <f>ROUND(E154*N154,2)</f>
        <v>0.03</v>
      </c>
      <c r="P154" s="166">
        <v>0</v>
      </c>
      <c r="Q154" s="166">
        <f>ROUND(E154*P154,2)</f>
        <v>0</v>
      </c>
      <c r="R154" s="166"/>
      <c r="S154" s="166" t="s">
        <v>129</v>
      </c>
      <c r="T154" s="166" t="s">
        <v>178</v>
      </c>
      <c r="U154" s="166">
        <v>1.5</v>
      </c>
      <c r="V154" s="166">
        <f>ROUND(E154*U154,2)</f>
        <v>1.5</v>
      </c>
      <c r="W154" s="166"/>
      <c r="X154" s="166" t="s">
        <v>130</v>
      </c>
      <c r="Y154" s="161"/>
      <c r="Z154" s="161"/>
      <c r="AA154" s="161"/>
      <c r="AB154" s="161"/>
      <c r="AC154" s="161"/>
      <c r="AD154" s="161"/>
      <c r="AE154" s="161"/>
      <c r="AF154" s="161"/>
      <c r="AG154" s="161" t="s">
        <v>131</v>
      </c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</row>
    <row r="155" spans="1:60" outlineLevel="1" x14ac:dyDescent="0.2">
      <c r="A155" s="184">
        <v>59</v>
      </c>
      <c r="B155" s="185" t="s">
        <v>293</v>
      </c>
      <c r="C155" s="193" t="s">
        <v>294</v>
      </c>
      <c r="D155" s="186" t="s">
        <v>280</v>
      </c>
      <c r="E155" s="187">
        <v>1</v>
      </c>
      <c r="F155" s="188"/>
      <c r="G155" s="189">
        <f>ROUND(E155*F155,2)</f>
        <v>0</v>
      </c>
      <c r="H155" s="166">
        <v>563.53</v>
      </c>
      <c r="I155" s="166">
        <f>ROUND(E155*H155,2)</f>
        <v>563.53</v>
      </c>
      <c r="J155" s="166">
        <v>672.47</v>
      </c>
      <c r="K155" s="166">
        <f>ROUND(E155*J155,2)</f>
        <v>672.47</v>
      </c>
      <c r="L155" s="166">
        <v>15</v>
      </c>
      <c r="M155" s="166">
        <f>G155*(1+L155/100)</f>
        <v>0</v>
      </c>
      <c r="N155" s="166">
        <v>1.8600000000000001E-3</v>
      </c>
      <c r="O155" s="166">
        <f>ROUND(E155*N155,2)</f>
        <v>0</v>
      </c>
      <c r="P155" s="166">
        <v>0</v>
      </c>
      <c r="Q155" s="166">
        <f>ROUND(E155*P155,2)</f>
        <v>0</v>
      </c>
      <c r="R155" s="166"/>
      <c r="S155" s="166" t="s">
        <v>129</v>
      </c>
      <c r="T155" s="166" t="s">
        <v>129</v>
      </c>
      <c r="U155" s="166">
        <v>1.3340000000000001</v>
      </c>
      <c r="V155" s="166">
        <f>ROUND(E155*U155,2)</f>
        <v>1.33</v>
      </c>
      <c r="W155" s="166"/>
      <c r="X155" s="166" t="s">
        <v>130</v>
      </c>
      <c r="Y155" s="161"/>
      <c r="Z155" s="161"/>
      <c r="AA155" s="161"/>
      <c r="AB155" s="161"/>
      <c r="AC155" s="161"/>
      <c r="AD155" s="161"/>
      <c r="AE155" s="161"/>
      <c r="AF155" s="161"/>
      <c r="AG155" s="161" t="s">
        <v>131</v>
      </c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</row>
    <row r="156" spans="1:60" outlineLevel="1" x14ac:dyDescent="0.2">
      <c r="A156" s="184">
        <v>60</v>
      </c>
      <c r="B156" s="185" t="s">
        <v>295</v>
      </c>
      <c r="C156" s="193" t="s">
        <v>296</v>
      </c>
      <c r="D156" s="186" t="s">
        <v>280</v>
      </c>
      <c r="E156" s="187">
        <v>1</v>
      </c>
      <c r="F156" s="188"/>
      <c r="G156" s="189">
        <f>ROUND(E156*F156,2)</f>
        <v>0</v>
      </c>
      <c r="H156" s="166">
        <v>95.29</v>
      </c>
      <c r="I156" s="166">
        <f>ROUND(E156*H156,2)</f>
        <v>95.29</v>
      </c>
      <c r="J156" s="166">
        <v>731.71</v>
      </c>
      <c r="K156" s="166">
        <f>ROUND(E156*J156,2)</f>
        <v>731.71</v>
      </c>
      <c r="L156" s="166">
        <v>15</v>
      </c>
      <c r="M156" s="166">
        <f>G156*(1+L156/100)</f>
        <v>0</v>
      </c>
      <c r="N156" s="166">
        <v>1.41E-3</v>
      </c>
      <c r="O156" s="166">
        <f>ROUND(E156*N156,2)</f>
        <v>0</v>
      </c>
      <c r="P156" s="166">
        <v>0</v>
      </c>
      <c r="Q156" s="166">
        <f>ROUND(E156*P156,2)</f>
        <v>0</v>
      </c>
      <c r="R156" s="166"/>
      <c r="S156" s="166" t="s">
        <v>129</v>
      </c>
      <c r="T156" s="166" t="s">
        <v>178</v>
      </c>
      <c r="U156" s="166">
        <v>1.575</v>
      </c>
      <c r="V156" s="166">
        <f>ROUND(E156*U156,2)</f>
        <v>1.58</v>
      </c>
      <c r="W156" s="166"/>
      <c r="X156" s="166" t="s">
        <v>130</v>
      </c>
      <c r="Y156" s="161"/>
      <c r="Z156" s="161"/>
      <c r="AA156" s="161"/>
      <c r="AB156" s="161"/>
      <c r="AC156" s="161"/>
      <c r="AD156" s="161"/>
      <c r="AE156" s="161"/>
      <c r="AF156" s="161"/>
      <c r="AG156" s="161" t="s">
        <v>131</v>
      </c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</row>
    <row r="157" spans="1:60" ht="22.5" outlineLevel="1" x14ac:dyDescent="0.2">
      <c r="A157" s="184">
        <v>61</v>
      </c>
      <c r="B157" s="185" t="s">
        <v>297</v>
      </c>
      <c r="C157" s="193" t="s">
        <v>298</v>
      </c>
      <c r="D157" s="186" t="s">
        <v>280</v>
      </c>
      <c r="E157" s="187">
        <v>1</v>
      </c>
      <c r="F157" s="188"/>
      <c r="G157" s="189">
        <f>ROUND(E157*F157,2)</f>
        <v>0</v>
      </c>
      <c r="H157" s="166">
        <v>23.85</v>
      </c>
      <c r="I157" s="166">
        <f>ROUND(E157*H157,2)</f>
        <v>23.85</v>
      </c>
      <c r="J157" s="166">
        <v>166.15</v>
      </c>
      <c r="K157" s="166">
        <f>ROUND(E157*J157,2)</f>
        <v>166.15</v>
      </c>
      <c r="L157" s="166">
        <v>15</v>
      </c>
      <c r="M157" s="166">
        <f>G157*(1+L157/100)</f>
        <v>0</v>
      </c>
      <c r="N157" s="166">
        <v>3.0000000000000001E-5</v>
      </c>
      <c r="O157" s="166">
        <f>ROUND(E157*N157,2)</f>
        <v>0</v>
      </c>
      <c r="P157" s="166">
        <v>0</v>
      </c>
      <c r="Q157" s="166">
        <f>ROUND(E157*P157,2)</f>
        <v>0</v>
      </c>
      <c r="R157" s="166"/>
      <c r="S157" s="166" t="s">
        <v>129</v>
      </c>
      <c r="T157" s="166" t="s">
        <v>129</v>
      </c>
      <c r="U157" s="166">
        <v>0.33</v>
      </c>
      <c r="V157" s="166">
        <f>ROUND(E157*U157,2)</f>
        <v>0.33</v>
      </c>
      <c r="W157" s="166"/>
      <c r="X157" s="166" t="s">
        <v>130</v>
      </c>
      <c r="Y157" s="161"/>
      <c r="Z157" s="161"/>
      <c r="AA157" s="161"/>
      <c r="AB157" s="161"/>
      <c r="AC157" s="161"/>
      <c r="AD157" s="161"/>
      <c r="AE157" s="161"/>
      <c r="AF157" s="161"/>
      <c r="AG157" s="161" t="s">
        <v>131</v>
      </c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</row>
    <row r="158" spans="1:60" outlineLevel="1" x14ac:dyDescent="0.2">
      <c r="A158" s="184">
        <v>62</v>
      </c>
      <c r="B158" s="185" t="s">
        <v>299</v>
      </c>
      <c r="C158" s="193" t="s">
        <v>300</v>
      </c>
      <c r="D158" s="186" t="s">
        <v>224</v>
      </c>
      <c r="E158" s="187">
        <v>1</v>
      </c>
      <c r="F158" s="188"/>
      <c r="G158" s="189">
        <f>ROUND(E158*F158,2)</f>
        <v>0</v>
      </c>
      <c r="H158" s="166">
        <v>422.36</v>
      </c>
      <c r="I158" s="166">
        <f>ROUND(E158*H158,2)</f>
        <v>422.36</v>
      </c>
      <c r="J158" s="166">
        <v>689.64</v>
      </c>
      <c r="K158" s="166">
        <f>ROUND(E158*J158,2)</f>
        <v>689.64</v>
      </c>
      <c r="L158" s="166">
        <v>15</v>
      </c>
      <c r="M158" s="166">
        <f>G158*(1+L158/100)</f>
        <v>0</v>
      </c>
      <c r="N158" s="166">
        <v>1.82E-3</v>
      </c>
      <c r="O158" s="166">
        <f>ROUND(E158*N158,2)</f>
        <v>0</v>
      </c>
      <c r="P158" s="166">
        <v>0</v>
      </c>
      <c r="Q158" s="166">
        <f>ROUND(E158*P158,2)</f>
        <v>0</v>
      </c>
      <c r="R158" s="166"/>
      <c r="S158" s="166" t="s">
        <v>129</v>
      </c>
      <c r="T158" s="166" t="s">
        <v>129</v>
      </c>
      <c r="U158" s="166">
        <v>1.262</v>
      </c>
      <c r="V158" s="166">
        <f>ROUND(E158*U158,2)</f>
        <v>1.26</v>
      </c>
      <c r="W158" s="166"/>
      <c r="X158" s="166" t="s">
        <v>130</v>
      </c>
      <c r="Y158" s="161"/>
      <c r="Z158" s="161"/>
      <c r="AA158" s="161"/>
      <c r="AB158" s="161"/>
      <c r="AC158" s="161"/>
      <c r="AD158" s="161"/>
      <c r="AE158" s="161"/>
      <c r="AF158" s="161"/>
      <c r="AG158" s="161" t="s">
        <v>131</v>
      </c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</row>
    <row r="159" spans="1:60" outlineLevel="1" x14ac:dyDescent="0.2">
      <c r="A159" s="184">
        <v>63</v>
      </c>
      <c r="B159" s="185" t="s">
        <v>301</v>
      </c>
      <c r="C159" s="193" t="s">
        <v>302</v>
      </c>
      <c r="D159" s="186" t="s">
        <v>280</v>
      </c>
      <c r="E159" s="187">
        <v>1</v>
      </c>
      <c r="F159" s="188"/>
      <c r="G159" s="189">
        <f>ROUND(E159*F159,2)</f>
        <v>0</v>
      </c>
      <c r="H159" s="166">
        <v>0</v>
      </c>
      <c r="I159" s="166">
        <f>ROUND(E159*H159,2)</f>
        <v>0</v>
      </c>
      <c r="J159" s="166">
        <v>123</v>
      </c>
      <c r="K159" s="166">
        <f>ROUND(E159*J159,2)</f>
        <v>123</v>
      </c>
      <c r="L159" s="166">
        <v>15</v>
      </c>
      <c r="M159" s="166">
        <f>G159*(1+L159/100)</f>
        <v>0</v>
      </c>
      <c r="N159" s="166">
        <v>0</v>
      </c>
      <c r="O159" s="166">
        <f>ROUND(E159*N159,2)</f>
        <v>0</v>
      </c>
      <c r="P159" s="166">
        <v>6.7000000000000004E-2</v>
      </c>
      <c r="Q159" s="166">
        <f>ROUND(E159*P159,2)</f>
        <v>7.0000000000000007E-2</v>
      </c>
      <c r="R159" s="166"/>
      <c r="S159" s="166" t="s">
        <v>129</v>
      </c>
      <c r="T159" s="166" t="s">
        <v>129</v>
      </c>
      <c r="U159" s="166">
        <v>0.31</v>
      </c>
      <c r="V159" s="166">
        <f>ROUND(E159*U159,2)</f>
        <v>0.31</v>
      </c>
      <c r="W159" s="166"/>
      <c r="X159" s="166" t="s">
        <v>130</v>
      </c>
      <c r="Y159" s="161"/>
      <c r="Z159" s="161"/>
      <c r="AA159" s="161"/>
      <c r="AB159" s="161"/>
      <c r="AC159" s="161"/>
      <c r="AD159" s="161"/>
      <c r="AE159" s="161"/>
      <c r="AF159" s="161"/>
      <c r="AG159" s="161" t="s">
        <v>131</v>
      </c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</row>
    <row r="160" spans="1:60" outlineLevel="1" x14ac:dyDescent="0.2">
      <c r="A160" s="184">
        <v>64</v>
      </c>
      <c r="B160" s="185" t="s">
        <v>303</v>
      </c>
      <c r="C160" s="193" t="s">
        <v>304</v>
      </c>
      <c r="D160" s="186" t="s">
        <v>280</v>
      </c>
      <c r="E160" s="187">
        <v>5</v>
      </c>
      <c r="F160" s="188"/>
      <c r="G160" s="189">
        <f>ROUND(E160*F160,2)</f>
        <v>0</v>
      </c>
      <c r="H160" s="166">
        <v>129.06</v>
      </c>
      <c r="I160" s="166">
        <f>ROUND(E160*H160,2)</f>
        <v>645.29999999999995</v>
      </c>
      <c r="J160" s="166">
        <v>114.44</v>
      </c>
      <c r="K160" s="166">
        <f>ROUND(E160*J160,2)</f>
        <v>572.20000000000005</v>
      </c>
      <c r="L160" s="166">
        <v>15</v>
      </c>
      <c r="M160" s="166">
        <f>G160*(1+L160/100)</f>
        <v>0</v>
      </c>
      <c r="N160" s="166">
        <v>1.7000000000000001E-4</v>
      </c>
      <c r="O160" s="166">
        <f>ROUND(E160*N160,2)</f>
        <v>0</v>
      </c>
      <c r="P160" s="166">
        <v>0</v>
      </c>
      <c r="Q160" s="166">
        <f>ROUND(E160*P160,2)</f>
        <v>0</v>
      </c>
      <c r="R160" s="166"/>
      <c r="S160" s="166" t="s">
        <v>129</v>
      </c>
      <c r="T160" s="166" t="s">
        <v>129</v>
      </c>
      <c r="U160" s="166">
        <v>0.22700000000000001</v>
      </c>
      <c r="V160" s="166">
        <f>ROUND(E160*U160,2)</f>
        <v>1.1399999999999999</v>
      </c>
      <c r="W160" s="166"/>
      <c r="X160" s="166" t="s">
        <v>130</v>
      </c>
      <c r="Y160" s="161"/>
      <c r="Z160" s="161"/>
      <c r="AA160" s="161"/>
      <c r="AB160" s="161"/>
      <c r="AC160" s="161"/>
      <c r="AD160" s="161"/>
      <c r="AE160" s="161"/>
      <c r="AF160" s="161"/>
      <c r="AG160" s="161" t="s">
        <v>131</v>
      </c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</row>
    <row r="161" spans="1:60" ht="22.5" outlineLevel="1" x14ac:dyDescent="0.2">
      <c r="A161" s="184">
        <v>65</v>
      </c>
      <c r="B161" s="185" t="s">
        <v>305</v>
      </c>
      <c r="C161" s="193" t="s">
        <v>306</v>
      </c>
      <c r="D161" s="186" t="s">
        <v>280</v>
      </c>
      <c r="E161" s="187">
        <v>1</v>
      </c>
      <c r="F161" s="188"/>
      <c r="G161" s="189">
        <f>ROUND(E161*F161,2)</f>
        <v>0</v>
      </c>
      <c r="H161" s="166">
        <v>196.5</v>
      </c>
      <c r="I161" s="166">
        <f>ROUND(E161*H161,2)</f>
        <v>196.5</v>
      </c>
      <c r="J161" s="166">
        <v>62.5</v>
      </c>
      <c r="K161" s="166">
        <f>ROUND(E161*J161,2)</f>
        <v>62.5</v>
      </c>
      <c r="L161" s="166">
        <v>15</v>
      </c>
      <c r="M161" s="166">
        <f>G161*(1+L161/100)</f>
        <v>0</v>
      </c>
      <c r="N161" s="166">
        <v>2.4000000000000001E-4</v>
      </c>
      <c r="O161" s="166">
        <f>ROUND(E161*N161,2)</f>
        <v>0</v>
      </c>
      <c r="P161" s="166">
        <v>0</v>
      </c>
      <c r="Q161" s="166">
        <f>ROUND(E161*P161,2)</f>
        <v>0</v>
      </c>
      <c r="R161" s="166"/>
      <c r="S161" s="166" t="s">
        <v>129</v>
      </c>
      <c r="T161" s="166" t="s">
        <v>129</v>
      </c>
      <c r="U161" s="166">
        <v>0.124</v>
      </c>
      <c r="V161" s="166">
        <f>ROUND(E161*U161,2)</f>
        <v>0.12</v>
      </c>
      <c r="W161" s="166"/>
      <c r="X161" s="166" t="s">
        <v>130</v>
      </c>
      <c r="Y161" s="161"/>
      <c r="Z161" s="161"/>
      <c r="AA161" s="161"/>
      <c r="AB161" s="161"/>
      <c r="AC161" s="161"/>
      <c r="AD161" s="161"/>
      <c r="AE161" s="161"/>
      <c r="AF161" s="161"/>
      <c r="AG161" s="161" t="s">
        <v>131</v>
      </c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</row>
    <row r="162" spans="1:60" ht="22.5" outlineLevel="1" x14ac:dyDescent="0.2">
      <c r="A162" s="184">
        <v>66</v>
      </c>
      <c r="B162" s="185" t="s">
        <v>307</v>
      </c>
      <c r="C162" s="193" t="s">
        <v>308</v>
      </c>
      <c r="D162" s="186" t="s">
        <v>224</v>
      </c>
      <c r="E162" s="187">
        <v>1</v>
      </c>
      <c r="F162" s="188"/>
      <c r="G162" s="189">
        <f>ROUND(E162*F162,2)</f>
        <v>0</v>
      </c>
      <c r="H162" s="166">
        <v>1800.68</v>
      </c>
      <c r="I162" s="166">
        <f>ROUND(E162*H162,2)</f>
        <v>1800.68</v>
      </c>
      <c r="J162" s="166">
        <v>224.32</v>
      </c>
      <c r="K162" s="166">
        <f>ROUND(E162*J162,2)</f>
        <v>224.32</v>
      </c>
      <c r="L162" s="166">
        <v>15</v>
      </c>
      <c r="M162" s="166">
        <f>G162*(1+L162/100)</f>
        <v>0</v>
      </c>
      <c r="N162" s="166">
        <v>1.64E-3</v>
      </c>
      <c r="O162" s="166">
        <f>ROUND(E162*N162,2)</f>
        <v>0</v>
      </c>
      <c r="P162" s="166">
        <v>0</v>
      </c>
      <c r="Q162" s="166">
        <f>ROUND(E162*P162,2)</f>
        <v>0</v>
      </c>
      <c r="R162" s="166"/>
      <c r="S162" s="166" t="s">
        <v>129</v>
      </c>
      <c r="T162" s="166" t="s">
        <v>129</v>
      </c>
      <c r="U162" s="166">
        <v>0.44500000000000001</v>
      </c>
      <c r="V162" s="166">
        <f>ROUND(E162*U162,2)</f>
        <v>0.45</v>
      </c>
      <c r="W162" s="166"/>
      <c r="X162" s="166" t="s">
        <v>130</v>
      </c>
      <c r="Y162" s="161"/>
      <c r="Z162" s="161"/>
      <c r="AA162" s="161"/>
      <c r="AB162" s="161"/>
      <c r="AC162" s="161"/>
      <c r="AD162" s="161"/>
      <c r="AE162" s="161"/>
      <c r="AF162" s="161"/>
      <c r="AG162" s="161" t="s">
        <v>131</v>
      </c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</row>
    <row r="163" spans="1:60" outlineLevel="1" x14ac:dyDescent="0.2">
      <c r="A163" s="184">
        <v>67</v>
      </c>
      <c r="B163" s="185" t="s">
        <v>309</v>
      </c>
      <c r="C163" s="193" t="s">
        <v>310</v>
      </c>
      <c r="D163" s="186" t="s">
        <v>224</v>
      </c>
      <c r="E163" s="187">
        <v>2</v>
      </c>
      <c r="F163" s="188"/>
      <c r="G163" s="189">
        <f>ROUND(E163*F163,2)</f>
        <v>0</v>
      </c>
      <c r="H163" s="166">
        <v>7.11</v>
      </c>
      <c r="I163" s="166">
        <f>ROUND(E163*H163,2)</f>
        <v>14.22</v>
      </c>
      <c r="J163" s="166">
        <v>224.39</v>
      </c>
      <c r="K163" s="166">
        <f>ROUND(E163*J163,2)</f>
        <v>448.78</v>
      </c>
      <c r="L163" s="166">
        <v>15</v>
      </c>
      <c r="M163" s="166">
        <f>G163*(1+L163/100)</f>
        <v>0</v>
      </c>
      <c r="N163" s="166">
        <v>4.0000000000000003E-5</v>
      </c>
      <c r="O163" s="166">
        <f>ROUND(E163*N163,2)</f>
        <v>0</v>
      </c>
      <c r="P163" s="166">
        <v>0</v>
      </c>
      <c r="Q163" s="166">
        <f>ROUND(E163*P163,2)</f>
        <v>0</v>
      </c>
      <c r="R163" s="166"/>
      <c r="S163" s="166" t="s">
        <v>129</v>
      </c>
      <c r="T163" s="166" t="s">
        <v>129</v>
      </c>
      <c r="U163" s="166">
        <v>0.44500000000000001</v>
      </c>
      <c r="V163" s="166">
        <f>ROUND(E163*U163,2)</f>
        <v>0.89</v>
      </c>
      <c r="W163" s="166"/>
      <c r="X163" s="166" t="s">
        <v>130</v>
      </c>
      <c r="Y163" s="161"/>
      <c r="Z163" s="161"/>
      <c r="AA163" s="161"/>
      <c r="AB163" s="161"/>
      <c r="AC163" s="161"/>
      <c r="AD163" s="161"/>
      <c r="AE163" s="161"/>
      <c r="AF163" s="161"/>
      <c r="AG163" s="161" t="s">
        <v>131</v>
      </c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</row>
    <row r="164" spans="1:60" outlineLevel="1" x14ac:dyDescent="0.2">
      <c r="A164" s="184">
        <v>68</v>
      </c>
      <c r="B164" s="185" t="s">
        <v>311</v>
      </c>
      <c r="C164" s="193" t="s">
        <v>312</v>
      </c>
      <c r="D164" s="186" t="s">
        <v>280</v>
      </c>
      <c r="E164" s="187">
        <v>1</v>
      </c>
      <c r="F164" s="188"/>
      <c r="G164" s="189">
        <f>ROUND(E164*F164,2)</f>
        <v>0</v>
      </c>
      <c r="H164" s="166">
        <v>0</v>
      </c>
      <c r="I164" s="166">
        <f>ROUND(E164*H164,2)</f>
        <v>0</v>
      </c>
      <c r="J164" s="166">
        <v>86</v>
      </c>
      <c r="K164" s="166">
        <f>ROUND(E164*J164,2)</f>
        <v>86</v>
      </c>
      <c r="L164" s="166">
        <v>15</v>
      </c>
      <c r="M164" s="166">
        <f>G164*(1+L164/100)</f>
        <v>0</v>
      </c>
      <c r="N164" s="166">
        <v>0</v>
      </c>
      <c r="O164" s="166">
        <f>ROUND(E164*N164,2)</f>
        <v>0</v>
      </c>
      <c r="P164" s="166">
        <v>1.56E-3</v>
      </c>
      <c r="Q164" s="166">
        <f>ROUND(E164*P164,2)</f>
        <v>0</v>
      </c>
      <c r="R164" s="166"/>
      <c r="S164" s="166" t="s">
        <v>129</v>
      </c>
      <c r="T164" s="166" t="s">
        <v>129</v>
      </c>
      <c r="U164" s="166">
        <v>0.217</v>
      </c>
      <c r="V164" s="166">
        <f>ROUND(E164*U164,2)</f>
        <v>0.22</v>
      </c>
      <c r="W164" s="166"/>
      <c r="X164" s="166" t="s">
        <v>130</v>
      </c>
      <c r="Y164" s="161"/>
      <c r="Z164" s="161"/>
      <c r="AA164" s="161"/>
      <c r="AB164" s="161"/>
      <c r="AC164" s="161"/>
      <c r="AD164" s="161"/>
      <c r="AE164" s="161"/>
      <c r="AF164" s="161"/>
      <c r="AG164" s="161" t="s">
        <v>131</v>
      </c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</row>
    <row r="165" spans="1:60" ht="22.5" outlineLevel="1" x14ac:dyDescent="0.2">
      <c r="A165" s="184">
        <v>69</v>
      </c>
      <c r="B165" s="185" t="s">
        <v>313</v>
      </c>
      <c r="C165" s="193" t="s">
        <v>314</v>
      </c>
      <c r="D165" s="186" t="s">
        <v>224</v>
      </c>
      <c r="E165" s="187">
        <v>1</v>
      </c>
      <c r="F165" s="188"/>
      <c r="G165" s="189">
        <f>ROUND(E165*F165,2)</f>
        <v>0</v>
      </c>
      <c r="H165" s="166">
        <v>435.99</v>
      </c>
      <c r="I165" s="166">
        <f>ROUND(E165*H165,2)</f>
        <v>435.99</v>
      </c>
      <c r="J165" s="166">
        <v>124.01</v>
      </c>
      <c r="K165" s="166">
        <f>ROUND(E165*J165,2)</f>
        <v>124.01</v>
      </c>
      <c r="L165" s="166">
        <v>15</v>
      </c>
      <c r="M165" s="166">
        <f>G165*(1+L165/100)</f>
        <v>0</v>
      </c>
      <c r="N165" s="166">
        <v>2.0000000000000001E-4</v>
      </c>
      <c r="O165" s="166">
        <f>ROUND(E165*N165,2)</f>
        <v>0</v>
      </c>
      <c r="P165" s="166">
        <v>0</v>
      </c>
      <c r="Q165" s="166">
        <f>ROUND(E165*P165,2)</f>
        <v>0</v>
      </c>
      <c r="R165" s="166"/>
      <c r="S165" s="166" t="s">
        <v>129</v>
      </c>
      <c r="T165" s="166" t="s">
        <v>129</v>
      </c>
      <c r="U165" s="166">
        <v>0.246</v>
      </c>
      <c r="V165" s="166">
        <f>ROUND(E165*U165,2)</f>
        <v>0.25</v>
      </c>
      <c r="W165" s="166"/>
      <c r="X165" s="166" t="s">
        <v>130</v>
      </c>
      <c r="Y165" s="161"/>
      <c r="Z165" s="161"/>
      <c r="AA165" s="161"/>
      <c r="AB165" s="161"/>
      <c r="AC165" s="161"/>
      <c r="AD165" s="161"/>
      <c r="AE165" s="161"/>
      <c r="AF165" s="161"/>
      <c r="AG165" s="161" t="s">
        <v>131</v>
      </c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</row>
    <row r="166" spans="1:60" outlineLevel="1" x14ac:dyDescent="0.2">
      <c r="A166" s="184">
        <v>70</v>
      </c>
      <c r="B166" s="185" t="s">
        <v>315</v>
      </c>
      <c r="C166" s="193" t="s">
        <v>316</v>
      </c>
      <c r="D166" s="186" t="s">
        <v>224</v>
      </c>
      <c r="E166" s="187">
        <v>1</v>
      </c>
      <c r="F166" s="188"/>
      <c r="G166" s="189">
        <f>ROUND(E166*F166,2)</f>
        <v>0</v>
      </c>
      <c r="H166" s="166">
        <v>358.49</v>
      </c>
      <c r="I166" s="166">
        <f>ROUND(E166*H166,2)</f>
        <v>358.49</v>
      </c>
      <c r="J166" s="166">
        <v>124.01</v>
      </c>
      <c r="K166" s="166">
        <f>ROUND(E166*J166,2)</f>
        <v>124.01</v>
      </c>
      <c r="L166" s="166">
        <v>15</v>
      </c>
      <c r="M166" s="166">
        <f>G166*(1+L166/100)</f>
        <v>0</v>
      </c>
      <c r="N166" s="166">
        <v>2.5999999999999998E-4</v>
      </c>
      <c r="O166" s="166">
        <f>ROUND(E166*N166,2)</f>
        <v>0</v>
      </c>
      <c r="P166" s="166">
        <v>0</v>
      </c>
      <c r="Q166" s="166">
        <f>ROUND(E166*P166,2)</f>
        <v>0</v>
      </c>
      <c r="R166" s="166"/>
      <c r="S166" s="166" t="s">
        <v>129</v>
      </c>
      <c r="T166" s="166" t="s">
        <v>129</v>
      </c>
      <c r="U166" s="166">
        <v>0.246</v>
      </c>
      <c r="V166" s="166">
        <f>ROUND(E166*U166,2)</f>
        <v>0.25</v>
      </c>
      <c r="W166" s="166"/>
      <c r="X166" s="166" t="s">
        <v>130</v>
      </c>
      <c r="Y166" s="161"/>
      <c r="Z166" s="161"/>
      <c r="AA166" s="161"/>
      <c r="AB166" s="161"/>
      <c r="AC166" s="161"/>
      <c r="AD166" s="161"/>
      <c r="AE166" s="161"/>
      <c r="AF166" s="161"/>
      <c r="AG166" s="161" t="s">
        <v>131</v>
      </c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</row>
    <row r="167" spans="1:60" outlineLevel="1" x14ac:dyDescent="0.2">
      <c r="A167" s="184">
        <v>71</v>
      </c>
      <c r="B167" s="185" t="s">
        <v>317</v>
      </c>
      <c r="C167" s="193" t="s">
        <v>318</v>
      </c>
      <c r="D167" s="186" t="s">
        <v>224</v>
      </c>
      <c r="E167" s="187">
        <v>1</v>
      </c>
      <c r="F167" s="188"/>
      <c r="G167" s="189">
        <f>ROUND(E167*F167,2)</f>
        <v>0</v>
      </c>
      <c r="H167" s="166">
        <v>243.49</v>
      </c>
      <c r="I167" s="166">
        <f>ROUND(E167*H167,2)</f>
        <v>243.49</v>
      </c>
      <c r="J167" s="166">
        <v>124.01</v>
      </c>
      <c r="K167" s="166">
        <f>ROUND(E167*J167,2)</f>
        <v>124.01</v>
      </c>
      <c r="L167" s="166">
        <v>15</v>
      </c>
      <c r="M167" s="166">
        <f>G167*(1+L167/100)</f>
        <v>0</v>
      </c>
      <c r="N167" s="166">
        <v>2.0000000000000001E-4</v>
      </c>
      <c r="O167" s="166">
        <f>ROUND(E167*N167,2)</f>
        <v>0</v>
      </c>
      <c r="P167" s="166">
        <v>0</v>
      </c>
      <c r="Q167" s="166">
        <f>ROUND(E167*P167,2)</f>
        <v>0</v>
      </c>
      <c r="R167" s="166"/>
      <c r="S167" s="166" t="s">
        <v>129</v>
      </c>
      <c r="T167" s="166" t="s">
        <v>129</v>
      </c>
      <c r="U167" s="166">
        <v>0.246</v>
      </c>
      <c r="V167" s="166">
        <f>ROUND(E167*U167,2)</f>
        <v>0.25</v>
      </c>
      <c r="W167" s="166"/>
      <c r="X167" s="166" t="s">
        <v>130</v>
      </c>
      <c r="Y167" s="161"/>
      <c r="Z167" s="161"/>
      <c r="AA167" s="161"/>
      <c r="AB167" s="161"/>
      <c r="AC167" s="161"/>
      <c r="AD167" s="161"/>
      <c r="AE167" s="161"/>
      <c r="AF167" s="161"/>
      <c r="AG167" s="161" t="s">
        <v>131</v>
      </c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</row>
    <row r="168" spans="1:60" outlineLevel="1" x14ac:dyDescent="0.2">
      <c r="A168" s="178">
        <v>72</v>
      </c>
      <c r="B168" s="179" t="s">
        <v>319</v>
      </c>
      <c r="C168" s="191" t="s">
        <v>320</v>
      </c>
      <c r="D168" s="180" t="s">
        <v>128</v>
      </c>
      <c r="E168" s="181">
        <v>0.24</v>
      </c>
      <c r="F168" s="182"/>
      <c r="G168" s="183">
        <f>ROUND(E168*F168,2)</f>
        <v>0</v>
      </c>
      <c r="H168" s="166">
        <v>30.35</v>
      </c>
      <c r="I168" s="166">
        <f>ROUND(E168*H168,2)</f>
        <v>7.28</v>
      </c>
      <c r="J168" s="166">
        <v>1075.6500000000001</v>
      </c>
      <c r="K168" s="166">
        <f>ROUND(E168*J168,2)</f>
        <v>258.16000000000003</v>
      </c>
      <c r="L168" s="166">
        <v>15</v>
      </c>
      <c r="M168" s="166">
        <f>G168*(1+L168/100)</f>
        <v>0</v>
      </c>
      <c r="N168" s="166">
        <v>8.0000000000000007E-5</v>
      </c>
      <c r="O168" s="166">
        <f>ROUND(E168*N168,2)</f>
        <v>0</v>
      </c>
      <c r="P168" s="166">
        <v>0</v>
      </c>
      <c r="Q168" s="166">
        <f>ROUND(E168*P168,2)</f>
        <v>0</v>
      </c>
      <c r="R168" s="166"/>
      <c r="S168" s="166" t="s">
        <v>129</v>
      </c>
      <c r="T168" s="166" t="s">
        <v>129</v>
      </c>
      <c r="U168" s="166">
        <v>2.1</v>
      </c>
      <c r="V168" s="166">
        <f>ROUND(E168*U168,2)</f>
        <v>0.5</v>
      </c>
      <c r="W168" s="166"/>
      <c r="X168" s="166" t="s">
        <v>130</v>
      </c>
      <c r="Y168" s="161"/>
      <c r="Z168" s="161"/>
      <c r="AA168" s="161"/>
      <c r="AB168" s="161"/>
      <c r="AC168" s="161"/>
      <c r="AD168" s="161"/>
      <c r="AE168" s="161"/>
      <c r="AF168" s="161"/>
      <c r="AG168" s="161" t="s">
        <v>131</v>
      </c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</row>
    <row r="169" spans="1:60" outlineLevel="1" x14ac:dyDescent="0.2">
      <c r="A169" s="164"/>
      <c r="B169" s="165"/>
      <c r="C169" s="192" t="s">
        <v>321</v>
      </c>
      <c r="D169" s="167"/>
      <c r="E169" s="168">
        <v>0.24</v>
      </c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1"/>
      <c r="Z169" s="161"/>
      <c r="AA169" s="161"/>
      <c r="AB169" s="161"/>
      <c r="AC169" s="161"/>
      <c r="AD169" s="161"/>
      <c r="AE169" s="161"/>
      <c r="AF169" s="161"/>
      <c r="AG169" s="161" t="s">
        <v>133</v>
      </c>
      <c r="AH169" s="161">
        <v>0</v>
      </c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</row>
    <row r="170" spans="1:60" ht="22.5" outlineLevel="1" x14ac:dyDescent="0.2">
      <c r="A170" s="184">
        <v>73</v>
      </c>
      <c r="B170" s="185" t="s">
        <v>322</v>
      </c>
      <c r="C170" s="193" t="s">
        <v>323</v>
      </c>
      <c r="D170" s="186" t="s">
        <v>224</v>
      </c>
      <c r="E170" s="187">
        <v>1</v>
      </c>
      <c r="F170" s="188"/>
      <c r="G170" s="189">
        <f>ROUND(E170*F170,2)</f>
        <v>0</v>
      </c>
      <c r="H170" s="166">
        <v>1073</v>
      </c>
      <c r="I170" s="166">
        <f>ROUND(E170*H170,2)</f>
        <v>1073</v>
      </c>
      <c r="J170" s="166">
        <v>0</v>
      </c>
      <c r="K170" s="166">
        <f>ROUND(E170*J170,2)</f>
        <v>0</v>
      </c>
      <c r="L170" s="166">
        <v>15</v>
      </c>
      <c r="M170" s="166">
        <f>G170*(1+L170/100)</f>
        <v>0</v>
      </c>
      <c r="N170" s="166">
        <v>1.2999999999999999E-2</v>
      </c>
      <c r="O170" s="166">
        <f>ROUND(E170*N170,2)</f>
        <v>0.01</v>
      </c>
      <c r="P170" s="166">
        <v>0</v>
      </c>
      <c r="Q170" s="166">
        <f>ROUND(E170*P170,2)</f>
        <v>0</v>
      </c>
      <c r="R170" s="166"/>
      <c r="S170" s="166" t="s">
        <v>129</v>
      </c>
      <c r="T170" s="166" t="s">
        <v>129</v>
      </c>
      <c r="U170" s="166">
        <v>0</v>
      </c>
      <c r="V170" s="166">
        <f>ROUND(E170*U170,2)</f>
        <v>0</v>
      </c>
      <c r="W170" s="166"/>
      <c r="X170" s="166" t="s">
        <v>193</v>
      </c>
      <c r="Y170" s="161"/>
      <c r="Z170" s="161"/>
      <c r="AA170" s="161"/>
      <c r="AB170" s="161"/>
      <c r="AC170" s="161"/>
      <c r="AD170" s="161"/>
      <c r="AE170" s="161"/>
      <c r="AF170" s="161"/>
      <c r="AG170" s="161" t="s">
        <v>324</v>
      </c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</row>
    <row r="171" spans="1:60" outlineLevel="1" x14ac:dyDescent="0.2">
      <c r="A171" s="184">
        <v>74</v>
      </c>
      <c r="B171" s="185" t="s">
        <v>325</v>
      </c>
      <c r="C171" s="193" t="s">
        <v>326</v>
      </c>
      <c r="D171" s="186" t="s">
        <v>224</v>
      </c>
      <c r="E171" s="187">
        <v>1</v>
      </c>
      <c r="F171" s="188"/>
      <c r="G171" s="189">
        <f>ROUND(E171*F171,2)</f>
        <v>0</v>
      </c>
      <c r="H171" s="166">
        <v>345</v>
      </c>
      <c r="I171" s="166">
        <f>ROUND(E171*H171,2)</f>
        <v>345</v>
      </c>
      <c r="J171" s="166">
        <v>0</v>
      </c>
      <c r="K171" s="166">
        <f>ROUND(E171*J171,2)</f>
        <v>0</v>
      </c>
      <c r="L171" s="166">
        <v>15</v>
      </c>
      <c r="M171" s="166">
        <f>G171*(1+L171/100)</f>
        <v>0</v>
      </c>
      <c r="N171" s="166">
        <v>8.9999999999999998E-4</v>
      </c>
      <c r="O171" s="166">
        <f>ROUND(E171*N171,2)</f>
        <v>0</v>
      </c>
      <c r="P171" s="166">
        <v>0</v>
      </c>
      <c r="Q171" s="166">
        <f>ROUND(E171*P171,2)</f>
        <v>0</v>
      </c>
      <c r="R171" s="166"/>
      <c r="S171" s="166" t="s">
        <v>190</v>
      </c>
      <c r="T171" s="166" t="s">
        <v>141</v>
      </c>
      <c r="U171" s="166">
        <v>0</v>
      </c>
      <c r="V171" s="166">
        <f>ROUND(E171*U171,2)</f>
        <v>0</v>
      </c>
      <c r="W171" s="166"/>
      <c r="X171" s="166" t="s">
        <v>327</v>
      </c>
      <c r="Y171" s="161"/>
      <c r="Z171" s="161"/>
      <c r="AA171" s="161"/>
      <c r="AB171" s="161"/>
      <c r="AC171" s="161"/>
      <c r="AD171" s="161"/>
      <c r="AE171" s="161"/>
      <c r="AF171" s="161"/>
      <c r="AG171" s="161" t="s">
        <v>328</v>
      </c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</row>
    <row r="172" spans="1:60" ht="22.5" outlineLevel="1" x14ac:dyDescent="0.2">
      <c r="A172" s="184">
        <v>75</v>
      </c>
      <c r="B172" s="185" t="s">
        <v>329</v>
      </c>
      <c r="C172" s="193" t="s">
        <v>330</v>
      </c>
      <c r="D172" s="186" t="s">
        <v>224</v>
      </c>
      <c r="E172" s="187">
        <v>1</v>
      </c>
      <c r="F172" s="188"/>
      <c r="G172" s="189">
        <f>ROUND(E172*F172,2)</f>
        <v>0</v>
      </c>
      <c r="H172" s="166">
        <v>1192</v>
      </c>
      <c r="I172" s="166">
        <f>ROUND(E172*H172,2)</f>
        <v>1192</v>
      </c>
      <c r="J172" s="166">
        <v>0</v>
      </c>
      <c r="K172" s="166">
        <f>ROUND(E172*J172,2)</f>
        <v>0</v>
      </c>
      <c r="L172" s="166">
        <v>15</v>
      </c>
      <c r="M172" s="166">
        <f>G172*(1+L172/100)</f>
        <v>0</v>
      </c>
      <c r="N172" s="166">
        <v>1E-4</v>
      </c>
      <c r="O172" s="166">
        <f>ROUND(E172*N172,2)</f>
        <v>0</v>
      </c>
      <c r="P172" s="166">
        <v>0</v>
      </c>
      <c r="Q172" s="166">
        <f>ROUND(E172*P172,2)</f>
        <v>0</v>
      </c>
      <c r="R172" s="166"/>
      <c r="S172" s="166" t="s">
        <v>190</v>
      </c>
      <c r="T172" s="166" t="s">
        <v>141</v>
      </c>
      <c r="U172" s="166">
        <v>0</v>
      </c>
      <c r="V172" s="166">
        <f>ROUND(E172*U172,2)</f>
        <v>0</v>
      </c>
      <c r="W172" s="166"/>
      <c r="X172" s="166" t="s">
        <v>327</v>
      </c>
      <c r="Y172" s="161"/>
      <c r="Z172" s="161"/>
      <c r="AA172" s="161"/>
      <c r="AB172" s="161"/>
      <c r="AC172" s="161"/>
      <c r="AD172" s="161"/>
      <c r="AE172" s="161"/>
      <c r="AF172" s="161"/>
      <c r="AG172" s="161" t="s">
        <v>328</v>
      </c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</row>
    <row r="173" spans="1:60" ht="22.5" outlineLevel="1" x14ac:dyDescent="0.2">
      <c r="A173" s="184">
        <v>76</v>
      </c>
      <c r="B173" s="185" t="s">
        <v>331</v>
      </c>
      <c r="C173" s="193" t="s">
        <v>332</v>
      </c>
      <c r="D173" s="186" t="s">
        <v>224</v>
      </c>
      <c r="E173" s="187">
        <v>1</v>
      </c>
      <c r="F173" s="188"/>
      <c r="G173" s="189">
        <f>ROUND(E173*F173,2)</f>
        <v>0</v>
      </c>
      <c r="H173" s="166">
        <v>1670</v>
      </c>
      <c r="I173" s="166">
        <f>ROUND(E173*H173,2)</f>
        <v>1670</v>
      </c>
      <c r="J173" s="166">
        <v>0</v>
      </c>
      <c r="K173" s="166">
        <f>ROUND(E173*J173,2)</f>
        <v>0</v>
      </c>
      <c r="L173" s="166">
        <v>15</v>
      </c>
      <c r="M173" s="166">
        <f>G173*(1+L173/100)</f>
        <v>0</v>
      </c>
      <c r="N173" s="166">
        <v>8.0000000000000004E-4</v>
      </c>
      <c r="O173" s="166">
        <f>ROUND(E173*N173,2)</f>
        <v>0</v>
      </c>
      <c r="P173" s="166">
        <v>0</v>
      </c>
      <c r="Q173" s="166">
        <f>ROUND(E173*P173,2)</f>
        <v>0</v>
      </c>
      <c r="R173" s="166" t="s">
        <v>333</v>
      </c>
      <c r="S173" s="166" t="s">
        <v>129</v>
      </c>
      <c r="T173" s="166" t="s">
        <v>129</v>
      </c>
      <c r="U173" s="166">
        <v>0</v>
      </c>
      <c r="V173" s="166">
        <f>ROUND(E173*U173,2)</f>
        <v>0</v>
      </c>
      <c r="W173" s="166"/>
      <c r="X173" s="166" t="s">
        <v>327</v>
      </c>
      <c r="Y173" s="161"/>
      <c r="Z173" s="161"/>
      <c r="AA173" s="161"/>
      <c r="AB173" s="161"/>
      <c r="AC173" s="161"/>
      <c r="AD173" s="161"/>
      <c r="AE173" s="161"/>
      <c r="AF173" s="161"/>
      <c r="AG173" s="161" t="s">
        <v>328</v>
      </c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</row>
    <row r="174" spans="1:60" outlineLevel="1" x14ac:dyDescent="0.2">
      <c r="A174" s="184">
        <v>77</v>
      </c>
      <c r="B174" s="185" t="s">
        <v>334</v>
      </c>
      <c r="C174" s="193" t="s">
        <v>335</v>
      </c>
      <c r="D174" s="186" t="s">
        <v>224</v>
      </c>
      <c r="E174" s="187">
        <v>1</v>
      </c>
      <c r="F174" s="188"/>
      <c r="G174" s="189">
        <f>ROUND(E174*F174,2)</f>
        <v>0</v>
      </c>
      <c r="H174" s="166">
        <v>480</v>
      </c>
      <c r="I174" s="166">
        <f>ROUND(E174*H174,2)</f>
        <v>480</v>
      </c>
      <c r="J174" s="166">
        <v>0</v>
      </c>
      <c r="K174" s="166">
        <f>ROUND(E174*J174,2)</f>
        <v>0</v>
      </c>
      <c r="L174" s="166">
        <v>15</v>
      </c>
      <c r="M174" s="166">
        <f>G174*(1+L174/100)</f>
        <v>0</v>
      </c>
      <c r="N174" s="166">
        <v>2E-3</v>
      </c>
      <c r="O174" s="166">
        <f>ROUND(E174*N174,2)</f>
        <v>0</v>
      </c>
      <c r="P174" s="166">
        <v>0</v>
      </c>
      <c r="Q174" s="166">
        <f>ROUND(E174*P174,2)</f>
        <v>0</v>
      </c>
      <c r="R174" s="166"/>
      <c r="S174" s="166" t="s">
        <v>190</v>
      </c>
      <c r="T174" s="166" t="s">
        <v>141</v>
      </c>
      <c r="U174" s="166">
        <v>0</v>
      </c>
      <c r="V174" s="166">
        <f>ROUND(E174*U174,2)</f>
        <v>0</v>
      </c>
      <c r="W174" s="166"/>
      <c r="X174" s="166" t="s">
        <v>327</v>
      </c>
      <c r="Y174" s="161"/>
      <c r="Z174" s="161"/>
      <c r="AA174" s="161"/>
      <c r="AB174" s="161"/>
      <c r="AC174" s="161"/>
      <c r="AD174" s="161"/>
      <c r="AE174" s="161"/>
      <c r="AF174" s="161"/>
      <c r="AG174" s="161" t="s">
        <v>328</v>
      </c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</row>
    <row r="175" spans="1:60" outlineLevel="1" x14ac:dyDescent="0.2">
      <c r="A175" s="184">
        <v>78</v>
      </c>
      <c r="B175" s="185" t="s">
        <v>336</v>
      </c>
      <c r="C175" s="193" t="s">
        <v>337</v>
      </c>
      <c r="D175" s="186" t="s">
        <v>338</v>
      </c>
      <c r="E175" s="187">
        <v>1</v>
      </c>
      <c r="F175" s="188"/>
      <c r="G175" s="189">
        <f>ROUND(E175*F175,2)</f>
        <v>0</v>
      </c>
      <c r="H175" s="166">
        <v>850</v>
      </c>
      <c r="I175" s="166">
        <f>ROUND(E175*H175,2)</f>
        <v>850</v>
      </c>
      <c r="J175" s="166">
        <v>0</v>
      </c>
      <c r="K175" s="166">
        <f>ROUND(E175*J175,2)</f>
        <v>0</v>
      </c>
      <c r="L175" s="166">
        <v>15</v>
      </c>
      <c r="M175" s="166">
        <f>G175*(1+L175/100)</f>
        <v>0</v>
      </c>
      <c r="N175" s="166">
        <v>0.01</v>
      </c>
      <c r="O175" s="166">
        <f>ROUND(E175*N175,2)</f>
        <v>0.01</v>
      </c>
      <c r="P175" s="166">
        <v>0</v>
      </c>
      <c r="Q175" s="166">
        <f>ROUND(E175*P175,2)</f>
        <v>0</v>
      </c>
      <c r="R175" s="166" t="s">
        <v>333</v>
      </c>
      <c r="S175" s="166" t="s">
        <v>129</v>
      </c>
      <c r="T175" s="166" t="s">
        <v>141</v>
      </c>
      <c r="U175" s="166">
        <v>0</v>
      </c>
      <c r="V175" s="166">
        <f>ROUND(E175*U175,2)</f>
        <v>0</v>
      </c>
      <c r="W175" s="166"/>
      <c r="X175" s="166" t="s">
        <v>327</v>
      </c>
      <c r="Y175" s="161"/>
      <c r="Z175" s="161"/>
      <c r="AA175" s="161"/>
      <c r="AB175" s="161"/>
      <c r="AC175" s="161"/>
      <c r="AD175" s="161"/>
      <c r="AE175" s="161"/>
      <c r="AF175" s="161"/>
      <c r="AG175" s="161" t="s">
        <v>328</v>
      </c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</row>
    <row r="176" spans="1:60" outlineLevel="1" x14ac:dyDescent="0.2">
      <c r="A176" s="184">
        <v>79</v>
      </c>
      <c r="B176" s="185" t="s">
        <v>339</v>
      </c>
      <c r="C176" s="193" t="s">
        <v>340</v>
      </c>
      <c r="D176" s="186" t="s">
        <v>280</v>
      </c>
      <c r="E176" s="187">
        <v>1</v>
      </c>
      <c r="F176" s="188"/>
      <c r="G176" s="189">
        <f>ROUND(E176*F176,2)</f>
        <v>0</v>
      </c>
      <c r="H176" s="166">
        <v>0</v>
      </c>
      <c r="I176" s="166">
        <f>ROUND(E176*H176,2)</f>
        <v>0</v>
      </c>
      <c r="J176" s="166">
        <v>233.5</v>
      </c>
      <c r="K176" s="166">
        <f>ROUND(E176*J176,2)</f>
        <v>233.5</v>
      </c>
      <c r="L176" s="166">
        <v>15</v>
      </c>
      <c r="M176" s="166">
        <f>G176*(1+L176/100)</f>
        <v>0</v>
      </c>
      <c r="N176" s="166">
        <v>0</v>
      </c>
      <c r="O176" s="166">
        <f>ROUND(E176*N176,2)</f>
        <v>0</v>
      </c>
      <c r="P176" s="166">
        <v>1.933E-2</v>
      </c>
      <c r="Q176" s="166">
        <f>ROUND(E176*P176,2)</f>
        <v>0.02</v>
      </c>
      <c r="R176" s="166"/>
      <c r="S176" s="166" t="s">
        <v>129</v>
      </c>
      <c r="T176" s="166" t="s">
        <v>129</v>
      </c>
      <c r="U176" s="166">
        <v>0</v>
      </c>
      <c r="V176" s="166">
        <f>ROUND(E176*U176,2)</f>
        <v>0</v>
      </c>
      <c r="W176" s="166"/>
      <c r="X176" s="166" t="s">
        <v>193</v>
      </c>
      <c r="Y176" s="161"/>
      <c r="Z176" s="161"/>
      <c r="AA176" s="161"/>
      <c r="AB176" s="161"/>
      <c r="AC176" s="161"/>
      <c r="AD176" s="161"/>
      <c r="AE176" s="161"/>
      <c r="AF176" s="161"/>
      <c r="AG176" s="161" t="s">
        <v>194</v>
      </c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</row>
    <row r="177" spans="1:60" outlineLevel="1" x14ac:dyDescent="0.2">
      <c r="A177" s="184">
        <v>80</v>
      </c>
      <c r="B177" s="185" t="s">
        <v>341</v>
      </c>
      <c r="C177" s="193" t="s">
        <v>342</v>
      </c>
      <c r="D177" s="186" t="s">
        <v>280</v>
      </c>
      <c r="E177" s="187">
        <v>1</v>
      </c>
      <c r="F177" s="188"/>
      <c r="G177" s="189">
        <f>ROUND(E177*F177,2)</f>
        <v>0</v>
      </c>
      <c r="H177" s="166">
        <v>0</v>
      </c>
      <c r="I177" s="166">
        <f>ROUND(E177*H177,2)</f>
        <v>0</v>
      </c>
      <c r="J177" s="166">
        <v>151.5</v>
      </c>
      <c r="K177" s="166">
        <f>ROUND(E177*J177,2)</f>
        <v>151.5</v>
      </c>
      <c r="L177" s="166">
        <v>15</v>
      </c>
      <c r="M177" s="166">
        <f>G177*(1+L177/100)</f>
        <v>0</v>
      </c>
      <c r="N177" s="166">
        <v>0</v>
      </c>
      <c r="O177" s="166">
        <f>ROUND(E177*N177,2)</f>
        <v>0</v>
      </c>
      <c r="P177" s="166">
        <v>1.9460000000000002E-2</v>
      </c>
      <c r="Q177" s="166">
        <f>ROUND(E177*P177,2)</f>
        <v>0.02</v>
      </c>
      <c r="R177" s="166"/>
      <c r="S177" s="166" t="s">
        <v>129</v>
      </c>
      <c r="T177" s="166" t="s">
        <v>129</v>
      </c>
      <c r="U177" s="166">
        <v>0</v>
      </c>
      <c r="V177" s="166">
        <f>ROUND(E177*U177,2)</f>
        <v>0</v>
      </c>
      <c r="W177" s="166"/>
      <c r="X177" s="166" t="s">
        <v>193</v>
      </c>
      <c r="Y177" s="161"/>
      <c r="Z177" s="161"/>
      <c r="AA177" s="161"/>
      <c r="AB177" s="161"/>
      <c r="AC177" s="161"/>
      <c r="AD177" s="161"/>
      <c r="AE177" s="161"/>
      <c r="AF177" s="161"/>
      <c r="AG177" s="161" t="s">
        <v>194</v>
      </c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</row>
    <row r="178" spans="1:60" outlineLevel="1" x14ac:dyDescent="0.2">
      <c r="A178" s="184">
        <v>81</v>
      </c>
      <c r="B178" s="185" t="s">
        <v>343</v>
      </c>
      <c r="C178" s="193" t="s">
        <v>344</v>
      </c>
      <c r="D178" s="186" t="s">
        <v>280</v>
      </c>
      <c r="E178" s="187">
        <v>1</v>
      </c>
      <c r="F178" s="188"/>
      <c r="G178" s="189">
        <f>ROUND(E178*F178,2)</f>
        <v>0</v>
      </c>
      <c r="H178" s="166">
        <v>0</v>
      </c>
      <c r="I178" s="166">
        <f>ROUND(E178*H178,2)</f>
        <v>0</v>
      </c>
      <c r="J178" s="166">
        <v>171</v>
      </c>
      <c r="K178" s="166">
        <f>ROUND(E178*J178,2)</f>
        <v>171</v>
      </c>
      <c r="L178" s="166">
        <v>15</v>
      </c>
      <c r="M178" s="166">
        <f>G178*(1+L178/100)</f>
        <v>0</v>
      </c>
      <c r="N178" s="166">
        <v>0</v>
      </c>
      <c r="O178" s="166">
        <f>ROUND(E178*N178,2)</f>
        <v>0</v>
      </c>
      <c r="P178" s="166">
        <v>3.2899999999999999E-2</v>
      </c>
      <c r="Q178" s="166">
        <f>ROUND(E178*P178,2)</f>
        <v>0.03</v>
      </c>
      <c r="R178" s="166"/>
      <c r="S178" s="166" t="s">
        <v>129</v>
      </c>
      <c r="T178" s="166" t="s">
        <v>129</v>
      </c>
      <c r="U178" s="166">
        <v>0</v>
      </c>
      <c r="V178" s="166">
        <f>ROUND(E178*U178,2)</f>
        <v>0</v>
      </c>
      <c r="W178" s="166"/>
      <c r="X178" s="166" t="s">
        <v>193</v>
      </c>
      <c r="Y178" s="161"/>
      <c r="Z178" s="161"/>
      <c r="AA178" s="161"/>
      <c r="AB178" s="161"/>
      <c r="AC178" s="161"/>
      <c r="AD178" s="161"/>
      <c r="AE178" s="161"/>
      <c r="AF178" s="161"/>
      <c r="AG178" s="161" t="s">
        <v>194</v>
      </c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</row>
    <row r="179" spans="1:60" ht="22.5" outlineLevel="1" x14ac:dyDescent="0.2">
      <c r="A179" s="184">
        <v>82</v>
      </c>
      <c r="B179" s="185" t="s">
        <v>345</v>
      </c>
      <c r="C179" s="193" t="s">
        <v>346</v>
      </c>
      <c r="D179" s="186" t="s">
        <v>0</v>
      </c>
      <c r="E179" s="187">
        <v>256.14940000000001</v>
      </c>
      <c r="F179" s="188"/>
      <c r="G179" s="189">
        <f>ROUND(E179*F179,2)</f>
        <v>0</v>
      </c>
      <c r="H179" s="166">
        <v>0</v>
      </c>
      <c r="I179" s="166">
        <f>ROUND(E179*H179,2)</f>
        <v>0</v>
      </c>
      <c r="J179" s="166">
        <v>0.31</v>
      </c>
      <c r="K179" s="166">
        <f>ROUND(E179*J179,2)</f>
        <v>79.41</v>
      </c>
      <c r="L179" s="166">
        <v>15</v>
      </c>
      <c r="M179" s="166">
        <f>G179*(1+L179/100)</f>
        <v>0</v>
      </c>
      <c r="N179" s="166">
        <v>0</v>
      </c>
      <c r="O179" s="166">
        <f>ROUND(E179*N179,2)</f>
        <v>0</v>
      </c>
      <c r="P179" s="166">
        <v>0</v>
      </c>
      <c r="Q179" s="166">
        <f>ROUND(E179*P179,2)</f>
        <v>0</v>
      </c>
      <c r="R179" s="166"/>
      <c r="S179" s="166" t="s">
        <v>129</v>
      </c>
      <c r="T179" s="166" t="s">
        <v>178</v>
      </c>
      <c r="U179" s="166">
        <v>0</v>
      </c>
      <c r="V179" s="166">
        <f>ROUND(E179*U179,2)</f>
        <v>0</v>
      </c>
      <c r="W179" s="166"/>
      <c r="X179" s="166" t="s">
        <v>231</v>
      </c>
      <c r="Y179" s="161"/>
      <c r="Z179" s="161"/>
      <c r="AA179" s="161"/>
      <c r="AB179" s="161"/>
      <c r="AC179" s="161"/>
      <c r="AD179" s="161"/>
      <c r="AE179" s="161"/>
      <c r="AF179" s="161"/>
      <c r="AG179" s="161" t="s">
        <v>232</v>
      </c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</row>
    <row r="180" spans="1:60" x14ac:dyDescent="0.2">
      <c r="A180" s="172" t="s">
        <v>124</v>
      </c>
      <c r="B180" s="173" t="s">
        <v>72</v>
      </c>
      <c r="C180" s="190" t="s">
        <v>73</v>
      </c>
      <c r="D180" s="174"/>
      <c r="E180" s="175"/>
      <c r="F180" s="176"/>
      <c r="G180" s="177">
        <f>SUMIF(AG181:AG187,"&lt;&gt;NOR",G181:G187)</f>
        <v>0</v>
      </c>
      <c r="H180" s="171"/>
      <c r="I180" s="171">
        <f>SUM(I181:I187)</f>
        <v>750.2</v>
      </c>
      <c r="J180" s="171"/>
      <c r="K180" s="171">
        <f>SUM(K181:K187)</f>
        <v>671.93999999999994</v>
      </c>
      <c r="L180" s="171"/>
      <c r="M180" s="171">
        <f>SUM(M181:M187)</f>
        <v>0</v>
      </c>
      <c r="N180" s="171"/>
      <c r="O180" s="171">
        <f>SUM(O181:O187)</f>
        <v>0</v>
      </c>
      <c r="P180" s="171"/>
      <c r="Q180" s="171">
        <f>SUM(Q181:Q187)</f>
        <v>0.01</v>
      </c>
      <c r="R180" s="171"/>
      <c r="S180" s="171"/>
      <c r="T180" s="171"/>
      <c r="U180" s="171"/>
      <c r="V180" s="171">
        <f>SUM(V181:V187)</f>
        <v>1.44</v>
      </c>
      <c r="W180" s="171"/>
      <c r="X180" s="171"/>
      <c r="AG180" t="s">
        <v>125</v>
      </c>
    </row>
    <row r="181" spans="1:60" ht="22.5" outlineLevel="1" x14ac:dyDescent="0.2">
      <c r="A181" s="184">
        <v>83</v>
      </c>
      <c r="B181" s="185" t="s">
        <v>347</v>
      </c>
      <c r="C181" s="193" t="s">
        <v>348</v>
      </c>
      <c r="D181" s="186" t="s">
        <v>224</v>
      </c>
      <c r="E181" s="187">
        <v>1</v>
      </c>
      <c r="F181" s="188"/>
      <c r="G181" s="189">
        <f>ROUND(E181*F181,2)</f>
        <v>0</v>
      </c>
      <c r="H181" s="166">
        <v>135.19999999999999</v>
      </c>
      <c r="I181" s="166">
        <f>ROUND(E181*H181,2)</f>
        <v>135.19999999999999</v>
      </c>
      <c r="J181" s="166">
        <v>156.80000000000001</v>
      </c>
      <c r="K181" s="166">
        <f>ROUND(E181*J181,2)</f>
        <v>156.80000000000001</v>
      </c>
      <c r="L181" s="166">
        <v>15</v>
      </c>
      <c r="M181" s="166">
        <f>G181*(1+L181/100)</f>
        <v>0</v>
      </c>
      <c r="N181" s="166">
        <v>7.2999999999999996E-4</v>
      </c>
      <c r="O181" s="166">
        <f>ROUND(E181*N181,2)</f>
        <v>0</v>
      </c>
      <c r="P181" s="166">
        <v>0</v>
      </c>
      <c r="Q181" s="166">
        <f>ROUND(E181*P181,2)</f>
        <v>0</v>
      </c>
      <c r="R181" s="166"/>
      <c r="S181" s="166" t="s">
        <v>129</v>
      </c>
      <c r="T181" s="166" t="s">
        <v>129</v>
      </c>
      <c r="U181" s="166">
        <v>0.33</v>
      </c>
      <c r="V181" s="166">
        <f>ROUND(E181*U181,2)</f>
        <v>0.33</v>
      </c>
      <c r="W181" s="166"/>
      <c r="X181" s="166" t="s">
        <v>130</v>
      </c>
      <c r="Y181" s="161"/>
      <c r="Z181" s="161"/>
      <c r="AA181" s="161"/>
      <c r="AB181" s="161"/>
      <c r="AC181" s="161"/>
      <c r="AD181" s="161"/>
      <c r="AE181" s="161"/>
      <c r="AF181" s="161"/>
      <c r="AG181" s="161" t="s">
        <v>131</v>
      </c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</row>
    <row r="182" spans="1:60" outlineLevel="1" x14ac:dyDescent="0.2">
      <c r="A182" s="184">
        <v>84</v>
      </c>
      <c r="B182" s="185" t="s">
        <v>349</v>
      </c>
      <c r="C182" s="193" t="s">
        <v>350</v>
      </c>
      <c r="D182" s="186" t="s">
        <v>189</v>
      </c>
      <c r="E182" s="187">
        <v>0.5</v>
      </c>
      <c r="F182" s="188"/>
      <c r="G182" s="189">
        <f>ROUND(E182*F182,2)</f>
        <v>0</v>
      </c>
      <c r="H182" s="166">
        <v>0</v>
      </c>
      <c r="I182" s="166">
        <f>ROUND(E182*H182,2)</f>
        <v>0</v>
      </c>
      <c r="J182" s="166">
        <v>161</v>
      </c>
      <c r="K182" s="166">
        <f>ROUND(E182*J182,2)</f>
        <v>80.5</v>
      </c>
      <c r="L182" s="166">
        <v>15</v>
      </c>
      <c r="M182" s="166">
        <f>G182*(1+L182/100)</f>
        <v>0</v>
      </c>
      <c r="N182" s="166">
        <v>0</v>
      </c>
      <c r="O182" s="166">
        <f>ROUND(E182*N182,2)</f>
        <v>0</v>
      </c>
      <c r="P182" s="166">
        <v>0</v>
      </c>
      <c r="Q182" s="166">
        <f>ROUND(E182*P182,2)</f>
        <v>0</v>
      </c>
      <c r="R182" s="166"/>
      <c r="S182" s="166" t="s">
        <v>129</v>
      </c>
      <c r="T182" s="166" t="s">
        <v>129</v>
      </c>
      <c r="U182" s="166">
        <v>0.35</v>
      </c>
      <c r="V182" s="166">
        <f>ROUND(E182*U182,2)</f>
        <v>0.18</v>
      </c>
      <c r="W182" s="166"/>
      <c r="X182" s="166" t="s">
        <v>130</v>
      </c>
      <c r="Y182" s="161"/>
      <c r="Z182" s="161"/>
      <c r="AA182" s="161"/>
      <c r="AB182" s="161"/>
      <c r="AC182" s="161"/>
      <c r="AD182" s="161"/>
      <c r="AE182" s="161"/>
      <c r="AF182" s="161"/>
      <c r="AG182" s="161" t="s">
        <v>131</v>
      </c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</row>
    <row r="183" spans="1:60" ht="22.5" outlineLevel="1" x14ac:dyDescent="0.2">
      <c r="A183" s="184">
        <v>85</v>
      </c>
      <c r="B183" s="185" t="s">
        <v>351</v>
      </c>
      <c r="C183" s="193" t="s">
        <v>352</v>
      </c>
      <c r="D183" s="186" t="s">
        <v>224</v>
      </c>
      <c r="E183" s="187">
        <v>1</v>
      </c>
      <c r="F183" s="188"/>
      <c r="G183" s="189">
        <f>ROUND(E183*F183,2)</f>
        <v>0</v>
      </c>
      <c r="H183" s="166">
        <v>0</v>
      </c>
      <c r="I183" s="166">
        <f>ROUND(E183*H183,2)</f>
        <v>0</v>
      </c>
      <c r="J183" s="166">
        <v>230</v>
      </c>
      <c r="K183" s="166">
        <f>ROUND(E183*J183,2)</f>
        <v>230</v>
      </c>
      <c r="L183" s="166">
        <v>15</v>
      </c>
      <c r="M183" s="166">
        <f>G183*(1+L183/100)</f>
        <v>0</v>
      </c>
      <c r="N183" s="166">
        <v>0</v>
      </c>
      <c r="O183" s="166">
        <f>ROUND(E183*N183,2)</f>
        <v>0</v>
      </c>
      <c r="P183" s="166">
        <v>0</v>
      </c>
      <c r="Q183" s="166">
        <f>ROUND(E183*P183,2)</f>
        <v>0</v>
      </c>
      <c r="R183" s="166"/>
      <c r="S183" s="166" t="s">
        <v>129</v>
      </c>
      <c r="T183" s="166" t="s">
        <v>129</v>
      </c>
      <c r="U183" s="166">
        <v>0.5</v>
      </c>
      <c r="V183" s="166">
        <f>ROUND(E183*U183,2)</f>
        <v>0.5</v>
      </c>
      <c r="W183" s="166"/>
      <c r="X183" s="166" t="s">
        <v>130</v>
      </c>
      <c r="Y183" s="161"/>
      <c r="Z183" s="161"/>
      <c r="AA183" s="161"/>
      <c r="AB183" s="161"/>
      <c r="AC183" s="161"/>
      <c r="AD183" s="161"/>
      <c r="AE183" s="161"/>
      <c r="AF183" s="161"/>
      <c r="AG183" s="161" t="s">
        <v>131</v>
      </c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</row>
    <row r="184" spans="1:60" ht="22.5" outlineLevel="1" x14ac:dyDescent="0.2">
      <c r="A184" s="184">
        <v>86</v>
      </c>
      <c r="B184" s="185" t="s">
        <v>353</v>
      </c>
      <c r="C184" s="193" t="s">
        <v>354</v>
      </c>
      <c r="D184" s="186" t="s">
        <v>224</v>
      </c>
      <c r="E184" s="187">
        <v>1</v>
      </c>
      <c r="F184" s="188"/>
      <c r="G184" s="189">
        <f>ROUND(E184*F184,2)</f>
        <v>0</v>
      </c>
      <c r="H184" s="166">
        <v>0</v>
      </c>
      <c r="I184" s="166">
        <f>ROUND(E184*H184,2)</f>
        <v>0</v>
      </c>
      <c r="J184" s="166">
        <v>197</v>
      </c>
      <c r="K184" s="166">
        <f>ROUND(E184*J184,2)</f>
        <v>197</v>
      </c>
      <c r="L184" s="166">
        <v>15</v>
      </c>
      <c r="M184" s="166">
        <f>G184*(1+L184/100)</f>
        <v>0</v>
      </c>
      <c r="N184" s="166">
        <v>0</v>
      </c>
      <c r="O184" s="166">
        <f>ROUND(E184*N184,2)</f>
        <v>0</v>
      </c>
      <c r="P184" s="166">
        <v>1.489E-2</v>
      </c>
      <c r="Q184" s="166">
        <f>ROUND(E184*P184,2)</f>
        <v>0.01</v>
      </c>
      <c r="R184" s="166"/>
      <c r="S184" s="166" t="s">
        <v>129</v>
      </c>
      <c r="T184" s="166" t="s">
        <v>129</v>
      </c>
      <c r="U184" s="166">
        <v>0.42899999999999999</v>
      </c>
      <c r="V184" s="166">
        <f>ROUND(E184*U184,2)</f>
        <v>0.43</v>
      </c>
      <c r="W184" s="166"/>
      <c r="X184" s="166" t="s">
        <v>130</v>
      </c>
      <c r="Y184" s="161"/>
      <c r="Z184" s="161"/>
      <c r="AA184" s="161"/>
      <c r="AB184" s="161"/>
      <c r="AC184" s="161"/>
      <c r="AD184" s="161"/>
      <c r="AE184" s="161"/>
      <c r="AF184" s="161"/>
      <c r="AG184" s="161" t="s">
        <v>131</v>
      </c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</row>
    <row r="185" spans="1:60" outlineLevel="1" x14ac:dyDescent="0.2">
      <c r="A185" s="184">
        <v>87</v>
      </c>
      <c r="B185" s="185" t="s">
        <v>355</v>
      </c>
      <c r="C185" s="193" t="s">
        <v>356</v>
      </c>
      <c r="D185" s="186" t="s">
        <v>189</v>
      </c>
      <c r="E185" s="187">
        <v>0.5</v>
      </c>
      <c r="F185" s="188"/>
      <c r="G185" s="189">
        <f>ROUND(E185*F185,2)</f>
        <v>0</v>
      </c>
      <c r="H185" s="166">
        <v>142</v>
      </c>
      <c r="I185" s="166">
        <f>ROUND(E185*H185,2)</f>
        <v>71</v>
      </c>
      <c r="J185" s="166">
        <v>0</v>
      </c>
      <c r="K185" s="166">
        <f>ROUND(E185*J185,2)</f>
        <v>0</v>
      </c>
      <c r="L185" s="166">
        <v>15</v>
      </c>
      <c r="M185" s="166">
        <f>G185*(1+L185/100)</f>
        <v>0</v>
      </c>
      <c r="N185" s="166">
        <v>4.8000000000000001E-4</v>
      </c>
      <c r="O185" s="166">
        <f>ROUND(E185*N185,2)</f>
        <v>0</v>
      </c>
      <c r="P185" s="166">
        <v>0</v>
      </c>
      <c r="Q185" s="166">
        <f>ROUND(E185*P185,2)</f>
        <v>0</v>
      </c>
      <c r="R185" s="166"/>
      <c r="S185" s="166" t="s">
        <v>190</v>
      </c>
      <c r="T185" s="166" t="s">
        <v>141</v>
      </c>
      <c r="U185" s="166">
        <v>0</v>
      </c>
      <c r="V185" s="166">
        <f>ROUND(E185*U185,2)</f>
        <v>0</v>
      </c>
      <c r="W185" s="166"/>
      <c r="X185" s="166" t="s">
        <v>327</v>
      </c>
      <c r="Y185" s="161"/>
      <c r="Z185" s="161"/>
      <c r="AA185" s="161"/>
      <c r="AB185" s="161"/>
      <c r="AC185" s="161"/>
      <c r="AD185" s="161"/>
      <c r="AE185" s="161"/>
      <c r="AF185" s="161"/>
      <c r="AG185" s="161" t="s">
        <v>328</v>
      </c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</row>
    <row r="186" spans="1:60" ht="22.5" outlineLevel="1" x14ac:dyDescent="0.2">
      <c r="A186" s="184">
        <v>88</v>
      </c>
      <c r="B186" s="185" t="s">
        <v>357</v>
      </c>
      <c r="C186" s="193" t="s">
        <v>358</v>
      </c>
      <c r="D186" s="186" t="s">
        <v>224</v>
      </c>
      <c r="E186" s="187">
        <v>1</v>
      </c>
      <c r="F186" s="188"/>
      <c r="G186" s="189">
        <f>ROUND(E186*F186,2)</f>
        <v>0</v>
      </c>
      <c r="H186" s="166">
        <v>544</v>
      </c>
      <c r="I186" s="166">
        <f>ROUND(E186*H186,2)</f>
        <v>544</v>
      </c>
      <c r="J186" s="166">
        <v>0</v>
      </c>
      <c r="K186" s="166">
        <f>ROUND(E186*J186,2)</f>
        <v>0</v>
      </c>
      <c r="L186" s="166">
        <v>15</v>
      </c>
      <c r="M186" s="166">
        <f>G186*(1+L186/100)</f>
        <v>0</v>
      </c>
      <c r="N186" s="166">
        <v>5.9000000000000003E-4</v>
      </c>
      <c r="O186" s="166">
        <f>ROUND(E186*N186,2)</f>
        <v>0</v>
      </c>
      <c r="P186" s="166">
        <v>0</v>
      </c>
      <c r="Q186" s="166">
        <f>ROUND(E186*P186,2)</f>
        <v>0</v>
      </c>
      <c r="R186" s="166" t="s">
        <v>333</v>
      </c>
      <c r="S186" s="166" t="s">
        <v>129</v>
      </c>
      <c r="T186" s="166" t="s">
        <v>129</v>
      </c>
      <c r="U186" s="166">
        <v>0</v>
      </c>
      <c r="V186" s="166">
        <f>ROUND(E186*U186,2)</f>
        <v>0</v>
      </c>
      <c r="W186" s="166"/>
      <c r="X186" s="166" t="s">
        <v>327</v>
      </c>
      <c r="Y186" s="161"/>
      <c r="Z186" s="161"/>
      <c r="AA186" s="161"/>
      <c r="AB186" s="161"/>
      <c r="AC186" s="161"/>
      <c r="AD186" s="161"/>
      <c r="AE186" s="161"/>
      <c r="AF186" s="161"/>
      <c r="AG186" s="161" t="s">
        <v>328</v>
      </c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</row>
    <row r="187" spans="1:60" outlineLevel="1" x14ac:dyDescent="0.2">
      <c r="A187" s="184">
        <v>89</v>
      </c>
      <c r="B187" s="185" t="s">
        <v>359</v>
      </c>
      <c r="C187" s="193" t="s">
        <v>360</v>
      </c>
      <c r="D187" s="186" t="s">
        <v>0</v>
      </c>
      <c r="E187" s="187">
        <v>14.145</v>
      </c>
      <c r="F187" s="188"/>
      <c r="G187" s="189">
        <f>ROUND(E187*F187,2)</f>
        <v>0</v>
      </c>
      <c r="H187" s="166">
        <v>0</v>
      </c>
      <c r="I187" s="166">
        <f>ROUND(E187*H187,2)</f>
        <v>0</v>
      </c>
      <c r="J187" s="166">
        <v>0.54</v>
      </c>
      <c r="K187" s="166">
        <f>ROUND(E187*J187,2)</f>
        <v>7.64</v>
      </c>
      <c r="L187" s="166">
        <v>15</v>
      </c>
      <c r="M187" s="166">
        <f>G187*(1+L187/100)</f>
        <v>0</v>
      </c>
      <c r="N187" s="166">
        <v>0</v>
      </c>
      <c r="O187" s="166">
        <f>ROUND(E187*N187,2)</f>
        <v>0</v>
      </c>
      <c r="P187" s="166">
        <v>0</v>
      </c>
      <c r="Q187" s="166">
        <f>ROUND(E187*P187,2)</f>
        <v>0</v>
      </c>
      <c r="R187" s="166"/>
      <c r="S187" s="166" t="s">
        <v>129</v>
      </c>
      <c r="T187" s="166" t="s">
        <v>129</v>
      </c>
      <c r="U187" s="166">
        <v>0</v>
      </c>
      <c r="V187" s="166">
        <f>ROUND(E187*U187,2)</f>
        <v>0</v>
      </c>
      <c r="W187" s="166"/>
      <c r="X187" s="166" t="s">
        <v>231</v>
      </c>
      <c r="Y187" s="161"/>
      <c r="Z187" s="161"/>
      <c r="AA187" s="161"/>
      <c r="AB187" s="161"/>
      <c r="AC187" s="161"/>
      <c r="AD187" s="161"/>
      <c r="AE187" s="161"/>
      <c r="AF187" s="161"/>
      <c r="AG187" s="161" t="s">
        <v>232</v>
      </c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</row>
    <row r="188" spans="1:60" x14ac:dyDescent="0.2">
      <c r="A188" s="172" t="s">
        <v>124</v>
      </c>
      <c r="B188" s="173" t="s">
        <v>74</v>
      </c>
      <c r="C188" s="190" t="s">
        <v>75</v>
      </c>
      <c r="D188" s="174"/>
      <c r="E188" s="175"/>
      <c r="F188" s="176"/>
      <c r="G188" s="177">
        <f>SUMIF(AG189:AG190,"&lt;&gt;NOR",G189:G190)</f>
        <v>0</v>
      </c>
      <c r="H188" s="171"/>
      <c r="I188" s="171">
        <f>SUM(I189:I190)</f>
        <v>3050.38</v>
      </c>
      <c r="J188" s="171"/>
      <c r="K188" s="171">
        <f>SUM(K189:K190)</f>
        <v>2517.62</v>
      </c>
      <c r="L188" s="171"/>
      <c r="M188" s="171">
        <f>SUM(M189:M190)</f>
        <v>0</v>
      </c>
      <c r="N188" s="171"/>
      <c r="O188" s="171">
        <f>SUM(O189:O190)</f>
        <v>0</v>
      </c>
      <c r="P188" s="171"/>
      <c r="Q188" s="171">
        <f>SUM(Q189:Q190)</f>
        <v>0</v>
      </c>
      <c r="R188" s="171"/>
      <c r="S188" s="171"/>
      <c r="T188" s="171"/>
      <c r="U188" s="171"/>
      <c r="V188" s="171">
        <f>SUM(V189:V190)</f>
        <v>1.42</v>
      </c>
      <c r="W188" s="171"/>
      <c r="X188" s="171"/>
      <c r="AG188" t="s">
        <v>125</v>
      </c>
    </row>
    <row r="189" spans="1:60" ht="22.5" outlineLevel="1" x14ac:dyDescent="0.2">
      <c r="A189" s="184">
        <v>90</v>
      </c>
      <c r="B189" s="185" t="s">
        <v>361</v>
      </c>
      <c r="C189" s="193" t="s">
        <v>362</v>
      </c>
      <c r="D189" s="186" t="s">
        <v>189</v>
      </c>
      <c r="E189" s="187">
        <v>2</v>
      </c>
      <c r="F189" s="188"/>
      <c r="G189" s="189">
        <f>ROUND(E189*F189,2)</f>
        <v>0</v>
      </c>
      <c r="H189" s="166">
        <v>292.55</v>
      </c>
      <c r="I189" s="166">
        <f>ROUND(E189*H189,2)</f>
        <v>585.1</v>
      </c>
      <c r="J189" s="166">
        <v>241.45</v>
      </c>
      <c r="K189" s="166">
        <f>ROUND(E189*J189,2)</f>
        <v>482.9</v>
      </c>
      <c r="L189" s="166">
        <v>15</v>
      </c>
      <c r="M189" s="166">
        <f>G189*(1+L189/100)</f>
        <v>0</v>
      </c>
      <c r="N189" s="166">
        <v>6.4999999999999997E-4</v>
      </c>
      <c r="O189" s="166">
        <f>ROUND(E189*N189,2)</f>
        <v>0</v>
      </c>
      <c r="P189" s="166">
        <v>0</v>
      </c>
      <c r="Q189" s="166">
        <f>ROUND(E189*P189,2)</f>
        <v>0</v>
      </c>
      <c r="R189" s="166"/>
      <c r="S189" s="166" t="s">
        <v>129</v>
      </c>
      <c r="T189" s="166" t="s">
        <v>141</v>
      </c>
      <c r="U189" s="166">
        <v>0.2848</v>
      </c>
      <c r="V189" s="166">
        <f>ROUND(E189*U189,2)</f>
        <v>0.56999999999999995</v>
      </c>
      <c r="W189" s="166"/>
      <c r="X189" s="166" t="s">
        <v>130</v>
      </c>
      <c r="Y189" s="161"/>
      <c r="Z189" s="161"/>
      <c r="AA189" s="161"/>
      <c r="AB189" s="161"/>
      <c r="AC189" s="161"/>
      <c r="AD189" s="161"/>
      <c r="AE189" s="161"/>
      <c r="AF189" s="161"/>
      <c r="AG189" s="161" t="s">
        <v>131</v>
      </c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</row>
    <row r="190" spans="1:60" outlineLevel="1" x14ac:dyDescent="0.2">
      <c r="A190" s="184">
        <v>91</v>
      </c>
      <c r="B190" s="185" t="s">
        <v>363</v>
      </c>
      <c r="C190" s="193" t="s">
        <v>364</v>
      </c>
      <c r="D190" s="186" t="s">
        <v>365</v>
      </c>
      <c r="E190" s="187">
        <v>3</v>
      </c>
      <c r="F190" s="188"/>
      <c r="G190" s="189">
        <f>ROUND(E190*F190,2)</f>
        <v>0</v>
      </c>
      <c r="H190" s="166">
        <v>821.76</v>
      </c>
      <c r="I190" s="166">
        <f>ROUND(E190*H190,2)</f>
        <v>2465.2800000000002</v>
      </c>
      <c r="J190" s="166">
        <v>678.24</v>
      </c>
      <c r="K190" s="166">
        <f>ROUND(E190*J190,2)</f>
        <v>2034.72</v>
      </c>
      <c r="L190" s="166">
        <v>15</v>
      </c>
      <c r="M190" s="166">
        <f>G190*(1+L190/100)</f>
        <v>0</v>
      </c>
      <c r="N190" s="166">
        <v>6.4999999999999997E-4</v>
      </c>
      <c r="O190" s="166">
        <f>ROUND(E190*N190,2)</f>
        <v>0</v>
      </c>
      <c r="P190" s="166">
        <v>0</v>
      </c>
      <c r="Q190" s="166">
        <f>ROUND(E190*P190,2)</f>
        <v>0</v>
      </c>
      <c r="R190" s="166"/>
      <c r="S190" s="166" t="s">
        <v>190</v>
      </c>
      <c r="T190" s="166" t="s">
        <v>141</v>
      </c>
      <c r="U190" s="166">
        <v>0.2848</v>
      </c>
      <c r="V190" s="166">
        <f>ROUND(E190*U190,2)</f>
        <v>0.85</v>
      </c>
      <c r="W190" s="166"/>
      <c r="X190" s="166" t="s">
        <v>130</v>
      </c>
      <c r="Y190" s="161"/>
      <c r="Z190" s="161"/>
      <c r="AA190" s="161"/>
      <c r="AB190" s="161"/>
      <c r="AC190" s="161"/>
      <c r="AD190" s="161"/>
      <c r="AE190" s="161"/>
      <c r="AF190" s="161"/>
      <c r="AG190" s="161" t="s">
        <v>131</v>
      </c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</row>
    <row r="191" spans="1:60" x14ac:dyDescent="0.2">
      <c r="A191" s="172" t="s">
        <v>124</v>
      </c>
      <c r="B191" s="173" t="s">
        <v>76</v>
      </c>
      <c r="C191" s="190" t="s">
        <v>77</v>
      </c>
      <c r="D191" s="174"/>
      <c r="E191" s="175"/>
      <c r="F191" s="176"/>
      <c r="G191" s="177">
        <f>SUMIF(AG192:AG196,"&lt;&gt;NOR",G192:G196)</f>
        <v>0</v>
      </c>
      <c r="H191" s="171"/>
      <c r="I191" s="171">
        <f>SUM(I192:I196)</f>
        <v>0</v>
      </c>
      <c r="J191" s="171"/>
      <c r="K191" s="171">
        <f>SUM(K192:K196)</f>
        <v>2274.09</v>
      </c>
      <c r="L191" s="171"/>
      <c r="M191" s="171">
        <f>SUM(M192:M196)</f>
        <v>0</v>
      </c>
      <c r="N191" s="171"/>
      <c r="O191" s="171">
        <f>SUM(O192:O196)</f>
        <v>0</v>
      </c>
      <c r="P191" s="171"/>
      <c r="Q191" s="171">
        <f>SUM(Q192:Q196)</f>
        <v>0.01</v>
      </c>
      <c r="R191" s="171"/>
      <c r="S191" s="171"/>
      <c r="T191" s="171"/>
      <c r="U191" s="171"/>
      <c r="V191" s="171">
        <f>SUM(V192:V196)</f>
        <v>0.16</v>
      </c>
      <c r="W191" s="171"/>
      <c r="X191" s="171"/>
      <c r="AG191" t="s">
        <v>125</v>
      </c>
    </row>
    <row r="192" spans="1:60" outlineLevel="1" x14ac:dyDescent="0.2">
      <c r="A192" s="184">
        <v>92</v>
      </c>
      <c r="B192" s="185" t="s">
        <v>366</v>
      </c>
      <c r="C192" s="193" t="s">
        <v>367</v>
      </c>
      <c r="D192" s="186" t="s">
        <v>244</v>
      </c>
      <c r="E192" s="187">
        <v>1</v>
      </c>
      <c r="F192" s="188"/>
      <c r="G192" s="189">
        <f>ROUND(E192*F192,2)</f>
        <v>0</v>
      </c>
      <c r="H192" s="166">
        <v>0</v>
      </c>
      <c r="I192" s="166">
        <f>ROUND(E192*H192,2)</f>
        <v>0</v>
      </c>
      <c r="J192" s="166">
        <v>300</v>
      </c>
      <c r="K192" s="166">
        <f>ROUND(E192*J192,2)</f>
        <v>300</v>
      </c>
      <c r="L192" s="166">
        <v>15</v>
      </c>
      <c r="M192" s="166">
        <f>G192*(1+L192/100)</f>
        <v>0</v>
      </c>
      <c r="N192" s="166">
        <v>0</v>
      </c>
      <c r="O192" s="166">
        <f>ROUND(E192*N192,2)</f>
        <v>0</v>
      </c>
      <c r="P192" s="166">
        <v>0</v>
      </c>
      <c r="Q192" s="166">
        <f>ROUND(E192*P192,2)</f>
        <v>0</v>
      </c>
      <c r="R192" s="166"/>
      <c r="S192" s="166" t="s">
        <v>129</v>
      </c>
      <c r="T192" s="166" t="s">
        <v>141</v>
      </c>
      <c r="U192" s="166">
        <v>3.1E-2</v>
      </c>
      <c r="V192" s="166">
        <f>ROUND(E192*U192,2)</f>
        <v>0.03</v>
      </c>
      <c r="W192" s="166"/>
      <c r="X192" s="166" t="s">
        <v>130</v>
      </c>
      <c r="Y192" s="161"/>
      <c r="Z192" s="161"/>
      <c r="AA192" s="161"/>
      <c r="AB192" s="161"/>
      <c r="AC192" s="161"/>
      <c r="AD192" s="161"/>
      <c r="AE192" s="161"/>
      <c r="AF192" s="161"/>
      <c r="AG192" s="161" t="s">
        <v>131</v>
      </c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</row>
    <row r="193" spans="1:60" outlineLevel="1" x14ac:dyDescent="0.2">
      <c r="A193" s="184">
        <v>93</v>
      </c>
      <c r="B193" s="185" t="s">
        <v>368</v>
      </c>
      <c r="C193" s="193" t="s">
        <v>369</v>
      </c>
      <c r="D193" s="186" t="s">
        <v>244</v>
      </c>
      <c r="E193" s="187">
        <v>1</v>
      </c>
      <c r="F193" s="188"/>
      <c r="G193" s="189">
        <f>ROUND(E193*F193,2)</f>
        <v>0</v>
      </c>
      <c r="H193" s="166">
        <v>0</v>
      </c>
      <c r="I193" s="166">
        <f>ROUND(E193*H193,2)</f>
        <v>0</v>
      </c>
      <c r="J193" s="166">
        <v>200</v>
      </c>
      <c r="K193" s="166">
        <f>ROUND(E193*J193,2)</f>
        <v>200</v>
      </c>
      <c r="L193" s="166">
        <v>15</v>
      </c>
      <c r="M193" s="166">
        <f>G193*(1+L193/100)</f>
        <v>0</v>
      </c>
      <c r="N193" s="166">
        <v>0</v>
      </c>
      <c r="O193" s="166">
        <f>ROUND(E193*N193,2)</f>
        <v>0</v>
      </c>
      <c r="P193" s="166">
        <v>0</v>
      </c>
      <c r="Q193" s="166">
        <f>ROUND(E193*P193,2)</f>
        <v>0</v>
      </c>
      <c r="R193" s="166"/>
      <c r="S193" s="166" t="s">
        <v>129</v>
      </c>
      <c r="T193" s="166" t="s">
        <v>141</v>
      </c>
      <c r="U193" s="166">
        <v>5.1999999999999998E-2</v>
      </c>
      <c r="V193" s="166">
        <f>ROUND(E193*U193,2)</f>
        <v>0.05</v>
      </c>
      <c r="W193" s="166"/>
      <c r="X193" s="166" t="s">
        <v>130</v>
      </c>
      <c r="Y193" s="161"/>
      <c r="Z193" s="161"/>
      <c r="AA193" s="161"/>
      <c r="AB193" s="161"/>
      <c r="AC193" s="161"/>
      <c r="AD193" s="161"/>
      <c r="AE193" s="161"/>
      <c r="AF193" s="161"/>
      <c r="AG193" s="161" t="s">
        <v>131</v>
      </c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</row>
    <row r="194" spans="1:60" ht="22.5" outlineLevel="1" x14ac:dyDescent="0.2">
      <c r="A194" s="184">
        <v>94</v>
      </c>
      <c r="B194" s="185" t="s">
        <v>370</v>
      </c>
      <c r="C194" s="193" t="s">
        <v>371</v>
      </c>
      <c r="D194" s="186" t="s">
        <v>338</v>
      </c>
      <c r="E194" s="187">
        <v>1</v>
      </c>
      <c r="F194" s="188"/>
      <c r="G194" s="189">
        <f>ROUND(E194*F194,2)</f>
        <v>0</v>
      </c>
      <c r="H194" s="166">
        <v>0</v>
      </c>
      <c r="I194" s="166">
        <f>ROUND(E194*H194,2)</f>
        <v>0</v>
      </c>
      <c r="J194" s="166">
        <v>860</v>
      </c>
      <c r="K194" s="166">
        <f>ROUND(E194*J194,2)</f>
        <v>860</v>
      </c>
      <c r="L194" s="166">
        <v>15</v>
      </c>
      <c r="M194" s="166">
        <f>G194*(1+L194/100)</f>
        <v>0</v>
      </c>
      <c r="N194" s="166">
        <v>0</v>
      </c>
      <c r="O194" s="166">
        <f>ROUND(E194*N194,2)</f>
        <v>0</v>
      </c>
      <c r="P194" s="166">
        <v>1.057E-2</v>
      </c>
      <c r="Q194" s="166">
        <f>ROUND(E194*P194,2)</f>
        <v>0.01</v>
      </c>
      <c r="R194" s="166"/>
      <c r="S194" s="166" t="s">
        <v>190</v>
      </c>
      <c r="T194" s="166" t="s">
        <v>141</v>
      </c>
      <c r="U194" s="166">
        <v>8.2000000000000003E-2</v>
      </c>
      <c r="V194" s="166">
        <f>ROUND(E194*U194,2)</f>
        <v>0.08</v>
      </c>
      <c r="W194" s="166"/>
      <c r="X194" s="166" t="s">
        <v>130</v>
      </c>
      <c r="Y194" s="161"/>
      <c r="Z194" s="161"/>
      <c r="AA194" s="161"/>
      <c r="AB194" s="161"/>
      <c r="AC194" s="161"/>
      <c r="AD194" s="161"/>
      <c r="AE194" s="161"/>
      <c r="AF194" s="161"/>
      <c r="AG194" s="161" t="s">
        <v>131</v>
      </c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</row>
    <row r="195" spans="1:60" ht="22.5" outlineLevel="1" x14ac:dyDescent="0.2">
      <c r="A195" s="184">
        <v>95</v>
      </c>
      <c r="B195" s="185" t="s">
        <v>372</v>
      </c>
      <c r="C195" s="193" t="s">
        <v>373</v>
      </c>
      <c r="D195" s="186" t="s">
        <v>224</v>
      </c>
      <c r="E195" s="187">
        <v>1</v>
      </c>
      <c r="F195" s="188"/>
      <c r="G195" s="189">
        <f>ROUND(E195*F195,2)</f>
        <v>0</v>
      </c>
      <c r="H195" s="166">
        <v>0</v>
      </c>
      <c r="I195" s="166">
        <f>ROUND(E195*H195,2)</f>
        <v>0</v>
      </c>
      <c r="J195" s="166">
        <v>850</v>
      </c>
      <c r="K195" s="166">
        <f>ROUND(E195*J195,2)</f>
        <v>850</v>
      </c>
      <c r="L195" s="166">
        <v>15</v>
      </c>
      <c r="M195" s="166">
        <f>G195*(1+L195/100)</f>
        <v>0</v>
      </c>
      <c r="N195" s="166">
        <v>2.0000000000000002E-5</v>
      </c>
      <c r="O195" s="166">
        <f>ROUND(E195*N195,2)</f>
        <v>0</v>
      </c>
      <c r="P195" s="166">
        <v>0</v>
      </c>
      <c r="Q195" s="166">
        <f>ROUND(E195*P195,2)</f>
        <v>0</v>
      </c>
      <c r="R195" s="166"/>
      <c r="S195" s="166" t="s">
        <v>129</v>
      </c>
      <c r="T195" s="166" t="s">
        <v>141</v>
      </c>
      <c r="U195" s="166">
        <v>0</v>
      </c>
      <c r="V195" s="166">
        <f>ROUND(E195*U195,2)</f>
        <v>0</v>
      </c>
      <c r="W195" s="166"/>
      <c r="X195" s="166" t="s">
        <v>193</v>
      </c>
      <c r="Y195" s="161"/>
      <c r="Z195" s="161"/>
      <c r="AA195" s="161"/>
      <c r="AB195" s="161"/>
      <c r="AC195" s="161"/>
      <c r="AD195" s="161"/>
      <c r="AE195" s="161"/>
      <c r="AF195" s="161"/>
      <c r="AG195" s="161" t="s">
        <v>194</v>
      </c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</row>
    <row r="196" spans="1:60" outlineLevel="1" x14ac:dyDescent="0.2">
      <c r="A196" s="184">
        <v>96</v>
      </c>
      <c r="B196" s="185" t="s">
        <v>374</v>
      </c>
      <c r="C196" s="193" t="s">
        <v>375</v>
      </c>
      <c r="D196" s="186" t="s">
        <v>0</v>
      </c>
      <c r="E196" s="187">
        <v>22.1</v>
      </c>
      <c r="F196" s="188"/>
      <c r="G196" s="189">
        <f>ROUND(E196*F196,2)</f>
        <v>0</v>
      </c>
      <c r="H196" s="166">
        <v>0</v>
      </c>
      <c r="I196" s="166">
        <f>ROUND(E196*H196,2)</f>
        <v>0</v>
      </c>
      <c r="J196" s="166">
        <v>2.9</v>
      </c>
      <c r="K196" s="166">
        <f>ROUND(E196*J196,2)</f>
        <v>64.09</v>
      </c>
      <c r="L196" s="166">
        <v>15</v>
      </c>
      <c r="M196" s="166">
        <f>G196*(1+L196/100)</f>
        <v>0</v>
      </c>
      <c r="N196" s="166">
        <v>0</v>
      </c>
      <c r="O196" s="166">
        <f>ROUND(E196*N196,2)</f>
        <v>0</v>
      </c>
      <c r="P196" s="166">
        <v>0</v>
      </c>
      <c r="Q196" s="166">
        <f>ROUND(E196*P196,2)</f>
        <v>0</v>
      </c>
      <c r="R196" s="166"/>
      <c r="S196" s="166" t="s">
        <v>129</v>
      </c>
      <c r="T196" s="166" t="s">
        <v>129</v>
      </c>
      <c r="U196" s="166">
        <v>0</v>
      </c>
      <c r="V196" s="166">
        <f>ROUND(E196*U196,2)</f>
        <v>0</v>
      </c>
      <c r="W196" s="166"/>
      <c r="X196" s="166" t="s">
        <v>231</v>
      </c>
      <c r="Y196" s="161"/>
      <c r="Z196" s="161"/>
      <c r="AA196" s="161"/>
      <c r="AB196" s="161"/>
      <c r="AC196" s="161"/>
      <c r="AD196" s="161"/>
      <c r="AE196" s="161"/>
      <c r="AF196" s="161"/>
      <c r="AG196" s="161" t="s">
        <v>232</v>
      </c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</row>
    <row r="197" spans="1:60" x14ac:dyDescent="0.2">
      <c r="A197" s="172" t="s">
        <v>124</v>
      </c>
      <c r="B197" s="173" t="s">
        <v>78</v>
      </c>
      <c r="C197" s="190" t="s">
        <v>79</v>
      </c>
      <c r="D197" s="174"/>
      <c r="E197" s="175"/>
      <c r="F197" s="176"/>
      <c r="G197" s="177">
        <f>SUMIF(AG198:AG217,"&lt;&gt;NOR",G198:G217)</f>
        <v>0</v>
      </c>
      <c r="H197" s="171"/>
      <c r="I197" s="171">
        <f>SUM(I198:I217)</f>
        <v>0</v>
      </c>
      <c r="J197" s="171"/>
      <c r="K197" s="171">
        <f>SUM(K198:K217)</f>
        <v>53155.060000000005</v>
      </c>
      <c r="L197" s="171"/>
      <c r="M197" s="171">
        <f>SUM(M198:M217)</f>
        <v>0</v>
      </c>
      <c r="N197" s="171"/>
      <c r="O197" s="171">
        <f>SUM(O198:O217)</f>
        <v>0</v>
      </c>
      <c r="P197" s="171"/>
      <c r="Q197" s="171">
        <f>SUM(Q198:Q217)</f>
        <v>0.01</v>
      </c>
      <c r="R197" s="171"/>
      <c r="S197" s="171"/>
      <c r="T197" s="171"/>
      <c r="U197" s="171"/>
      <c r="V197" s="171">
        <f>SUM(V198:V217)</f>
        <v>7.9799999999999995</v>
      </c>
      <c r="W197" s="171"/>
      <c r="X197" s="171"/>
      <c r="AG197" t="s">
        <v>125</v>
      </c>
    </row>
    <row r="198" spans="1:60" ht="22.5" outlineLevel="1" x14ac:dyDescent="0.2">
      <c r="A198" s="184">
        <v>97</v>
      </c>
      <c r="B198" s="185" t="s">
        <v>376</v>
      </c>
      <c r="C198" s="193" t="s">
        <v>377</v>
      </c>
      <c r="D198" s="186" t="s">
        <v>224</v>
      </c>
      <c r="E198" s="187">
        <v>3</v>
      </c>
      <c r="F198" s="188"/>
      <c r="G198" s="189">
        <f>ROUND(E198*F198,2)</f>
        <v>0</v>
      </c>
      <c r="H198" s="166">
        <v>0</v>
      </c>
      <c r="I198" s="166">
        <f>ROUND(E198*H198,2)</f>
        <v>0</v>
      </c>
      <c r="J198" s="166">
        <v>739</v>
      </c>
      <c r="K198" s="166">
        <f>ROUND(E198*J198,2)</f>
        <v>2217</v>
      </c>
      <c r="L198" s="166">
        <v>15</v>
      </c>
      <c r="M198" s="166">
        <f>G198*(1+L198/100)</f>
        <v>0</v>
      </c>
      <c r="N198" s="166">
        <v>0</v>
      </c>
      <c r="O198" s="166">
        <f>ROUND(E198*N198,2)</f>
        <v>0</v>
      </c>
      <c r="P198" s="166">
        <v>0</v>
      </c>
      <c r="Q198" s="166">
        <f>ROUND(E198*P198,2)</f>
        <v>0</v>
      </c>
      <c r="R198" s="166"/>
      <c r="S198" s="166" t="s">
        <v>129</v>
      </c>
      <c r="T198" s="166" t="s">
        <v>141</v>
      </c>
      <c r="U198" s="166">
        <v>1.45</v>
      </c>
      <c r="V198" s="166">
        <f>ROUND(E198*U198,2)</f>
        <v>4.3499999999999996</v>
      </c>
      <c r="W198" s="166"/>
      <c r="X198" s="166" t="s">
        <v>130</v>
      </c>
      <c r="Y198" s="161"/>
      <c r="Z198" s="161"/>
      <c r="AA198" s="161"/>
      <c r="AB198" s="161"/>
      <c r="AC198" s="161"/>
      <c r="AD198" s="161"/>
      <c r="AE198" s="161"/>
      <c r="AF198" s="161"/>
      <c r="AG198" s="161" t="s">
        <v>131</v>
      </c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</row>
    <row r="199" spans="1:60" outlineLevel="1" x14ac:dyDescent="0.2">
      <c r="A199" s="184">
        <v>98</v>
      </c>
      <c r="B199" s="185" t="s">
        <v>378</v>
      </c>
      <c r="C199" s="193" t="s">
        <v>379</v>
      </c>
      <c r="D199" s="186" t="s">
        <v>224</v>
      </c>
      <c r="E199" s="187">
        <v>3</v>
      </c>
      <c r="F199" s="188"/>
      <c r="G199" s="189">
        <f>ROUND(E199*F199,2)</f>
        <v>0</v>
      </c>
      <c r="H199" s="166">
        <v>0</v>
      </c>
      <c r="I199" s="166">
        <f>ROUND(E199*H199,2)</f>
        <v>0</v>
      </c>
      <c r="J199" s="166">
        <v>50.6</v>
      </c>
      <c r="K199" s="166">
        <f>ROUND(E199*J199,2)</f>
        <v>151.80000000000001</v>
      </c>
      <c r="L199" s="166">
        <v>15</v>
      </c>
      <c r="M199" s="166">
        <f>G199*(1+L199/100)</f>
        <v>0</v>
      </c>
      <c r="N199" s="166">
        <v>0</v>
      </c>
      <c r="O199" s="166">
        <f>ROUND(E199*N199,2)</f>
        <v>0</v>
      </c>
      <c r="P199" s="166">
        <v>1.8E-3</v>
      </c>
      <c r="Q199" s="166">
        <f>ROUND(E199*P199,2)</f>
        <v>0.01</v>
      </c>
      <c r="R199" s="166"/>
      <c r="S199" s="166" t="s">
        <v>129</v>
      </c>
      <c r="T199" s="166" t="s">
        <v>129</v>
      </c>
      <c r="U199" s="166">
        <v>0.11</v>
      </c>
      <c r="V199" s="166">
        <f>ROUND(E199*U199,2)</f>
        <v>0.33</v>
      </c>
      <c r="W199" s="166"/>
      <c r="X199" s="166" t="s">
        <v>130</v>
      </c>
      <c r="Y199" s="161"/>
      <c r="Z199" s="161"/>
      <c r="AA199" s="161"/>
      <c r="AB199" s="161"/>
      <c r="AC199" s="161"/>
      <c r="AD199" s="161"/>
      <c r="AE199" s="161"/>
      <c r="AF199" s="161"/>
      <c r="AG199" s="161" t="s">
        <v>131</v>
      </c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</row>
    <row r="200" spans="1:60" ht="22.5" outlineLevel="1" x14ac:dyDescent="0.2">
      <c r="A200" s="184">
        <v>99</v>
      </c>
      <c r="B200" s="185" t="s">
        <v>380</v>
      </c>
      <c r="C200" s="193" t="s">
        <v>381</v>
      </c>
      <c r="D200" s="186" t="s">
        <v>224</v>
      </c>
      <c r="E200" s="187">
        <v>3</v>
      </c>
      <c r="F200" s="188"/>
      <c r="G200" s="189">
        <f>ROUND(E200*F200,2)</f>
        <v>0</v>
      </c>
      <c r="H200" s="166">
        <v>0</v>
      </c>
      <c r="I200" s="166">
        <f>ROUND(E200*H200,2)</f>
        <v>0</v>
      </c>
      <c r="J200" s="166">
        <v>555</v>
      </c>
      <c r="K200" s="166">
        <f>ROUND(E200*J200,2)</f>
        <v>1665</v>
      </c>
      <c r="L200" s="166">
        <v>15</v>
      </c>
      <c r="M200" s="166">
        <f>G200*(1+L200/100)</f>
        <v>0</v>
      </c>
      <c r="N200" s="166">
        <v>0</v>
      </c>
      <c r="O200" s="166">
        <f>ROUND(E200*N200,2)</f>
        <v>0</v>
      </c>
      <c r="P200" s="166">
        <v>0</v>
      </c>
      <c r="Q200" s="166">
        <f>ROUND(E200*P200,2)</f>
        <v>0</v>
      </c>
      <c r="R200" s="166"/>
      <c r="S200" s="166" t="s">
        <v>129</v>
      </c>
      <c r="T200" s="166" t="s">
        <v>129</v>
      </c>
      <c r="U200" s="166">
        <v>1.1000000000000001</v>
      </c>
      <c r="V200" s="166">
        <f>ROUND(E200*U200,2)</f>
        <v>3.3</v>
      </c>
      <c r="W200" s="166"/>
      <c r="X200" s="166" t="s">
        <v>130</v>
      </c>
      <c r="Y200" s="161"/>
      <c r="Z200" s="161"/>
      <c r="AA200" s="161"/>
      <c r="AB200" s="161"/>
      <c r="AC200" s="161"/>
      <c r="AD200" s="161"/>
      <c r="AE200" s="161"/>
      <c r="AF200" s="161"/>
      <c r="AG200" s="161" t="s">
        <v>131</v>
      </c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</row>
    <row r="201" spans="1:60" ht="45" outlineLevel="1" x14ac:dyDescent="0.2">
      <c r="A201" s="184">
        <v>100</v>
      </c>
      <c r="B201" s="185" t="s">
        <v>382</v>
      </c>
      <c r="C201" s="193" t="s">
        <v>383</v>
      </c>
      <c r="D201" s="186" t="s">
        <v>224</v>
      </c>
      <c r="E201" s="187">
        <v>1</v>
      </c>
      <c r="F201" s="188"/>
      <c r="G201" s="189">
        <f>ROUND(E201*F201,2)</f>
        <v>0</v>
      </c>
      <c r="H201" s="166">
        <v>0</v>
      </c>
      <c r="I201" s="166">
        <f>ROUND(E201*H201,2)</f>
        <v>0</v>
      </c>
      <c r="J201" s="166">
        <v>5279</v>
      </c>
      <c r="K201" s="166">
        <f>ROUND(E201*J201,2)</f>
        <v>5279</v>
      </c>
      <c r="L201" s="166">
        <v>15</v>
      </c>
      <c r="M201" s="166">
        <f>G201*(1+L201/100)</f>
        <v>0</v>
      </c>
      <c r="N201" s="166">
        <v>0</v>
      </c>
      <c r="O201" s="166">
        <f>ROUND(E201*N201,2)</f>
        <v>0</v>
      </c>
      <c r="P201" s="166">
        <v>0</v>
      </c>
      <c r="Q201" s="166">
        <f>ROUND(E201*P201,2)</f>
        <v>0</v>
      </c>
      <c r="R201" s="166"/>
      <c r="S201" s="166" t="s">
        <v>190</v>
      </c>
      <c r="T201" s="166" t="s">
        <v>141</v>
      </c>
      <c r="U201" s="166">
        <v>0</v>
      </c>
      <c r="V201" s="166">
        <f>ROUND(E201*U201,2)</f>
        <v>0</v>
      </c>
      <c r="W201" s="166"/>
      <c r="X201" s="166" t="s">
        <v>130</v>
      </c>
      <c r="Y201" s="161"/>
      <c r="Z201" s="161"/>
      <c r="AA201" s="161"/>
      <c r="AB201" s="161"/>
      <c r="AC201" s="161"/>
      <c r="AD201" s="161"/>
      <c r="AE201" s="161"/>
      <c r="AF201" s="161"/>
      <c r="AG201" s="161" t="s">
        <v>131</v>
      </c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</row>
    <row r="202" spans="1:60" outlineLevel="1" x14ac:dyDescent="0.2">
      <c r="A202" s="184">
        <v>101</v>
      </c>
      <c r="B202" s="185" t="s">
        <v>384</v>
      </c>
      <c r="C202" s="193" t="s">
        <v>385</v>
      </c>
      <c r="D202" s="186" t="s">
        <v>224</v>
      </c>
      <c r="E202" s="187">
        <v>1</v>
      </c>
      <c r="F202" s="188"/>
      <c r="G202" s="189">
        <f>ROUND(E202*F202,2)</f>
        <v>0</v>
      </c>
      <c r="H202" s="166">
        <v>0</v>
      </c>
      <c r="I202" s="166">
        <f>ROUND(E202*H202,2)</f>
        <v>0</v>
      </c>
      <c r="J202" s="166">
        <v>2500</v>
      </c>
      <c r="K202" s="166">
        <f>ROUND(E202*J202,2)</f>
        <v>2500</v>
      </c>
      <c r="L202" s="166">
        <v>15</v>
      </c>
      <c r="M202" s="166">
        <f>G202*(1+L202/100)</f>
        <v>0</v>
      </c>
      <c r="N202" s="166">
        <v>0</v>
      </c>
      <c r="O202" s="166">
        <f>ROUND(E202*N202,2)</f>
        <v>0</v>
      </c>
      <c r="P202" s="166">
        <v>0</v>
      </c>
      <c r="Q202" s="166">
        <f>ROUND(E202*P202,2)</f>
        <v>0</v>
      </c>
      <c r="R202" s="166"/>
      <c r="S202" s="166" t="s">
        <v>190</v>
      </c>
      <c r="T202" s="166" t="s">
        <v>141</v>
      </c>
      <c r="U202" s="166">
        <v>0</v>
      </c>
      <c r="V202" s="166">
        <f>ROUND(E202*U202,2)</f>
        <v>0</v>
      </c>
      <c r="W202" s="166"/>
      <c r="X202" s="166" t="s">
        <v>193</v>
      </c>
      <c r="Y202" s="161"/>
      <c r="Z202" s="161"/>
      <c r="AA202" s="161"/>
      <c r="AB202" s="161"/>
      <c r="AC202" s="161"/>
      <c r="AD202" s="161"/>
      <c r="AE202" s="161"/>
      <c r="AF202" s="161"/>
      <c r="AG202" s="161" t="s">
        <v>194</v>
      </c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</row>
    <row r="203" spans="1:60" ht="22.5" outlineLevel="1" x14ac:dyDescent="0.2">
      <c r="A203" s="184">
        <v>102</v>
      </c>
      <c r="B203" s="185" t="s">
        <v>386</v>
      </c>
      <c r="C203" s="193" t="s">
        <v>387</v>
      </c>
      <c r="D203" s="186" t="s">
        <v>244</v>
      </c>
      <c r="E203" s="187">
        <v>1</v>
      </c>
      <c r="F203" s="188"/>
      <c r="G203" s="189">
        <f>ROUND(E203*F203,2)</f>
        <v>0</v>
      </c>
      <c r="H203" s="166">
        <v>0</v>
      </c>
      <c r="I203" s="166">
        <f>ROUND(E203*H203,2)</f>
        <v>0</v>
      </c>
      <c r="J203" s="166">
        <v>4000</v>
      </c>
      <c r="K203" s="166">
        <f>ROUND(E203*J203,2)</f>
        <v>4000</v>
      </c>
      <c r="L203" s="166">
        <v>15</v>
      </c>
      <c r="M203" s="166">
        <f>G203*(1+L203/100)</f>
        <v>0</v>
      </c>
      <c r="N203" s="166">
        <v>0</v>
      </c>
      <c r="O203" s="166">
        <f>ROUND(E203*N203,2)</f>
        <v>0</v>
      </c>
      <c r="P203" s="166">
        <v>0</v>
      </c>
      <c r="Q203" s="166">
        <f>ROUND(E203*P203,2)</f>
        <v>0</v>
      </c>
      <c r="R203" s="166"/>
      <c r="S203" s="166" t="s">
        <v>190</v>
      </c>
      <c r="T203" s="166" t="s">
        <v>141</v>
      </c>
      <c r="U203" s="166">
        <v>0</v>
      </c>
      <c r="V203" s="166">
        <f>ROUND(E203*U203,2)</f>
        <v>0</v>
      </c>
      <c r="W203" s="166"/>
      <c r="X203" s="166" t="s">
        <v>193</v>
      </c>
      <c r="Y203" s="161"/>
      <c r="Z203" s="161"/>
      <c r="AA203" s="161"/>
      <c r="AB203" s="161"/>
      <c r="AC203" s="161"/>
      <c r="AD203" s="161"/>
      <c r="AE203" s="161"/>
      <c r="AF203" s="161"/>
      <c r="AG203" s="161" t="s">
        <v>194</v>
      </c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</row>
    <row r="204" spans="1:60" ht="22.5" outlineLevel="1" x14ac:dyDescent="0.2">
      <c r="A204" s="178">
        <v>103</v>
      </c>
      <c r="B204" s="179" t="s">
        <v>388</v>
      </c>
      <c r="C204" s="191" t="s">
        <v>389</v>
      </c>
      <c r="D204" s="180" t="s">
        <v>189</v>
      </c>
      <c r="E204" s="181">
        <v>2.2000000000000002</v>
      </c>
      <c r="F204" s="182"/>
      <c r="G204" s="183">
        <f>ROUND(E204*F204,2)</f>
        <v>0</v>
      </c>
      <c r="H204" s="166">
        <v>0</v>
      </c>
      <c r="I204" s="166">
        <f>ROUND(E204*H204,2)</f>
        <v>0</v>
      </c>
      <c r="J204" s="166">
        <v>16500</v>
      </c>
      <c r="K204" s="166">
        <f>ROUND(E204*J204,2)</f>
        <v>36300</v>
      </c>
      <c r="L204" s="166">
        <v>15</v>
      </c>
      <c r="M204" s="166">
        <f>G204*(1+L204/100)</f>
        <v>0</v>
      </c>
      <c r="N204" s="166">
        <v>0</v>
      </c>
      <c r="O204" s="166">
        <f>ROUND(E204*N204,2)</f>
        <v>0</v>
      </c>
      <c r="P204" s="166">
        <v>0</v>
      </c>
      <c r="Q204" s="166">
        <f>ROUND(E204*P204,2)</f>
        <v>0</v>
      </c>
      <c r="R204" s="166"/>
      <c r="S204" s="166" t="s">
        <v>190</v>
      </c>
      <c r="T204" s="166" t="s">
        <v>141</v>
      </c>
      <c r="U204" s="166">
        <v>0</v>
      </c>
      <c r="V204" s="166">
        <f>ROUND(E204*U204,2)</f>
        <v>0</v>
      </c>
      <c r="W204" s="166"/>
      <c r="X204" s="166" t="s">
        <v>193</v>
      </c>
      <c r="Y204" s="161"/>
      <c r="Z204" s="161"/>
      <c r="AA204" s="161"/>
      <c r="AB204" s="161"/>
      <c r="AC204" s="161"/>
      <c r="AD204" s="161"/>
      <c r="AE204" s="161"/>
      <c r="AF204" s="161"/>
      <c r="AG204" s="161" t="s">
        <v>194</v>
      </c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</row>
    <row r="205" spans="1:60" ht="22.5" outlineLevel="1" x14ac:dyDescent="0.2">
      <c r="A205" s="164"/>
      <c r="B205" s="165"/>
      <c r="C205" s="192" t="s">
        <v>390</v>
      </c>
      <c r="D205" s="167"/>
      <c r="E205" s="168">
        <v>2.2000000000000002</v>
      </c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1"/>
      <c r="Z205" s="161"/>
      <c r="AA205" s="161"/>
      <c r="AB205" s="161"/>
      <c r="AC205" s="161"/>
      <c r="AD205" s="161"/>
      <c r="AE205" s="161"/>
      <c r="AF205" s="161"/>
      <c r="AG205" s="161" t="s">
        <v>133</v>
      </c>
      <c r="AH205" s="161">
        <v>0</v>
      </c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</row>
    <row r="206" spans="1:60" outlineLevel="1" x14ac:dyDescent="0.2">
      <c r="A206" s="164"/>
      <c r="B206" s="165"/>
      <c r="C206" s="192" t="s">
        <v>391</v>
      </c>
      <c r="D206" s="167"/>
      <c r="E206" s="168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1"/>
      <c r="Z206" s="161"/>
      <c r="AA206" s="161"/>
      <c r="AB206" s="161"/>
      <c r="AC206" s="161"/>
      <c r="AD206" s="161"/>
      <c r="AE206" s="161"/>
      <c r="AF206" s="161"/>
      <c r="AG206" s="161" t="s">
        <v>133</v>
      </c>
      <c r="AH206" s="161">
        <v>0</v>
      </c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</row>
    <row r="207" spans="1:60" outlineLevel="1" x14ac:dyDescent="0.2">
      <c r="A207" s="164"/>
      <c r="B207" s="165"/>
      <c r="C207" s="192" t="s">
        <v>392</v>
      </c>
      <c r="D207" s="167"/>
      <c r="E207" s="168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1"/>
      <c r="Z207" s="161"/>
      <c r="AA207" s="161"/>
      <c r="AB207" s="161"/>
      <c r="AC207" s="161"/>
      <c r="AD207" s="161"/>
      <c r="AE207" s="161"/>
      <c r="AF207" s="161"/>
      <c r="AG207" s="161" t="s">
        <v>133</v>
      </c>
      <c r="AH207" s="161">
        <v>0</v>
      </c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</row>
    <row r="208" spans="1:60" ht="22.5" outlineLevel="1" x14ac:dyDescent="0.2">
      <c r="A208" s="164"/>
      <c r="B208" s="165"/>
      <c r="C208" s="192" t="s">
        <v>393</v>
      </c>
      <c r="D208" s="167"/>
      <c r="E208" s="168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1"/>
      <c r="Z208" s="161"/>
      <c r="AA208" s="161"/>
      <c r="AB208" s="161"/>
      <c r="AC208" s="161"/>
      <c r="AD208" s="161"/>
      <c r="AE208" s="161"/>
      <c r="AF208" s="161"/>
      <c r="AG208" s="161" t="s">
        <v>133</v>
      </c>
      <c r="AH208" s="161">
        <v>0</v>
      </c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</row>
    <row r="209" spans="1:60" outlineLevel="1" x14ac:dyDescent="0.2">
      <c r="A209" s="164"/>
      <c r="B209" s="165"/>
      <c r="C209" s="192" t="s">
        <v>394</v>
      </c>
      <c r="D209" s="167"/>
      <c r="E209" s="168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1"/>
      <c r="Z209" s="161"/>
      <c r="AA209" s="161"/>
      <c r="AB209" s="161"/>
      <c r="AC209" s="161"/>
      <c r="AD209" s="161"/>
      <c r="AE209" s="161"/>
      <c r="AF209" s="161"/>
      <c r="AG209" s="161" t="s">
        <v>133</v>
      </c>
      <c r="AH209" s="161">
        <v>0</v>
      </c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</row>
    <row r="210" spans="1:60" ht="22.5" outlineLevel="1" x14ac:dyDescent="0.2">
      <c r="A210" s="164"/>
      <c r="B210" s="165"/>
      <c r="C210" s="192" t="s">
        <v>395</v>
      </c>
      <c r="D210" s="167"/>
      <c r="E210" s="168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1"/>
      <c r="Z210" s="161"/>
      <c r="AA210" s="161"/>
      <c r="AB210" s="161"/>
      <c r="AC210" s="161"/>
      <c r="AD210" s="161"/>
      <c r="AE210" s="161"/>
      <c r="AF210" s="161"/>
      <c r="AG210" s="161" t="s">
        <v>133</v>
      </c>
      <c r="AH210" s="161">
        <v>0</v>
      </c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</row>
    <row r="211" spans="1:60" ht="22.5" outlineLevel="1" x14ac:dyDescent="0.2">
      <c r="A211" s="164"/>
      <c r="B211" s="165"/>
      <c r="C211" s="192" t="s">
        <v>396</v>
      </c>
      <c r="D211" s="167"/>
      <c r="E211" s="168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1"/>
      <c r="Z211" s="161"/>
      <c r="AA211" s="161"/>
      <c r="AB211" s="161"/>
      <c r="AC211" s="161"/>
      <c r="AD211" s="161"/>
      <c r="AE211" s="161"/>
      <c r="AF211" s="161"/>
      <c r="AG211" s="161" t="s">
        <v>133</v>
      </c>
      <c r="AH211" s="161">
        <v>0</v>
      </c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</row>
    <row r="212" spans="1:60" outlineLevel="1" x14ac:dyDescent="0.2">
      <c r="A212" s="164"/>
      <c r="B212" s="165"/>
      <c r="C212" s="192" t="s">
        <v>397</v>
      </c>
      <c r="D212" s="167"/>
      <c r="E212" s="168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1"/>
      <c r="Z212" s="161"/>
      <c r="AA212" s="161"/>
      <c r="AB212" s="161"/>
      <c r="AC212" s="161"/>
      <c r="AD212" s="161"/>
      <c r="AE212" s="161"/>
      <c r="AF212" s="161"/>
      <c r="AG212" s="161" t="s">
        <v>133</v>
      </c>
      <c r="AH212" s="161">
        <v>0</v>
      </c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</row>
    <row r="213" spans="1:60" outlineLevel="1" x14ac:dyDescent="0.2">
      <c r="A213" s="164"/>
      <c r="B213" s="165"/>
      <c r="C213" s="192" t="s">
        <v>398</v>
      </c>
      <c r="D213" s="167"/>
      <c r="E213" s="168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1"/>
      <c r="Z213" s="161"/>
      <c r="AA213" s="161"/>
      <c r="AB213" s="161"/>
      <c r="AC213" s="161"/>
      <c r="AD213" s="161"/>
      <c r="AE213" s="161"/>
      <c r="AF213" s="161"/>
      <c r="AG213" s="161" t="s">
        <v>133</v>
      </c>
      <c r="AH213" s="161">
        <v>0</v>
      </c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</row>
    <row r="214" spans="1:60" outlineLevel="1" x14ac:dyDescent="0.2">
      <c r="A214" s="164"/>
      <c r="B214" s="165"/>
      <c r="C214" s="192" t="s">
        <v>399</v>
      </c>
      <c r="D214" s="167"/>
      <c r="E214" s="168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1"/>
      <c r="Z214" s="161"/>
      <c r="AA214" s="161"/>
      <c r="AB214" s="161"/>
      <c r="AC214" s="161"/>
      <c r="AD214" s="161"/>
      <c r="AE214" s="161"/>
      <c r="AF214" s="161"/>
      <c r="AG214" s="161" t="s">
        <v>133</v>
      </c>
      <c r="AH214" s="161">
        <v>0</v>
      </c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</row>
    <row r="215" spans="1:60" ht="22.5" outlineLevel="1" x14ac:dyDescent="0.2">
      <c r="A215" s="164"/>
      <c r="B215" s="165"/>
      <c r="C215" s="192" t="s">
        <v>400</v>
      </c>
      <c r="D215" s="167"/>
      <c r="E215" s="168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1"/>
      <c r="Z215" s="161"/>
      <c r="AA215" s="161"/>
      <c r="AB215" s="161"/>
      <c r="AC215" s="161"/>
      <c r="AD215" s="161"/>
      <c r="AE215" s="161"/>
      <c r="AF215" s="161"/>
      <c r="AG215" s="161" t="s">
        <v>133</v>
      </c>
      <c r="AH215" s="161">
        <v>0</v>
      </c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</row>
    <row r="216" spans="1:60" ht="22.5" outlineLevel="1" x14ac:dyDescent="0.2">
      <c r="A216" s="164"/>
      <c r="B216" s="165"/>
      <c r="C216" s="192" t="s">
        <v>401</v>
      </c>
      <c r="D216" s="167"/>
      <c r="E216" s="168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1"/>
      <c r="Z216" s="161"/>
      <c r="AA216" s="161"/>
      <c r="AB216" s="161"/>
      <c r="AC216" s="161"/>
      <c r="AD216" s="161"/>
      <c r="AE216" s="161"/>
      <c r="AF216" s="161"/>
      <c r="AG216" s="161" t="s">
        <v>133</v>
      </c>
      <c r="AH216" s="161">
        <v>0</v>
      </c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</row>
    <row r="217" spans="1:60" outlineLevel="1" x14ac:dyDescent="0.2">
      <c r="A217" s="184">
        <v>104</v>
      </c>
      <c r="B217" s="185" t="s">
        <v>402</v>
      </c>
      <c r="C217" s="193" t="s">
        <v>403</v>
      </c>
      <c r="D217" s="186" t="s">
        <v>0</v>
      </c>
      <c r="E217" s="187">
        <v>521.12800000000004</v>
      </c>
      <c r="F217" s="188"/>
      <c r="G217" s="189">
        <f>ROUND(E217*F217,2)</f>
        <v>0</v>
      </c>
      <c r="H217" s="166">
        <v>0</v>
      </c>
      <c r="I217" s="166">
        <f>ROUND(E217*H217,2)</f>
        <v>0</v>
      </c>
      <c r="J217" s="166">
        <v>2</v>
      </c>
      <c r="K217" s="166">
        <f>ROUND(E217*J217,2)</f>
        <v>1042.26</v>
      </c>
      <c r="L217" s="166">
        <v>15</v>
      </c>
      <c r="M217" s="166">
        <f>G217*(1+L217/100)</f>
        <v>0</v>
      </c>
      <c r="N217" s="166">
        <v>0</v>
      </c>
      <c r="O217" s="166">
        <f>ROUND(E217*N217,2)</f>
        <v>0</v>
      </c>
      <c r="P217" s="166">
        <v>0</v>
      </c>
      <c r="Q217" s="166">
        <f>ROUND(E217*P217,2)</f>
        <v>0</v>
      </c>
      <c r="R217" s="166"/>
      <c r="S217" s="166" t="s">
        <v>129</v>
      </c>
      <c r="T217" s="166" t="s">
        <v>141</v>
      </c>
      <c r="U217" s="166">
        <v>0</v>
      </c>
      <c r="V217" s="166">
        <f>ROUND(E217*U217,2)</f>
        <v>0</v>
      </c>
      <c r="W217" s="166"/>
      <c r="X217" s="166" t="s">
        <v>231</v>
      </c>
      <c r="Y217" s="161"/>
      <c r="Z217" s="161"/>
      <c r="AA217" s="161"/>
      <c r="AB217" s="161"/>
      <c r="AC217" s="161"/>
      <c r="AD217" s="161"/>
      <c r="AE217" s="161"/>
      <c r="AF217" s="161"/>
      <c r="AG217" s="161" t="s">
        <v>232</v>
      </c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</row>
    <row r="218" spans="1:60" x14ac:dyDescent="0.2">
      <c r="A218" s="172" t="s">
        <v>124</v>
      </c>
      <c r="B218" s="173" t="s">
        <v>80</v>
      </c>
      <c r="C218" s="190" t="s">
        <v>81</v>
      </c>
      <c r="D218" s="174"/>
      <c r="E218" s="175"/>
      <c r="F218" s="176"/>
      <c r="G218" s="177">
        <f>SUMIF(AG219:AG233,"&lt;&gt;NOR",G219:G233)</f>
        <v>0</v>
      </c>
      <c r="H218" s="171"/>
      <c r="I218" s="171">
        <f>SUM(I219:I233)</f>
        <v>2671.91</v>
      </c>
      <c r="J218" s="171"/>
      <c r="K218" s="171">
        <f>SUM(K219:K233)</f>
        <v>2746.83</v>
      </c>
      <c r="L218" s="171"/>
      <c r="M218" s="171">
        <f>SUM(M219:M233)</f>
        <v>0</v>
      </c>
      <c r="N218" s="171"/>
      <c r="O218" s="171">
        <f>SUM(O219:O233)</f>
        <v>0.02</v>
      </c>
      <c r="P218" s="171"/>
      <c r="Q218" s="171">
        <f>SUM(Q219:Q233)</f>
        <v>0</v>
      </c>
      <c r="R218" s="171"/>
      <c r="S218" s="171"/>
      <c r="T218" s="171"/>
      <c r="U218" s="171"/>
      <c r="V218" s="171">
        <f>SUM(V219:V233)</f>
        <v>4.7900000000000009</v>
      </c>
      <c r="W218" s="171"/>
      <c r="X218" s="171"/>
      <c r="AG218" t="s">
        <v>125</v>
      </c>
    </row>
    <row r="219" spans="1:60" ht="22.5" outlineLevel="1" x14ac:dyDescent="0.2">
      <c r="A219" s="178">
        <v>105</v>
      </c>
      <c r="B219" s="179" t="s">
        <v>404</v>
      </c>
      <c r="C219" s="191" t="s">
        <v>405</v>
      </c>
      <c r="D219" s="180" t="s">
        <v>128</v>
      </c>
      <c r="E219" s="181">
        <v>3.74</v>
      </c>
      <c r="F219" s="182"/>
      <c r="G219" s="183">
        <f>ROUND(E219*F219,2)</f>
        <v>0</v>
      </c>
      <c r="H219" s="166">
        <v>0</v>
      </c>
      <c r="I219" s="166">
        <f>ROUND(E219*H219,2)</f>
        <v>0</v>
      </c>
      <c r="J219" s="166">
        <v>7.1</v>
      </c>
      <c r="K219" s="166">
        <f>ROUND(E219*J219,2)</f>
        <v>26.55</v>
      </c>
      <c r="L219" s="166">
        <v>15</v>
      </c>
      <c r="M219" s="166">
        <f>G219*(1+L219/100)</f>
        <v>0</v>
      </c>
      <c r="N219" s="166">
        <v>0</v>
      </c>
      <c r="O219" s="166">
        <f>ROUND(E219*N219,2)</f>
        <v>0</v>
      </c>
      <c r="P219" s="166">
        <v>0</v>
      </c>
      <c r="Q219" s="166">
        <f>ROUND(E219*P219,2)</f>
        <v>0</v>
      </c>
      <c r="R219" s="166"/>
      <c r="S219" s="166" t="s">
        <v>129</v>
      </c>
      <c r="T219" s="166" t="s">
        <v>129</v>
      </c>
      <c r="U219" s="166">
        <v>1.6E-2</v>
      </c>
      <c r="V219" s="166">
        <f>ROUND(E219*U219,2)</f>
        <v>0.06</v>
      </c>
      <c r="W219" s="166"/>
      <c r="X219" s="166" t="s">
        <v>130</v>
      </c>
      <c r="Y219" s="161"/>
      <c r="Z219" s="161"/>
      <c r="AA219" s="161"/>
      <c r="AB219" s="161"/>
      <c r="AC219" s="161"/>
      <c r="AD219" s="161"/>
      <c r="AE219" s="161"/>
      <c r="AF219" s="161"/>
      <c r="AG219" s="161" t="s">
        <v>131</v>
      </c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</row>
    <row r="220" spans="1:60" outlineLevel="1" x14ac:dyDescent="0.2">
      <c r="A220" s="164"/>
      <c r="B220" s="165"/>
      <c r="C220" s="192" t="s">
        <v>146</v>
      </c>
      <c r="D220" s="167"/>
      <c r="E220" s="168">
        <v>3.74</v>
      </c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1"/>
      <c r="Z220" s="161"/>
      <c r="AA220" s="161"/>
      <c r="AB220" s="161"/>
      <c r="AC220" s="161"/>
      <c r="AD220" s="161"/>
      <c r="AE220" s="161"/>
      <c r="AF220" s="161"/>
      <c r="AG220" s="161" t="s">
        <v>133</v>
      </c>
      <c r="AH220" s="161">
        <v>0</v>
      </c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</row>
    <row r="221" spans="1:60" outlineLevel="1" x14ac:dyDescent="0.2">
      <c r="A221" s="178">
        <v>106</v>
      </c>
      <c r="B221" s="179" t="s">
        <v>406</v>
      </c>
      <c r="C221" s="191" t="s">
        <v>407</v>
      </c>
      <c r="D221" s="180" t="s">
        <v>128</v>
      </c>
      <c r="E221" s="181">
        <v>3.74</v>
      </c>
      <c r="F221" s="182"/>
      <c r="G221" s="183">
        <f>ROUND(E221*F221,2)</f>
        <v>0</v>
      </c>
      <c r="H221" s="166">
        <v>24.89</v>
      </c>
      <c r="I221" s="166">
        <f>ROUND(E221*H221,2)</f>
        <v>93.09</v>
      </c>
      <c r="J221" s="166">
        <v>25.21</v>
      </c>
      <c r="K221" s="166">
        <f>ROUND(E221*J221,2)</f>
        <v>94.29</v>
      </c>
      <c r="L221" s="166">
        <v>15</v>
      </c>
      <c r="M221" s="166">
        <f>G221*(1+L221/100)</f>
        <v>0</v>
      </c>
      <c r="N221" s="166">
        <v>2.1000000000000001E-4</v>
      </c>
      <c r="O221" s="166">
        <f>ROUND(E221*N221,2)</f>
        <v>0</v>
      </c>
      <c r="P221" s="166">
        <v>0</v>
      </c>
      <c r="Q221" s="166">
        <f>ROUND(E221*P221,2)</f>
        <v>0</v>
      </c>
      <c r="R221" s="166"/>
      <c r="S221" s="166" t="s">
        <v>129</v>
      </c>
      <c r="T221" s="166" t="s">
        <v>129</v>
      </c>
      <c r="U221" s="166">
        <v>0.05</v>
      </c>
      <c r="V221" s="166">
        <f>ROUND(E221*U221,2)</f>
        <v>0.19</v>
      </c>
      <c r="W221" s="166"/>
      <c r="X221" s="166" t="s">
        <v>130</v>
      </c>
      <c r="Y221" s="161"/>
      <c r="Z221" s="161"/>
      <c r="AA221" s="161"/>
      <c r="AB221" s="161"/>
      <c r="AC221" s="161"/>
      <c r="AD221" s="161"/>
      <c r="AE221" s="161"/>
      <c r="AF221" s="161"/>
      <c r="AG221" s="161" t="s">
        <v>131</v>
      </c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</row>
    <row r="222" spans="1:60" outlineLevel="1" x14ac:dyDescent="0.2">
      <c r="A222" s="164"/>
      <c r="B222" s="165"/>
      <c r="C222" s="192" t="s">
        <v>146</v>
      </c>
      <c r="D222" s="167"/>
      <c r="E222" s="168">
        <v>3.74</v>
      </c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1"/>
      <c r="Z222" s="161"/>
      <c r="AA222" s="161"/>
      <c r="AB222" s="161"/>
      <c r="AC222" s="161"/>
      <c r="AD222" s="161"/>
      <c r="AE222" s="161"/>
      <c r="AF222" s="161"/>
      <c r="AG222" s="161" t="s">
        <v>133</v>
      </c>
      <c r="AH222" s="161">
        <v>0</v>
      </c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</row>
    <row r="223" spans="1:60" outlineLevel="1" x14ac:dyDescent="0.2">
      <c r="A223" s="178">
        <v>107</v>
      </c>
      <c r="B223" s="179" t="s">
        <v>408</v>
      </c>
      <c r="C223" s="191" t="s">
        <v>409</v>
      </c>
      <c r="D223" s="180" t="s">
        <v>128</v>
      </c>
      <c r="E223" s="181">
        <v>3.74</v>
      </c>
      <c r="F223" s="182"/>
      <c r="G223" s="183">
        <f>ROUND(E223*F223,2)</f>
        <v>0</v>
      </c>
      <c r="H223" s="166">
        <v>137.32</v>
      </c>
      <c r="I223" s="166">
        <f>ROUND(E223*H223,2)</f>
        <v>513.58000000000004</v>
      </c>
      <c r="J223" s="166">
        <v>524.67999999999995</v>
      </c>
      <c r="K223" s="166">
        <f>ROUND(E223*J223,2)</f>
        <v>1962.3</v>
      </c>
      <c r="L223" s="166">
        <v>15</v>
      </c>
      <c r="M223" s="166">
        <f>G223*(1+L223/100)</f>
        <v>0</v>
      </c>
      <c r="N223" s="166">
        <v>5.1500000000000001E-3</v>
      </c>
      <c r="O223" s="166">
        <f>ROUND(E223*N223,2)</f>
        <v>0.02</v>
      </c>
      <c r="P223" s="166">
        <v>0</v>
      </c>
      <c r="Q223" s="166">
        <f>ROUND(E223*P223,2)</f>
        <v>0</v>
      </c>
      <c r="R223" s="166"/>
      <c r="S223" s="166" t="s">
        <v>129</v>
      </c>
      <c r="T223" s="166" t="s">
        <v>129</v>
      </c>
      <c r="U223" s="166">
        <v>1.04</v>
      </c>
      <c r="V223" s="166">
        <f>ROUND(E223*U223,2)</f>
        <v>3.89</v>
      </c>
      <c r="W223" s="166"/>
      <c r="X223" s="166" t="s">
        <v>130</v>
      </c>
      <c r="Y223" s="161"/>
      <c r="Z223" s="161"/>
      <c r="AA223" s="161"/>
      <c r="AB223" s="161"/>
      <c r="AC223" s="161"/>
      <c r="AD223" s="161"/>
      <c r="AE223" s="161"/>
      <c r="AF223" s="161"/>
      <c r="AG223" s="161" t="s">
        <v>131</v>
      </c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</row>
    <row r="224" spans="1:60" outlineLevel="1" x14ac:dyDescent="0.2">
      <c r="A224" s="164"/>
      <c r="B224" s="165"/>
      <c r="C224" s="192" t="s">
        <v>146</v>
      </c>
      <c r="D224" s="167"/>
      <c r="E224" s="168">
        <v>3.74</v>
      </c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1"/>
      <c r="Z224" s="161"/>
      <c r="AA224" s="161"/>
      <c r="AB224" s="161"/>
      <c r="AC224" s="161"/>
      <c r="AD224" s="161"/>
      <c r="AE224" s="161"/>
      <c r="AF224" s="161"/>
      <c r="AG224" s="161" t="s">
        <v>133</v>
      </c>
      <c r="AH224" s="161">
        <v>0</v>
      </c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</row>
    <row r="225" spans="1:60" outlineLevel="1" x14ac:dyDescent="0.2">
      <c r="A225" s="178">
        <v>108</v>
      </c>
      <c r="B225" s="179" t="s">
        <v>410</v>
      </c>
      <c r="C225" s="191" t="s">
        <v>411</v>
      </c>
      <c r="D225" s="180" t="s">
        <v>189</v>
      </c>
      <c r="E225" s="181">
        <v>7.7</v>
      </c>
      <c r="F225" s="182"/>
      <c r="G225" s="183">
        <f>ROUND(E225*F225,2)</f>
        <v>0</v>
      </c>
      <c r="H225" s="166">
        <v>21.81</v>
      </c>
      <c r="I225" s="166">
        <f>ROUND(E225*H225,2)</f>
        <v>167.94</v>
      </c>
      <c r="J225" s="166">
        <v>35.29</v>
      </c>
      <c r="K225" s="166">
        <f>ROUND(E225*J225,2)</f>
        <v>271.73</v>
      </c>
      <c r="L225" s="166">
        <v>15</v>
      </c>
      <c r="M225" s="166">
        <f>G225*(1+L225/100)</f>
        <v>0</v>
      </c>
      <c r="N225" s="166">
        <v>4.0000000000000003E-5</v>
      </c>
      <c r="O225" s="166">
        <f>ROUND(E225*N225,2)</f>
        <v>0</v>
      </c>
      <c r="P225" s="166">
        <v>0</v>
      </c>
      <c r="Q225" s="166">
        <f>ROUND(E225*P225,2)</f>
        <v>0</v>
      </c>
      <c r="R225" s="166"/>
      <c r="S225" s="166" t="s">
        <v>129</v>
      </c>
      <c r="T225" s="166" t="s">
        <v>129</v>
      </c>
      <c r="U225" s="166">
        <v>7.0000000000000007E-2</v>
      </c>
      <c r="V225" s="166">
        <f>ROUND(E225*U225,2)</f>
        <v>0.54</v>
      </c>
      <c r="W225" s="166"/>
      <c r="X225" s="166" t="s">
        <v>130</v>
      </c>
      <c r="Y225" s="161"/>
      <c r="Z225" s="161"/>
      <c r="AA225" s="161"/>
      <c r="AB225" s="161"/>
      <c r="AC225" s="161"/>
      <c r="AD225" s="161"/>
      <c r="AE225" s="161"/>
      <c r="AF225" s="161"/>
      <c r="AG225" s="161" t="s">
        <v>131</v>
      </c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</row>
    <row r="226" spans="1:60" outlineLevel="1" x14ac:dyDescent="0.2">
      <c r="A226" s="164"/>
      <c r="B226" s="165"/>
      <c r="C226" s="192" t="s">
        <v>412</v>
      </c>
      <c r="D226" s="167"/>
      <c r="E226" s="168">
        <v>7.7</v>
      </c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1"/>
      <c r="Z226" s="161"/>
      <c r="AA226" s="161"/>
      <c r="AB226" s="161"/>
      <c r="AC226" s="161"/>
      <c r="AD226" s="161"/>
      <c r="AE226" s="161"/>
      <c r="AF226" s="161"/>
      <c r="AG226" s="161" t="s">
        <v>133</v>
      </c>
      <c r="AH226" s="161">
        <v>0</v>
      </c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</row>
    <row r="227" spans="1:60" outlineLevel="1" x14ac:dyDescent="0.2">
      <c r="A227" s="178">
        <v>109</v>
      </c>
      <c r="B227" s="179" t="s">
        <v>413</v>
      </c>
      <c r="C227" s="191" t="s">
        <v>414</v>
      </c>
      <c r="D227" s="180" t="s">
        <v>128</v>
      </c>
      <c r="E227" s="181">
        <v>3.74</v>
      </c>
      <c r="F227" s="182"/>
      <c r="G227" s="183">
        <f>ROUND(E227*F227,2)</f>
        <v>0</v>
      </c>
      <c r="H227" s="166">
        <v>0</v>
      </c>
      <c r="I227" s="166">
        <f>ROUND(E227*H227,2)</f>
        <v>0</v>
      </c>
      <c r="J227" s="166">
        <v>15.1</v>
      </c>
      <c r="K227" s="166">
        <f>ROUND(E227*J227,2)</f>
        <v>56.47</v>
      </c>
      <c r="L227" s="166">
        <v>15</v>
      </c>
      <c r="M227" s="166">
        <f>G227*(1+L227/100)</f>
        <v>0</v>
      </c>
      <c r="N227" s="166">
        <v>0</v>
      </c>
      <c r="O227" s="166">
        <f>ROUND(E227*N227,2)</f>
        <v>0</v>
      </c>
      <c r="P227" s="166">
        <v>0</v>
      </c>
      <c r="Q227" s="166">
        <f>ROUND(E227*P227,2)</f>
        <v>0</v>
      </c>
      <c r="R227" s="166"/>
      <c r="S227" s="166" t="s">
        <v>129</v>
      </c>
      <c r="T227" s="166" t="s">
        <v>129</v>
      </c>
      <c r="U227" s="166">
        <v>0.03</v>
      </c>
      <c r="V227" s="166">
        <f>ROUND(E227*U227,2)</f>
        <v>0.11</v>
      </c>
      <c r="W227" s="166"/>
      <c r="X227" s="166" t="s">
        <v>130</v>
      </c>
      <c r="Y227" s="161"/>
      <c r="Z227" s="161"/>
      <c r="AA227" s="161"/>
      <c r="AB227" s="161"/>
      <c r="AC227" s="161"/>
      <c r="AD227" s="161"/>
      <c r="AE227" s="161"/>
      <c r="AF227" s="161"/>
      <c r="AG227" s="161" t="s">
        <v>131</v>
      </c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</row>
    <row r="228" spans="1:60" outlineLevel="1" x14ac:dyDescent="0.2">
      <c r="A228" s="164"/>
      <c r="B228" s="165"/>
      <c r="C228" s="192" t="s">
        <v>146</v>
      </c>
      <c r="D228" s="167"/>
      <c r="E228" s="168">
        <v>3.74</v>
      </c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1"/>
      <c r="Z228" s="161"/>
      <c r="AA228" s="161"/>
      <c r="AB228" s="161"/>
      <c r="AC228" s="161"/>
      <c r="AD228" s="161"/>
      <c r="AE228" s="161"/>
      <c r="AF228" s="161"/>
      <c r="AG228" s="161" t="s">
        <v>133</v>
      </c>
      <c r="AH228" s="161">
        <v>0</v>
      </c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</row>
    <row r="229" spans="1:60" outlineLevel="1" x14ac:dyDescent="0.2">
      <c r="A229" s="178">
        <v>110</v>
      </c>
      <c r="B229" s="179" t="s">
        <v>415</v>
      </c>
      <c r="C229" s="191" t="s">
        <v>416</v>
      </c>
      <c r="D229" s="180" t="s">
        <v>128</v>
      </c>
      <c r="E229" s="181">
        <v>3.74</v>
      </c>
      <c r="F229" s="182"/>
      <c r="G229" s="183">
        <f>ROUND(E229*F229,2)</f>
        <v>0</v>
      </c>
      <c r="H229" s="166">
        <v>12.3</v>
      </c>
      <c r="I229" s="166">
        <f>ROUND(E229*H229,2)</f>
        <v>46</v>
      </c>
      <c r="J229" s="166">
        <v>0</v>
      </c>
      <c r="K229" s="166">
        <f>ROUND(E229*J229,2)</f>
        <v>0</v>
      </c>
      <c r="L229" s="166">
        <v>15</v>
      </c>
      <c r="M229" s="166">
        <f>G229*(1+L229/100)</f>
        <v>0</v>
      </c>
      <c r="N229" s="166">
        <v>1.1999999999999999E-3</v>
      </c>
      <c r="O229" s="166">
        <f>ROUND(E229*N229,2)</f>
        <v>0</v>
      </c>
      <c r="P229" s="166">
        <v>0</v>
      </c>
      <c r="Q229" s="166">
        <f>ROUND(E229*P229,2)</f>
        <v>0</v>
      </c>
      <c r="R229" s="166"/>
      <c r="S229" s="166" t="s">
        <v>129</v>
      </c>
      <c r="T229" s="166" t="s">
        <v>129</v>
      </c>
      <c r="U229" s="166">
        <v>0</v>
      </c>
      <c r="V229" s="166">
        <f>ROUND(E229*U229,2)</f>
        <v>0</v>
      </c>
      <c r="W229" s="166"/>
      <c r="X229" s="166" t="s">
        <v>130</v>
      </c>
      <c r="Y229" s="161"/>
      <c r="Z229" s="161"/>
      <c r="AA229" s="161"/>
      <c r="AB229" s="161"/>
      <c r="AC229" s="161"/>
      <c r="AD229" s="161"/>
      <c r="AE229" s="161"/>
      <c r="AF229" s="161"/>
      <c r="AG229" s="161" t="s">
        <v>131</v>
      </c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</row>
    <row r="230" spans="1:60" outlineLevel="1" x14ac:dyDescent="0.2">
      <c r="A230" s="164"/>
      <c r="B230" s="165"/>
      <c r="C230" s="192" t="s">
        <v>146</v>
      </c>
      <c r="D230" s="167"/>
      <c r="E230" s="168">
        <v>3.74</v>
      </c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1"/>
      <c r="Z230" s="161"/>
      <c r="AA230" s="161"/>
      <c r="AB230" s="161"/>
      <c r="AC230" s="161"/>
      <c r="AD230" s="161"/>
      <c r="AE230" s="161"/>
      <c r="AF230" s="161"/>
      <c r="AG230" s="161" t="s">
        <v>133</v>
      </c>
      <c r="AH230" s="161">
        <v>0</v>
      </c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</row>
    <row r="231" spans="1:60" ht="22.5" outlineLevel="1" x14ac:dyDescent="0.2">
      <c r="A231" s="178">
        <v>111</v>
      </c>
      <c r="B231" s="179" t="s">
        <v>417</v>
      </c>
      <c r="C231" s="191" t="s">
        <v>418</v>
      </c>
      <c r="D231" s="180" t="s">
        <v>128</v>
      </c>
      <c r="E231" s="181">
        <v>4.1139999999999999</v>
      </c>
      <c r="F231" s="182"/>
      <c r="G231" s="183">
        <f>ROUND(E231*F231,2)</f>
        <v>0</v>
      </c>
      <c r="H231" s="166">
        <v>450</v>
      </c>
      <c r="I231" s="166">
        <f>ROUND(E231*H231,2)</f>
        <v>1851.3</v>
      </c>
      <c r="J231" s="166">
        <v>0</v>
      </c>
      <c r="K231" s="166">
        <f>ROUND(E231*J231,2)</f>
        <v>0</v>
      </c>
      <c r="L231" s="166">
        <v>15</v>
      </c>
      <c r="M231" s="166">
        <f>G231*(1+L231/100)</f>
        <v>0</v>
      </c>
      <c r="N231" s="166">
        <v>0</v>
      </c>
      <c r="O231" s="166">
        <f>ROUND(E231*N231,2)</f>
        <v>0</v>
      </c>
      <c r="P231" s="166">
        <v>0</v>
      </c>
      <c r="Q231" s="166">
        <f>ROUND(E231*P231,2)</f>
        <v>0</v>
      </c>
      <c r="R231" s="166"/>
      <c r="S231" s="166" t="s">
        <v>190</v>
      </c>
      <c r="T231" s="166" t="s">
        <v>141</v>
      </c>
      <c r="U231" s="166">
        <v>0</v>
      </c>
      <c r="V231" s="166">
        <f>ROUND(E231*U231,2)</f>
        <v>0</v>
      </c>
      <c r="W231" s="166"/>
      <c r="X231" s="166" t="s">
        <v>327</v>
      </c>
      <c r="Y231" s="161"/>
      <c r="Z231" s="161"/>
      <c r="AA231" s="161"/>
      <c r="AB231" s="161"/>
      <c r="AC231" s="161"/>
      <c r="AD231" s="161"/>
      <c r="AE231" s="161"/>
      <c r="AF231" s="161"/>
      <c r="AG231" s="161" t="s">
        <v>328</v>
      </c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</row>
    <row r="232" spans="1:60" outlineLevel="1" x14ac:dyDescent="0.2">
      <c r="A232" s="164"/>
      <c r="B232" s="165"/>
      <c r="C232" s="192" t="s">
        <v>419</v>
      </c>
      <c r="D232" s="167"/>
      <c r="E232" s="168">
        <v>4.1139999999999999</v>
      </c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1"/>
      <c r="Z232" s="161"/>
      <c r="AA232" s="161"/>
      <c r="AB232" s="161"/>
      <c r="AC232" s="161"/>
      <c r="AD232" s="161"/>
      <c r="AE232" s="161"/>
      <c r="AF232" s="161"/>
      <c r="AG232" s="161" t="s">
        <v>133</v>
      </c>
      <c r="AH232" s="161">
        <v>0</v>
      </c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</row>
    <row r="233" spans="1:60" outlineLevel="1" x14ac:dyDescent="0.2">
      <c r="A233" s="184">
        <v>112</v>
      </c>
      <c r="B233" s="185" t="s">
        <v>420</v>
      </c>
      <c r="C233" s="193" t="s">
        <v>421</v>
      </c>
      <c r="D233" s="186" t="s">
        <v>0</v>
      </c>
      <c r="E233" s="187">
        <v>50.8324</v>
      </c>
      <c r="F233" s="188"/>
      <c r="G233" s="189">
        <f>ROUND(E233*F233,2)</f>
        <v>0</v>
      </c>
      <c r="H233" s="166">
        <v>0</v>
      </c>
      <c r="I233" s="166">
        <f>ROUND(E233*H233,2)</f>
        <v>0</v>
      </c>
      <c r="J233" s="166">
        <v>6.6</v>
      </c>
      <c r="K233" s="166">
        <f>ROUND(E233*J233,2)</f>
        <v>335.49</v>
      </c>
      <c r="L233" s="166">
        <v>15</v>
      </c>
      <c r="M233" s="166">
        <f>G233*(1+L233/100)</f>
        <v>0</v>
      </c>
      <c r="N233" s="166">
        <v>0</v>
      </c>
      <c r="O233" s="166">
        <f>ROUND(E233*N233,2)</f>
        <v>0</v>
      </c>
      <c r="P233" s="166">
        <v>0</v>
      </c>
      <c r="Q233" s="166">
        <f>ROUND(E233*P233,2)</f>
        <v>0</v>
      </c>
      <c r="R233" s="166"/>
      <c r="S233" s="166" t="s">
        <v>129</v>
      </c>
      <c r="T233" s="166" t="s">
        <v>178</v>
      </c>
      <c r="U233" s="166">
        <v>0</v>
      </c>
      <c r="V233" s="166">
        <f>ROUND(E233*U233,2)</f>
        <v>0</v>
      </c>
      <c r="W233" s="166"/>
      <c r="X233" s="166" t="s">
        <v>231</v>
      </c>
      <c r="Y233" s="161"/>
      <c r="Z233" s="161"/>
      <c r="AA233" s="161"/>
      <c r="AB233" s="161"/>
      <c r="AC233" s="161"/>
      <c r="AD233" s="161"/>
      <c r="AE233" s="161"/>
      <c r="AF233" s="161"/>
      <c r="AG233" s="161" t="s">
        <v>232</v>
      </c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</row>
    <row r="234" spans="1:60" x14ac:dyDescent="0.2">
      <c r="A234" s="172" t="s">
        <v>124</v>
      </c>
      <c r="B234" s="173" t="s">
        <v>82</v>
      </c>
      <c r="C234" s="190" t="s">
        <v>83</v>
      </c>
      <c r="D234" s="174"/>
      <c r="E234" s="175"/>
      <c r="F234" s="176"/>
      <c r="G234" s="177">
        <f>SUMIF(AG235:AG280,"&lt;&gt;NOR",G235:G280)</f>
        <v>0</v>
      </c>
      <c r="H234" s="171"/>
      <c r="I234" s="171">
        <f>SUM(I235:I280)</f>
        <v>16404.830000000002</v>
      </c>
      <c r="J234" s="171"/>
      <c r="K234" s="171">
        <f>SUM(K235:K280)</f>
        <v>12448.92</v>
      </c>
      <c r="L234" s="171"/>
      <c r="M234" s="171">
        <f>SUM(M235:M280)</f>
        <v>0</v>
      </c>
      <c r="N234" s="171"/>
      <c r="O234" s="171">
        <f>SUM(O235:O280)</f>
        <v>0.15</v>
      </c>
      <c r="P234" s="171"/>
      <c r="Q234" s="171">
        <f>SUM(Q235:Q280)</f>
        <v>0</v>
      </c>
      <c r="R234" s="171"/>
      <c r="S234" s="171"/>
      <c r="T234" s="171"/>
      <c r="U234" s="171"/>
      <c r="V234" s="171">
        <f>SUM(V235:V280)</f>
        <v>25.49</v>
      </c>
      <c r="W234" s="171"/>
      <c r="X234" s="171"/>
      <c r="AG234" t="s">
        <v>125</v>
      </c>
    </row>
    <row r="235" spans="1:60" ht="22.5" outlineLevel="1" x14ac:dyDescent="0.2">
      <c r="A235" s="178">
        <v>113</v>
      </c>
      <c r="B235" s="179" t="s">
        <v>422</v>
      </c>
      <c r="C235" s="191" t="s">
        <v>423</v>
      </c>
      <c r="D235" s="180" t="s">
        <v>128</v>
      </c>
      <c r="E235" s="181">
        <v>40.57</v>
      </c>
      <c r="F235" s="182"/>
      <c r="G235" s="183">
        <f>ROUND(E235*F235,2)</f>
        <v>0</v>
      </c>
      <c r="H235" s="166">
        <v>0</v>
      </c>
      <c r="I235" s="166">
        <f>ROUND(E235*H235,2)</f>
        <v>0</v>
      </c>
      <c r="J235" s="166">
        <v>6.8</v>
      </c>
      <c r="K235" s="166">
        <f>ROUND(E235*J235,2)</f>
        <v>275.88</v>
      </c>
      <c r="L235" s="166">
        <v>15</v>
      </c>
      <c r="M235" s="166">
        <f>G235*(1+L235/100)</f>
        <v>0</v>
      </c>
      <c r="N235" s="166">
        <v>0</v>
      </c>
      <c r="O235" s="166">
        <f>ROUND(E235*N235,2)</f>
        <v>0</v>
      </c>
      <c r="P235" s="166">
        <v>0</v>
      </c>
      <c r="Q235" s="166">
        <f>ROUND(E235*P235,2)</f>
        <v>0</v>
      </c>
      <c r="R235" s="166"/>
      <c r="S235" s="166" t="s">
        <v>129</v>
      </c>
      <c r="T235" s="166" t="s">
        <v>178</v>
      </c>
      <c r="U235" s="166">
        <v>1.6E-2</v>
      </c>
      <c r="V235" s="166">
        <f>ROUND(E235*U235,2)</f>
        <v>0.65</v>
      </c>
      <c r="W235" s="166"/>
      <c r="X235" s="166" t="s">
        <v>130</v>
      </c>
      <c r="Y235" s="161"/>
      <c r="Z235" s="161"/>
      <c r="AA235" s="161"/>
      <c r="AB235" s="161"/>
      <c r="AC235" s="161"/>
      <c r="AD235" s="161"/>
      <c r="AE235" s="161"/>
      <c r="AF235" s="161"/>
      <c r="AG235" s="161" t="s">
        <v>131</v>
      </c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</row>
    <row r="236" spans="1:60" outlineLevel="1" x14ac:dyDescent="0.2">
      <c r="A236" s="164"/>
      <c r="B236" s="165"/>
      <c r="C236" s="192" t="s">
        <v>145</v>
      </c>
      <c r="D236" s="167"/>
      <c r="E236" s="168">
        <v>3.36</v>
      </c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1"/>
      <c r="Z236" s="161"/>
      <c r="AA236" s="161"/>
      <c r="AB236" s="161"/>
      <c r="AC236" s="161"/>
      <c r="AD236" s="161"/>
      <c r="AE236" s="161"/>
      <c r="AF236" s="161"/>
      <c r="AG236" s="161" t="s">
        <v>133</v>
      </c>
      <c r="AH236" s="161">
        <v>0</v>
      </c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</row>
    <row r="237" spans="1:60" outlineLevel="1" x14ac:dyDescent="0.2">
      <c r="A237" s="164"/>
      <c r="B237" s="165"/>
      <c r="C237" s="192" t="s">
        <v>158</v>
      </c>
      <c r="D237" s="167"/>
      <c r="E237" s="168">
        <v>15.12</v>
      </c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1"/>
      <c r="Z237" s="161"/>
      <c r="AA237" s="161"/>
      <c r="AB237" s="161"/>
      <c r="AC237" s="161"/>
      <c r="AD237" s="161"/>
      <c r="AE237" s="161"/>
      <c r="AF237" s="161"/>
      <c r="AG237" s="161" t="s">
        <v>133</v>
      </c>
      <c r="AH237" s="161">
        <v>0</v>
      </c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</row>
    <row r="238" spans="1:60" outlineLevel="1" x14ac:dyDescent="0.2">
      <c r="A238" s="164"/>
      <c r="B238" s="165"/>
      <c r="C238" s="192" t="s">
        <v>201</v>
      </c>
      <c r="D238" s="167"/>
      <c r="E238" s="168">
        <v>16.8</v>
      </c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1"/>
      <c r="Z238" s="161"/>
      <c r="AA238" s="161"/>
      <c r="AB238" s="161"/>
      <c r="AC238" s="161"/>
      <c r="AD238" s="161"/>
      <c r="AE238" s="161"/>
      <c r="AF238" s="161"/>
      <c r="AG238" s="161" t="s">
        <v>133</v>
      </c>
      <c r="AH238" s="161">
        <v>0</v>
      </c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</row>
    <row r="239" spans="1:60" outlineLevel="1" x14ac:dyDescent="0.2">
      <c r="A239" s="164"/>
      <c r="B239" s="165"/>
      <c r="C239" s="192" t="s">
        <v>160</v>
      </c>
      <c r="D239" s="167"/>
      <c r="E239" s="168">
        <v>5.29</v>
      </c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1"/>
      <c r="Z239" s="161"/>
      <c r="AA239" s="161"/>
      <c r="AB239" s="161"/>
      <c r="AC239" s="161"/>
      <c r="AD239" s="161"/>
      <c r="AE239" s="161"/>
      <c r="AF239" s="161"/>
      <c r="AG239" s="161" t="s">
        <v>133</v>
      </c>
      <c r="AH239" s="161">
        <v>0</v>
      </c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</row>
    <row r="240" spans="1:60" ht="22.5" outlineLevel="1" x14ac:dyDescent="0.2">
      <c r="A240" s="178">
        <v>114</v>
      </c>
      <c r="B240" s="179" t="s">
        <v>424</v>
      </c>
      <c r="C240" s="191" t="s">
        <v>425</v>
      </c>
      <c r="D240" s="180" t="s">
        <v>189</v>
      </c>
      <c r="E240" s="181">
        <v>43.37</v>
      </c>
      <c r="F240" s="182"/>
      <c r="G240" s="183">
        <f>ROUND(E240*F240,2)</f>
        <v>0</v>
      </c>
      <c r="H240" s="166">
        <v>0</v>
      </c>
      <c r="I240" s="166">
        <f>ROUND(E240*H240,2)</f>
        <v>0</v>
      </c>
      <c r="J240" s="166">
        <v>13.9</v>
      </c>
      <c r="K240" s="166">
        <f>ROUND(E240*J240,2)</f>
        <v>602.84</v>
      </c>
      <c r="L240" s="166">
        <v>15</v>
      </c>
      <c r="M240" s="166">
        <f>G240*(1+L240/100)</f>
        <v>0</v>
      </c>
      <c r="N240" s="166">
        <v>0</v>
      </c>
      <c r="O240" s="166">
        <f>ROUND(E240*N240,2)</f>
        <v>0</v>
      </c>
      <c r="P240" s="166">
        <v>8.0000000000000007E-5</v>
      </c>
      <c r="Q240" s="166">
        <f>ROUND(E240*P240,2)</f>
        <v>0</v>
      </c>
      <c r="R240" s="166"/>
      <c r="S240" s="166" t="s">
        <v>129</v>
      </c>
      <c r="T240" s="166" t="s">
        <v>129</v>
      </c>
      <c r="U240" s="166">
        <v>3.5000000000000003E-2</v>
      </c>
      <c r="V240" s="166">
        <f>ROUND(E240*U240,2)</f>
        <v>1.52</v>
      </c>
      <c r="W240" s="166"/>
      <c r="X240" s="166" t="s">
        <v>130</v>
      </c>
      <c r="Y240" s="161"/>
      <c r="Z240" s="161"/>
      <c r="AA240" s="161"/>
      <c r="AB240" s="161"/>
      <c r="AC240" s="161"/>
      <c r="AD240" s="161"/>
      <c r="AE240" s="161"/>
      <c r="AF240" s="161"/>
      <c r="AG240" s="161" t="s">
        <v>131</v>
      </c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</row>
    <row r="241" spans="1:60" outlineLevel="1" x14ac:dyDescent="0.2">
      <c r="A241" s="164"/>
      <c r="B241" s="165"/>
      <c r="C241" s="192" t="s">
        <v>426</v>
      </c>
      <c r="D241" s="167"/>
      <c r="E241" s="168">
        <v>7.6</v>
      </c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1"/>
      <c r="Z241" s="161"/>
      <c r="AA241" s="161"/>
      <c r="AB241" s="161"/>
      <c r="AC241" s="161"/>
      <c r="AD241" s="161"/>
      <c r="AE241" s="161"/>
      <c r="AF241" s="161"/>
      <c r="AG241" s="161" t="s">
        <v>133</v>
      </c>
      <c r="AH241" s="161">
        <v>0</v>
      </c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</row>
    <row r="242" spans="1:60" outlineLevel="1" x14ac:dyDescent="0.2">
      <c r="A242" s="164"/>
      <c r="B242" s="165"/>
      <c r="C242" s="192" t="s">
        <v>427</v>
      </c>
      <c r="D242" s="167"/>
      <c r="E242" s="168">
        <v>-0.83</v>
      </c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1"/>
      <c r="Z242" s="161"/>
      <c r="AA242" s="161"/>
      <c r="AB242" s="161"/>
      <c r="AC242" s="161"/>
      <c r="AD242" s="161"/>
      <c r="AE242" s="161"/>
      <c r="AF242" s="161"/>
      <c r="AG242" s="161" t="s">
        <v>133</v>
      </c>
      <c r="AH242" s="161">
        <v>0</v>
      </c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</row>
    <row r="243" spans="1:60" outlineLevel="1" x14ac:dyDescent="0.2">
      <c r="A243" s="164"/>
      <c r="B243" s="165"/>
      <c r="C243" s="192" t="s">
        <v>428</v>
      </c>
      <c r="D243" s="167"/>
      <c r="E243" s="168">
        <v>-0.6</v>
      </c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1"/>
      <c r="Z243" s="161"/>
      <c r="AA243" s="161"/>
      <c r="AB243" s="161"/>
      <c r="AC243" s="161"/>
      <c r="AD243" s="161"/>
      <c r="AE243" s="161"/>
      <c r="AF243" s="161"/>
      <c r="AG243" s="161" t="s">
        <v>133</v>
      </c>
      <c r="AH243" s="161">
        <v>0</v>
      </c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</row>
    <row r="244" spans="1:60" outlineLevel="1" x14ac:dyDescent="0.2">
      <c r="A244" s="164"/>
      <c r="B244" s="165"/>
      <c r="C244" s="192" t="s">
        <v>429</v>
      </c>
      <c r="D244" s="167"/>
      <c r="E244" s="168">
        <v>16.600000000000001</v>
      </c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1"/>
      <c r="Z244" s="161"/>
      <c r="AA244" s="161"/>
      <c r="AB244" s="161"/>
      <c r="AC244" s="161"/>
      <c r="AD244" s="161"/>
      <c r="AE244" s="161"/>
      <c r="AF244" s="161"/>
      <c r="AG244" s="161" t="s">
        <v>133</v>
      </c>
      <c r="AH244" s="161">
        <v>0</v>
      </c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</row>
    <row r="245" spans="1:60" outlineLevel="1" x14ac:dyDescent="0.2">
      <c r="A245" s="164"/>
      <c r="B245" s="165"/>
      <c r="C245" s="192" t="s">
        <v>430</v>
      </c>
      <c r="D245" s="167"/>
      <c r="E245" s="168">
        <v>-0.8</v>
      </c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1"/>
      <c r="Z245" s="161"/>
      <c r="AA245" s="161"/>
      <c r="AB245" s="161"/>
      <c r="AC245" s="161"/>
      <c r="AD245" s="161"/>
      <c r="AE245" s="161"/>
      <c r="AF245" s="161"/>
      <c r="AG245" s="161" t="s">
        <v>133</v>
      </c>
      <c r="AH245" s="161">
        <v>0</v>
      </c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</row>
    <row r="246" spans="1:60" outlineLevel="1" x14ac:dyDescent="0.2">
      <c r="A246" s="164"/>
      <c r="B246" s="165"/>
      <c r="C246" s="192" t="s">
        <v>431</v>
      </c>
      <c r="D246" s="167"/>
      <c r="E246" s="168">
        <v>17.2</v>
      </c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1"/>
      <c r="Z246" s="161"/>
      <c r="AA246" s="161"/>
      <c r="AB246" s="161"/>
      <c r="AC246" s="161"/>
      <c r="AD246" s="161"/>
      <c r="AE246" s="161"/>
      <c r="AF246" s="161"/>
      <c r="AG246" s="161" t="s">
        <v>133</v>
      </c>
      <c r="AH246" s="161">
        <v>0</v>
      </c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</row>
    <row r="247" spans="1:60" outlineLevel="1" x14ac:dyDescent="0.2">
      <c r="A247" s="164"/>
      <c r="B247" s="165"/>
      <c r="C247" s="192" t="s">
        <v>430</v>
      </c>
      <c r="D247" s="167"/>
      <c r="E247" s="168">
        <v>-0.8</v>
      </c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1"/>
      <c r="Z247" s="161"/>
      <c r="AA247" s="161"/>
      <c r="AB247" s="161"/>
      <c r="AC247" s="161"/>
      <c r="AD247" s="161"/>
      <c r="AE247" s="161"/>
      <c r="AF247" s="161"/>
      <c r="AG247" s="161" t="s">
        <v>133</v>
      </c>
      <c r="AH247" s="161">
        <v>0</v>
      </c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</row>
    <row r="248" spans="1:60" outlineLevel="1" x14ac:dyDescent="0.2">
      <c r="A248" s="164"/>
      <c r="B248" s="165"/>
      <c r="C248" s="192" t="s">
        <v>432</v>
      </c>
      <c r="D248" s="167"/>
      <c r="E248" s="168">
        <v>-1.7</v>
      </c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1"/>
      <c r="Z248" s="161"/>
      <c r="AA248" s="161"/>
      <c r="AB248" s="161"/>
      <c r="AC248" s="161"/>
      <c r="AD248" s="161"/>
      <c r="AE248" s="161"/>
      <c r="AF248" s="161"/>
      <c r="AG248" s="161" t="s">
        <v>133</v>
      </c>
      <c r="AH248" s="161">
        <v>0</v>
      </c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</row>
    <row r="249" spans="1:60" outlineLevel="1" x14ac:dyDescent="0.2">
      <c r="A249" s="164"/>
      <c r="B249" s="165"/>
      <c r="C249" s="192" t="s">
        <v>433</v>
      </c>
      <c r="D249" s="167"/>
      <c r="E249" s="168">
        <v>9.1999999999999993</v>
      </c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1"/>
      <c r="Z249" s="161"/>
      <c r="AA249" s="161"/>
      <c r="AB249" s="161"/>
      <c r="AC249" s="161"/>
      <c r="AD249" s="161"/>
      <c r="AE249" s="161"/>
      <c r="AF249" s="161"/>
      <c r="AG249" s="161" t="s">
        <v>133</v>
      </c>
      <c r="AH249" s="161">
        <v>0</v>
      </c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</row>
    <row r="250" spans="1:60" outlineLevel="1" x14ac:dyDescent="0.2">
      <c r="A250" s="164"/>
      <c r="B250" s="165"/>
      <c r="C250" s="192" t="s">
        <v>430</v>
      </c>
      <c r="D250" s="167"/>
      <c r="E250" s="168">
        <v>-0.8</v>
      </c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1"/>
      <c r="Z250" s="161"/>
      <c r="AA250" s="161"/>
      <c r="AB250" s="161"/>
      <c r="AC250" s="161"/>
      <c r="AD250" s="161"/>
      <c r="AE250" s="161"/>
      <c r="AF250" s="161"/>
      <c r="AG250" s="161" t="s">
        <v>133</v>
      </c>
      <c r="AH250" s="161">
        <v>0</v>
      </c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</row>
    <row r="251" spans="1:60" outlineLevel="1" x14ac:dyDescent="0.2">
      <c r="A251" s="164"/>
      <c r="B251" s="165"/>
      <c r="C251" s="192" t="s">
        <v>432</v>
      </c>
      <c r="D251" s="167"/>
      <c r="E251" s="168">
        <v>-1.7</v>
      </c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1"/>
      <c r="Z251" s="161"/>
      <c r="AA251" s="161"/>
      <c r="AB251" s="161"/>
      <c r="AC251" s="161"/>
      <c r="AD251" s="161"/>
      <c r="AE251" s="161"/>
      <c r="AF251" s="161"/>
      <c r="AG251" s="161" t="s">
        <v>133</v>
      </c>
      <c r="AH251" s="161">
        <v>0</v>
      </c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</row>
    <row r="252" spans="1:60" ht="22.5" outlineLevel="1" x14ac:dyDescent="0.2">
      <c r="A252" s="178">
        <v>115</v>
      </c>
      <c r="B252" s="179" t="s">
        <v>434</v>
      </c>
      <c r="C252" s="191" t="s">
        <v>435</v>
      </c>
      <c r="D252" s="180" t="s">
        <v>189</v>
      </c>
      <c r="E252" s="181">
        <v>43.37</v>
      </c>
      <c r="F252" s="182"/>
      <c r="G252" s="183">
        <f>ROUND(E252*F252,2)</f>
        <v>0</v>
      </c>
      <c r="H252" s="166">
        <v>31.22</v>
      </c>
      <c r="I252" s="166">
        <f>ROUND(E252*H252,2)</f>
        <v>1354.01</v>
      </c>
      <c r="J252" s="166">
        <v>66.78</v>
      </c>
      <c r="K252" s="166">
        <f>ROUND(E252*J252,2)</f>
        <v>2896.25</v>
      </c>
      <c r="L252" s="166">
        <v>15</v>
      </c>
      <c r="M252" s="166">
        <f>G252*(1+L252/100)</f>
        <v>0</v>
      </c>
      <c r="N252" s="166">
        <v>8.0000000000000007E-5</v>
      </c>
      <c r="O252" s="166">
        <f>ROUND(E252*N252,2)</f>
        <v>0</v>
      </c>
      <c r="P252" s="166">
        <v>0</v>
      </c>
      <c r="Q252" s="166">
        <f>ROUND(E252*P252,2)</f>
        <v>0</v>
      </c>
      <c r="R252" s="166"/>
      <c r="S252" s="166" t="s">
        <v>129</v>
      </c>
      <c r="T252" s="166" t="s">
        <v>178</v>
      </c>
      <c r="U252" s="166">
        <v>0.13719999999999999</v>
      </c>
      <c r="V252" s="166">
        <f>ROUND(E252*U252,2)</f>
        <v>5.95</v>
      </c>
      <c r="W252" s="166"/>
      <c r="X252" s="166" t="s">
        <v>130</v>
      </c>
      <c r="Y252" s="161"/>
      <c r="Z252" s="161"/>
      <c r="AA252" s="161"/>
      <c r="AB252" s="161"/>
      <c r="AC252" s="161"/>
      <c r="AD252" s="161"/>
      <c r="AE252" s="161"/>
      <c r="AF252" s="161"/>
      <c r="AG252" s="161" t="s">
        <v>131</v>
      </c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</row>
    <row r="253" spans="1:60" outlineLevel="1" x14ac:dyDescent="0.2">
      <c r="A253" s="164"/>
      <c r="B253" s="165"/>
      <c r="C253" s="192" t="s">
        <v>426</v>
      </c>
      <c r="D253" s="167"/>
      <c r="E253" s="168">
        <v>7.6</v>
      </c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1"/>
      <c r="Z253" s="161"/>
      <c r="AA253" s="161"/>
      <c r="AB253" s="161"/>
      <c r="AC253" s="161"/>
      <c r="AD253" s="161"/>
      <c r="AE253" s="161"/>
      <c r="AF253" s="161"/>
      <c r="AG253" s="161" t="s">
        <v>133</v>
      </c>
      <c r="AH253" s="161">
        <v>0</v>
      </c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</row>
    <row r="254" spans="1:60" outlineLevel="1" x14ac:dyDescent="0.2">
      <c r="A254" s="164"/>
      <c r="B254" s="165"/>
      <c r="C254" s="192" t="s">
        <v>427</v>
      </c>
      <c r="D254" s="167"/>
      <c r="E254" s="168">
        <v>-0.83</v>
      </c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1"/>
      <c r="Z254" s="161"/>
      <c r="AA254" s="161"/>
      <c r="AB254" s="161"/>
      <c r="AC254" s="161"/>
      <c r="AD254" s="161"/>
      <c r="AE254" s="161"/>
      <c r="AF254" s="161"/>
      <c r="AG254" s="161" t="s">
        <v>133</v>
      </c>
      <c r="AH254" s="161">
        <v>0</v>
      </c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</row>
    <row r="255" spans="1:60" outlineLevel="1" x14ac:dyDescent="0.2">
      <c r="A255" s="164"/>
      <c r="B255" s="165"/>
      <c r="C255" s="192" t="s">
        <v>428</v>
      </c>
      <c r="D255" s="167"/>
      <c r="E255" s="168">
        <v>-0.6</v>
      </c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1"/>
      <c r="Z255" s="161"/>
      <c r="AA255" s="161"/>
      <c r="AB255" s="161"/>
      <c r="AC255" s="161"/>
      <c r="AD255" s="161"/>
      <c r="AE255" s="161"/>
      <c r="AF255" s="161"/>
      <c r="AG255" s="161" t="s">
        <v>133</v>
      </c>
      <c r="AH255" s="161">
        <v>0</v>
      </c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</row>
    <row r="256" spans="1:60" outlineLevel="1" x14ac:dyDescent="0.2">
      <c r="A256" s="164"/>
      <c r="B256" s="165"/>
      <c r="C256" s="192" t="s">
        <v>429</v>
      </c>
      <c r="D256" s="167"/>
      <c r="E256" s="168">
        <v>16.600000000000001</v>
      </c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1"/>
      <c r="Z256" s="161"/>
      <c r="AA256" s="161"/>
      <c r="AB256" s="161"/>
      <c r="AC256" s="161"/>
      <c r="AD256" s="161"/>
      <c r="AE256" s="161"/>
      <c r="AF256" s="161"/>
      <c r="AG256" s="161" t="s">
        <v>133</v>
      </c>
      <c r="AH256" s="161">
        <v>0</v>
      </c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</row>
    <row r="257" spans="1:60" outlineLevel="1" x14ac:dyDescent="0.2">
      <c r="A257" s="164"/>
      <c r="B257" s="165"/>
      <c r="C257" s="192" t="s">
        <v>430</v>
      </c>
      <c r="D257" s="167"/>
      <c r="E257" s="168">
        <v>-0.8</v>
      </c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1"/>
      <c r="Z257" s="161"/>
      <c r="AA257" s="161"/>
      <c r="AB257" s="161"/>
      <c r="AC257" s="161"/>
      <c r="AD257" s="161"/>
      <c r="AE257" s="161"/>
      <c r="AF257" s="161"/>
      <c r="AG257" s="161" t="s">
        <v>133</v>
      </c>
      <c r="AH257" s="161">
        <v>0</v>
      </c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</row>
    <row r="258" spans="1:60" outlineLevel="1" x14ac:dyDescent="0.2">
      <c r="A258" s="164"/>
      <c r="B258" s="165"/>
      <c r="C258" s="192" t="s">
        <v>431</v>
      </c>
      <c r="D258" s="167"/>
      <c r="E258" s="168">
        <v>17.2</v>
      </c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1"/>
      <c r="Z258" s="161"/>
      <c r="AA258" s="161"/>
      <c r="AB258" s="161"/>
      <c r="AC258" s="161"/>
      <c r="AD258" s="161"/>
      <c r="AE258" s="161"/>
      <c r="AF258" s="161"/>
      <c r="AG258" s="161" t="s">
        <v>133</v>
      </c>
      <c r="AH258" s="161">
        <v>0</v>
      </c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</row>
    <row r="259" spans="1:60" outlineLevel="1" x14ac:dyDescent="0.2">
      <c r="A259" s="164"/>
      <c r="B259" s="165"/>
      <c r="C259" s="192" t="s">
        <v>430</v>
      </c>
      <c r="D259" s="167"/>
      <c r="E259" s="168">
        <v>-0.8</v>
      </c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1"/>
      <c r="Z259" s="161"/>
      <c r="AA259" s="161"/>
      <c r="AB259" s="161"/>
      <c r="AC259" s="161"/>
      <c r="AD259" s="161"/>
      <c r="AE259" s="161"/>
      <c r="AF259" s="161"/>
      <c r="AG259" s="161" t="s">
        <v>133</v>
      </c>
      <c r="AH259" s="161">
        <v>0</v>
      </c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</row>
    <row r="260" spans="1:60" outlineLevel="1" x14ac:dyDescent="0.2">
      <c r="A260" s="164"/>
      <c r="B260" s="165"/>
      <c r="C260" s="192" t="s">
        <v>432</v>
      </c>
      <c r="D260" s="167"/>
      <c r="E260" s="168">
        <v>-1.7</v>
      </c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1"/>
      <c r="Z260" s="161"/>
      <c r="AA260" s="161"/>
      <c r="AB260" s="161"/>
      <c r="AC260" s="161"/>
      <c r="AD260" s="161"/>
      <c r="AE260" s="161"/>
      <c r="AF260" s="161"/>
      <c r="AG260" s="161" t="s">
        <v>133</v>
      </c>
      <c r="AH260" s="161">
        <v>0</v>
      </c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</row>
    <row r="261" spans="1:60" outlineLevel="1" x14ac:dyDescent="0.2">
      <c r="A261" s="164"/>
      <c r="B261" s="165"/>
      <c r="C261" s="192" t="s">
        <v>433</v>
      </c>
      <c r="D261" s="167"/>
      <c r="E261" s="168">
        <v>9.1999999999999993</v>
      </c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1"/>
      <c r="Z261" s="161"/>
      <c r="AA261" s="161"/>
      <c r="AB261" s="161"/>
      <c r="AC261" s="161"/>
      <c r="AD261" s="161"/>
      <c r="AE261" s="161"/>
      <c r="AF261" s="161"/>
      <c r="AG261" s="161" t="s">
        <v>133</v>
      </c>
      <c r="AH261" s="161">
        <v>0</v>
      </c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</row>
    <row r="262" spans="1:60" outlineLevel="1" x14ac:dyDescent="0.2">
      <c r="A262" s="164"/>
      <c r="B262" s="165"/>
      <c r="C262" s="192" t="s">
        <v>430</v>
      </c>
      <c r="D262" s="167"/>
      <c r="E262" s="168">
        <v>-0.8</v>
      </c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1"/>
      <c r="Z262" s="161"/>
      <c r="AA262" s="161"/>
      <c r="AB262" s="161"/>
      <c r="AC262" s="161"/>
      <c r="AD262" s="161"/>
      <c r="AE262" s="161"/>
      <c r="AF262" s="161"/>
      <c r="AG262" s="161" t="s">
        <v>133</v>
      </c>
      <c r="AH262" s="161">
        <v>0</v>
      </c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</row>
    <row r="263" spans="1:60" outlineLevel="1" x14ac:dyDescent="0.2">
      <c r="A263" s="164"/>
      <c r="B263" s="165"/>
      <c r="C263" s="192" t="s">
        <v>432</v>
      </c>
      <c r="D263" s="167"/>
      <c r="E263" s="168">
        <v>-1.7</v>
      </c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1"/>
      <c r="Z263" s="161"/>
      <c r="AA263" s="161"/>
      <c r="AB263" s="161"/>
      <c r="AC263" s="161"/>
      <c r="AD263" s="161"/>
      <c r="AE263" s="161"/>
      <c r="AF263" s="161"/>
      <c r="AG263" s="161" t="s">
        <v>133</v>
      </c>
      <c r="AH263" s="161">
        <v>0</v>
      </c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</row>
    <row r="264" spans="1:60" ht="33.75" outlineLevel="1" x14ac:dyDescent="0.2">
      <c r="A264" s="178">
        <v>116</v>
      </c>
      <c r="B264" s="179" t="s">
        <v>436</v>
      </c>
      <c r="C264" s="191" t="s">
        <v>437</v>
      </c>
      <c r="D264" s="180" t="s">
        <v>128</v>
      </c>
      <c r="E264" s="181">
        <v>40.57</v>
      </c>
      <c r="F264" s="182"/>
      <c r="G264" s="183">
        <f>ROUND(E264*F264,2)</f>
        <v>0</v>
      </c>
      <c r="H264" s="166">
        <v>356.05</v>
      </c>
      <c r="I264" s="166">
        <f>ROUND(E264*H264,2)</f>
        <v>14444.95</v>
      </c>
      <c r="J264" s="166">
        <v>184.95</v>
      </c>
      <c r="K264" s="166">
        <f>ROUND(E264*J264,2)</f>
        <v>7503.42</v>
      </c>
      <c r="L264" s="166">
        <v>15</v>
      </c>
      <c r="M264" s="166">
        <f>G264*(1+L264/100)</f>
        <v>0</v>
      </c>
      <c r="N264" s="166">
        <v>3.63E-3</v>
      </c>
      <c r="O264" s="166">
        <f>ROUND(E264*N264,2)</f>
        <v>0.15</v>
      </c>
      <c r="P264" s="166">
        <v>0</v>
      </c>
      <c r="Q264" s="166">
        <f>ROUND(E264*P264,2)</f>
        <v>0</v>
      </c>
      <c r="R264" s="166"/>
      <c r="S264" s="166" t="s">
        <v>129</v>
      </c>
      <c r="T264" s="166" t="s">
        <v>178</v>
      </c>
      <c r="U264" s="166">
        <v>0.38</v>
      </c>
      <c r="V264" s="166">
        <f>ROUND(E264*U264,2)</f>
        <v>15.42</v>
      </c>
      <c r="W264" s="166"/>
      <c r="X264" s="166" t="s">
        <v>130</v>
      </c>
      <c r="Y264" s="161"/>
      <c r="Z264" s="161"/>
      <c r="AA264" s="161"/>
      <c r="AB264" s="161"/>
      <c r="AC264" s="161"/>
      <c r="AD264" s="161"/>
      <c r="AE264" s="161"/>
      <c r="AF264" s="161"/>
      <c r="AG264" s="161" t="s">
        <v>131</v>
      </c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</row>
    <row r="265" spans="1:60" outlineLevel="1" x14ac:dyDescent="0.2">
      <c r="A265" s="164"/>
      <c r="B265" s="165"/>
      <c r="C265" s="192" t="s">
        <v>145</v>
      </c>
      <c r="D265" s="167"/>
      <c r="E265" s="168">
        <v>3.36</v>
      </c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1"/>
      <c r="Z265" s="161"/>
      <c r="AA265" s="161"/>
      <c r="AB265" s="161"/>
      <c r="AC265" s="161"/>
      <c r="AD265" s="161"/>
      <c r="AE265" s="161"/>
      <c r="AF265" s="161"/>
      <c r="AG265" s="161" t="s">
        <v>133</v>
      </c>
      <c r="AH265" s="161">
        <v>0</v>
      </c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</row>
    <row r="266" spans="1:60" outlineLevel="1" x14ac:dyDescent="0.2">
      <c r="A266" s="164"/>
      <c r="B266" s="165"/>
      <c r="C266" s="192" t="s">
        <v>158</v>
      </c>
      <c r="D266" s="167"/>
      <c r="E266" s="168">
        <v>15.12</v>
      </c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1"/>
      <c r="Z266" s="161"/>
      <c r="AA266" s="161"/>
      <c r="AB266" s="161"/>
      <c r="AC266" s="161"/>
      <c r="AD266" s="161"/>
      <c r="AE266" s="161"/>
      <c r="AF266" s="161"/>
      <c r="AG266" s="161" t="s">
        <v>133</v>
      </c>
      <c r="AH266" s="161">
        <v>0</v>
      </c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</row>
    <row r="267" spans="1:60" outlineLevel="1" x14ac:dyDescent="0.2">
      <c r="A267" s="164"/>
      <c r="B267" s="165"/>
      <c r="C267" s="192" t="s">
        <v>201</v>
      </c>
      <c r="D267" s="167"/>
      <c r="E267" s="168">
        <v>16.8</v>
      </c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1"/>
      <c r="Z267" s="161"/>
      <c r="AA267" s="161"/>
      <c r="AB267" s="161"/>
      <c r="AC267" s="161"/>
      <c r="AD267" s="161"/>
      <c r="AE267" s="161"/>
      <c r="AF267" s="161"/>
      <c r="AG267" s="161" t="s">
        <v>133</v>
      </c>
      <c r="AH267" s="161">
        <v>0</v>
      </c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</row>
    <row r="268" spans="1:60" outlineLevel="1" x14ac:dyDescent="0.2">
      <c r="A268" s="164"/>
      <c r="B268" s="165"/>
      <c r="C268" s="192" t="s">
        <v>160</v>
      </c>
      <c r="D268" s="167"/>
      <c r="E268" s="168">
        <v>5.29</v>
      </c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1"/>
      <c r="Z268" s="161"/>
      <c r="AA268" s="161"/>
      <c r="AB268" s="161"/>
      <c r="AC268" s="161"/>
      <c r="AD268" s="161"/>
      <c r="AE268" s="161"/>
      <c r="AF268" s="161"/>
      <c r="AG268" s="161" t="s">
        <v>133</v>
      </c>
      <c r="AH268" s="161">
        <v>0</v>
      </c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</row>
    <row r="269" spans="1:60" outlineLevel="1" x14ac:dyDescent="0.2">
      <c r="A269" s="178">
        <v>117</v>
      </c>
      <c r="B269" s="179" t="s">
        <v>438</v>
      </c>
      <c r="C269" s="191" t="s">
        <v>439</v>
      </c>
      <c r="D269" s="180" t="s">
        <v>189</v>
      </c>
      <c r="E269" s="181">
        <v>2.4</v>
      </c>
      <c r="F269" s="182"/>
      <c r="G269" s="183">
        <f>ROUND(E269*F269,2)</f>
        <v>0</v>
      </c>
      <c r="H269" s="166">
        <v>0</v>
      </c>
      <c r="I269" s="166">
        <f>ROUND(E269*H269,2)</f>
        <v>0</v>
      </c>
      <c r="J269" s="166">
        <v>74</v>
      </c>
      <c r="K269" s="166">
        <f>ROUND(E269*J269,2)</f>
        <v>177.6</v>
      </c>
      <c r="L269" s="166">
        <v>15</v>
      </c>
      <c r="M269" s="166">
        <f>G269*(1+L269/100)</f>
        <v>0</v>
      </c>
      <c r="N269" s="166">
        <v>0</v>
      </c>
      <c r="O269" s="166">
        <f>ROUND(E269*N269,2)</f>
        <v>0</v>
      </c>
      <c r="P269" s="166">
        <v>0</v>
      </c>
      <c r="Q269" s="166">
        <f>ROUND(E269*P269,2)</f>
        <v>0</v>
      </c>
      <c r="R269" s="166"/>
      <c r="S269" s="166" t="s">
        <v>129</v>
      </c>
      <c r="T269" s="166" t="s">
        <v>178</v>
      </c>
      <c r="U269" s="166">
        <v>0.152</v>
      </c>
      <c r="V269" s="166">
        <f>ROUND(E269*U269,2)</f>
        <v>0.36</v>
      </c>
      <c r="W269" s="166"/>
      <c r="X269" s="166" t="s">
        <v>130</v>
      </c>
      <c r="Y269" s="161"/>
      <c r="Z269" s="161"/>
      <c r="AA269" s="161"/>
      <c r="AB269" s="161"/>
      <c r="AC269" s="161"/>
      <c r="AD269" s="161"/>
      <c r="AE269" s="161"/>
      <c r="AF269" s="161"/>
      <c r="AG269" s="161" t="s">
        <v>131</v>
      </c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</row>
    <row r="270" spans="1:60" outlineLevel="1" x14ac:dyDescent="0.2">
      <c r="A270" s="164"/>
      <c r="B270" s="165"/>
      <c r="C270" s="192" t="s">
        <v>440</v>
      </c>
      <c r="D270" s="167"/>
      <c r="E270" s="168">
        <v>2.4</v>
      </c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1"/>
      <c r="Z270" s="161"/>
      <c r="AA270" s="161"/>
      <c r="AB270" s="161"/>
      <c r="AC270" s="161"/>
      <c r="AD270" s="161"/>
      <c r="AE270" s="161"/>
      <c r="AF270" s="161"/>
      <c r="AG270" s="161" t="s">
        <v>133</v>
      </c>
      <c r="AH270" s="161">
        <v>0</v>
      </c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</row>
    <row r="271" spans="1:60" ht="22.5" outlineLevel="1" x14ac:dyDescent="0.2">
      <c r="A271" s="178">
        <v>118</v>
      </c>
      <c r="B271" s="179" t="s">
        <v>441</v>
      </c>
      <c r="C271" s="191" t="s">
        <v>442</v>
      </c>
      <c r="D271" s="180" t="s">
        <v>189</v>
      </c>
      <c r="E271" s="181">
        <v>20.285</v>
      </c>
      <c r="F271" s="182"/>
      <c r="G271" s="183">
        <f>ROUND(E271*F271,2)</f>
        <v>0</v>
      </c>
      <c r="H271" s="166">
        <v>10.42</v>
      </c>
      <c r="I271" s="166">
        <f>ROUND(E271*H271,2)</f>
        <v>211.37</v>
      </c>
      <c r="J271" s="166">
        <v>38.08</v>
      </c>
      <c r="K271" s="166">
        <f>ROUND(E271*J271,2)</f>
        <v>772.45</v>
      </c>
      <c r="L271" s="166">
        <v>15</v>
      </c>
      <c r="M271" s="166">
        <f>G271*(1+L271/100)</f>
        <v>0</v>
      </c>
      <c r="N271" s="166">
        <v>4.0000000000000003E-5</v>
      </c>
      <c r="O271" s="166">
        <f>ROUND(E271*N271,2)</f>
        <v>0</v>
      </c>
      <c r="P271" s="166">
        <v>0</v>
      </c>
      <c r="Q271" s="166">
        <f>ROUND(E271*P271,2)</f>
        <v>0</v>
      </c>
      <c r="R271" s="166"/>
      <c r="S271" s="166" t="s">
        <v>129</v>
      </c>
      <c r="T271" s="166" t="s">
        <v>178</v>
      </c>
      <c r="U271" s="166">
        <v>7.8200000000000006E-2</v>
      </c>
      <c r="V271" s="166">
        <f>ROUND(E271*U271,2)</f>
        <v>1.59</v>
      </c>
      <c r="W271" s="166"/>
      <c r="X271" s="166" t="s">
        <v>130</v>
      </c>
      <c r="Y271" s="161"/>
      <c r="Z271" s="161"/>
      <c r="AA271" s="161"/>
      <c r="AB271" s="161"/>
      <c r="AC271" s="161"/>
      <c r="AD271" s="161"/>
      <c r="AE271" s="161"/>
      <c r="AF271" s="161"/>
      <c r="AG271" s="161" t="s">
        <v>131</v>
      </c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</row>
    <row r="272" spans="1:60" outlineLevel="1" x14ac:dyDescent="0.2">
      <c r="A272" s="164"/>
      <c r="B272" s="165"/>
      <c r="C272" s="194" t="s">
        <v>443</v>
      </c>
      <c r="D272" s="169"/>
      <c r="E272" s="170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1"/>
      <c r="Z272" s="161"/>
      <c r="AA272" s="161"/>
      <c r="AB272" s="161"/>
      <c r="AC272" s="161"/>
      <c r="AD272" s="161"/>
      <c r="AE272" s="161"/>
      <c r="AF272" s="161"/>
      <c r="AG272" s="161" t="s">
        <v>133</v>
      </c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</row>
    <row r="273" spans="1:60" outlineLevel="1" x14ac:dyDescent="0.2">
      <c r="A273" s="164"/>
      <c r="B273" s="165"/>
      <c r="C273" s="195" t="s">
        <v>444</v>
      </c>
      <c r="D273" s="169"/>
      <c r="E273" s="170">
        <v>3.36</v>
      </c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1"/>
      <c r="Z273" s="161"/>
      <c r="AA273" s="161"/>
      <c r="AB273" s="161"/>
      <c r="AC273" s="161"/>
      <c r="AD273" s="161"/>
      <c r="AE273" s="161"/>
      <c r="AF273" s="161"/>
      <c r="AG273" s="161" t="s">
        <v>133</v>
      </c>
      <c r="AH273" s="161">
        <v>2</v>
      </c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</row>
    <row r="274" spans="1:60" outlineLevel="1" x14ac:dyDescent="0.2">
      <c r="A274" s="164"/>
      <c r="B274" s="165"/>
      <c r="C274" s="195" t="s">
        <v>445</v>
      </c>
      <c r="D274" s="169"/>
      <c r="E274" s="170">
        <v>15.12</v>
      </c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1"/>
      <c r="Z274" s="161"/>
      <c r="AA274" s="161"/>
      <c r="AB274" s="161"/>
      <c r="AC274" s="161"/>
      <c r="AD274" s="161"/>
      <c r="AE274" s="161"/>
      <c r="AF274" s="161"/>
      <c r="AG274" s="161" t="s">
        <v>133</v>
      </c>
      <c r="AH274" s="161">
        <v>2</v>
      </c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</row>
    <row r="275" spans="1:60" outlineLevel="1" x14ac:dyDescent="0.2">
      <c r="A275" s="164"/>
      <c r="B275" s="165"/>
      <c r="C275" s="195" t="s">
        <v>446</v>
      </c>
      <c r="D275" s="169"/>
      <c r="E275" s="170">
        <v>16.8</v>
      </c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1"/>
      <c r="Z275" s="161"/>
      <c r="AA275" s="161"/>
      <c r="AB275" s="161"/>
      <c r="AC275" s="161"/>
      <c r="AD275" s="161"/>
      <c r="AE275" s="161"/>
      <c r="AF275" s="161"/>
      <c r="AG275" s="161" t="s">
        <v>133</v>
      </c>
      <c r="AH275" s="161">
        <v>2</v>
      </c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</row>
    <row r="276" spans="1:60" outlineLevel="1" x14ac:dyDescent="0.2">
      <c r="A276" s="164"/>
      <c r="B276" s="165"/>
      <c r="C276" s="195" t="s">
        <v>447</v>
      </c>
      <c r="D276" s="169"/>
      <c r="E276" s="170">
        <v>5.29</v>
      </c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1"/>
      <c r="Z276" s="161"/>
      <c r="AA276" s="161"/>
      <c r="AB276" s="161"/>
      <c r="AC276" s="161"/>
      <c r="AD276" s="161"/>
      <c r="AE276" s="161"/>
      <c r="AF276" s="161"/>
      <c r="AG276" s="161" t="s">
        <v>133</v>
      </c>
      <c r="AH276" s="161">
        <v>2</v>
      </c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</row>
    <row r="277" spans="1:60" outlineLevel="1" x14ac:dyDescent="0.2">
      <c r="A277" s="164"/>
      <c r="B277" s="165"/>
      <c r="C277" s="194" t="s">
        <v>448</v>
      </c>
      <c r="D277" s="169"/>
      <c r="E277" s="170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1"/>
      <c r="Z277" s="161"/>
      <c r="AA277" s="161"/>
      <c r="AB277" s="161"/>
      <c r="AC277" s="161"/>
      <c r="AD277" s="161"/>
      <c r="AE277" s="161"/>
      <c r="AF277" s="161"/>
      <c r="AG277" s="161" t="s">
        <v>133</v>
      </c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</row>
    <row r="278" spans="1:60" outlineLevel="1" x14ac:dyDescent="0.2">
      <c r="A278" s="164"/>
      <c r="B278" s="165"/>
      <c r="C278" s="192" t="s">
        <v>449</v>
      </c>
      <c r="D278" s="167"/>
      <c r="E278" s="168">
        <v>20.285</v>
      </c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1"/>
      <c r="Z278" s="161"/>
      <c r="AA278" s="161"/>
      <c r="AB278" s="161"/>
      <c r="AC278" s="161"/>
      <c r="AD278" s="161"/>
      <c r="AE278" s="161"/>
      <c r="AF278" s="161"/>
      <c r="AG278" s="161" t="s">
        <v>133</v>
      </c>
      <c r="AH278" s="161">
        <v>0</v>
      </c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</row>
    <row r="279" spans="1:60" ht="22.5" outlineLevel="1" x14ac:dyDescent="0.2">
      <c r="A279" s="184">
        <v>119</v>
      </c>
      <c r="B279" s="185" t="s">
        <v>450</v>
      </c>
      <c r="C279" s="193" t="s">
        <v>451</v>
      </c>
      <c r="D279" s="186" t="s">
        <v>224</v>
      </c>
      <c r="E279" s="187">
        <v>3</v>
      </c>
      <c r="F279" s="188"/>
      <c r="G279" s="189">
        <f>ROUND(E279*F279,2)</f>
        <v>0</v>
      </c>
      <c r="H279" s="166">
        <v>131.5</v>
      </c>
      <c r="I279" s="166">
        <f>ROUND(E279*H279,2)</f>
        <v>394.5</v>
      </c>
      <c r="J279" s="166">
        <v>0</v>
      </c>
      <c r="K279" s="166">
        <f>ROUND(E279*J279,2)</f>
        <v>0</v>
      </c>
      <c r="L279" s="166">
        <v>15</v>
      </c>
      <c r="M279" s="166">
        <f>G279*(1+L279/100)</f>
        <v>0</v>
      </c>
      <c r="N279" s="166">
        <v>1.3999999999999999E-4</v>
      </c>
      <c r="O279" s="166">
        <f>ROUND(E279*N279,2)</f>
        <v>0</v>
      </c>
      <c r="P279" s="166">
        <v>0</v>
      </c>
      <c r="Q279" s="166">
        <f>ROUND(E279*P279,2)</f>
        <v>0</v>
      </c>
      <c r="R279" s="166" t="s">
        <v>333</v>
      </c>
      <c r="S279" s="166" t="s">
        <v>129</v>
      </c>
      <c r="T279" s="166" t="s">
        <v>129</v>
      </c>
      <c r="U279" s="166">
        <v>0</v>
      </c>
      <c r="V279" s="166">
        <f>ROUND(E279*U279,2)</f>
        <v>0</v>
      </c>
      <c r="W279" s="166"/>
      <c r="X279" s="166" t="s">
        <v>327</v>
      </c>
      <c r="Y279" s="161"/>
      <c r="Z279" s="161"/>
      <c r="AA279" s="161"/>
      <c r="AB279" s="161"/>
      <c r="AC279" s="161"/>
      <c r="AD279" s="161"/>
      <c r="AE279" s="161"/>
      <c r="AF279" s="161"/>
      <c r="AG279" s="161" t="s">
        <v>328</v>
      </c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</row>
    <row r="280" spans="1:60" outlineLevel="1" x14ac:dyDescent="0.2">
      <c r="A280" s="184">
        <v>120</v>
      </c>
      <c r="B280" s="185" t="s">
        <v>452</v>
      </c>
      <c r="C280" s="193" t="s">
        <v>453</v>
      </c>
      <c r="D280" s="186" t="s">
        <v>0</v>
      </c>
      <c r="E280" s="187">
        <v>286.33269999999999</v>
      </c>
      <c r="F280" s="188"/>
      <c r="G280" s="189">
        <f>ROUND(E280*F280,2)</f>
        <v>0</v>
      </c>
      <c r="H280" s="166">
        <v>0</v>
      </c>
      <c r="I280" s="166">
        <f>ROUND(E280*H280,2)</f>
        <v>0</v>
      </c>
      <c r="J280" s="166">
        <v>0.77</v>
      </c>
      <c r="K280" s="166">
        <f>ROUND(E280*J280,2)</f>
        <v>220.48</v>
      </c>
      <c r="L280" s="166">
        <v>15</v>
      </c>
      <c r="M280" s="166">
        <f>G280*(1+L280/100)</f>
        <v>0</v>
      </c>
      <c r="N280" s="166">
        <v>0</v>
      </c>
      <c r="O280" s="166">
        <f>ROUND(E280*N280,2)</f>
        <v>0</v>
      </c>
      <c r="P280" s="166">
        <v>0</v>
      </c>
      <c r="Q280" s="166">
        <f>ROUND(E280*P280,2)</f>
        <v>0</v>
      </c>
      <c r="R280" s="166"/>
      <c r="S280" s="166" t="s">
        <v>129</v>
      </c>
      <c r="T280" s="166" t="s">
        <v>178</v>
      </c>
      <c r="U280" s="166">
        <v>0</v>
      </c>
      <c r="V280" s="166">
        <f>ROUND(E280*U280,2)</f>
        <v>0</v>
      </c>
      <c r="W280" s="166"/>
      <c r="X280" s="166" t="s">
        <v>231</v>
      </c>
      <c r="Y280" s="161"/>
      <c r="Z280" s="161"/>
      <c r="AA280" s="161"/>
      <c r="AB280" s="161"/>
      <c r="AC280" s="161"/>
      <c r="AD280" s="161"/>
      <c r="AE280" s="161"/>
      <c r="AF280" s="161"/>
      <c r="AG280" s="161" t="s">
        <v>232</v>
      </c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</row>
    <row r="281" spans="1:60" x14ac:dyDescent="0.2">
      <c r="A281" s="172" t="s">
        <v>124</v>
      </c>
      <c r="B281" s="173" t="s">
        <v>84</v>
      </c>
      <c r="C281" s="190" t="s">
        <v>85</v>
      </c>
      <c r="D281" s="174"/>
      <c r="E281" s="175"/>
      <c r="F281" s="176"/>
      <c r="G281" s="177">
        <f>SUMIF(AG282:AG307,"&lt;&gt;NOR",G282:G307)</f>
        <v>0</v>
      </c>
      <c r="H281" s="171"/>
      <c r="I281" s="171">
        <f>SUM(I282:I307)</f>
        <v>11656.67</v>
      </c>
      <c r="J281" s="171"/>
      <c r="K281" s="171">
        <f>SUM(K282:K307)</f>
        <v>14898.280000000002</v>
      </c>
      <c r="L281" s="171"/>
      <c r="M281" s="171">
        <f>SUM(M282:M307)</f>
        <v>0</v>
      </c>
      <c r="N281" s="171"/>
      <c r="O281" s="171">
        <f>SUM(O282:O307)</f>
        <v>0.12000000000000001</v>
      </c>
      <c r="P281" s="171"/>
      <c r="Q281" s="171">
        <f>SUM(Q282:Q307)</f>
        <v>0</v>
      </c>
      <c r="R281" s="171"/>
      <c r="S281" s="171"/>
      <c r="T281" s="171"/>
      <c r="U281" s="171"/>
      <c r="V281" s="171">
        <f>SUM(V282:V307)</f>
        <v>27.6</v>
      </c>
      <c r="W281" s="171"/>
      <c r="X281" s="171"/>
      <c r="AG281" t="s">
        <v>125</v>
      </c>
    </row>
    <row r="282" spans="1:60" outlineLevel="1" x14ac:dyDescent="0.2">
      <c r="A282" s="178">
        <v>121</v>
      </c>
      <c r="B282" s="179" t="s">
        <v>410</v>
      </c>
      <c r="C282" s="191" t="s">
        <v>411</v>
      </c>
      <c r="D282" s="180" t="s">
        <v>189</v>
      </c>
      <c r="E282" s="181">
        <v>12</v>
      </c>
      <c r="F282" s="182"/>
      <c r="G282" s="183">
        <f>ROUND(E282*F282,2)</f>
        <v>0</v>
      </c>
      <c r="H282" s="166">
        <v>21.81</v>
      </c>
      <c r="I282" s="166">
        <f>ROUND(E282*H282,2)</f>
        <v>261.72000000000003</v>
      </c>
      <c r="J282" s="166">
        <v>35.29</v>
      </c>
      <c r="K282" s="166">
        <f>ROUND(E282*J282,2)</f>
        <v>423.48</v>
      </c>
      <c r="L282" s="166">
        <v>15</v>
      </c>
      <c r="M282" s="166">
        <f>G282*(1+L282/100)</f>
        <v>0</v>
      </c>
      <c r="N282" s="166">
        <v>4.0000000000000003E-5</v>
      </c>
      <c r="O282" s="166">
        <f>ROUND(E282*N282,2)</f>
        <v>0</v>
      </c>
      <c r="P282" s="166">
        <v>0</v>
      </c>
      <c r="Q282" s="166">
        <f>ROUND(E282*P282,2)</f>
        <v>0</v>
      </c>
      <c r="R282" s="166"/>
      <c r="S282" s="166" t="s">
        <v>129</v>
      </c>
      <c r="T282" s="166" t="s">
        <v>129</v>
      </c>
      <c r="U282" s="166">
        <v>7.0000000000000007E-2</v>
      </c>
      <c r="V282" s="166">
        <f>ROUND(E282*U282,2)</f>
        <v>0.84</v>
      </c>
      <c r="W282" s="166"/>
      <c r="X282" s="166" t="s">
        <v>130</v>
      </c>
      <c r="Y282" s="161"/>
      <c r="Z282" s="161"/>
      <c r="AA282" s="161"/>
      <c r="AB282" s="161"/>
      <c r="AC282" s="161"/>
      <c r="AD282" s="161"/>
      <c r="AE282" s="161"/>
      <c r="AF282" s="161"/>
      <c r="AG282" s="161" t="s">
        <v>131</v>
      </c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</row>
    <row r="283" spans="1:60" outlineLevel="1" x14ac:dyDescent="0.2">
      <c r="A283" s="164"/>
      <c r="B283" s="165"/>
      <c r="C283" s="192" t="s">
        <v>454</v>
      </c>
      <c r="D283" s="167"/>
      <c r="E283" s="168">
        <v>12</v>
      </c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1"/>
      <c r="Z283" s="161"/>
      <c r="AA283" s="161"/>
      <c r="AB283" s="161"/>
      <c r="AC283" s="161"/>
      <c r="AD283" s="161"/>
      <c r="AE283" s="161"/>
      <c r="AF283" s="161"/>
      <c r="AG283" s="161" t="s">
        <v>133</v>
      </c>
      <c r="AH283" s="161">
        <v>0</v>
      </c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</row>
    <row r="284" spans="1:60" outlineLevel="1" x14ac:dyDescent="0.2">
      <c r="A284" s="178">
        <v>122</v>
      </c>
      <c r="B284" s="179" t="s">
        <v>455</v>
      </c>
      <c r="C284" s="191" t="s">
        <v>456</v>
      </c>
      <c r="D284" s="180" t="s">
        <v>128</v>
      </c>
      <c r="E284" s="181">
        <v>18.2</v>
      </c>
      <c r="F284" s="182"/>
      <c r="G284" s="183">
        <f>ROUND(E284*F284,2)</f>
        <v>0</v>
      </c>
      <c r="H284" s="166">
        <v>24.89</v>
      </c>
      <c r="I284" s="166">
        <f>ROUND(E284*H284,2)</f>
        <v>453</v>
      </c>
      <c r="J284" s="166">
        <v>25.21</v>
      </c>
      <c r="K284" s="166">
        <f>ROUND(E284*J284,2)</f>
        <v>458.82</v>
      </c>
      <c r="L284" s="166">
        <v>15</v>
      </c>
      <c r="M284" s="166">
        <f>G284*(1+L284/100)</f>
        <v>0</v>
      </c>
      <c r="N284" s="166">
        <v>2.1000000000000001E-4</v>
      </c>
      <c r="O284" s="166">
        <f>ROUND(E284*N284,2)</f>
        <v>0</v>
      </c>
      <c r="P284" s="166">
        <v>0</v>
      </c>
      <c r="Q284" s="166">
        <f>ROUND(E284*P284,2)</f>
        <v>0</v>
      </c>
      <c r="R284" s="166"/>
      <c r="S284" s="166" t="s">
        <v>129</v>
      </c>
      <c r="T284" s="166" t="s">
        <v>129</v>
      </c>
      <c r="U284" s="166">
        <v>0.05</v>
      </c>
      <c r="V284" s="166">
        <f>ROUND(E284*U284,2)</f>
        <v>0.91</v>
      </c>
      <c r="W284" s="166"/>
      <c r="X284" s="166" t="s">
        <v>130</v>
      </c>
      <c r="Y284" s="161"/>
      <c r="Z284" s="161"/>
      <c r="AA284" s="161"/>
      <c r="AB284" s="161"/>
      <c r="AC284" s="161"/>
      <c r="AD284" s="161"/>
      <c r="AE284" s="161"/>
      <c r="AF284" s="161"/>
      <c r="AG284" s="161" t="s">
        <v>131</v>
      </c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</row>
    <row r="285" spans="1:60" outlineLevel="1" x14ac:dyDescent="0.2">
      <c r="A285" s="164"/>
      <c r="B285" s="165"/>
      <c r="C285" s="192" t="s">
        <v>132</v>
      </c>
      <c r="D285" s="167"/>
      <c r="E285" s="168">
        <v>15.4</v>
      </c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1"/>
      <c r="Z285" s="161"/>
      <c r="AA285" s="161"/>
      <c r="AB285" s="161"/>
      <c r="AC285" s="161"/>
      <c r="AD285" s="161"/>
      <c r="AE285" s="161"/>
      <c r="AF285" s="161"/>
      <c r="AG285" s="161" t="s">
        <v>133</v>
      </c>
      <c r="AH285" s="161">
        <v>0</v>
      </c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</row>
    <row r="286" spans="1:60" outlineLevel="1" x14ac:dyDescent="0.2">
      <c r="A286" s="164"/>
      <c r="B286" s="165"/>
      <c r="C286" s="192" t="s">
        <v>457</v>
      </c>
      <c r="D286" s="167"/>
      <c r="E286" s="168">
        <v>2.8</v>
      </c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1"/>
      <c r="Z286" s="161"/>
      <c r="AA286" s="161"/>
      <c r="AB286" s="161"/>
      <c r="AC286" s="161"/>
      <c r="AD286" s="161"/>
      <c r="AE286" s="161"/>
      <c r="AF286" s="161"/>
      <c r="AG286" s="161" t="s">
        <v>133</v>
      </c>
      <c r="AH286" s="161">
        <v>0</v>
      </c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</row>
    <row r="287" spans="1:60" outlineLevel="1" x14ac:dyDescent="0.2">
      <c r="A287" s="178">
        <v>123</v>
      </c>
      <c r="B287" s="179" t="s">
        <v>458</v>
      </c>
      <c r="C287" s="191" t="s">
        <v>459</v>
      </c>
      <c r="D287" s="180" t="s">
        <v>128</v>
      </c>
      <c r="E287" s="181">
        <v>18.2</v>
      </c>
      <c r="F287" s="182"/>
      <c r="G287" s="183">
        <f>ROUND(E287*F287,2)</f>
        <v>0</v>
      </c>
      <c r="H287" s="166">
        <v>0</v>
      </c>
      <c r="I287" s="166">
        <f>ROUND(E287*H287,2)</f>
        <v>0</v>
      </c>
      <c r="J287" s="166">
        <v>49.1</v>
      </c>
      <c r="K287" s="166">
        <f>ROUND(E287*J287,2)</f>
        <v>893.62</v>
      </c>
      <c r="L287" s="166">
        <v>15</v>
      </c>
      <c r="M287" s="166">
        <f>G287*(1+L287/100)</f>
        <v>0</v>
      </c>
      <c r="N287" s="166">
        <v>0</v>
      </c>
      <c r="O287" s="166">
        <f>ROUND(E287*N287,2)</f>
        <v>0</v>
      </c>
      <c r="P287" s="166">
        <v>0</v>
      </c>
      <c r="Q287" s="166">
        <f>ROUND(E287*P287,2)</f>
        <v>0</v>
      </c>
      <c r="R287" s="166"/>
      <c r="S287" s="166" t="s">
        <v>129</v>
      </c>
      <c r="T287" s="166" t="s">
        <v>178</v>
      </c>
      <c r="U287" s="166">
        <v>0.1</v>
      </c>
      <c r="V287" s="166">
        <f>ROUND(E287*U287,2)</f>
        <v>1.82</v>
      </c>
      <c r="W287" s="166"/>
      <c r="X287" s="166" t="s">
        <v>130</v>
      </c>
      <c r="Y287" s="161"/>
      <c r="Z287" s="161"/>
      <c r="AA287" s="161"/>
      <c r="AB287" s="161"/>
      <c r="AC287" s="161"/>
      <c r="AD287" s="161"/>
      <c r="AE287" s="161"/>
      <c r="AF287" s="161"/>
      <c r="AG287" s="161" t="s">
        <v>131</v>
      </c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</row>
    <row r="288" spans="1:60" outlineLevel="1" x14ac:dyDescent="0.2">
      <c r="A288" s="164"/>
      <c r="B288" s="165"/>
      <c r="C288" s="192" t="s">
        <v>132</v>
      </c>
      <c r="D288" s="167"/>
      <c r="E288" s="168">
        <v>15.4</v>
      </c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1"/>
      <c r="Z288" s="161"/>
      <c r="AA288" s="161"/>
      <c r="AB288" s="161"/>
      <c r="AC288" s="161"/>
      <c r="AD288" s="161"/>
      <c r="AE288" s="161"/>
      <c r="AF288" s="161"/>
      <c r="AG288" s="161" t="s">
        <v>133</v>
      </c>
      <c r="AH288" s="161">
        <v>0</v>
      </c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</row>
    <row r="289" spans="1:60" outlineLevel="1" x14ac:dyDescent="0.2">
      <c r="A289" s="164"/>
      <c r="B289" s="165"/>
      <c r="C289" s="192" t="s">
        <v>457</v>
      </c>
      <c r="D289" s="167"/>
      <c r="E289" s="168">
        <v>2.8</v>
      </c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1"/>
      <c r="Z289" s="161"/>
      <c r="AA289" s="161"/>
      <c r="AB289" s="161"/>
      <c r="AC289" s="161"/>
      <c r="AD289" s="161"/>
      <c r="AE289" s="161"/>
      <c r="AF289" s="161"/>
      <c r="AG289" s="161" t="s">
        <v>133</v>
      </c>
      <c r="AH289" s="161">
        <v>0</v>
      </c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</row>
    <row r="290" spans="1:60" outlineLevel="1" x14ac:dyDescent="0.2">
      <c r="A290" s="178">
        <v>124</v>
      </c>
      <c r="B290" s="179" t="s">
        <v>460</v>
      </c>
      <c r="C290" s="191" t="s">
        <v>461</v>
      </c>
      <c r="D290" s="180" t="s">
        <v>128</v>
      </c>
      <c r="E290" s="181">
        <v>18.2</v>
      </c>
      <c r="F290" s="182"/>
      <c r="G290" s="183">
        <f>ROUND(E290*F290,2)</f>
        <v>0</v>
      </c>
      <c r="H290" s="166">
        <v>142.66</v>
      </c>
      <c r="I290" s="166">
        <f>ROUND(E290*H290,2)</f>
        <v>2596.41</v>
      </c>
      <c r="J290" s="166">
        <v>653.34</v>
      </c>
      <c r="K290" s="166">
        <f>ROUND(E290*J290,2)</f>
        <v>11890.79</v>
      </c>
      <c r="L290" s="166">
        <v>15</v>
      </c>
      <c r="M290" s="166">
        <f>G290*(1+L290/100)</f>
        <v>0</v>
      </c>
      <c r="N290" s="166">
        <v>5.3499999999999997E-3</v>
      </c>
      <c r="O290" s="166">
        <f>ROUND(E290*N290,2)</f>
        <v>0.1</v>
      </c>
      <c r="P290" s="166">
        <v>0</v>
      </c>
      <c r="Q290" s="166">
        <f>ROUND(E290*P290,2)</f>
        <v>0</v>
      </c>
      <c r="R290" s="166"/>
      <c r="S290" s="166" t="s">
        <v>129</v>
      </c>
      <c r="T290" s="166" t="s">
        <v>129</v>
      </c>
      <c r="U290" s="166">
        <v>1.288</v>
      </c>
      <c r="V290" s="166">
        <f>ROUND(E290*U290,2)</f>
        <v>23.44</v>
      </c>
      <c r="W290" s="166"/>
      <c r="X290" s="166" t="s">
        <v>130</v>
      </c>
      <c r="Y290" s="161"/>
      <c r="Z290" s="161"/>
      <c r="AA290" s="161"/>
      <c r="AB290" s="161"/>
      <c r="AC290" s="161"/>
      <c r="AD290" s="161"/>
      <c r="AE290" s="161"/>
      <c r="AF290" s="161"/>
      <c r="AG290" s="161" t="s">
        <v>131</v>
      </c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</row>
    <row r="291" spans="1:60" outlineLevel="1" x14ac:dyDescent="0.2">
      <c r="A291" s="164"/>
      <c r="B291" s="165"/>
      <c r="C291" s="192" t="s">
        <v>132</v>
      </c>
      <c r="D291" s="167"/>
      <c r="E291" s="168">
        <v>15.4</v>
      </c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1"/>
      <c r="Z291" s="161"/>
      <c r="AA291" s="161"/>
      <c r="AB291" s="161"/>
      <c r="AC291" s="161"/>
      <c r="AD291" s="161"/>
      <c r="AE291" s="161"/>
      <c r="AF291" s="161"/>
      <c r="AG291" s="161" t="s">
        <v>133</v>
      </c>
      <c r="AH291" s="161">
        <v>0</v>
      </c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</row>
    <row r="292" spans="1:60" outlineLevel="1" x14ac:dyDescent="0.2">
      <c r="A292" s="164"/>
      <c r="B292" s="165"/>
      <c r="C292" s="192" t="s">
        <v>457</v>
      </c>
      <c r="D292" s="167"/>
      <c r="E292" s="168">
        <v>2.8</v>
      </c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1"/>
      <c r="Z292" s="161"/>
      <c r="AA292" s="161"/>
      <c r="AB292" s="161"/>
      <c r="AC292" s="161"/>
      <c r="AD292" s="161"/>
      <c r="AE292" s="161"/>
      <c r="AF292" s="161"/>
      <c r="AG292" s="161" t="s">
        <v>133</v>
      </c>
      <c r="AH292" s="161">
        <v>0</v>
      </c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</row>
    <row r="293" spans="1:60" outlineLevel="1" x14ac:dyDescent="0.2">
      <c r="A293" s="178">
        <v>125</v>
      </c>
      <c r="B293" s="179" t="s">
        <v>462</v>
      </c>
      <c r="C293" s="191" t="s">
        <v>463</v>
      </c>
      <c r="D293" s="180" t="s">
        <v>128</v>
      </c>
      <c r="E293" s="181">
        <v>18.2</v>
      </c>
      <c r="F293" s="182"/>
      <c r="G293" s="183">
        <f>ROUND(E293*F293,2)</f>
        <v>0</v>
      </c>
      <c r="H293" s="166">
        <v>9.1999999999999993</v>
      </c>
      <c r="I293" s="166">
        <f>ROUND(E293*H293,2)</f>
        <v>167.44</v>
      </c>
      <c r="J293" s="166">
        <v>0</v>
      </c>
      <c r="K293" s="166">
        <f>ROUND(E293*J293,2)</f>
        <v>0</v>
      </c>
      <c r="L293" s="166">
        <v>15</v>
      </c>
      <c r="M293" s="166">
        <f>G293*(1+L293/100)</f>
        <v>0</v>
      </c>
      <c r="N293" s="166">
        <v>8.9999999999999998E-4</v>
      </c>
      <c r="O293" s="166">
        <f>ROUND(E293*N293,2)</f>
        <v>0.02</v>
      </c>
      <c r="P293" s="166">
        <v>0</v>
      </c>
      <c r="Q293" s="166">
        <f>ROUND(E293*P293,2)</f>
        <v>0</v>
      </c>
      <c r="R293" s="166"/>
      <c r="S293" s="166" t="s">
        <v>129</v>
      </c>
      <c r="T293" s="166" t="s">
        <v>129</v>
      </c>
      <c r="U293" s="166">
        <v>0</v>
      </c>
      <c r="V293" s="166">
        <f>ROUND(E293*U293,2)</f>
        <v>0</v>
      </c>
      <c r="W293" s="166"/>
      <c r="X293" s="166" t="s">
        <v>130</v>
      </c>
      <c r="Y293" s="161"/>
      <c r="Z293" s="161"/>
      <c r="AA293" s="161"/>
      <c r="AB293" s="161"/>
      <c r="AC293" s="161"/>
      <c r="AD293" s="161"/>
      <c r="AE293" s="161"/>
      <c r="AF293" s="161"/>
      <c r="AG293" s="161" t="s">
        <v>131</v>
      </c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</row>
    <row r="294" spans="1:60" outlineLevel="1" x14ac:dyDescent="0.2">
      <c r="A294" s="164"/>
      <c r="B294" s="165"/>
      <c r="C294" s="192" t="s">
        <v>132</v>
      </c>
      <c r="D294" s="167"/>
      <c r="E294" s="168">
        <v>15.4</v>
      </c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1"/>
      <c r="Z294" s="161"/>
      <c r="AA294" s="161"/>
      <c r="AB294" s="161"/>
      <c r="AC294" s="161"/>
      <c r="AD294" s="161"/>
      <c r="AE294" s="161"/>
      <c r="AF294" s="161"/>
      <c r="AG294" s="161" t="s">
        <v>133</v>
      </c>
      <c r="AH294" s="161">
        <v>0</v>
      </c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</row>
    <row r="295" spans="1:60" outlineLevel="1" x14ac:dyDescent="0.2">
      <c r="A295" s="164"/>
      <c r="B295" s="165"/>
      <c r="C295" s="192" t="s">
        <v>457</v>
      </c>
      <c r="D295" s="167"/>
      <c r="E295" s="168">
        <v>2.8</v>
      </c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1"/>
      <c r="Z295" s="161"/>
      <c r="AA295" s="161"/>
      <c r="AB295" s="161"/>
      <c r="AC295" s="161"/>
      <c r="AD295" s="161"/>
      <c r="AE295" s="161"/>
      <c r="AF295" s="161"/>
      <c r="AG295" s="161" t="s">
        <v>133</v>
      </c>
      <c r="AH295" s="161">
        <v>0</v>
      </c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</row>
    <row r="296" spans="1:60" ht="22.5" outlineLevel="1" x14ac:dyDescent="0.2">
      <c r="A296" s="178">
        <v>126</v>
      </c>
      <c r="B296" s="179" t="s">
        <v>464</v>
      </c>
      <c r="C296" s="191" t="s">
        <v>465</v>
      </c>
      <c r="D296" s="180" t="s">
        <v>189</v>
      </c>
      <c r="E296" s="181">
        <v>4.9000000000000004</v>
      </c>
      <c r="F296" s="182"/>
      <c r="G296" s="183">
        <f>ROUND(E296*F296,2)</f>
        <v>0</v>
      </c>
      <c r="H296" s="166">
        <v>0</v>
      </c>
      <c r="I296" s="166">
        <f>ROUND(E296*H296,2)</f>
        <v>0</v>
      </c>
      <c r="J296" s="166">
        <v>60.5</v>
      </c>
      <c r="K296" s="166">
        <f>ROUND(E296*J296,2)</f>
        <v>296.45</v>
      </c>
      <c r="L296" s="166">
        <v>15</v>
      </c>
      <c r="M296" s="166">
        <f>G296*(1+L296/100)</f>
        <v>0</v>
      </c>
      <c r="N296" s="166">
        <v>0</v>
      </c>
      <c r="O296" s="166">
        <f>ROUND(E296*N296,2)</f>
        <v>0</v>
      </c>
      <c r="P296" s="166">
        <v>0</v>
      </c>
      <c r="Q296" s="166">
        <f>ROUND(E296*P296,2)</f>
        <v>0</v>
      </c>
      <c r="R296" s="166"/>
      <c r="S296" s="166" t="s">
        <v>129</v>
      </c>
      <c r="T296" s="166" t="s">
        <v>129</v>
      </c>
      <c r="U296" s="166">
        <v>0.12</v>
      </c>
      <c r="V296" s="166">
        <f>ROUND(E296*U296,2)</f>
        <v>0.59</v>
      </c>
      <c r="W296" s="166"/>
      <c r="X296" s="166" t="s">
        <v>130</v>
      </c>
      <c r="Y296" s="161"/>
      <c r="Z296" s="161"/>
      <c r="AA296" s="161"/>
      <c r="AB296" s="161"/>
      <c r="AC296" s="161"/>
      <c r="AD296" s="161"/>
      <c r="AE296" s="161"/>
      <c r="AF296" s="161"/>
      <c r="AG296" s="161" t="s">
        <v>131</v>
      </c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</row>
    <row r="297" spans="1:60" outlineLevel="1" x14ac:dyDescent="0.2">
      <c r="A297" s="164"/>
      <c r="B297" s="165"/>
      <c r="C297" s="192" t="s">
        <v>466</v>
      </c>
      <c r="D297" s="167"/>
      <c r="E297" s="168">
        <v>4</v>
      </c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1"/>
      <c r="Z297" s="161"/>
      <c r="AA297" s="161"/>
      <c r="AB297" s="161"/>
      <c r="AC297" s="161"/>
      <c r="AD297" s="161"/>
      <c r="AE297" s="161"/>
      <c r="AF297" s="161"/>
      <c r="AG297" s="161" t="s">
        <v>133</v>
      </c>
      <c r="AH297" s="161">
        <v>0</v>
      </c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</row>
    <row r="298" spans="1:60" outlineLevel="1" x14ac:dyDescent="0.2">
      <c r="A298" s="164"/>
      <c r="B298" s="165"/>
      <c r="C298" s="192" t="s">
        <v>467</v>
      </c>
      <c r="D298" s="167"/>
      <c r="E298" s="168">
        <v>0.9</v>
      </c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1"/>
      <c r="Z298" s="161"/>
      <c r="AA298" s="161"/>
      <c r="AB298" s="161"/>
      <c r="AC298" s="161"/>
      <c r="AD298" s="161"/>
      <c r="AE298" s="161"/>
      <c r="AF298" s="161"/>
      <c r="AG298" s="161" t="s">
        <v>133</v>
      </c>
      <c r="AH298" s="161">
        <v>0</v>
      </c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</row>
    <row r="299" spans="1:60" ht="22.5" outlineLevel="1" x14ac:dyDescent="0.2">
      <c r="A299" s="178">
        <v>127</v>
      </c>
      <c r="B299" s="179" t="s">
        <v>468</v>
      </c>
      <c r="C299" s="191" t="s">
        <v>469</v>
      </c>
      <c r="D299" s="180" t="s">
        <v>128</v>
      </c>
      <c r="E299" s="181">
        <v>20.93</v>
      </c>
      <c r="F299" s="182"/>
      <c r="G299" s="183">
        <f>ROUND(E299*F299,2)</f>
        <v>0</v>
      </c>
      <c r="H299" s="166">
        <v>350</v>
      </c>
      <c r="I299" s="166">
        <f>ROUND(E299*H299,2)</f>
        <v>7325.5</v>
      </c>
      <c r="J299" s="166">
        <v>0</v>
      </c>
      <c r="K299" s="166">
        <f>ROUND(E299*J299,2)</f>
        <v>0</v>
      </c>
      <c r="L299" s="166">
        <v>15</v>
      </c>
      <c r="M299" s="166">
        <f>G299*(1+L299/100)</f>
        <v>0</v>
      </c>
      <c r="N299" s="166">
        <v>0</v>
      </c>
      <c r="O299" s="166">
        <f>ROUND(E299*N299,2)</f>
        <v>0</v>
      </c>
      <c r="P299" s="166">
        <v>0</v>
      </c>
      <c r="Q299" s="166">
        <f>ROUND(E299*P299,2)</f>
        <v>0</v>
      </c>
      <c r="R299" s="166"/>
      <c r="S299" s="166" t="s">
        <v>190</v>
      </c>
      <c r="T299" s="166" t="s">
        <v>141</v>
      </c>
      <c r="U299" s="166">
        <v>0</v>
      </c>
      <c r="V299" s="166">
        <f>ROUND(E299*U299,2)</f>
        <v>0</v>
      </c>
      <c r="W299" s="166"/>
      <c r="X299" s="166" t="s">
        <v>193</v>
      </c>
      <c r="Y299" s="161"/>
      <c r="Z299" s="161"/>
      <c r="AA299" s="161"/>
      <c r="AB299" s="161"/>
      <c r="AC299" s="161"/>
      <c r="AD299" s="161"/>
      <c r="AE299" s="161"/>
      <c r="AF299" s="161"/>
      <c r="AG299" s="161" t="s">
        <v>324</v>
      </c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</row>
    <row r="300" spans="1:60" outlineLevel="1" x14ac:dyDescent="0.2">
      <c r="A300" s="164"/>
      <c r="B300" s="165"/>
      <c r="C300" s="194" t="s">
        <v>443</v>
      </c>
      <c r="D300" s="169"/>
      <c r="E300" s="170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1"/>
      <c r="Z300" s="161"/>
      <c r="AA300" s="161"/>
      <c r="AB300" s="161"/>
      <c r="AC300" s="161"/>
      <c r="AD300" s="161"/>
      <c r="AE300" s="161"/>
      <c r="AF300" s="161"/>
      <c r="AG300" s="161" t="s">
        <v>133</v>
      </c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</row>
    <row r="301" spans="1:60" outlineLevel="1" x14ac:dyDescent="0.2">
      <c r="A301" s="164"/>
      <c r="B301" s="165"/>
      <c r="C301" s="195" t="s">
        <v>470</v>
      </c>
      <c r="D301" s="169"/>
      <c r="E301" s="170">
        <v>15.4</v>
      </c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1"/>
      <c r="Z301" s="161"/>
      <c r="AA301" s="161"/>
      <c r="AB301" s="161"/>
      <c r="AC301" s="161"/>
      <c r="AD301" s="161"/>
      <c r="AE301" s="161"/>
      <c r="AF301" s="161"/>
      <c r="AG301" s="161" t="s">
        <v>133</v>
      </c>
      <c r="AH301" s="161">
        <v>2</v>
      </c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</row>
    <row r="302" spans="1:60" outlineLevel="1" x14ac:dyDescent="0.2">
      <c r="A302" s="164"/>
      <c r="B302" s="165"/>
      <c r="C302" s="195" t="s">
        <v>471</v>
      </c>
      <c r="D302" s="169"/>
      <c r="E302" s="170">
        <v>2.8</v>
      </c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1"/>
      <c r="Z302" s="161"/>
      <c r="AA302" s="161"/>
      <c r="AB302" s="161"/>
      <c r="AC302" s="161"/>
      <c r="AD302" s="161"/>
      <c r="AE302" s="161"/>
      <c r="AF302" s="161"/>
      <c r="AG302" s="161" t="s">
        <v>133</v>
      </c>
      <c r="AH302" s="161">
        <v>2</v>
      </c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</row>
    <row r="303" spans="1:60" outlineLevel="1" x14ac:dyDescent="0.2">
      <c r="A303" s="164"/>
      <c r="B303" s="165"/>
      <c r="C303" s="194" t="s">
        <v>448</v>
      </c>
      <c r="D303" s="169"/>
      <c r="E303" s="170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1"/>
      <c r="Z303" s="161"/>
      <c r="AA303" s="161"/>
      <c r="AB303" s="161"/>
      <c r="AC303" s="161"/>
      <c r="AD303" s="161"/>
      <c r="AE303" s="161"/>
      <c r="AF303" s="161"/>
      <c r="AG303" s="161" t="s">
        <v>133</v>
      </c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</row>
    <row r="304" spans="1:60" outlineLevel="1" x14ac:dyDescent="0.2">
      <c r="A304" s="164"/>
      <c r="B304" s="165"/>
      <c r="C304" s="192" t="s">
        <v>472</v>
      </c>
      <c r="D304" s="167"/>
      <c r="E304" s="168">
        <v>20.93</v>
      </c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1"/>
      <c r="Z304" s="161"/>
      <c r="AA304" s="161"/>
      <c r="AB304" s="161"/>
      <c r="AC304" s="161"/>
      <c r="AD304" s="161"/>
      <c r="AE304" s="161"/>
      <c r="AF304" s="161"/>
      <c r="AG304" s="161" t="s">
        <v>133</v>
      </c>
      <c r="AH304" s="161">
        <v>0</v>
      </c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</row>
    <row r="305" spans="1:60" outlineLevel="1" x14ac:dyDescent="0.2">
      <c r="A305" s="178">
        <v>128</v>
      </c>
      <c r="B305" s="179" t="s">
        <v>473</v>
      </c>
      <c r="C305" s="191" t="s">
        <v>474</v>
      </c>
      <c r="D305" s="180" t="s">
        <v>189</v>
      </c>
      <c r="E305" s="181">
        <v>9.8000000000000007</v>
      </c>
      <c r="F305" s="182"/>
      <c r="G305" s="183">
        <f>ROUND(E305*F305,2)</f>
        <v>0</v>
      </c>
      <c r="H305" s="166">
        <v>87</v>
      </c>
      <c r="I305" s="166">
        <f>ROUND(E305*H305,2)</f>
        <v>852.6</v>
      </c>
      <c r="J305" s="166">
        <v>0</v>
      </c>
      <c r="K305" s="166">
        <f>ROUND(E305*J305,2)</f>
        <v>0</v>
      </c>
      <c r="L305" s="166">
        <v>15</v>
      </c>
      <c r="M305" s="166">
        <f>G305*(1+L305/100)</f>
        <v>0</v>
      </c>
      <c r="N305" s="166">
        <v>2.2000000000000001E-4</v>
      </c>
      <c r="O305" s="166">
        <f>ROUND(E305*N305,2)</f>
        <v>0</v>
      </c>
      <c r="P305" s="166">
        <v>0</v>
      </c>
      <c r="Q305" s="166">
        <f>ROUND(E305*P305,2)</f>
        <v>0</v>
      </c>
      <c r="R305" s="166"/>
      <c r="S305" s="166" t="s">
        <v>190</v>
      </c>
      <c r="T305" s="166" t="s">
        <v>141</v>
      </c>
      <c r="U305" s="166">
        <v>0</v>
      </c>
      <c r="V305" s="166">
        <f>ROUND(E305*U305,2)</f>
        <v>0</v>
      </c>
      <c r="W305" s="166"/>
      <c r="X305" s="166" t="s">
        <v>193</v>
      </c>
      <c r="Y305" s="161"/>
      <c r="Z305" s="161"/>
      <c r="AA305" s="161"/>
      <c r="AB305" s="161"/>
      <c r="AC305" s="161"/>
      <c r="AD305" s="161"/>
      <c r="AE305" s="161"/>
      <c r="AF305" s="161"/>
      <c r="AG305" s="161" t="s">
        <v>324</v>
      </c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</row>
    <row r="306" spans="1:60" outlineLevel="1" x14ac:dyDescent="0.2">
      <c r="A306" s="164"/>
      <c r="B306" s="165"/>
      <c r="C306" s="192" t="s">
        <v>475</v>
      </c>
      <c r="D306" s="167"/>
      <c r="E306" s="168">
        <v>9.8000000000000007</v>
      </c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1"/>
      <c r="Z306" s="161"/>
      <c r="AA306" s="161"/>
      <c r="AB306" s="161"/>
      <c r="AC306" s="161"/>
      <c r="AD306" s="161"/>
      <c r="AE306" s="161"/>
      <c r="AF306" s="161"/>
      <c r="AG306" s="161" t="s">
        <v>133</v>
      </c>
      <c r="AH306" s="161">
        <v>0</v>
      </c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</row>
    <row r="307" spans="1:60" outlineLevel="1" x14ac:dyDescent="0.2">
      <c r="A307" s="184">
        <v>129</v>
      </c>
      <c r="B307" s="185" t="s">
        <v>476</v>
      </c>
      <c r="C307" s="193" t="s">
        <v>477</v>
      </c>
      <c r="D307" s="186" t="s">
        <v>0</v>
      </c>
      <c r="E307" s="187">
        <v>256.19830000000002</v>
      </c>
      <c r="F307" s="188"/>
      <c r="G307" s="189">
        <f>ROUND(E307*F307,2)</f>
        <v>0</v>
      </c>
      <c r="H307" s="166">
        <v>0</v>
      </c>
      <c r="I307" s="166">
        <f>ROUND(E307*H307,2)</f>
        <v>0</v>
      </c>
      <c r="J307" s="166">
        <v>3.65</v>
      </c>
      <c r="K307" s="166">
        <f>ROUND(E307*J307,2)</f>
        <v>935.12</v>
      </c>
      <c r="L307" s="166">
        <v>15</v>
      </c>
      <c r="M307" s="166">
        <f>G307*(1+L307/100)</f>
        <v>0</v>
      </c>
      <c r="N307" s="166">
        <v>0</v>
      </c>
      <c r="O307" s="166">
        <f>ROUND(E307*N307,2)</f>
        <v>0</v>
      </c>
      <c r="P307" s="166">
        <v>0</v>
      </c>
      <c r="Q307" s="166">
        <f>ROUND(E307*P307,2)</f>
        <v>0</v>
      </c>
      <c r="R307" s="166"/>
      <c r="S307" s="166" t="s">
        <v>129</v>
      </c>
      <c r="T307" s="166" t="s">
        <v>178</v>
      </c>
      <c r="U307" s="166">
        <v>0</v>
      </c>
      <c r="V307" s="166">
        <f>ROUND(E307*U307,2)</f>
        <v>0</v>
      </c>
      <c r="W307" s="166"/>
      <c r="X307" s="166" t="s">
        <v>231</v>
      </c>
      <c r="Y307" s="161"/>
      <c r="Z307" s="161"/>
      <c r="AA307" s="161"/>
      <c r="AB307" s="161"/>
      <c r="AC307" s="161"/>
      <c r="AD307" s="161"/>
      <c r="AE307" s="161"/>
      <c r="AF307" s="161"/>
      <c r="AG307" s="161" t="s">
        <v>232</v>
      </c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</row>
    <row r="308" spans="1:60" x14ac:dyDescent="0.2">
      <c r="A308" s="172" t="s">
        <v>124</v>
      </c>
      <c r="B308" s="173" t="s">
        <v>86</v>
      </c>
      <c r="C308" s="190" t="s">
        <v>87</v>
      </c>
      <c r="D308" s="174"/>
      <c r="E308" s="175"/>
      <c r="F308" s="176"/>
      <c r="G308" s="177">
        <f>SUMIF(AG309:AG321,"&lt;&gt;NOR",G309:G321)</f>
        <v>0</v>
      </c>
      <c r="H308" s="171"/>
      <c r="I308" s="171">
        <f>SUM(I309:I321)</f>
        <v>1649.7699999999998</v>
      </c>
      <c r="J308" s="171"/>
      <c r="K308" s="171">
        <f>SUM(K309:K321)</f>
        <v>6098.97</v>
      </c>
      <c r="L308" s="171"/>
      <c r="M308" s="171">
        <f>SUM(M309:M321)</f>
        <v>0</v>
      </c>
      <c r="N308" s="171"/>
      <c r="O308" s="171">
        <f>SUM(O309:O321)</f>
        <v>0</v>
      </c>
      <c r="P308" s="171"/>
      <c r="Q308" s="171">
        <f>SUM(Q309:Q321)</f>
        <v>0</v>
      </c>
      <c r="R308" s="171"/>
      <c r="S308" s="171"/>
      <c r="T308" s="171"/>
      <c r="U308" s="171"/>
      <c r="V308" s="171">
        <f>SUM(V309:V321)</f>
        <v>13.489999999999998</v>
      </c>
      <c r="W308" s="171"/>
      <c r="X308" s="171"/>
      <c r="AG308" t="s">
        <v>125</v>
      </c>
    </row>
    <row r="309" spans="1:60" outlineLevel="1" x14ac:dyDescent="0.2">
      <c r="A309" s="178">
        <v>130</v>
      </c>
      <c r="B309" s="179" t="s">
        <v>478</v>
      </c>
      <c r="C309" s="191" t="s">
        <v>479</v>
      </c>
      <c r="D309" s="180" t="s">
        <v>128</v>
      </c>
      <c r="E309" s="181">
        <v>7.8719999999999999</v>
      </c>
      <c r="F309" s="182"/>
      <c r="G309" s="183">
        <f>ROUND(E309*F309,2)</f>
        <v>0</v>
      </c>
      <c r="H309" s="166">
        <v>70.86</v>
      </c>
      <c r="I309" s="166">
        <f>ROUND(E309*H309,2)</f>
        <v>557.80999999999995</v>
      </c>
      <c r="J309" s="166">
        <v>67.64</v>
      </c>
      <c r="K309" s="166">
        <f>ROUND(E309*J309,2)</f>
        <v>532.46</v>
      </c>
      <c r="L309" s="166">
        <v>15</v>
      </c>
      <c r="M309" s="166">
        <f>G309*(1+L309/100)</f>
        <v>0</v>
      </c>
      <c r="N309" s="166">
        <v>3.6999999999999999E-4</v>
      </c>
      <c r="O309" s="166">
        <f>ROUND(E309*N309,2)</f>
        <v>0</v>
      </c>
      <c r="P309" s="166">
        <v>0</v>
      </c>
      <c r="Q309" s="166">
        <f>ROUND(E309*P309,2)</f>
        <v>0</v>
      </c>
      <c r="R309" s="166"/>
      <c r="S309" s="166" t="s">
        <v>129</v>
      </c>
      <c r="T309" s="166" t="s">
        <v>178</v>
      </c>
      <c r="U309" s="166">
        <v>0.13900000000000001</v>
      </c>
      <c r="V309" s="166">
        <f>ROUND(E309*U309,2)</f>
        <v>1.0900000000000001</v>
      </c>
      <c r="W309" s="166"/>
      <c r="X309" s="166" t="s">
        <v>130</v>
      </c>
      <c r="Y309" s="161"/>
      <c r="Z309" s="161"/>
      <c r="AA309" s="161"/>
      <c r="AB309" s="161"/>
      <c r="AC309" s="161"/>
      <c r="AD309" s="161"/>
      <c r="AE309" s="161"/>
      <c r="AF309" s="161"/>
      <c r="AG309" s="161" t="s">
        <v>131</v>
      </c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</row>
    <row r="310" spans="1:60" outlineLevel="1" x14ac:dyDescent="0.2">
      <c r="A310" s="164"/>
      <c r="B310" s="165"/>
      <c r="C310" s="192" t="s">
        <v>480</v>
      </c>
      <c r="D310" s="167"/>
      <c r="E310" s="168">
        <v>6.9119999999999999</v>
      </c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1"/>
      <c r="Z310" s="161"/>
      <c r="AA310" s="161"/>
      <c r="AB310" s="161"/>
      <c r="AC310" s="161"/>
      <c r="AD310" s="161"/>
      <c r="AE310" s="161"/>
      <c r="AF310" s="161"/>
      <c r="AG310" s="161" t="s">
        <v>133</v>
      </c>
      <c r="AH310" s="161">
        <v>0</v>
      </c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</row>
    <row r="311" spans="1:60" outlineLevel="1" x14ac:dyDescent="0.2">
      <c r="A311" s="164"/>
      <c r="B311" s="165"/>
      <c r="C311" s="192" t="s">
        <v>481</v>
      </c>
      <c r="D311" s="167"/>
      <c r="E311" s="168">
        <v>0.96</v>
      </c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1"/>
      <c r="Z311" s="161"/>
      <c r="AA311" s="161"/>
      <c r="AB311" s="161"/>
      <c r="AC311" s="161"/>
      <c r="AD311" s="161"/>
      <c r="AE311" s="161"/>
      <c r="AF311" s="161"/>
      <c r="AG311" s="161" t="s">
        <v>133</v>
      </c>
      <c r="AH311" s="161">
        <v>0</v>
      </c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</row>
    <row r="312" spans="1:60" outlineLevel="1" x14ac:dyDescent="0.2">
      <c r="A312" s="178">
        <v>131</v>
      </c>
      <c r="B312" s="179" t="s">
        <v>482</v>
      </c>
      <c r="C312" s="191" t="s">
        <v>483</v>
      </c>
      <c r="D312" s="180" t="s">
        <v>189</v>
      </c>
      <c r="E312" s="181">
        <v>39</v>
      </c>
      <c r="F312" s="182"/>
      <c r="G312" s="183">
        <f>ROUND(E312*F312,2)</f>
        <v>0</v>
      </c>
      <c r="H312" s="166">
        <v>16.11</v>
      </c>
      <c r="I312" s="166">
        <f>ROUND(E312*H312,2)</f>
        <v>628.29</v>
      </c>
      <c r="J312" s="166">
        <v>58.49</v>
      </c>
      <c r="K312" s="166">
        <f>ROUND(E312*J312,2)</f>
        <v>2281.11</v>
      </c>
      <c r="L312" s="166">
        <v>15</v>
      </c>
      <c r="M312" s="166">
        <f>G312*(1+L312/100)</f>
        <v>0</v>
      </c>
      <c r="N312" s="166">
        <v>9.0000000000000006E-5</v>
      </c>
      <c r="O312" s="166">
        <f>ROUND(E312*N312,2)</f>
        <v>0</v>
      </c>
      <c r="P312" s="166">
        <v>0</v>
      </c>
      <c r="Q312" s="166">
        <f>ROUND(E312*P312,2)</f>
        <v>0</v>
      </c>
      <c r="R312" s="166"/>
      <c r="S312" s="166" t="s">
        <v>129</v>
      </c>
      <c r="T312" s="166" t="s">
        <v>129</v>
      </c>
      <c r="U312" s="166">
        <v>0.11600000000000001</v>
      </c>
      <c r="V312" s="166">
        <f>ROUND(E312*U312,2)</f>
        <v>4.5199999999999996</v>
      </c>
      <c r="W312" s="166"/>
      <c r="X312" s="166" t="s">
        <v>130</v>
      </c>
      <c r="Y312" s="161"/>
      <c r="Z312" s="161"/>
      <c r="AA312" s="161"/>
      <c r="AB312" s="161"/>
      <c r="AC312" s="161"/>
      <c r="AD312" s="161"/>
      <c r="AE312" s="161"/>
      <c r="AF312" s="161"/>
      <c r="AG312" s="161" t="s">
        <v>131</v>
      </c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</row>
    <row r="313" spans="1:60" outlineLevel="1" x14ac:dyDescent="0.2">
      <c r="A313" s="164"/>
      <c r="B313" s="165"/>
      <c r="C313" s="192" t="s">
        <v>484</v>
      </c>
      <c r="D313" s="167"/>
      <c r="E313" s="168">
        <v>39</v>
      </c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1"/>
      <c r="Z313" s="161"/>
      <c r="AA313" s="161"/>
      <c r="AB313" s="161"/>
      <c r="AC313" s="161"/>
      <c r="AD313" s="161"/>
      <c r="AE313" s="161"/>
      <c r="AF313" s="161"/>
      <c r="AG313" s="161" t="s">
        <v>133</v>
      </c>
      <c r="AH313" s="161">
        <v>0</v>
      </c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</row>
    <row r="314" spans="1:60" outlineLevel="1" x14ac:dyDescent="0.2">
      <c r="A314" s="178">
        <v>132</v>
      </c>
      <c r="B314" s="179" t="s">
        <v>485</v>
      </c>
      <c r="C314" s="191" t="s">
        <v>486</v>
      </c>
      <c r="D314" s="180" t="s">
        <v>128</v>
      </c>
      <c r="E314" s="181">
        <v>40.57</v>
      </c>
      <c r="F314" s="182"/>
      <c r="G314" s="183">
        <f>ROUND(E314*F314,2)</f>
        <v>0</v>
      </c>
      <c r="H314" s="166">
        <v>5.61</v>
      </c>
      <c r="I314" s="166">
        <f>ROUND(E314*H314,2)</f>
        <v>227.6</v>
      </c>
      <c r="J314" s="166">
        <v>57.09</v>
      </c>
      <c r="K314" s="166">
        <f>ROUND(E314*J314,2)</f>
        <v>2316.14</v>
      </c>
      <c r="L314" s="166">
        <v>15</v>
      </c>
      <c r="M314" s="166">
        <f>G314*(1+L314/100)</f>
        <v>0</v>
      </c>
      <c r="N314" s="166">
        <v>6.9999999999999994E-5</v>
      </c>
      <c r="O314" s="166">
        <f>ROUND(E314*N314,2)</f>
        <v>0</v>
      </c>
      <c r="P314" s="166">
        <v>0</v>
      </c>
      <c r="Q314" s="166">
        <f>ROUND(E314*P314,2)</f>
        <v>0</v>
      </c>
      <c r="R314" s="166"/>
      <c r="S314" s="166" t="s">
        <v>129</v>
      </c>
      <c r="T314" s="166" t="s">
        <v>129</v>
      </c>
      <c r="U314" s="166">
        <v>0.14399999999999999</v>
      </c>
      <c r="V314" s="166">
        <f>ROUND(E314*U314,2)</f>
        <v>5.84</v>
      </c>
      <c r="W314" s="166"/>
      <c r="X314" s="166" t="s">
        <v>130</v>
      </c>
      <c r="Y314" s="161"/>
      <c r="Z314" s="161"/>
      <c r="AA314" s="161"/>
      <c r="AB314" s="161"/>
      <c r="AC314" s="161"/>
      <c r="AD314" s="161"/>
      <c r="AE314" s="161"/>
      <c r="AF314" s="161"/>
      <c r="AG314" s="161" t="s">
        <v>131</v>
      </c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</row>
    <row r="315" spans="1:60" outlineLevel="1" x14ac:dyDescent="0.2">
      <c r="A315" s="164"/>
      <c r="B315" s="165"/>
      <c r="C315" s="192" t="s">
        <v>145</v>
      </c>
      <c r="D315" s="167"/>
      <c r="E315" s="168">
        <v>3.36</v>
      </c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1"/>
      <c r="Z315" s="161"/>
      <c r="AA315" s="161"/>
      <c r="AB315" s="161"/>
      <c r="AC315" s="161"/>
      <c r="AD315" s="161"/>
      <c r="AE315" s="161"/>
      <c r="AF315" s="161"/>
      <c r="AG315" s="161" t="s">
        <v>133</v>
      </c>
      <c r="AH315" s="161">
        <v>0</v>
      </c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</row>
    <row r="316" spans="1:60" outlineLevel="1" x14ac:dyDescent="0.2">
      <c r="A316" s="164"/>
      <c r="B316" s="165"/>
      <c r="C316" s="192" t="s">
        <v>158</v>
      </c>
      <c r="D316" s="167"/>
      <c r="E316" s="168">
        <v>15.12</v>
      </c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1"/>
      <c r="Z316" s="161"/>
      <c r="AA316" s="161"/>
      <c r="AB316" s="161"/>
      <c r="AC316" s="161"/>
      <c r="AD316" s="161"/>
      <c r="AE316" s="161"/>
      <c r="AF316" s="161"/>
      <c r="AG316" s="161" t="s">
        <v>133</v>
      </c>
      <c r="AH316" s="161">
        <v>0</v>
      </c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</row>
    <row r="317" spans="1:60" outlineLevel="1" x14ac:dyDescent="0.2">
      <c r="A317" s="164"/>
      <c r="B317" s="165"/>
      <c r="C317" s="192" t="s">
        <v>201</v>
      </c>
      <c r="D317" s="167"/>
      <c r="E317" s="168">
        <v>16.8</v>
      </c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1"/>
      <c r="Z317" s="161"/>
      <c r="AA317" s="161"/>
      <c r="AB317" s="161"/>
      <c r="AC317" s="161"/>
      <c r="AD317" s="161"/>
      <c r="AE317" s="161"/>
      <c r="AF317" s="161"/>
      <c r="AG317" s="161" t="s">
        <v>133</v>
      </c>
      <c r="AH317" s="161">
        <v>0</v>
      </c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</row>
    <row r="318" spans="1:60" outlineLevel="1" x14ac:dyDescent="0.2">
      <c r="A318" s="164"/>
      <c r="B318" s="165"/>
      <c r="C318" s="192" t="s">
        <v>160</v>
      </c>
      <c r="D318" s="167"/>
      <c r="E318" s="168">
        <v>5.29</v>
      </c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1"/>
      <c r="Z318" s="161"/>
      <c r="AA318" s="161"/>
      <c r="AB318" s="161"/>
      <c r="AC318" s="161"/>
      <c r="AD318" s="161"/>
      <c r="AE318" s="161"/>
      <c r="AF318" s="161"/>
      <c r="AG318" s="161" t="s">
        <v>133</v>
      </c>
      <c r="AH318" s="161">
        <v>0</v>
      </c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</row>
    <row r="319" spans="1:60" outlineLevel="1" x14ac:dyDescent="0.2">
      <c r="A319" s="178">
        <v>133</v>
      </c>
      <c r="B319" s="179" t="s">
        <v>487</v>
      </c>
      <c r="C319" s="191" t="s">
        <v>488</v>
      </c>
      <c r="D319" s="180" t="s">
        <v>128</v>
      </c>
      <c r="E319" s="181">
        <v>4.95</v>
      </c>
      <c r="F319" s="182"/>
      <c r="G319" s="183">
        <f>ROUND(E319*F319,2)</f>
        <v>0</v>
      </c>
      <c r="H319" s="166">
        <v>47.69</v>
      </c>
      <c r="I319" s="166">
        <f>ROUND(E319*H319,2)</f>
        <v>236.07</v>
      </c>
      <c r="J319" s="166">
        <v>195.81</v>
      </c>
      <c r="K319" s="166">
        <f>ROUND(E319*J319,2)</f>
        <v>969.26</v>
      </c>
      <c r="L319" s="166">
        <v>15</v>
      </c>
      <c r="M319" s="166">
        <f>G319*(1+L319/100)</f>
        <v>0</v>
      </c>
      <c r="N319" s="166">
        <v>3.6000000000000002E-4</v>
      </c>
      <c r="O319" s="166">
        <f>ROUND(E319*N319,2)</f>
        <v>0</v>
      </c>
      <c r="P319" s="166">
        <v>0</v>
      </c>
      <c r="Q319" s="166">
        <f>ROUND(E319*P319,2)</f>
        <v>0</v>
      </c>
      <c r="R319" s="166"/>
      <c r="S319" s="166" t="s">
        <v>190</v>
      </c>
      <c r="T319" s="166" t="s">
        <v>141</v>
      </c>
      <c r="U319" s="166">
        <v>0.41299999999999998</v>
      </c>
      <c r="V319" s="166">
        <f>ROUND(E319*U319,2)</f>
        <v>2.04</v>
      </c>
      <c r="W319" s="166"/>
      <c r="X319" s="166" t="s">
        <v>130</v>
      </c>
      <c r="Y319" s="161"/>
      <c r="Z319" s="161"/>
      <c r="AA319" s="161"/>
      <c r="AB319" s="161"/>
      <c r="AC319" s="161"/>
      <c r="AD319" s="161"/>
      <c r="AE319" s="161"/>
      <c r="AF319" s="161"/>
      <c r="AG319" s="161" t="s">
        <v>131</v>
      </c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</row>
    <row r="320" spans="1:60" outlineLevel="1" x14ac:dyDescent="0.2">
      <c r="A320" s="164"/>
      <c r="B320" s="165"/>
      <c r="C320" s="192" t="s">
        <v>489</v>
      </c>
      <c r="D320" s="167"/>
      <c r="E320" s="168">
        <v>3.75</v>
      </c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1"/>
      <c r="Z320" s="161"/>
      <c r="AA320" s="161"/>
      <c r="AB320" s="161"/>
      <c r="AC320" s="161"/>
      <c r="AD320" s="161"/>
      <c r="AE320" s="161"/>
      <c r="AF320" s="161"/>
      <c r="AG320" s="161" t="s">
        <v>133</v>
      </c>
      <c r="AH320" s="161">
        <v>0</v>
      </c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</row>
    <row r="321" spans="1:60" outlineLevel="1" x14ac:dyDescent="0.2">
      <c r="A321" s="164"/>
      <c r="B321" s="165"/>
      <c r="C321" s="192" t="s">
        <v>490</v>
      </c>
      <c r="D321" s="167"/>
      <c r="E321" s="168">
        <v>1.2</v>
      </c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1"/>
      <c r="Z321" s="161"/>
      <c r="AA321" s="161"/>
      <c r="AB321" s="161"/>
      <c r="AC321" s="161"/>
      <c r="AD321" s="161"/>
      <c r="AE321" s="161"/>
      <c r="AF321" s="161"/>
      <c r="AG321" s="161" t="s">
        <v>133</v>
      </c>
      <c r="AH321" s="161">
        <v>0</v>
      </c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</row>
    <row r="322" spans="1:60" x14ac:dyDescent="0.2">
      <c r="A322" s="172" t="s">
        <v>124</v>
      </c>
      <c r="B322" s="173" t="s">
        <v>88</v>
      </c>
      <c r="C322" s="190" t="s">
        <v>89</v>
      </c>
      <c r="D322" s="174"/>
      <c r="E322" s="175"/>
      <c r="F322" s="176"/>
      <c r="G322" s="177">
        <f>SUMIF(AG323:AG363,"&lt;&gt;NOR",G323:G363)</f>
        <v>0</v>
      </c>
      <c r="H322" s="171"/>
      <c r="I322" s="171">
        <f>SUM(I323:I363)</f>
        <v>1161.3500000000001</v>
      </c>
      <c r="J322" s="171"/>
      <c r="K322" s="171">
        <f>SUM(K323:K363)</f>
        <v>15597.61</v>
      </c>
      <c r="L322" s="171"/>
      <c r="M322" s="171">
        <f>SUM(M323:M363)</f>
        <v>0</v>
      </c>
      <c r="N322" s="171"/>
      <c r="O322" s="171">
        <f>SUM(O323:O363)</f>
        <v>0.05</v>
      </c>
      <c r="P322" s="171"/>
      <c r="Q322" s="171">
        <f>SUM(Q323:Q363)</f>
        <v>0</v>
      </c>
      <c r="R322" s="171"/>
      <c r="S322" s="171"/>
      <c r="T322" s="171"/>
      <c r="U322" s="171"/>
      <c r="V322" s="171">
        <f>SUM(V323:V363)</f>
        <v>31.960000000000004</v>
      </c>
      <c r="W322" s="171"/>
      <c r="X322" s="171"/>
      <c r="AG322" t="s">
        <v>125</v>
      </c>
    </row>
    <row r="323" spans="1:60" outlineLevel="1" x14ac:dyDescent="0.2">
      <c r="A323" s="178">
        <v>134</v>
      </c>
      <c r="B323" s="179" t="s">
        <v>491</v>
      </c>
      <c r="C323" s="191" t="s">
        <v>492</v>
      </c>
      <c r="D323" s="180" t="s">
        <v>128</v>
      </c>
      <c r="E323" s="181">
        <v>179.21</v>
      </c>
      <c r="F323" s="182"/>
      <c r="G323" s="183">
        <f>ROUND(E323*F323,2)</f>
        <v>0</v>
      </c>
      <c r="H323" s="166">
        <v>0.1</v>
      </c>
      <c r="I323" s="166">
        <f>ROUND(E323*H323,2)</f>
        <v>17.920000000000002</v>
      </c>
      <c r="J323" s="166">
        <v>34</v>
      </c>
      <c r="K323" s="166">
        <f>ROUND(E323*J323,2)</f>
        <v>6093.14</v>
      </c>
      <c r="L323" s="166">
        <v>15</v>
      </c>
      <c r="M323" s="166">
        <f>G323*(1+L323/100)</f>
        <v>0</v>
      </c>
      <c r="N323" s="166">
        <v>0</v>
      </c>
      <c r="O323" s="166">
        <f>ROUND(E323*N323,2)</f>
        <v>0</v>
      </c>
      <c r="P323" s="166">
        <v>0</v>
      </c>
      <c r="Q323" s="166">
        <f>ROUND(E323*P323,2)</f>
        <v>0</v>
      </c>
      <c r="R323" s="166"/>
      <c r="S323" s="166" t="s">
        <v>129</v>
      </c>
      <c r="T323" s="166" t="s">
        <v>129</v>
      </c>
      <c r="U323" s="166">
        <v>6.9709999999999994E-2</v>
      </c>
      <c r="V323" s="166">
        <f>ROUND(E323*U323,2)</f>
        <v>12.49</v>
      </c>
      <c r="W323" s="166"/>
      <c r="X323" s="166" t="s">
        <v>130</v>
      </c>
      <c r="Y323" s="161"/>
      <c r="Z323" s="161"/>
      <c r="AA323" s="161"/>
      <c r="AB323" s="161"/>
      <c r="AC323" s="161"/>
      <c r="AD323" s="161"/>
      <c r="AE323" s="161"/>
      <c r="AF323" s="161"/>
      <c r="AG323" s="161" t="s">
        <v>131</v>
      </c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</row>
    <row r="324" spans="1:60" outlineLevel="1" x14ac:dyDescent="0.2">
      <c r="A324" s="164"/>
      <c r="B324" s="165"/>
      <c r="C324" s="192" t="s">
        <v>493</v>
      </c>
      <c r="D324" s="167"/>
      <c r="E324" s="168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1"/>
      <c r="Z324" s="161"/>
      <c r="AA324" s="161"/>
      <c r="AB324" s="161"/>
      <c r="AC324" s="161"/>
      <c r="AD324" s="161"/>
      <c r="AE324" s="161"/>
      <c r="AF324" s="161"/>
      <c r="AG324" s="161" t="s">
        <v>133</v>
      </c>
      <c r="AH324" s="161">
        <v>0</v>
      </c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</row>
    <row r="325" spans="1:60" outlineLevel="1" x14ac:dyDescent="0.2">
      <c r="A325" s="164"/>
      <c r="B325" s="165"/>
      <c r="C325" s="192" t="s">
        <v>166</v>
      </c>
      <c r="D325" s="167"/>
      <c r="E325" s="168">
        <v>20.52</v>
      </c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1"/>
      <c r="Z325" s="161"/>
      <c r="AA325" s="161"/>
      <c r="AB325" s="161"/>
      <c r="AC325" s="161"/>
      <c r="AD325" s="161"/>
      <c r="AE325" s="161"/>
      <c r="AF325" s="161"/>
      <c r="AG325" s="161" t="s">
        <v>133</v>
      </c>
      <c r="AH325" s="161">
        <v>0</v>
      </c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</row>
    <row r="326" spans="1:60" outlineLevel="1" x14ac:dyDescent="0.2">
      <c r="A326" s="164"/>
      <c r="B326" s="165"/>
      <c r="C326" s="192" t="s">
        <v>494</v>
      </c>
      <c r="D326" s="167"/>
      <c r="E326" s="168">
        <v>7.46</v>
      </c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1"/>
      <c r="Z326" s="161"/>
      <c r="AA326" s="161"/>
      <c r="AB326" s="161"/>
      <c r="AC326" s="161"/>
      <c r="AD326" s="161"/>
      <c r="AE326" s="161"/>
      <c r="AF326" s="161"/>
      <c r="AG326" s="161" t="s">
        <v>133</v>
      </c>
      <c r="AH326" s="161">
        <v>0</v>
      </c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</row>
    <row r="327" spans="1:60" outlineLevel="1" x14ac:dyDescent="0.2">
      <c r="A327" s="164"/>
      <c r="B327" s="165"/>
      <c r="C327" s="192" t="s">
        <v>170</v>
      </c>
      <c r="D327" s="167"/>
      <c r="E327" s="168">
        <v>44.82</v>
      </c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1"/>
      <c r="Z327" s="161"/>
      <c r="AA327" s="161"/>
      <c r="AB327" s="161"/>
      <c r="AC327" s="161"/>
      <c r="AD327" s="161"/>
      <c r="AE327" s="161"/>
      <c r="AF327" s="161"/>
      <c r="AG327" s="161" t="s">
        <v>133</v>
      </c>
      <c r="AH327" s="161">
        <v>0</v>
      </c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</row>
    <row r="328" spans="1:60" outlineLevel="1" x14ac:dyDescent="0.2">
      <c r="A328" s="164"/>
      <c r="B328" s="165"/>
      <c r="C328" s="192" t="s">
        <v>172</v>
      </c>
      <c r="D328" s="167"/>
      <c r="E328" s="168">
        <v>46.44</v>
      </c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1"/>
      <c r="Z328" s="161"/>
      <c r="AA328" s="161"/>
      <c r="AB328" s="161"/>
      <c r="AC328" s="161"/>
      <c r="AD328" s="161"/>
      <c r="AE328" s="161"/>
      <c r="AF328" s="161"/>
      <c r="AG328" s="161" t="s">
        <v>133</v>
      </c>
      <c r="AH328" s="161">
        <v>0</v>
      </c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</row>
    <row r="329" spans="1:60" outlineLevel="1" x14ac:dyDescent="0.2">
      <c r="A329" s="164"/>
      <c r="B329" s="165"/>
      <c r="C329" s="192" t="s">
        <v>173</v>
      </c>
      <c r="D329" s="167"/>
      <c r="E329" s="168">
        <v>-4.59</v>
      </c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1"/>
      <c r="Z329" s="161"/>
      <c r="AA329" s="161"/>
      <c r="AB329" s="161"/>
      <c r="AC329" s="161"/>
      <c r="AD329" s="161"/>
      <c r="AE329" s="161"/>
      <c r="AF329" s="161"/>
      <c r="AG329" s="161" t="s">
        <v>133</v>
      </c>
      <c r="AH329" s="161">
        <v>0</v>
      </c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</row>
    <row r="330" spans="1:60" outlineLevel="1" x14ac:dyDescent="0.2">
      <c r="A330" s="164"/>
      <c r="B330" s="165"/>
      <c r="C330" s="192" t="s">
        <v>174</v>
      </c>
      <c r="D330" s="167"/>
      <c r="E330" s="168">
        <v>24.84</v>
      </c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1"/>
      <c r="Z330" s="161"/>
      <c r="AA330" s="161"/>
      <c r="AB330" s="161"/>
      <c r="AC330" s="161"/>
      <c r="AD330" s="161"/>
      <c r="AE330" s="161"/>
      <c r="AF330" s="161"/>
      <c r="AG330" s="161" t="s">
        <v>133</v>
      </c>
      <c r="AH330" s="161">
        <v>0</v>
      </c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</row>
    <row r="331" spans="1:60" outlineLevel="1" x14ac:dyDescent="0.2">
      <c r="A331" s="164"/>
      <c r="B331" s="165"/>
      <c r="C331" s="192" t="s">
        <v>173</v>
      </c>
      <c r="D331" s="167"/>
      <c r="E331" s="168">
        <v>-4.59</v>
      </c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1"/>
      <c r="Z331" s="161"/>
      <c r="AA331" s="161"/>
      <c r="AB331" s="161"/>
      <c r="AC331" s="161"/>
      <c r="AD331" s="161"/>
      <c r="AE331" s="161"/>
      <c r="AF331" s="161"/>
      <c r="AG331" s="161" t="s">
        <v>133</v>
      </c>
      <c r="AH331" s="161">
        <v>0</v>
      </c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</row>
    <row r="332" spans="1:60" outlineLevel="1" x14ac:dyDescent="0.2">
      <c r="A332" s="164"/>
      <c r="B332" s="165"/>
      <c r="C332" s="192" t="s">
        <v>495</v>
      </c>
      <c r="D332" s="167"/>
      <c r="E332" s="168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1"/>
      <c r="Z332" s="161"/>
      <c r="AA332" s="161"/>
      <c r="AB332" s="161"/>
      <c r="AC332" s="161"/>
      <c r="AD332" s="161"/>
      <c r="AE332" s="161"/>
      <c r="AF332" s="161"/>
      <c r="AG332" s="161" t="s">
        <v>133</v>
      </c>
      <c r="AH332" s="161">
        <v>0</v>
      </c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</row>
    <row r="333" spans="1:60" outlineLevel="1" x14ac:dyDescent="0.2">
      <c r="A333" s="164"/>
      <c r="B333" s="165"/>
      <c r="C333" s="192" t="s">
        <v>145</v>
      </c>
      <c r="D333" s="167"/>
      <c r="E333" s="168">
        <v>3.36</v>
      </c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1"/>
      <c r="Z333" s="161"/>
      <c r="AA333" s="161"/>
      <c r="AB333" s="161"/>
      <c r="AC333" s="161"/>
      <c r="AD333" s="161"/>
      <c r="AE333" s="161"/>
      <c r="AF333" s="161"/>
      <c r="AG333" s="161" t="s">
        <v>133</v>
      </c>
      <c r="AH333" s="161">
        <v>0</v>
      </c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</row>
    <row r="334" spans="1:60" outlineLevel="1" x14ac:dyDescent="0.2">
      <c r="A334" s="164"/>
      <c r="B334" s="165"/>
      <c r="C334" s="192" t="s">
        <v>146</v>
      </c>
      <c r="D334" s="167"/>
      <c r="E334" s="168">
        <v>3.74</v>
      </c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1"/>
      <c r="Z334" s="161"/>
      <c r="AA334" s="161"/>
      <c r="AB334" s="161"/>
      <c r="AC334" s="161"/>
      <c r="AD334" s="161"/>
      <c r="AE334" s="161"/>
      <c r="AF334" s="161"/>
      <c r="AG334" s="161" t="s">
        <v>133</v>
      </c>
      <c r="AH334" s="161">
        <v>0</v>
      </c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</row>
    <row r="335" spans="1:60" outlineLevel="1" x14ac:dyDescent="0.2">
      <c r="A335" s="164"/>
      <c r="B335" s="165"/>
      <c r="C335" s="192" t="s">
        <v>158</v>
      </c>
      <c r="D335" s="167"/>
      <c r="E335" s="168">
        <v>15.12</v>
      </c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1"/>
      <c r="Z335" s="161"/>
      <c r="AA335" s="161"/>
      <c r="AB335" s="161"/>
      <c r="AC335" s="161"/>
      <c r="AD335" s="161"/>
      <c r="AE335" s="161"/>
      <c r="AF335" s="161"/>
      <c r="AG335" s="161" t="s">
        <v>133</v>
      </c>
      <c r="AH335" s="161">
        <v>0</v>
      </c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</row>
    <row r="336" spans="1:60" outlineLevel="1" x14ac:dyDescent="0.2">
      <c r="A336" s="164"/>
      <c r="B336" s="165"/>
      <c r="C336" s="192" t="s">
        <v>201</v>
      </c>
      <c r="D336" s="167"/>
      <c r="E336" s="168">
        <v>16.8</v>
      </c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1"/>
      <c r="Z336" s="161"/>
      <c r="AA336" s="161"/>
      <c r="AB336" s="161"/>
      <c r="AC336" s="161"/>
      <c r="AD336" s="161"/>
      <c r="AE336" s="161"/>
      <c r="AF336" s="161"/>
      <c r="AG336" s="161" t="s">
        <v>133</v>
      </c>
      <c r="AH336" s="161">
        <v>0</v>
      </c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</row>
    <row r="337" spans="1:60" outlineLevel="1" x14ac:dyDescent="0.2">
      <c r="A337" s="164"/>
      <c r="B337" s="165"/>
      <c r="C337" s="192" t="s">
        <v>160</v>
      </c>
      <c r="D337" s="167"/>
      <c r="E337" s="168">
        <v>5.29</v>
      </c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1"/>
      <c r="Z337" s="161"/>
      <c r="AA337" s="161"/>
      <c r="AB337" s="161"/>
      <c r="AC337" s="161"/>
      <c r="AD337" s="161"/>
      <c r="AE337" s="161"/>
      <c r="AF337" s="161"/>
      <c r="AG337" s="161" t="s">
        <v>133</v>
      </c>
      <c r="AH337" s="161">
        <v>0</v>
      </c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</row>
    <row r="338" spans="1:60" outlineLevel="1" x14ac:dyDescent="0.2">
      <c r="A338" s="178">
        <v>135</v>
      </c>
      <c r="B338" s="179" t="s">
        <v>496</v>
      </c>
      <c r="C338" s="191" t="s">
        <v>497</v>
      </c>
      <c r="D338" s="180" t="s">
        <v>128</v>
      </c>
      <c r="E338" s="181">
        <v>7.1</v>
      </c>
      <c r="F338" s="182"/>
      <c r="G338" s="183">
        <f>ROUND(E338*F338,2)</f>
        <v>0</v>
      </c>
      <c r="H338" s="166">
        <v>4.16</v>
      </c>
      <c r="I338" s="166">
        <f>ROUND(E338*H338,2)</f>
        <v>29.54</v>
      </c>
      <c r="J338" s="166">
        <v>15.84</v>
      </c>
      <c r="K338" s="166">
        <f>ROUND(E338*J338,2)</f>
        <v>112.46</v>
      </c>
      <c r="L338" s="166">
        <v>15</v>
      </c>
      <c r="M338" s="166">
        <f>G338*(1+L338/100)</f>
        <v>0</v>
      </c>
      <c r="N338" s="166">
        <v>6.9999999999999994E-5</v>
      </c>
      <c r="O338" s="166">
        <f>ROUND(E338*N338,2)</f>
        <v>0</v>
      </c>
      <c r="P338" s="166">
        <v>0</v>
      </c>
      <c r="Q338" s="166">
        <f>ROUND(E338*P338,2)</f>
        <v>0</v>
      </c>
      <c r="R338" s="166"/>
      <c r="S338" s="166" t="s">
        <v>129</v>
      </c>
      <c r="T338" s="166" t="s">
        <v>178</v>
      </c>
      <c r="U338" s="166">
        <v>3.2480000000000002E-2</v>
      </c>
      <c r="V338" s="166">
        <f>ROUND(E338*U338,2)</f>
        <v>0.23</v>
      </c>
      <c r="W338" s="166"/>
      <c r="X338" s="166" t="s">
        <v>130</v>
      </c>
      <c r="Y338" s="161"/>
      <c r="Z338" s="161"/>
      <c r="AA338" s="161"/>
      <c r="AB338" s="161"/>
      <c r="AC338" s="161"/>
      <c r="AD338" s="161"/>
      <c r="AE338" s="161"/>
      <c r="AF338" s="161"/>
      <c r="AG338" s="161" t="s">
        <v>131</v>
      </c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</row>
    <row r="339" spans="1:60" outlineLevel="1" x14ac:dyDescent="0.2">
      <c r="A339" s="164"/>
      <c r="B339" s="165"/>
      <c r="C339" s="192" t="s">
        <v>495</v>
      </c>
      <c r="D339" s="167"/>
      <c r="E339" s="168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1"/>
      <c r="Z339" s="161"/>
      <c r="AA339" s="161"/>
      <c r="AB339" s="161"/>
      <c r="AC339" s="161"/>
      <c r="AD339" s="161"/>
      <c r="AE339" s="161"/>
      <c r="AF339" s="161"/>
      <c r="AG339" s="161" t="s">
        <v>133</v>
      </c>
      <c r="AH339" s="161">
        <v>0</v>
      </c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</row>
    <row r="340" spans="1:60" outlineLevel="1" x14ac:dyDescent="0.2">
      <c r="A340" s="164"/>
      <c r="B340" s="165"/>
      <c r="C340" s="192" t="s">
        <v>145</v>
      </c>
      <c r="D340" s="167"/>
      <c r="E340" s="168">
        <v>3.36</v>
      </c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1"/>
      <c r="Z340" s="161"/>
      <c r="AA340" s="161"/>
      <c r="AB340" s="161"/>
      <c r="AC340" s="161"/>
      <c r="AD340" s="161"/>
      <c r="AE340" s="161"/>
      <c r="AF340" s="161"/>
      <c r="AG340" s="161" t="s">
        <v>133</v>
      </c>
      <c r="AH340" s="161">
        <v>0</v>
      </c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</row>
    <row r="341" spans="1:60" outlineLevel="1" x14ac:dyDescent="0.2">
      <c r="A341" s="164"/>
      <c r="B341" s="165"/>
      <c r="C341" s="192" t="s">
        <v>146</v>
      </c>
      <c r="D341" s="167"/>
      <c r="E341" s="168">
        <v>3.74</v>
      </c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1"/>
      <c r="Z341" s="161"/>
      <c r="AA341" s="161"/>
      <c r="AB341" s="161"/>
      <c r="AC341" s="161"/>
      <c r="AD341" s="161"/>
      <c r="AE341" s="161"/>
      <c r="AF341" s="161"/>
      <c r="AG341" s="161" t="s">
        <v>133</v>
      </c>
      <c r="AH341" s="161">
        <v>0</v>
      </c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</row>
    <row r="342" spans="1:60" outlineLevel="1" x14ac:dyDescent="0.2">
      <c r="A342" s="178">
        <v>136</v>
      </c>
      <c r="B342" s="179" t="s">
        <v>498</v>
      </c>
      <c r="C342" s="191" t="s">
        <v>499</v>
      </c>
      <c r="D342" s="180" t="s">
        <v>128</v>
      </c>
      <c r="E342" s="181">
        <v>179.21</v>
      </c>
      <c r="F342" s="182"/>
      <c r="G342" s="183">
        <f>ROUND(E342*F342,2)</f>
        <v>0</v>
      </c>
      <c r="H342" s="166">
        <v>3.79</v>
      </c>
      <c r="I342" s="166">
        <f>ROUND(E342*H342,2)</f>
        <v>679.21</v>
      </c>
      <c r="J342" s="166">
        <v>49.61</v>
      </c>
      <c r="K342" s="166">
        <f>ROUND(E342*J342,2)</f>
        <v>8890.61</v>
      </c>
      <c r="L342" s="166">
        <v>15</v>
      </c>
      <c r="M342" s="166">
        <f>G342*(1+L342/100)</f>
        <v>0</v>
      </c>
      <c r="N342" s="166">
        <v>1.3999999999999999E-4</v>
      </c>
      <c r="O342" s="166">
        <f>ROUND(E342*N342,2)</f>
        <v>0.03</v>
      </c>
      <c r="P342" s="166">
        <v>0</v>
      </c>
      <c r="Q342" s="166">
        <f>ROUND(E342*P342,2)</f>
        <v>0</v>
      </c>
      <c r="R342" s="166"/>
      <c r="S342" s="166" t="s">
        <v>129</v>
      </c>
      <c r="T342" s="166" t="s">
        <v>178</v>
      </c>
      <c r="U342" s="166">
        <v>0.10191</v>
      </c>
      <c r="V342" s="166">
        <f>ROUND(E342*U342,2)</f>
        <v>18.260000000000002</v>
      </c>
      <c r="W342" s="166"/>
      <c r="X342" s="166" t="s">
        <v>130</v>
      </c>
      <c r="Y342" s="161"/>
      <c r="Z342" s="161"/>
      <c r="AA342" s="161"/>
      <c r="AB342" s="161"/>
      <c r="AC342" s="161"/>
      <c r="AD342" s="161"/>
      <c r="AE342" s="161"/>
      <c r="AF342" s="161"/>
      <c r="AG342" s="161" t="s">
        <v>131</v>
      </c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</row>
    <row r="343" spans="1:60" outlineLevel="1" x14ac:dyDescent="0.2">
      <c r="A343" s="164"/>
      <c r="B343" s="165"/>
      <c r="C343" s="192" t="s">
        <v>493</v>
      </c>
      <c r="D343" s="167"/>
      <c r="E343" s="168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1"/>
      <c r="Z343" s="161"/>
      <c r="AA343" s="161"/>
      <c r="AB343" s="161"/>
      <c r="AC343" s="161"/>
      <c r="AD343" s="161"/>
      <c r="AE343" s="161"/>
      <c r="AF343" s="161"/>
      <c r="AG343" s="161" t="s">
        <v>133</v>
      </c>
      <c r="AH343" s="161">
        <v>0</v>
      </c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</row>
    <row r="344" spans="1:60" outlineLevel="1" x14ac:dyDescent="0.2">
      <c r="A344" s="164"/>
      <c r="B344" s="165"/>
      <c r="C344" s="192" t="s">
        <v>166</v>
      </c>
      <c r="D344" s="167"/>
      <c r="E344" s="168">
        <v>20.52</v>
      </c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1"/>
      <c r="Z344" s="161"/>
      <c r="AA344" s="161"/>
      <c r="AB344" s="161"/>
      <c r="AC344" s="161"/>
      <c r="AD344" s="161"/>
      <c r="AE344" s="161"/>
      <c r="AF344" s="161"/>
      <c r="AG344" s="161" t="s">
        <v>133</v>
      </c>
      <c r="AH344" s="161">
        <v>0</v>
      </c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</row>
    <row r="345" spans="1:60" outlineLevel="1" x14ac:dyDescent="0.2">
      <c r="A345" s="164"/>
      <c r="B345" s="165"/>
      <c r="C345" s="192" t="s">
        <v>494</v>
      </c>
      <c r="D345" s="167"/>
      <c r="E345" s="168">
        <v>7.46</v>
      </c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1"/>
      <c r="Z345" s="161"/>
      <c r="AA345" s="161"/>
      <c r="AB345" s="161"/>
      <c r="AC345" s="161"/>
      <c r="AD345" s="161"/>
      <c r="AE345" s="161"/>
      <c r="AF345" s="161"/>
      <c r="AG345" s="161" t="s">
        <v>133</v>
      </c>
      <c r="AH345" s="161">
        <v>0</v>
      </c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</row>
    <row r="346" spans="1:60" outlineLevel="1" x14ac:dyDescent="0.2">
      <c r="A346" s="164"/>
      <c r="B346" s="165"/>
      <c r="C346" s="192" t="s">
        <v>170</v>
      </c>
      <c r="D346" s="167"/>
      <c r="E346" s="168">
        <v>44.82</v>
      </c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1"/>
      <c r="Z346" s="161"/>
      <c r="AA346" s="161"/>
      <c r="AB346" s="161"/>
      <c r="AC346" s="161"/>
      <c r="AD346" s="161"/>
      <c r="AE346" s="161"/>
      <c r="AF346" s="161"/>
      <c r="AG346" s="161" t="s">
        <v>133</v>
      </c>
      <c r="AH346" s="161">
        <v>0</v>
      </c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</row>
    <row r="347" spans="1:60" outlineLevel="1" x14ac:dyDescent="0.2">
      <c r="A347" s="164"/>
      <c r="B347" s="165"/>
      <c r="C347" s="192" t="s">
        <v>172</v>
      </c>
      <c r="D347" s="167"/>
      <c r="E347" s="168">
        <v>46.44</v>
      </c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1"/>
      <c r="Z347" s="161"/>
      <c r="AA347" s="161"/>
      <c r="AB347" s="161"/>
      <c r="AC347" s="161"/>
      <c r="AD347" s="161"/>
      <c r="AE347" s="161"/>
      <c r="AF347" s="161"/>
      <c r="AG347" s="161" t="s">
        <v>133</v>
      </c>
      <c r="AH347" s="161">
        <v>0</v>
      </c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</row>
    <row r="348" spans="1:60" outlineLevel="1" x14ac:dyDescent="0.2">
      <c r="A348" s="164"/>
      <c r="B348" s="165"/>
      <c r="C348" s="192" t="s">
        <v>173</v>
      </c>
      <c r="D348" s="167"/>
      <c r="E348" s="168">
        <v>-4.59</v>
      </c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1"/>
      <c r="Z348" s="161"/>
      <c r="AA348" s="161"/>
      <c r="AB348" s="161"/>
      <c r="AC348" s="161"/>
      <c r="AD348" s="161"/>
      <c r="AE348" s="161"/>
      <c r="AF348" s="161"/>
      <c r="AG348" s="161" t="s">
        <v>133</v>
      </c>
      <c r="AH348" s="161">
        <v>0</v>
      </c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</row>
    <row r="349" spans="1:60" outlineLevel="1" x14ac:dyDescent="0.2">
      <c r="A349" s="164"/>
      <c r="B349" s="165"/>
      <c r="C349" s="192" t="s">
        <v>174</v>
      </c>
      <c r="D349" s="167"/>
      <c r="E349" s="168">
        <v>24.84</v>
      </c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1"/>
      <c r="Z349" s="161"/>
      <c r="AA349" s="161"/>
      <c r="AB349" s="161"/>
      <c r="AC349" s="161"/>
      <c r="AD349" s="161"/>
      <c r="AE349" s="161"/>
      <c r="AF349" s="161"/>
      <c r="AG349" s="161" t="s">
        <v>133</v>
      </c>
      <c r="AH349" s="161">
        <v>0</v>
      </c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</row>
    <row r="350" spans="1:60" outlineLevel="1" x14ac:dyDescent="0.2">
      <c r="A350" s="164"/>
      <c r="B350" s="165"/>
      <c r="C350" s="192" t="s">
        <v>173</v>
      </c>
      <c r="D350" s="167"/>
      <c r="E350" s="168">
        <v>-4.59</v>
      </c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1"/>
      <c r="Z350" s="161"/>
      <c r="AA350" s="161"/>
      <c r="AB350" s="161"/>
      <c r="AC350" s="161"/>
      <c r="AD350" s="161"/>
      <c r="AE350" s="161"/>
      <c r="AF350" s="161"/>
      <c r="AG350" s="161" t="s">
        <v>133</v>
      </c>
      <c r="AH350" s="161">
        <v>0</v>
      </c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</row>
    <row r="351" spans="1:60" outlineLevel="1" x14ac:dyDescent="0.2">
      <c r="A351" s="164"/>
      <c r="B351" s="165"/>
      <c r="C351" s="192" t="s">
        <v>495</v>
      </c>
      <c r="D351" s="167"/>
      <c r="E351" s="168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1"/>
      <c r="Z351" s="161"/>
      <c r="AA351" s="161"/>
      <c r="AB351" s="161"/>
      <c r="AC351" s="161"/>
      <c r="AD351" s="161"/>
      <c r="AE351" s="161"/>
      <c r="AF351" s="161"/>
      <c r="AG351" s="161" t="s">
        <v>133</v>
      </c>
      <c r="AH351" s="161">
        <v>0</v>
      </c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</row>
    <row r="352" spans="1:60" outlineLevel="1" x14ac:dyDescent="0.2">
      <c r="A352" s="164"/>
      <c r="B352" s="165"/>
      <c r="C352" s="192" t="s">
        <v>145</v>
      </c>
      <c r="D352" s="167"/>
      <c r="E352" s="168">
        <v>3.36</v>
      </c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1"/>
      <c r="Z352" s="161"/>
      <c r="AA352" s="161"/>
      <c r="AB352" s="161"/>
      <c r="AC352" s="161"/>
      <c r="AD352" s="161"/>
      <c r="AE352" s="161"/>
      <c r="AF352" s="161"/>
      <c r="AG352" s="161" t="s">
        <v>133</v>
      </c>
      <c r="AH352" s="161">
        <v>0</v>
      </c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</row>
    <row r="353" spans="1:60" outlineLevel="1" x14ac:dyDescent="0.2">
      <c r="A353" s="164"/>
      <c r="B353" s="165"/>
      <c r="C353" s="192" t="s">
        <v>146</v>
      </c>
      <c r="D353" s="167"/>
      <c r="E353" s="168">
        <v>3.74</v>
      </c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1"/>
      <c r="Z353" s="161"/>
      <c r="AA353" s="161"/>
      <c r="AB353" s="161"/>
      <c r="AC353" s="161"/>
      <c r="AD353" s="161"/>
      <c r="AE353" s="161"/>
      <c r="AF353" s="161"/>
      <c r="AG353" s="161" t="s">
        <v>133</v>
      </c>
      <c r="AH353" s="161">
        <v>0</v>
      </c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</row>
    <row r="354" spans="1:60" outlineLevel="1" x14ac:dyDescent="0.2">
      <c r="A354" s="164"/>
      <c r="B354" s="165"/>
      <c r="C354" s="192" t="s">
        <v>158</v>
      </c>
      <c r="D354" s="167"/>
      <c r="E354" s="168">
        <v>15.12</v>
      </c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1"/>
      <c r="Z354" s="161"/>
      <c r="AA354" s="161"/>
      <c r="AB354" s="161"/>
      <c r="AC354" s="161"/>
      <c r="AD354" s="161"/>
      <c r="AE354" s="161"/>
      <c r="AF354" s="161"/>
      <c r="AG354" s="161" t="s">
        <v>133</v>
      </c>
      <c r="AH354" s="161">
        <v>0</v>
      </c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</row>
    <row r="355" spans="1:60" outlineLevel="1" x14ac:dyDescent="0.2">
      <c r="A355" s="164"/>
      <c r="B355" s="165"/>
      <c r="C355" s="192" t="s">
        <v>201</v>
      </c>
      <c r="D355" s="167"/>
      <c r="E355" s="168">
        <v>16.8</v>
      </c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1"/>
      <c r="Z355" s="161"/>
      <c r="AA355" s="161"/>
      <c r="AB355" s="161"/>
      <c r="AC355" s="161"/>
      <c r="AD355" s="161"/>
      <c r="AE355" s="161"/>
      <c r="AF355" s="161"/>
      <c r="AG355" s="161" t="s">
        <v>133</v>
      </c>
      <c r="AH355" s="161">
        <v>0</v>
      </c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</row>
    <row r="356" spans="1:60" outlineLevel="1" x14ac:dyDescent="0.2">
      <c r="A356" s="164"/>
      <c r="B356" s="165"/>
      <c r="C356" s="192" t="s">
        <v>160</v>
      </c>
      <c r="D356" s="167"/>
      <c r="E356" s="168">
        <v>5.29</v>
      </c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1"/>
      <c r="Z356" s="161"/>
      <c r="AA356" s="161"/>
      <c r="AB356" s="161"/>
      <c r="AC356" s="161"/>
      <c r="AD356" s="161"/>
      <c r="AE356" s="161"/>
      <c r="AF356" s="161"/>
      <c r="AG356" s="161" t="s">
        <v>133</v>
      </c>
      <c r="AH356" s="161">
        <v>0</v>
      </c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</row>
    <row r="357" spans="1:60" outlineLevel="1" x14ac:dyDescent="0.2">
      <c r="A357" s="178">
        <v>137</v>
      </c>
      <c r="B357" s="179" t="s">
        <v>500</v>
      </c>
      <c r="C357" s="191" t="s">
        <v>501</v>
      </c>
      <c r="D357" s="180" t="s">
        <v>128</v>
      </c>
      <c r="E357" s="181">
        <v>44.31</v>
      </c>
      <c r="F357" s="182"/>
      <c r="G357" s="183">
        <f>ROUND(E357*F357,2)</f>
        <v>0</v>
      </c>
      <c r="H357" s="166">
        <v>9.81</v>
      </c>
      <c r="I357" s="166">
        <f>ROUND(E357*H357,2)</f>
        <v>434.68</v>
      </c>
      <c r="J357" s="166">
        <v>6.59</v>
      </c>
      <c r="K357" s="166">
        <f>ROUND(E357*J357,2)</f>
        <v>292</v>
      </c>
      <c r="L357" s="166">
        <v>15</v>
      </c>
      <c r="M357" s="166">
        <f>G357*(1+L357/100)</f>
        <v>0</v>
      </c>
      <c r="N357" s="166">
        <v>3.5E-4</v>
      </c>
      <c r="O357" s="166">
        <f>ROUND(E357*N357,2)</f>
        <v>0.02</v>
      </c>
      <c r="P357" s="166">
        <v>0</v>
      </c>
      <c r="Q357" s="166">
        <f>ROUND(E357*P357,2)</f>
        <v>0</v>
      </c>
      <c r="R357" s="166"/>
      <c r="S357" s="166" t="s">
        <v>129</v>
      </c>
      <c r="T357" s="166" t="s">
        <v>129</v>
      </c>
      <c r="U357" s="166">
        <v>1.35E-2</v>
      </c>
      <c r="V357" s="166">
        <f>ROUND(E357*U357,2)</f>
        <v>0.6</v>
      </c>
      <c r="W357" s="166"/>
      <c r="X357" s="166" t="s">
        <v>130</v>
      </c>
      <c r="Y357" s="161"/>
      <c r="Z357" s="161"/>
      <c r="AA357" s="161"/>
      <c r="AB357" s="161"/>
      <c r="AC357" s="161"/>
      <c r="AD357" s="161"/>
      <c r="AE357" s="161"/>
      <c r="AF357" s="161"/>
      <c r="AG357" s="161" t="s">
        <v>131</v>
      </c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</row>
    <row r="358" spans="1:60" outlineLevel="1" x14ac:dyDescent="0.2">
      <c r="A358" s="164"/>
      <c r="B358" s="165"/>
      <c r="C358" s="192" t="s">
        <v>145</v>
      </c>
      <c r="D358" s="167"/>
      <c r="E358" s="168">
        <v>3.36</v>
      </c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1"/>
      <c r="Z358" s="161"/>
      <c r="AA358" s="161"/>
      <c r="AB358" s="161"/>
      <c r="AC358" s="161"/>
      <c r="AD358" s="161"/>
      <c r="AE358" s="161"/>
      <c r="AF358" s="161"/>
      <c r="AG358" s="161" t="s">
        <v>133</v>
      </c>
      <c r="AH358" s="161">
        <v>0</v>
      </c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</row>
    <row r="359" spans="1:60" outlineLevel="1" x14ac:dyDescent="0.2">
      <c r="A359" s="164"/>
      <c r="B359" s="165"/>
      <c r="C359" s="192" t="s">
        <v>146</v>
      </c>
      <c r="D359" s="167"/>
      <c r="E359" s="168">
        <v>3.74</v>
      </c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1"/>
      <c r="Z359" s="161"/>
      <c r="AA359" s="161"/>
      <c r="AB359" s="161"/>
      <c r="AC359" s="161"/>
      <c r="AD359" s="161"/>
      <c r="AE359" s="161"/>
      <c r="AF359" s="161"/>
      <c r="AG359" s="161" t="s">
        <v>133</v>
      </c>
      <c r="AH359" s="161">
        <v>0</v>
      </c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</row>
    <row r="360" spans="1:60" outlineLevel="1" x14ac:dyDescent="0.2">
      <c r="A360" s="164"/>
      <c r="B360" s="165"/>
      <c r="C360" s="192" t="s">
        <v>158</v>
      </c>
      <c r="D360" s="167"/>
      <c r="E360" s="168">
        <v>15.12</v>
      </c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1"/>
      <c r="Z360" s="161"/>
      <c r="AA360" s="161"/>
      <c r="AB360" s="161"/>
      <c r="AC360" s="161"/>
      <c r="AD360" s="161"/>
      <c r="AE360" s="161"/>
      <c r="AF360" s="161"/>
      <c r="AG360" s="161" t="s">
        <v>133</v>
      </c>
      <c r="AH360" s="161">
        <v>0</v>
      </c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</row>
    <row r="361" spans="1:60" outlineLevel="1" x14ac:dyDescent="0.2">
      <c r="A361" s="164"/>
      <c r="B361" s="165"/>
      <c r="C361" s="192" t="s">
        <v>201</v>
      </c>
      <c r="D361" s="167"/>
      <c r="E361" s="168">
        <v>16.8</v>
      </c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1"/>
      <c r="Z361" s="161"/>
      <c r="AA361" s="161"/>
      <c r="AB361" s="161"/>
      <c r="AC361" s="161"/>
      <c r="AD361" s="161"/>
      <c r="AE361" s="161"/>
      <c r="AF361" s="161"/>
      <c r="AG361" s="161" t="s">
        <v>133</v>
      </c>
      <c r="AH361" s="161">
        <v>0</v>
      </c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</row>
    <row r="362" spans="1:60" outlineLevel="1" x14ac:dyDescent="0.2">
      <c r="A362" s="164"/>
      <c r="B362" s="165"/>
      <c r="C362" s="192" t="s">
        <v>160</v>
      </c>
      <c r="D362" s="167"/>
      <c r="E362" s="168">
        <v>5.29</v>
      </c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1"/>
      <c r="Z362" s="161"/>
      <c r="AA362" s="161"/>
      <c r="AB362" s="161"/>
      <c r="AC362" s="161"/>
      <c r="AD362" s="161"/>
      <c r="AE362" s="161"/>
      <c r="AF362" s="161"/>
      <c r="AG362" s="161" t="s">
        <v>133</v>
      </c>
      <c r="AH362" s="161">
        <v>0</v>
      </c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</row>
    <row r="363" spans="1:60" ht="22.5" outlineLevel="1" x14ac:dyDescent="0.2">
      <c r="A363" s="184">
        <v>138</v>
      </c>
      <c r="B363" s="185" t="s">
        <v>502</v>
      </c>
      <c r="C363" s="193" t="s">
        <v>503</v>
      </c>
      <c r="D363" s="186" t="s">
        <v>128</v>
      </c>
      <c r="E363" s="187">
        <v>6</v>
      </c>
      <c r="F363" s="188"/>
      <c r="G363" s="189">
        <f>ROUND(E363*F363,2)</f>
        <v>0</v>
      </c>
      <c r="H363" s="166">
        <v>0</v>
      </c>
      <c r="I363" s="166">
        <f>ROUND(E363*H363,2)</f>
        <v>0</v>
      </c>
      <c r="J363" s="166">
        <v>34.9</v>
      </c>
      <c r="K363" s="166">
        <f>ROUND(E363*J363,2)</f>
        <v>209.4</v>
      </c>
      <c r="L363" s="166">
        <v>15</v>
      </c>
      <c r="M363" s="166">
        <f>G363*(1+L363/100)</f>
        <v>0</v>
      </c>
      <c r="N363" s="166">
        <v>2.5999999999999998E-4</v>
      </c>
      <c r="O363" s="166">
        <f>ROUND(E363*N363,2)</f>
        <v>0</v>
      </c>
      <c r="P363" s="166">
        <v>0</v>
      </c>
      <c r="Q363" s="166">
        <f>ROUND(E363*P363,2)</f>
        <v>0</v>
      </c>
      <c r="R363" s="166"/>
      <c r="S363" s="166" t="s">
        <v>190</v>
      </c>
      <c r="T363" s="166" t="s">
        <v>129</v>
      </c>
      <c r="U363" s="166">
        <v>6.4130000000000006E-2</v>
      </c>
      <c r="V363" s="166">
        <f>ROUND(E363*U363,2)</f>
        <v>0.38</v>
      </c>
      <c r="W363" s="166"/>
      <c r="X363" s="166" t="s">
        <v>130</v>
      </c>
      <c r="Y363" s="161"/>
      <c r="Z363" s="161"/>
      <c r="AA363" s="161"/>
      <c r="AB363" s="161"/>
      <c r="AC363" s="161"/>
      <c r="AD363" s="161"/>
      <c r="AE363" s="161"/>
      <c r="AF363" s="161"/>
      <c r="AG363" s="161" t="s">
        <v>131</v>
      </c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</row>
    <row r="364" spans="1:60" x14ac:dyDescent="0.2">
      <c r="A364" s="172" t="s">
        <v>124</v>
      </c>
      <c r="B364" s="173" t="s">
        <v>90</v>
      </c>
      <c r="C364" s="190" t="s">
        <v>91</v>
      </c>
      <c r="D364" s="174"/>
      <c r="E364" s="175"/>
      <c r="F364" s="176"/>
      <c r="G364" s="177">
        <f>SUMIF(AG365:AG368,"&lt;&gt;NOR",G365:G368)</f>
        <v>0</v>
      </c>
      <c r="H364" s="171"/>
      <c r="I364" s="171">
        <f>SUM(I365:I368)</f>
        <v>756.29</v>
      </c>
      <c r="J364" s="171"/>
      <c r="K364" s="171">
        <f>SUM(K365:K368)</f>
        <v>643.87</v>
      </c>
      <c r="L364" s="171"/>
      <c r="M364" s="171">
        <f>SUM(M365:M368)</f>
        <v>0</v>
      </c>
      <c r="N364" s="171"/>
      <c r="O364" s="171">
        <f>SUM(O365:O368)</f>
        <v>0.03</v>
      </c>
      <c r="P364" s="171"/>
      <c r="Q364" s="171">
        <f>SUM(Q365:Q368)</f>
        <v>0.05</v>
      </c>
      <c r="R364" s="171"/>
      <c r="S364" s="171"/>
      <c r="T364" s="171"/>
      <c r="U364" s="171"/>
      <c r="V364" s="171">
        <f>SUM(V365:V368)</f>
        <v>4.2300000000000004</v>
      </c>
      <c r="W364" s="171"/>
      <c r="X364" s="171"/>
      <c r="AG364" t="s">
        <v>125</v>
      </c>
    </row>
    <row r="365" spans="1:60" outlineLevel="1" x14ac:dyDescent="0.2">
      <c r="A365" s="184">
        <v>139</v>
      </c>
      <c r="B365" s="185" t="s">
        <v>504</v>
      </c>
      <c r="C365" s="193" t="s">
        <v>505</v>
      </c>
      <c r="D365" s="186" t="s">
        <v>224</v>
      </c>
      <c r="E365" s="187">
        <v>3</v>
      </c>
      <c r="F365" s="188"/>
      <c r="G365" s="189">
        <f>ROUND(E365*F365,2)</f>
        <v>0</v>
      </c>
      <c r="H365" s="166">
        <v>0</v>
      </c>
      <c r="I365" s="166">
        <f>ROUND(E365*H365,2)</f>
        <v>0</v>
      </c>
      <c r="J365" s="166">
        <v>102</v>
      </c>
      <c r="K365" s="166">
        <f>ROUND(E365*J365,2)</f>
        <v>306</v>
      </c>
      <c r="L365" s="166">
        <v>15</v>
      </c>
      <c r="M365" s="166">
        <f>G365*(1+L365/100)</f>
        <v>0</v>
      </c>
      <c r="N365" s="166">
        <v>0</v>
      </c>
      <c r="O365" s="166">
        <f>ROUND(E365*N365,2)</f>
        <v>0</v>
      </c>
      <c r="P365" s="166">
        <v>1.6E-2</v>
      </c>
      <c r="Q365" s="166">
        <f>ROUND(E365*P365,2)</f>
        <v>0.05</v>
      </c>
      <c r="R365" s="166"/>
      <c r="S365" s="166" t="s">
        <v>129</v>
      </c>
      <c r="T365" s="166" t="s">
        <v>141</v>
      </c>
      <c r="U365" s="166">
        <v>0.63390000000000002</v>
      </c>
      <c r="V365" s="166">
        <f>ROUND(E365*U365,2)</f>
        <v>1.9</v>
      </c>
      <c r="W365" s="166"/>
      <c r="X365" s="166" t="s">
        <v>130</v>
      </c>
      <c r="Y365" s="161"/>
      <c r="Z365" s="161"/>
      <c r="AA365" s="161"/>
      <c r="AB365" s="161"/>
      <c r="AC365" s="161"/>
      <c r="AD365" s="161"/>
      <c r="AE365" s="161"/>
      <c r="AF365" s="161"/>
      <c r="AG365" s="161" t="s">
        <v>131</v>
      </c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</row>
    <row r="366" spans="1:60" outlineLevel="1" x14ac:dyDescent="0.2">
      <c r="A366" s="178">
        <v>140</v>
      </c>
      <c r="B366" s="179" t="s">
        <v>506</v>
      </c>
      <c r="C366" s="191" t="s">
        <v>507</v>
      </c>
      <c r="D366" s="180" t="s">
        <v>128</v>
      </c>
      <c r="E366" s="181">
        <v>7.76</v>
      </c>
      <c r="F366" s="182"/>
      <c r="G366" s="183">
        <f>ROUND(E366*F366,2)</f>
        <v>0</v>
      </c>
      <c r="H366" s="166">
        <v>97.46</v>
      </c>
      <c r="I366" s="166">
        <f>ROUND(E366*H366,2)</f>
        <v>756.29</v>
      </c>
      <c r="J366" s="166">
        <v>43.54</v>
      </c>
      <c r="K366" s="166">
        <f>ROUND(E366*J366,2)</f>
        <v>337.87</v>
      </c>
      <c r="L366" s="166">
        <v>15</v>
      </c>
      <c r="M366" s="166">
        <f>G366*(1+L366/100)</f>
        <v>0</v>
      </c>
      <c r="N366" s="166">
        <v>3.82E-3</v>
      </c>
      <c r="O366" s="166">
        <f>ROUND(E366*N366,2)</f>
        <v>0.03</v>
      </c>
      <c r="P366" s="166">
        <v>0</v>
      </c>
      <c r="Q366" s="166">
        <f>ROUND(E366*P366,2)</f>
        <v>0</v>
      </c>
      <c r="R366" s="166"/>
      <c r="S366" s="166" t="s">
        <v>129</v>
      </c>
      <c r="T366" s="166" t="s">
        <v>141</v>
      </c>
      <c r="U366" s="166">
        <v>0.3</v>
      </c>
      <c r="V366" s="166">
        <f>ROUND(E366*U366,2)</f>
        <v>2.33</v>
      </c>
      <c r="W366" s="166"/>
      <c r="X366" s="166" t="s">
        <v>130</v>
      </c>
      <c r="Y366" s="161"/>
      <c r="Z366" s="161"/>
      <c r="AA366" s="161"/>
      <c r="AB366" s="161"/>
      <c r="AC366" s="161"/>
      <c r="AD366" s="161"/>
      <c r="AE366" s="161"/>
      <c r="AF366" s="161"/>
      <c r="AG366" s="161" t="s">
        <v>131</v>
      </c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</row>
    <row r="367" spans="1:60" ht="33.75" outlineLevel="1" x14ac:dyDescent="0.2">
      <c r="A367" s="164"/>
      <c r="B367" s="165"/>
      <c r="C367" s="192" t="s">
        <v>508</v>
      </c>
      <c r="D367" s="167"/>
      <c r="E367" s="168">
        <v>4.5</v>
      </c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1"/>
      <c r="Z367" s="161"/>
      <c r="AA367" s="161"/>
      <c r="AB367" s="161"/>
      <c r="AC367" s="161"/>
      <c r="AD367" s="161"/>
      <c r="AE367" s="161"/>
      <c r="AF367" s="161"/>
      <c r="AG367" s="161" t="s">
        <v>133</v>
      </c>
      <c r="AH367" s="161">
        <v>0</v>
      </c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</row>
    <row r="368" spans="1:60" outlineLevel="1" x14ac:dyDescent="0.2">
      <c r="A368" s="164"/>
      <c r="B368" s="165"/>
      <c r="C368" s="192" t="s">
        <v>509</v>
      </c>
      <c r="D368" s="167"/>
      <c r="E368" s="168">
        <v>3.26</v>
      </c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1"/>
      <c r="Z368" s="161"/>
      <c r="AA368" s="161"/>
      <c r="AB368" s="161"/>
      <c r="AC368" s="161"/>
      <c r="AD368" s="161"/>
      <c r="AE368" s="161"/>
      <c r="AF368" s="161"/>
      <c r="AG368" s="161" t="s">
        <v>133</v>
      </c>
      <c r="AH368" s="161">
        <v>0</v>
      </c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</row>
    <row r="369" spans="1:60" x14ac:dyDescent="0.2">
      <c r="A369" s="172" t="s">
        <v>124</v>
      </c>
      <c r="B369" s="173" t="s">
        <v>92</v>
      </c>
      <c r="C369" s="190" t="s">
        <v>93</v>
      </c>
      <c r="D369" s="174"/>
      <c r="E369" s="175"/>
      <c r="F369" s="176"/>
      <c r="G369" s="177">
        <f>SUMIF(AG370:AG405,"&lt;&gt;NOR",G370:G405)</f>
        <v>0</v>
      </c>
      <c r="H369" s="171"/>
      <c r="I369" s="171">
        <f>SUM(I370:I405)</f>
        <v>18530.669999999998</v>
      </c>
      <c r="J369" s="171"/>
      <c r="K369" s="171">
        <f>SUM(K370:K405)</f>
        <v>26157.43</v>
      </c>
      <c r="L369" s="171"/>
      <c r="M369" s="171">
        <f>SUM(M370:M405)</f>
        <v>0</v>
      </c>
      <c r="N369" s="171"/>
      <c r="O369" s="171">
        <f>SUM(O370:O405)</f>
        <v>25.07</v>
      </c>
      <c r="P369" s="171"/>
      <c r="Q369" s="171">
        <f>SUM(Q370:Q405)</f>
        <v>0</v>
      </c>
      <c r="R369" s="171"/>
      <c r="S369" s="171"/>
      <c r="T369" s="171"/>
      <c r="U369" s="171"/>
      <c r="V369" s="171">
        <f>SUM(V370:V405)</f>
        <v>29.02</v>
      </c>
      <c r="W369" s="171"/>
      <c r="X369" s="171"/>
      <c r="AG369" t="s">
        <v>125</v>
      </c>
    </row>
    <row r="370" spans="1:60" outlineLevel="1" x14ac:dyDescent="0.2">
      <c r="A370" s="184">
        <v>141</v>
      </c>
      <c r="B370" s="185" t="s">
        <v>510</v>
      </c>
      <c r="C370" s="193" t="s">
        <v>511</v>
      </c>
      <c r="D370" s="186" t="s">
        <v>224</v>
      </c>
      <c r="E370" s="187">
        <v>5</v>
      </c>
      <c r="F370" s="188"/>
      <c r="G370" s="189">
        <f>ROUND(E370*F370,2)</f>
        <v>0</v>
      </c>
      <c r="H370" s="166">
        <v>0</v>
      </c>
      <c r="I370" s="166">
        <f>ROUND(E370*H370,2)</f>
        <v>0</v>
      </c>
      <c r="J370" s="166">
        <v>28</v>
      </c>
      <c r="K370" s="166">
        <f>ROUND(E370*J370,2)</f>
        <v>140</v>
      </c>
      <c r="L370" s="166">
        <v>15</v>
      </c>
      <c r="M370" s="166">
        <f>G370*(1+L370/100)</f>
        <v>0</v>
      </c>
      <c r="N370" s="166">
        <v>0</v>
      </c>
      <c r="O370" s="166">
        <f>ROUND(E370*N370,2)</f>
        <v>0</v>
      </c>
      <c r="P370" s="166">
        <v>0</v>
      </c>
      <c r="Q370" s="166">
        <f>ROUND(E370*P370,2)</f>
        <v>0</v>
      </c>
      <c r="R370" s="166"/>
      <c r="S370" s="166" t="s">
        <v>129</v>
      </c>
      <c r="T370" s="166" t="s">
        <v>141</v>
      </c>
      <c r="U370" s="166">
        <v>5.0500000000000003E-2</v>
      </c>
      <c r="V370" s="166">
        <f>ROUND(E370*U370,2)</f>
        <v>0.25</v>
      </c>
      <c r="W370" s="166"/>
      <c r="X370" s="166" t="s">
        <v>130</v>
      </c>
      <c r="Y370" s="161"/>
      <c r="Z370" s="161"/>
      <c r="AA370" s="161"/>
      <c r="AB370" s="161"/>
      <c r="AC370" s="161"/>
      <c r="AD370" s="161"/>
      <c r="AE370" s="161"/>
      <c r="AF370" s="161"/>
      <c r="AG370" s="161" t="s">
        <v>131</v>
      </c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</row>
    <row r="371" spans="1:60" outlineLevel="1" x14ac:dyDescent="0.2">
      <c r="A371" s="184">
        <v>142</v>
      </c>
      <c r="B371" s="185" t="s">
        <v>512</v>
      </c>
      <c r="C371" s="193" t="s">
        <v>513</v>
      </c>
      <c r="D371" s="186" t="s">
        <v>224</v>
      </c>
      <c r="E371" s="187">
        <v>1</v>
      </c>
      <c r="F371" s="188"/>
      <c r="G371" s="189">
        <f>ROUND(E371*F371,2)</f>
        <v>0</v>
      </c>
      <c r="H371" s="166">
        <v>0</v>
      </c>
      <c r="I371" s="166">
        <f>ROUND(E371*H371,2)</f>
        <v>0</v>
      </c>
      <c r="J371" s="166">
        <v>33</v>
      </c>
      <c r="K371" s="166">
        <f>ROUND(E371*J371,2)</f>
        <v>33</v>
      </c>
      <c r="L371" s="166">
        <v>15</v>
      </c>
      <c r="M371" s="166">
        <f>G371*(1+L371/100)</f>
        <v>0</v>
      </c>
      <c r="N371" s="166">
        <v>0</v>
      </c>
      <c r="O371" s="166">
        <f>ROUND(E371*N371,2)</f>
        <v>0</v>
      </c>
      <c r="P371" s="166">
        <v>0</v>
      </c>
      <c r="Q371" s="166">
        <f>ROUND(E371*P371,2)</f>
        <v>0</v>
      </c>
      <c r="R371" s="166"/>
      <c r="S371" s="166" t="s">
        <v>129</v>
      </c>
      <c r="T371" s="166" t="s">
        <v>141</v>
      </c>
      <c r="U371" s="166">
        <v>0.06</v>
      </c>
      <c r="V371" s="166">
        <f>ROUND(E371*U371,2)</f>
        <v>0.06</v>
      </c>
      <c r="W371" s="166"/>
      <c r="X371" s="166" t="s">
        <v>130</v>
      </c>
      <c r="Y371" s="161"/>
      <c r="Z371" s="161"/>
      <c r="AA371" s="161"/>
      <c r="AB371" s="161"/>
      <c r="AC371" s="161"/>
      <c r="AD371" s="161"/>
      <c r="AE371" s="161"/>
      <c r="AF371" s="161"/>
      <c r="AG371" s="161" t="s">
        <v>131</v>
      </c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</row>
    <row r="372" spans="1:60" outlineLevel="1" x14ac:dyDescent="0.2">
      <c r="A372" s="184">
        <v>143</v>
      </c>
      <c r="B372" s="185" t="s">
        <v>514</v>
      </c>
      <c r="C372" s="193" t="s">
        <v>515</v>
      </c>
      <c r="D372" s="186" t="s">
        <v>224</v>
      </c>
      <c r="E372" s="187">
        <v>8</v>
      </c>
      <c r="F372" s="188"/>
      <c r="G372" s="189">
        <f>ROUND(E372*F372,2)</f>
        <v>0</v>
      </c>
      <c r="H372" s="166">
        <v>0</v>
      </c>
      <c r="I372" s="166">
        <f>ROUND(E372*H372,2)</f>
        <v>0</v>
      </c>
      <c r="J372" s="166">
        <v>167</v>
      </c>
      <c r="K372" s="166">
        <f>ROUND(E372*J372,2)</f>
        <v>1336</v>
      </c>
      <c r="L372" s="166">
        <v>15</v>
      </c>
      <c r="M372" s="166">
        <f>G372*(1+L372/100)</f>
        <v>0</v>
      </c>
      <c r="N372" s="166">
        <v>0</v>
      </c>
      <c r="O372" s="166">
        <f>ROUND(E372*N372,2)</f>
        <v>0</v>
      </c>
      <c r="P372" s="166">
        <v>0</v>
      </c>
      <c r="Q372" s="166">
        <f>ROUND(E372*P372,2)</f>
        <v>0</v>
      </c>
      <c r="R372" s="166"/>
      <c r="S372" s="166" t="s">
        <v>129</v>
      </c>
      <c r="T372" s="166" t="s">
        <v>141</v>
      </c>
      <c r="U372" s="166">
        <v>0.30567</v>
      </c>
      <c r="V372" s="166">
        <f>ROUND(E372*U372,2)</f>
        <v>2.4500000000000002</v>
      </c>
      <c r="W372" s="166"/>
      <c r="X372" s="166" t="s">
        <v>130</v>
      </c>
      <c r="Y372" s="161"/>
      <c r="Z372" s="161"/>
      <c r="AA372" s="161"/>
      <c r="AB372" s="161"/>
      <c r="AC372" s="161"/>
      <c r="AD372" s="161"/>
      <c r="AE372" s="161"/>
      <c r="AF372" s="161"/>
      <c r="AG372" s="161" t="s">
        <v>131</v>
      </c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</row>
    <row r="373" spans="1:60" ht="33.75" outlineLevel="1" x14ac:dyDescent="0.2">
      <c r="A373" s="184">
        <v>144</v>
      </c>
      <c r="B373" s="185" t="s">
        <v>516</v>
      </c>
      <c r="C373" s="193" t="s">
        <v>517</v>
      </c>
      <c r="D373" s="186" t="s">
        <v>224</v>
      </c>
      <c r="E373" s="187">
        <v>13</v>
      </c>
      <c r="F373" s="188"/>
      <c r="G373" s="189">
        <f>ROUND(E373*F373,2)</f>
        <v>0</v>
      </c>
      <c r="H373" s="166">
        <v>256.45</v>
      </c>
      <c r="I373" s="166">
        <f>ROUND(E373*H373,2)</f>
        <v>3333.85</v>
      </c>
      <c r="J373" s="166">
        <v>151.55000000000001</v>
      </c>
      <c r="K373" s="166">
        <f>ROUND(E373*J373,2)</f>
        <v>1970.15</v>
      </c>
      <c r="L373" s="166">
        <v>15</v>
      </c>
      <c r="M373" s="166">
        <f>G373*(1+L373/100)</f>
        <v>0</v>
      </c>
      <c r="N373" s="166">
        <v>1E-4</v>
      </c>
      <c r="O373" s="166">
        <f>ROUND(E373*N373,2)</f>
        <v>0</v>
      </c>
      <c r="P373" s="166">
        <v>0</v>
      </c>
      <c r="Q373" s="166">
        <f>ROUND(E373*P373,2)</f>
        <v>0</v>
      </c>
      <c r="R373" s="166"/>
      <c r="S373" s="166" t="s">
        <v>129</v>
      </c>
      <c r="T373" s="166" t="s">
        <v>141</v>
      </c>
      <c r="U373" s="166">
        <v>0.249</v>
      </c>
      <c r="V373" s="166">
        <f>ROUND(E373*U373,2)</f>
        <v>3.24</v>
      </c>
      <c r="W373" s="166"/>
      <c r="X373" s="166" t="s">
        <v>130</v>
      </c>
      <c r="Y373" s="161"/>
      <c r="Z373" s="161"/>
      <c r="AA373" s="161"/>
      <c r="AB373" s="161"/>
      <c r="AC373" s="161"/>
      <c r="AD373" s="161"/>
      <c r="AE373" s="161"/>
      <c r="AF373" s="161"/>
      <c r="AG373" s="161" t="s">
        <v>131</v>
      </c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</row>
    <row r="374" spans="1:60" outlineLevel="1" x14ac:dyDescent="0.2">
      <c r="A374" s="184">
        <v>145</v>
      </c>
      <c r="B374" s="185" t="s">
        <v>518</v>
      </c>
      <c r="C374" s="193" t="s">
        <v>519</v>
      </c>
      <c r="D374" s="186" t="s">
        <v>224</v>
      </c>
      <c r="E374" s="187">
        <v>6</v>
      </c>
      <c r="F374" s="188"/>
      <c r="G374" s="189">
        <f>ROUND(E374*F374,2)</f>
        <v>0</v>
      </c>
      <c r="H374" s="166">
        <v>0</v>
      </c>
      <c r="I374" s="166">
        <f>ROUND(E374*H374,2)</f>
        <v>0</v>
      </c>
      <c r="J374" s="166">
        <v>186</v>
      </c>
      <c r="K374" s="166">
        <f>ROUND(E374*J374,2)</f>
        <v>1116</v>
      </c>
      <c r="L374" s="166">
        <v>15</v>
      </c>
      <c r="M374" s="166">
        <f>G374*(1+L374/100)</f>
        <v>0</v>
      </c>
      <c r="N374" s="166">
        <v>0</v>
      </c>
      <c r="O374" s="166">
        <f>ROUND(E374*N374,2)</f>
        <v>0</v>
      </c>
      <c r="P374" s="166">
        <v>0</v>
      </c>
      <c r="Q374" s="166">
        <f>ROUND(E374*P374,2)</f>
        <v>0</v>
      </c>
      <c r="R374" s="166"/>
      <c r="S374" s="166" t="s">
        <v>129</v>
      </c>
      <c r="T374" s="166" t="s">
        <v>141</v>
      </c>
      <c r="U374" s="166">
        <v>0.34</v>
      </c>
      <c r="V374" s="166">
        <f>ROUND(E374*U374,2)</f>
        <v>2.04</v>
      </c>
      <c r="W374" s="166"/>
      <c r="X374" s="166" t="s">
        <v>130</v>
      </c>
      <c r="Y374" s="161"/>
      <c r="Z374" s="161"/>
      <c r="AA374" s="161"/>
      <c r="AB374" s="161"/>
      <c r="AC374" s="161"/>
      <c r="AD374" s="161"/>
      <c r="AE374" s="161"/>
      <c r="AF374" s="161"/>
      <c r="AG374" s="161" t="s">
        <v>131</v>
      </c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</row>
    <row r="375" spans="1:60" outlineLevel="1" x14ac:dyDescent="0.2">
      <c r="A375" s="184">
        <v>146</v>
      </c>
      <c r="B375" s="185" t="s">
        <v>520</v>
      </c>
      <c r="C375" s="193" t="s">
        <v>521</v>
      </c>
      <c r="D375" s="186" t="s">
        <v>224</v>
      </c>
      <c r="E375" s="187">
        <v>1</v>
      </c>
      <c r="F375" s="188"/>
      <c r="G375" s="189">
        <f>ROUND(E375*F375,2)</f>
        <v>0</v>
      </c>
      <c r="H375" s="166">
        <v>0</v>
      </c>
      <c r="I375" s="166">
        <f>ROUND(E375*H375,2)</f>
        <v>0</v>
      </c>
      <c r="J375" s="166">
        <v>223.5</v>
      </c>
      <c r="K375" s="166">
        <f>ROUND(E375*J375,2)</f>
        <v>223.5</v>
      </c>
      <c r="L375" s="166">
        <v>15</v>
      </c>
      <c r="M375" s="166">
        <f>G375*(1+L375/100)</f>
        <v>0</v>
      </c>
      <c r="N375" s="166">
        <v>0</v>
      </c>
      <c r="O375" s="166">
        <f>ROUND(E375*N375,2)</f>
        <v>0</v>
      </c>
      <c r="P375" s="166">
        <v>0</v>
      </c>
      <c r="Q375" s="166">
        <f>ROUND(E375*P375,2)</f>
        <v>0</v>
      </c>
      <c r="R375" s="166"/>
      <c r="S375" s="166" t="s">
        <v>129</v>
      </c>
      <c r="T375" s="166" t="s">
        <v>129</v>
      </c>
      <c r="U375" s="166">
        <v>0.45350000000000001</v>
      </c>
      <c r="V375" s="166">
        <f>ROUND(E375*U375,2)</f>
        <v>0.45</v>
      </c>
      <c r="W375" s="166"/>
      <c r="X375" s="166" t="s">
        <v>130</v>
      </c>
      <c r="Y375" s="161"/>
      <c r="Z375" s="161"/>
      <c r="AA375" s="161"/>
      <c r="AB375" s="161"/>
      <c r="AC375" s="161"/>
      <c r="AD375" s="161"/>
      <c r="AE375" s="161"/>
      <c r="AF375" s="161"/>
      <c r="AG375" s="161" t="s">
        <v>131</v>
      </c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</row>
    <row r="376" spans="1:60" outlineLevel="1" x14ac:dyDescent="0.2">
      <c r="A376" s="184">
        <v>147</v>
      </c>
      <c r="B376" s="185" t="s">
        <v>522</v>
      </c>
      <c r="C376" s="193" t="s">
        <v>523</v>
      </c>
      <c r="D376" s="186" t="s">
        <v>224</v>
      </c>
      <c r="E376" s="187">
        <v>1</v>
      </c>
      <c r="F376" s="188"/>
      <c r="G376" s="189">
        <f>ROUND(E376*F376,2)</f>
        <v>0</v>
      </c>
      <c r="H376" s="166">
        <v>0</v>
      </c>
      <c r="I376" s="166">
        <f>ROUND(E376*H376,2)</f>
        <v>0</v>
      </c>
      <c r="J376" s="166">
        <v>198</v>
      </c>
      <c r="K376" s="166">
        <f>ROUND(E376*J376,2)</f>
        <v>198</v>
      </c>
      <c r="L376" s="166">
        <v>15</v>
      </c>
      <c r="M376" s="166">
        <f>G376*(1+L376/100)</f>
        <v>0</v>
      </c>
      <c r="N376" s="166">
        <v>0</v>
      </c>
      <c r="O376" s="166">
        <f>ROUND(E376*N376,2)</f>
        <v>0</v>
      </c>
      <c r="P376" s="166">
        <v>0</v>
      </c>
      <c r="Q376" s="166">
        <f>ROUND(E376*P376,2)</f>
        <v>0</v>
      </c>
      <c r="R376" s="166"/>
      <c r="S376" s="166" t="s">
        <v>129</v>
      </c>
      <c r="T376" s="166" t="s">
        <v>141</v>
      </c>
      <c r="U376" s="166">
        <v>0.36199999999999999</v>
      </c>
      <c r="V376" s="166">
        <f>ROUND(E376*U376,2)</f>
        <v>0.36</v>
      </c>
      <c r="W376" s="166"/>
      <c r="X376" s="166" t="s">
        <v>130</v>
      </c>
      <c r="Y376" s="161"/>
      <c r="Z376" s="161"/>
      <c r="AA376" s="161"/>
      <c r="AB376" s="161"/>
      <c r="AC376" s="161"/>
      <c r="AD376" s="161"/>
      <c r="AE376" s="161"/>
      <c r="AF376" s="161"/>
      <c r="AG376" s="161" t="s">
        <v>131</v>
      </c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</row>
    <row r="377" spans="1:60" outlineLevel="1" x14ac:dyDescent="0.2">
      <c r="A377" s="184">
        <v>148</v>
      </c>
      <c r="B377" s="185" t="s">
        <v>524</v>
      </c>
      <c r="C377" s="193" t="s">
        <v>525</v>
      </c>
      <c r="D377" s="186" t="s">
        <v>224</v>
      </c>
      <c r="E377" s="187">
        <v>6</v>
      </c>
      <c r="F377" s="188"/>
      <c r="G377" s="189">
        <f>ROUND(E377*F377,2)</f>
        <v>0</v>
      </c>
      <c r="H377" s="166">
        <v>0</v>
      </c>
      <c r="I377" s="166">
        <f>ROUND(E377*H377,2)</f>
        <v>0</v>
      </c>
      <c r="J377" s="166">
        <v>212</v>
      </c>
      <c r="K377" s="166">
        <f>ROUND(E377*J377,2)</f>
        <v>1272</v>
      </c>
      <c r="L377" s="166">
        <v>15</v>
      </c>
      <c r="M377" s="166">
        <f>G377*(1+L377/100)</f>
        <v>0</v>
      </c>
      <c r="N377" s="166">
        <v>0</v>
      </c>
      <c r="O377" s="166">
        <f>ROUND(E377*N377,2)</f>
        <v>0</v>
      </c>
      <c r="P377" s="166">
        <v>0</v>
      </c>
      <c r="Q377" s="166">
        <f>ROUND(E377*P377,2)</f>
        <v>0</v>
      </c>
      <c r="R377" s="166"/>
      <c r="S377" s="166" t="s">
        <v>129</v>
      </c>
      <c r="T377" s="166" t="s">
        <v>129</v>
      </c>
      <c r="U377" s="166">
        <v>0.43</v>
      </c>
      <c r="V377" s="166">
        <f>ROUND(E377*U377,2)</f>
        <v>2.58</v>
      </c>
      <c r="W377" s="166"/>
      <c r="X377" s="166" t="s">
        <v>130</v>
      </c>
      <c r="Y377" s="161"/>
      <c r="Z377" s="161"/>
      <c r="AA377" s="161"/>
      <c r="AB377" s="161"/>
      <c r="AC377" s="161"/>
      <c r="AD377" s="161"/>
      <c r="AE377" s="161"/>
      <c r="AF377" s="161"/>
      <c r="AG377" s="161" t="s">
        <v>131</v>
      </c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</row>
    <row r="378" spans="1:60" outlineLevel="1" x14ac:dyDescent="0.2">
      <c r="A378" s="184">
        <v>149</v>
      </c>
      <c r="B378" s="185" t="s">
        <v>526</v>
      </c>
      <c r="C378" s="193" t="s">
        <v>527</v>
      </c>
      <c r="D378" s="186" t="s">
        <v>189</v>
      </c>
      <c r="E378" s="187">
        <v>12</v>
      </c>
      <c r="F378" s="188"/>
      <c r="G378" s="189">
        <f>ROUND(E378*F378,2)</f>
        <v>0</v>
      </c>
      <c r="H378" s="166">
        <v>0</v>
      </c>
      <c r="I378" s="166">
        <f>ROUND(E378*H378,2)</f>
        <v>0</v>
      </c>
      <c r="J378" s="166">
        <v>35</v>
      </c>
      <c r="K378" s="166">
        <f>ROUND(E378*J378,2)</f>
        <v>420</v>
      </c>
      <c r="L378" s="166">
        <v>15</v>
      </c>
      <c r="M378" s="166">
        <f>G378*(1+L378/100)</f>
        <v>0</v>
      </c>
      <c r="N378" s="166">
        <v>0</v>
      </c>
      <c r="O378" s="166">
        <f>ROUND(E378*N378,2)</f>
        <v>0</v>
      </c>
      <c r="P378" s="166">
        <v>0</v>
      </c>
      <c r="Q378" s="166">
        <f>ROUND(E378*P378,2)</f>
        <v>0</v>
      </c>
      <c r="R378" s="166"/>
      <c r="S378" s="166" t="s">
        <v>129</v>
      </c>
      <c r="T378" s="166" t="s">
        <v>141</v>
      </c>
      <c r="U378" s="166">
        <v>6.4149999999999999E-2</v>
      </c>
      <c r="V378" s="166">
        <f>ROUND(E378*U378,2)</f>
        <v>0.77</v>
      </c>
      <c r="W378" s="166"/>
      <c r="X378" s="166" t="s">
        <v>130</v>
      </c>
      <c r="Y378" s="161"/>
      <c r="Z378" s="161"/>
      <c r="AA378" s="161"/>
      <c r="AB378" s="161"/>
      <c r="AC378" s="161"/>
      <c r="AD378" s="161"/>
      <c r="AE378" s="161"/>
      <c r="AF378" s="161"/>
      <c r="AG378" s="161" t="s">
        <v>131</v>
      </c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</row>
    <row r="379" spans="1:60" outlineLevel="1" x14ac:dyDescent="0.2">
      <c r="A379" s="184">
        <v>150</v>
      </c>
      <c r="B379" s="185" t="s">
        <v>528</v>
      </c>
      <c r="C379" s="193" t="s">
        <v>529</v>
      </c>
      <c r="D379" s="186" t="s">
        <v>189</v>
      </c>
      <c r="E379" s="187">
        <v>0.5</v>
      </c>
      <c r="F379" s="188"/>
      <c r="G379" s="189">
        <f>ROUND(E379*F379,2)</f>
        <v>0</v>
      </c>
      <c r="H379" s="166">
        <v>0</v>
      </c>
      <c r="I379" s="166">
        <f>ROUND(E379*H379,2)</f>
        <v>0</v>
      </c>
      <c r="J379" s="166">
        <v>81</v>
      </c>
      <c r="K379" s="166">
        <f>ROUND(E379*J379,2)</f>
        <v>40.5</v>
      </c>
      <c r="L379" s="166">
        <v>15</v>
      </c>
      <c r="M379" s="166">
        <f>G379*(1+L379/100)</f>
        <v>0</v>
      </c>
      <c r="N379" s="166">
        <v>0</v>
      </c>
      <c r="O379" s="166">
        <f>ROUND(E379*N379,2)</f>
        <v>0</v>
      </c>
      <c r="P379" s="166">
        <v>0</v>
      </c>
      <c r="Q379" s="166">
        <f>ROUND(E379*P379,2)</f>
        <v>0</v>
      </c>
      <c r="R379" s="166"/>
      <c r="S379" s="166" t="s">
        <v>129</v>
      </c>
      <c r="T379" s="166" t="s">
        <v>141</v>
      </c>
      <c r="U379" s="166">
        <v>0.14868000000000001</v>
      </c>
      <c r="V379" s="166">
        <f>ROUND(E379*U379,2)</f>
        <v>7.0000000000000007E-2</v>
      </c>
      <c r="W379" s="166"/>
      <c r="X379" s="166" t="s">
        <v>130</v>
      </c>
      <c r="Y379" s="161"/>
      <c r="Z379" s="161"/>
      <c r="AA379" s="161"/>
      <c r="AB379" s="161"/>
      <c r="AC379" s="161"/>
      <c r="AD379" s="161"/>
      <c r="AE379" s="161"/>
      <c r="AF379" s="161"/>
      <c r="AG379" s="161" t="s">
        <v>131</v>
      </c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</row>
    <row r="380" spans="1:60" ht="22.5" outlineLevel="1" x14ac:dyDescent="0.2">
      <c r="A380" s="184">
        <v>151</v>
      </c>
      <c r="B380" s="185" t="s">
        <v>530</v>
      </c>
      <c r="C380" s="193" t="s">
        <v>531</v>
      </c>
      <c r="D380" s="186" t="s">
        <v>189</v>
      </c>
      <c r="E380" s="187">
        <v>60</v>
      </c>
      <c r="F380" s="188"/>
      <c r="G380" s="189">
        <f>ROUND(E380*F380,2)</f>
        <v>0</v>
      </c>
      <c r="H380" s="166">
        <v>15.04</v>
      </c>
      <c r="I380" s="166">
        <f>ROUND(E380*H380,2)</f>
        <v>902.4</v>
      </c>
      <c r="J380" s="166">
        <v>39.96</v>
      </c>
      <c r="K380" s="166">
        <f>ROUND(E380*J380,2)</f>
        <v>2397.6</v>
      </c>
      <c r="L380" s="166">
        <v>15</v>
      </c>
      <c r="M380" s="166">
        <f>G380*(1+L380/100)</f>
        <v>0</v>
      </c>
      <c r="N380" s="166">
        <v>1.6000000000000001E-4</v>
      </c>
      <c r="O380" s="166">
        <f>ROUND(E380*N380,2)</f>
        <v>0.01</v>
      </c>
      <c r="P380" s="166">
        <v>0</v>
      </c>
      <c r="Q380" s="166">
        <f>ROUND(E380*P380,2)</f>
        <v>0</v>
      </c>
      <c r="R380" s="166"/>
      <c r="S380" s="166" t="s">
        <v>129</v>
      </c>
      <c r="T380" s="166" t="s">
        <v>141</v>
      </c>
      <c r="U380" s="166">
        <v>7.0000000000000007E-2</v>
      </c>
      <c r="V380" s="166">
        <f>ROUND(E380*U380,2)</f>
        <v>4.2</v>
      </c>
      <c r="W380" s="166"/>
      <c r="X380" s="166" t="s">
        <v>130</v>
      </c>
      <c r="Y380" s="161"/>
      <c r="Z380" s="161"/>
      <c r="AA380" s="161"/>
      <c r="AB380" s="161"/>
      <c r="AC380" s="161"/>
      <c r="AD380" s="161"/>
      <c r="AE380" s="161"/>
      <c r="AF380" s="161"/>
      <c r="AG380" s="161" t="s">
        <v>131</v>
      </c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</row>
    <row r="381" spans="1:60" ht="22.5" outlineLevel="1" x14ac:dyDescent="0.2">
      <c r="A381" s="184">
        <v>152</v>
      </c>
      <c r="B381" s="185" t="s">
        <v>532</v>
      </c>
      <c r="C381" s="193" t="s">
        <v>533</v>
      </c>
      <c r="D381" s="186" t="s">
        <v>189</v>
      </c>
      <c r="E381" s="187">
        <v>70</v>
      </c>
      <c r="F381" s="188"/>
      <c r="G381" s="189">
        <f>ROUND(E381*F381,2)</f>
        <v>0</v>
      </c>
      <c r="H381" s="166">
        <v>24.99</v>
      </c>
      <c r="I381" s="166">
        <f>ROUND(E381*H381,2)</f>
        <v>1749.3</v>
      </c>
      <c r="J381" s="166">
        <v>41.01</v>
      </c>
      <c r="K381" s="166">
        <f>ROUND(E381*J381,2)</f>
        <v>2870.7</v>
      </c>
      <c r="L381" s="166">
        <v>15</v>
      </c>
      <c r="M381" s="166">
        <f>G381*(1+L381/100)</f>
        <v>0</v>
      </c>
      <c r="N381" s="166">
        <v>2.1000000000000001E-4</v>
      </c>
      <c r="O381" s="166">
        <f>ROUND(E381*N381,2)</f>
        <v>0.01</v>
      </c>
      <c r="P381" s="166">
        <v>0</v>
      </c>
      <c r="Q381" s="166">
        <f>ROUND(E381*P381,2)</f>
        <v>0</v>
      </c>
      <c r="R381" s="166"/>
      <c r="S381" s="166" t="s">
        <v>129</v>
      </c>
      <c r="T381" s="166" t="s">
        <v>141</v>
      </c>
      <c r="U381" s="166">
        <v>7.0000000000000007E-2</v>
      </c>
      <c r="V381" s="166">
        <f>ROUND(E381*U381,2)</f>
        <v>4.9000000000000004</v>
      </c>
      <c r="W381" s="166"/>
      <c r="X381" s="166" t="s">
        <v>130</v>
      </c>
      <c r="Y381" s="161"/>
      <c r="Z381" s="161"/>
      <c r="AA381" s="161"/>
      <c r="AB381" s="161"/>
      <c r="AC381" s="161"/>
      <c r="AD381" s="161"/>
      <c r="AE381" s="161"/>
      <c r="AF381" s="161"/>
      <c r="AG381" s="161" t="s">
        <v>131</v>
      </c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</row>
    <row r="382" spans="1:60" ht="33.75" outlineLevel="1" x14ac:dyDescent="0.2">
      <c r="A382" s="184">
        <v>153</v>
      </c>
      <c r="B382" s="185" t="s">
        <v>534</v>
      </c>
      <c r="C382" s="193" t="s">
        <v>535</v>
      </c>
      <c r="D382" s="186" t="s">
        <v>189</v>
      </c>
      <c r="E382" s="187">
        <v>7</v>
      </c>
      <c r="F382" s="188"/>
      <c r="G382" s="189">
        <f>ROUND(E382*F382,2)</f>
        <v>0</v>
      </c>
      <c r="H382" s="166">
        <v>69.66</v>
      </c>
      <c r="I382" s="166">
        <f>ROUND(E382*H382,2)</f>
        <v>487.62</v>
      </c>
      <c r="J382" s="166">
        <v>25.14</v>
      </c>
      <c r="K382" s="166">
        <f>ROUND(E382*J382,2)</f>
        <v>175.98</v>
      </c>
      <c r="L382" s="166">
        <v>15</v>
      </c>
      <c r="M382" s="166">
        <f>G382*(1+L382/100)</f>
        <v>0</v>
      </c>
      <c r="N382" s="166">
        <v>3.8000000000000002E-4</v>
      </c>
      <c r="O382" s="166">
        <f>ROUND(E382*N382,2)</f>
        <v>0</v>
      </c>
      <c r="P382" s="166">
        <v>0</v>
      </c>
      <c r="Q382" s="166">
        <f>ROUND(E382*P382,2)</f>
        <v>0</v>
      </c>
      <c r="R382" s="166"/>
      <c r="S382" s="166" t="s">
        <v>129</v>
      </c>
      <c r="T382" s="166" t="s">
        <v>129</v>
      </c>
      <c r="U382" s="166">
        <v>5.0959999999999998E-2</v>
      </c>
      <c r="V382" s="166">
        <f>ROUND(E382*U382,2)</f>
        <v>0.36</v>
      </c>
      <c r="W382" s="166"/>
      <c r="X382" s="166" t="s">
        <v>130</v>
      </c>
      <c r="Y382" s="161"/>
      <c r="Z382" s="161"/>
      <c r="AA382" s="161"/>
      <c r="AB382" s="161"/>
      <c r="AC382" s="161"/>
      <c r="AD382" s="161"/>
      <c r="AE382" s="161"/>
      <c r="AF382" s="161"/>
      <c r="AG382" s="161" t="s">
        <v>131</v>
      </c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</row>
    <row r="383" spans="1:60" outlineLevel="1" x14ac:dyDescent="0.2">
      <c r="A383" s="184">
        <v>154</v>
      </c>
      <c r="B383" s="185" t="s">
        <v>536</v>
      </c>
      <c r="C383" s="193" t="s">
        <v>537</v>
      </c>
      <c r="D383" s="186" t="s">
        <v>224</v>
      </c>
      <c r="E383" s="187">
        <v>21</v>
      </c>
      <c r="F383" s="188"/>
      <c r="G383" s="189">
        <f>ROUND(E383*F383,2)</f>
        <v>0</v>
      </c>
      <c r="H383" s="166">
        <v>0</v>
      </c>
      <c r="I383" s="166">
        <f>ROUND(E383*H383,2)</f>
        <v>0</v>
      </c>
      <c r="J383" s="166">
        <v>181</v>
      </c>
      <c r="K383" s="166">
        <f>ROUND(E383*J383,2)</f>
        <v>3801</v>
      </c>
      <c r="L383" s="166">
        <v>15</v>
      </c>
      <c r="M383" s="166">
        <f>G383*(1+L383/100)</f>
        <v>0</v>
      </c>
      <c r="N383" s="166">
        <v>0</v>
      </c>
      <c r="O383" s="166">
        <f>ROUND(E383*N383,2)</f>
        <v>0</v>
      </c>
      <c r="P383" s="166">
        <v>0</v>
      </c>
      <c r="Q383" s="166">
        <f>ROUND(E383*P383,2)</f>
        <v>0</v>
      </c>
      <c r="R383" s="166"/>
      <c r="S383" s="166" t="s">
        <v>129</v>
      </c>
      <c r="T383" s="166" t="s">
        <v>141</v>
      </c>
      <c r="U383" s="166">
        <v>0.33050000000000002</v>
      </c>
      <c r="V383" s="166">
        <f>ROUND(E383*U383,2)</f>
        <v>6.94</v>
      </c>
      <c r="W383" s="166"/>
      <c r="X383" s="166" t="s">
        <v>130</v>
      </c>
      <c r="Y383" s="161"/>
      <c r="Z383" s="161"/>
      <c r="AA383" s="161"/>
      <c r="AB383" s="161"/>
      <c r="AC383" s="161"/>
      <c r="AD383" s="161"/>
      <c r="AE383" s="161"/>
      <c r="AF383" s="161"/>
      <c r="AG383" s="161" t="s">
        <v>131</v>
      </c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</row>
    <row r="384" spans="1:60" outlineLevel="1" x14ac:dyDescent="0.2">
      <c r="A384" s="184">
        <v>155</v>
      </c>
      <c r="B384" s="185" t="s">
        <v>538</v>
      </c>
      <c r="C384" s="193" t="s">
        <v>539</v>
      </c>
      <c r="D384" s="186" t="s">
        <v>224</v>
      </c>
      <c r="E384" s="187">
        <v>1</v>
      </c>
      <c r="F384" s="188"/>
      <c r="G384" s="189">
        <f>ROUND(E384*F384,2)</f>
        <v>0</v>
      </c>
      <c r="H384" s="166">
        <v>0</v>
      </c>
      <c r="I384" s="166">
        <f>ROUND(E384*H384,2)</f>
        <v>0</v>
      </c>
      <c r="J384" s="166">
        <v>191</v>
      </c>
      <c r="K384" s="166">
        <f>ROUND(E384*J384,2)</f>
        <v>191</v>
      </c>
      <c r="L384" s="166">
        <v>15</v>
      </c>
      <c r="M384" s="166">
        <f>G384*(1+L384/100)</f>
        <v>0</v>
      </c>
      <c r="N384" s="166">
        <v>0</v>
      </c>
      <c r="O384" s="166">
        <f>ROUND(E384*N384,2)</f>
        <v>0</v>
      </c>
      <c r="P384" s="166">
        <v>0</v>
      </c>
      <c r="Q384" s="166">
        <f>ROUND(E384*P384,2)</f>
        <v>0</v>
      </c>
      <c r="R384" s="166"/>
      <c r="S384" s="166" t="s">
        <v>129</v>
      </c>
      <c r="T384" s="166" t="s">
        <v>141</v>
      </c>
      <c r="U384" s="166">
        <v>0.35</v>
      </c>
      <c r="V384" s="166">
        <f>ROUND(E384*U384,2)</f>
        <v>0.35</v>
      </c>
      <c r="W384" s="166"/>
      <c r="X384" s="166" t="s">
        <v>130</v>
      </c>
      <c r="Y384" s="161"/>
      <c r="Z384" s="161"/>
      <c r="AA384" s="161"/>
      <c r="AB384" s="161"/>
      <c r="AC384" s="161"/>
      <c r="AD384" s="161"/>
      <c r="AE384" s="161"/>
      <c r="AF384" s="161"/>
      <c r="AG384" s="161" t="s">
        <v>131</v>
      </c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</row>
    <row r="385" spans="1:60" outlineLevel="1" x14ac:dyDescent="0.2">
      <c r="A385" s="184">
        <v>156</v>
      </c>
      <c r="B385" s="185" t="s">
        <v>540</v>
      </c>
      <c r="C385" s="193" t="s">
        <v>541</v>
      </c>
      <c r="D385" s="186" t="s">
        <v>244</v>
      </c>
      <c r="E385" s="187">
        <v>1</v>
      </c>
      <c r="F385" s="188"/>
      <c r="G385" s="189">
        <f>ROUND(E385*F385,2)</f>
        <v>0</v>
      </c>
      <c r="H385" s="166">
        <v>0</v>
      </c>
      <c r="I385" s="166">
        <f>ROUND(E385*H385,2)</f>
        <v>0</v>
      </c>
      <c r="J385" s="166">
        <v>1500</v>
      </c>
      <c r="K385" s="166">
        <f>ROUND(E385*J385,2)</f>
        <v>1500</v>
      </c>
      <c r="L385" s="166">
        <v>15</v>
      </c>
      <c r="M385" s="166">
        <f>G385*(1+L385/100)</f>
        <v>0</v>
      </c>
      <c r="N385" s="166">
        <v>0</v>
      </c>
      <c r="O385" s="166">
        <f>ROUND(E385*N385,2)</f>
        <v>0</v>
      </c>
      <c r="P385" s="166">
        <v>0</v>
      </c>
      <c r="Q385" s="166">
        <f>ROUND(E385*P385,2)</f>
        <v>0</v>
      </c>
      <c r="R385" s="166"/>
      <c r="S385" s="166" t="s">
        <v>190</v>
      </c>
      <c r="T385" s="166" t="s">
        <v>141</v>
      </c>
      <c r="U385" s="166">
        <v>0</v>
      </c>
      <c r="V385" s="166">
        <f>ROUND(E385*U385,2)</f>
        <v>0</v>
      </c>
      <c r="W385" s="166"/>
      <c r="X385" s="166" t="s">
        <v>130</v>
      </c>
      <c r="Y385" s="161"/>
      <c r="Z385" s="161"/>
      <c r="AA385" s="161"/>
      <c r="AB385" s="161"/>
      <c r="AC385" s="161"/>
      <c r="AD385" s="161"/>
      <c r="AE385" s="161"/>
      <c r="AF385" s="161"/>
      <c r="AG385" s="161" t="s">
        <v>131</v>
      </c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</row>
    <row r="386" spans="1:60" outlineLevel="1" x14ac:dyDescent="0.2">
      <c r="A386" s="184">
        <v>157</v>
      </c>
      <c r="B386" s="185" t="s">
        <v>542</v>
      </c>
      <c r="C386" s="193" t="s">
        <v>543</v>
      </c>
      <c r="D386" s="186" t="s">
        <v>140</v>
      </c>
      <c r="E386" s="187">
        <v>4</v>
      </c>
      <c r="F386" s="188"/>
      <c r="G386" s="189">
        <f>ROUND(E386*F386,2)</f>
        <v>0</v>
      </c>
      <c r="H386" s="166">
        <v>0</v>
      </c>
      <c r="I386" s="166">
        <f>ROUND(E386*H386,2)</f>
        <v>0</v>
      </c>
      <c r="J386" s="166">
        <v>518</v>
      </c>
      <c r="K386" s="166">
        <f>ROUND(E386*J386,2)</f>
        <v>2072</v>
      </c>
      <c r="L386" s="166">
        <v>15</v>
      </c>
      <c r="M386" s="166">
        <f>G386*(1+L386/100)</f>
        <v>0</v>
      </c>
      <c r="N386" s="166">
        <v>0</v>
      </c>
      <c r="O386" s="166">
        <f>ROUND(E386*N386,2)</f>
        <v>0</v>
      </c>
      <c r="P386" s="166">
        <v>0</v>
      </c>
      <c r="Q386" s="166">
        <f>ROUND(E386*P386,2)</f>
        <v>0</v>
      </c>
      <c r="R386" s="166"/>
      <c r="S386" s="166" t="s">
        <v>190</v>
      </c>
      <c r="T386" s="166" t="s">
        <v>141</v>
      </c>
      <c r="U386" s="166">
        <v>0</v>
      </c>
      <c r="V386" s="166">
        <f>ROUND(E386*U386,2)</f>
        <v>0</v>
      </c>
      <c r="W386" s="166"/>
      <c r="X386" s="166" t="s">
        <v>130</v>
      </c>
      <c r="Y386" s="161"/>
      <c r="Z386" s="161"/>
      <c r="AA386" s="161"/>
      <c r="AB386" s="161"/>
      <c r="AC386" s="161"/>
      <c r="AD386" s="161"/>
      <c r="AE386" s="161"/>
      <c r="AF386" s="161"/>
      <c r="AG386" s="161" t="s">
        <v>131</v>
      </c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</row>
    <row r="387" spans="1:60" outlineLevel="1" x14ac:dyDescent="0.2">
      <c r="A387" s="184">
        <v>158</v>
      </c>
      <c r="B387" s="185" t="s">
        <v>544</v>
      </c>
      <c r="C387" s="193" t="s">
        <v>545</v>
      </c>
      <c r="D387" s="186" t="s">
        <v>140</v>
      </c>
      <c r="E387" s="187">
        <v>4</v>
      </c>
      <c r="F387" s="188"/>
      <c r="G387" s="189">
        <f>ROUND(E387*F387,2)</f>
        <v>0</v>
      </c>
      <c r="H387" s="166">
        <v>0</v>
      </c>
      <c r="I387" s="166">
        <f>ROUND(E387*H387,2)</f>
        <v>0</v>
      </c>
      <c r="J387" s="166">
        <v>350</v>
      </c>
      <c r="K387" s="166">
        <f>ROUND(E387*J387,2)</f>
        <v>1400</v>
      </c>
      <c r="L387" s="166">
        <v>15</v>
      </c>
      <c r="M387" s="166">
        <f>G387*(1+L387/100)</f>
        <v>0</v>
      </c>
      <c r="N387" s="166">
        <v>0</v>
      </c>
      <c r="O387" s="166">
        <f>ROUND(E387*N387,2)</f>
        <v>0</v>
      </c>
      <c r="P387" s="166">
        <v>0</v>
      </c>
      <c r="Q387" s="166">
        <f>ROUND(E387*P387,2)</f>
        <v>0</v>
      </c>
      <c r="R387" s="166"/>
      <c r="S387" s="166" t="s">
        <v>190</v>
      </c>
      <c r="T387" s="166" t="s">
        <v>141</v>
      </c>
      <c r="U387" s="166">
        <v>0</v>
      </c>
      <c r="V387" s="166">
        <f>ROUND(E387*U387,2)</f>
        <v>0</v>
      </c>
      <c r="W387" s="166"/>
      <c r="X387" s="166" t="s">
        <v>130</v>
      </c>
      <c r="Y387" s="161"/>
      <c r="Z387" s="161"/>
      <c r="AA387" s="161"/>
      <c r="AB387" s="161"/>
      <c r="AC387" s="161"/>
      <c r="AD387" s="161"/>
      <c r="AE387" s="161"/>
      <c r="AF387" s="161"/>
      <c r="AG387" s="161" t="s">
        <v>131</v>
      </c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</row>
    <row r="388" spans="1:60" outlineLevel="1" x14ac:dyDescent="0.2">
      <c r="A388" s="184">
        <v>159</v>
      </c>
      <c r="B388" s="185" t="s">
        <v>546</v>
      </c>
      <c r="C388" s="193" t="s">
        <v>547</v>
      </c>
      <c r="D388" s="186" t="s">
        <v>189</v>
      </c>
      <c r="E388" s="187">
        <v>12</v>
      </c>
      <c r="F388" s="188"/>
      <c r="G388" s="189">
        <f>ROUND(E388*F388,2)</f>
        <v>0</v>
      </c>
      <c r="H388" s="166">
        <v>16</v>
      </c>
      <c r="I388" s="166">
        <f>ROUND(E388*H388,2)</f>
        <v>192</v>
      </c>
      <c r="J388" s="166">
        <v>0</v>
      </c>
      <c r="K388" s="166">
        <f>ROUND(E388*J388,2)</f>
        <v>0</v>
      </c>
      <c r="L388" s="166">
        <v>15</v>
      </c>
      <c r="M388" s="166">
        <f>G388*(1+L388/100)</f>
        <v>0</v>
      </c>
      <c r="N388" s="166">
        <v>8.0000000000000007E-5</v>
      </c>
      <c r="O388" s="166">
        <f>ROUND(E388*N388,2)</f>
        <v>0</v>
      </c>
      <c r="P388" s="166">
        <v>0</v>
      </c>
      <c r="Q388" s="166">
        <f>ROUND(E388*P388,2)</f>
        <v>0</v>
      </c>
      <c r="R388" s="166" t="s">
        <v>333</v>
      </c>
      <c r="S388" s="166" t="s">
        <v>129</v>
      </c>
      <c r="T388" s="166" t="s">
        <v>141</v>
      </c>
      <c r="U388" s="166">
        <v>0</v>
      </c>
      <c r="V388" s="166">
        <f>ROUND(E388*U388,2)</f>
        <v>0</v>
      </c>
      <c r="W388" s="166"/>
      <c r="X388" s="166" t="s">
        <v>327</v>
      </c>
      <c r="Y388" s="161"/>
      <c r="Z388" s="161"/>
      <c r="AA388" s="161"/>
      <c r="AB388" s="161"/>
      <c r="AC388" s="161"/>
      <c r="AD388" s="161"/>
      <c r="AE388" s="161"/>
      <c r="AF388" s="161"/>
      <c r="AG388" s="161" t="s">
        <v>328</v>
      </c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</row>
    <row r="389" spans="1:60" outlineLevel="1" x14ac:dyDescent="0.2">
      <c r="A389" s="184">
        <v>160</v>
      </c>
      <c r="B389" s="185" t="s">
        <v>548</v>
      </c>
      <c r="C389" s="193" t="s">
        <v>549</v>
      </c>
      <c r="D389" s="186" t="s">
        <v>189</v>
      </c>
      <c r="E389" s="187">
        <v>0.5</v>
      </c>
      <c r="F389" s="188"/>
      <c r="G389" s="189">
        <f>ROUND(E389*F389,2)</f>
        <v>0</v>
      </c>
      <c r="H389" s="166">
        <v>17</v>
      </c>
      <c r="I389" s="166">
        <f>ROUND(E389*H389,2)</f>
        <v>8.5</v>
      </c>
      <c r="J389" s="166">
        <v>0</v>
      </c>
      <c r="K389" s="166">
        <f>ROUND(E389*J389,2)</f>
        <v>0</v>
      </c>
      <c r="L389" s="166">
        <v>15</v>
      </c>
      <c r="M389" s="166">
        <f>G389*(1+L389/100)</f>
        <v>0</v>
      </c>
      <c r="N389" s="166">
        <v>6.0000000000000002E-5</v>
      </c>
      <c r="O389" s="166">
        <f>ROUND(E389*N389,2)</f>
        <v>0</v>
      </c>
      <c r="P389" s="166">
        <v>0</v>
      </c>
      <c r="Q389" s="166">
        <f>ROUND(E389*P389,2)</f>
        <v>0</v>
      </c>
      <c r="R389" s="166" t="s">
        <v>333</v>
      </c>
      <c r="S389" s="166" t="s">
        <v>129</v>
      </c>
      <c r="T389" s="166" t="s">
        <v>141</v>
      </c>
      <c r="U389" s="166">
        <v>0</v>
      </c>
      <c r="V389" s="166">
        <f>ROUND(E389*U389,2)</f>
        <v>0</v>
      </c>
      <c r="W389" s="166"/>
      <c r="X389" s="166" t="s">
        <v>327</v>
      </c>
      <c r="Y389" s="161"/>
      <c r="Z389" s="161"/>
      <c r="AA389" s="161"/>
      <c r="AB389" s="161"/>
      <c r="AC389" s="161"/>
      <c r="AD389" s="161"/>
      <c r="AE389" s="161"/>
      <c r="AF389" s="161"/>
      <c r="AG389" s="161" t="s">
        <v>328</v>
      </c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</row>
    <row r="390" spans="1:60" ht="22.5" outlineLevel="1" x14ac:dyDescent="0.2">
      <c r="A390" s="184">
        <v>161</v>
      </c>
      <c r="B390" s="185" t="s">
        <v>550</v>
      </c>
      <c r="C390" s="193" t="s">
        <v>551</v>
      </c>
      <c r="D390" s="186" t="s">
        <v>224</v>
      </c>
      <c r="E390" s="187">
        <v>8</v>
      </c>
      <c r="F390" s="188"/>
      <c r="G390" s="189">
        <f>ROUND(E390*F390,2)</f>
        <v>0</v>
      </c>
      <c r="H390" s="166">
        <v>152</v>
      </c>
      <c r="I390" s="166">
        <f>ROUND(E390*H390,2)</f>
        <v>1216</v>
      </c>
      <c r="J390" s="166">
        <v>0</v>
      </c>
      <c r="K390" s="166">
        <f>ROUND(E390*J390,2)</f>
        <v>0</v>
      </c>
      <c r="L390" s="166">
        <v>15</v>
      </c>
      <c r="M390" s="166">
        <f>G390*(1+L390/100)</f>
        <v>0</v>
      </c>
      <c r="N390" s="166">
        <v>1.0000000000000001E-5</v>
      </c>
      <c r="O390" s="166">
        <f>ROUND(E390*N390,2)</f>
        <v>0</v>
      </c>
      <c r="P390" s="166">
        <v>0</v>
      </c>
      <c r="Q390" s="166">
        <f>ROUND(E390*P390,2)</f>
        <v>0</v>
      </c>
      <c r="R390" s="166" t="s">
        <v>333</v>
      </c>
      <c r="S390" s="166" t="s">
        <v>129</v>
      </c>
      <c r="T390" s="166" t="s">
        <v>141</v>
      </c>
      <c r="U390" s="166">
        <v>0</v>
      </c>
      <c r="V390" s="166">
        <f>ROUND(E390*U390,2)</f>
        <v>0</v>
      </c>
      <c r="W390" s="166"/>
      <c r="X390" s="166" t="s">
        <v>327</v>
      </c>
      <c r="Y390" s="161"/>
      <c r="Z390" s="161"/>
      <c r="AA390" s="161"/>
      <c r="AB390" s="161"/>
      <c r="AC390" s="161"/>
      <c r="AD390" s="161"/>
      <c r="AE390" s="161"/>
      <c r="AF390" s="161"/>
      <c r="AG390" s="161" t="s">
        <v>328</v>
      </c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</row>
    <row r="391" spans="1:60" outlineLevel="1" x14ac:dyDescent="0.2">
      <c r="A391" s="184">
        <v>162</v>
      </c>
      <c r="B391" s="185" t="s">
        <v>552</v>
      </c>
      <c r="C391" s="193" t="s">
        <v>553</v>
      </c>
      <c r="D391" s="186" t="s">
        <v>224</v>
      </c>
      <c r="E391" s="187">
        <v>1</v>
      </c>
      <c r="F391" s="188"/>
      <c r="G391" s="189">
        <f>ROUND(E391*F391,2)</f>
        <v>0</v>
      </c>
      <c r="H391" s="166">
        <v>557</v>
      </c>
      <c r="I391" s="166">
        <f>ROUND(E391*H391,2)</f>
        <v>557</v>
      </c>
      <c r="J391" s="166">
        <v>0</v>
      </c>
      <c r="K391" s="166">
        <f>ROUND(E391*J391,2)</f>
        <v>0</v>
      </c>
      <c r="L391" s="166">
        <v>15</v>
      </c>
      <c r="M391" s="166">
        <f>G391*(1+L391/100)</f>
        <v>0</v>
      </c>
      <c r="N391" s="166">
        <v>2.4000000000000001E-4</v>
      </c>
      <c r="O391" s="166">
        <f>ROUND(E391*N391,2)</f>
        <v>0</v>
      </c>
      <c r="P391" s="166">
        <v>0</v>
      </c>
      <c r="Q391" s="166">
        <f>ROUND(E391*P391,2)</f>
        <v>0</v>
      </c>
      <c r="R391" s="166" t="s">
        <v>333</v>
      </c>
      <c r="S391" s="166" t="s">
        <v>129</v>
      </c>
      <c r="T391" s="166" t="s">
        <v>129</v>
      </c>
      <c r="U391" s="166">
        <v>0</v>
      </c>
      <c r="V391" s="166">
        <f>ROUND(E391*U391,2)</f>
        <v>0</v>
      </c>
      <c r="W391" s="166"/>
      <c r="X391" s="166" t="s">
        <v>327</v>
      </c>
      <c r="Y391" s="161"/>
      <c r="Z391" s="161"/>
      <c r="AA391" s="161"/>
      <c r="AB391" s="161"/>
      <c r="AC391" s="161"/>
      <c r="AD391" s="161"/>
      <c r="AE391" s="161"/>
      <c r="AF391" s="161"/>
      <c r="AG391" s="161" t="s">
        <v>328</v>
      </c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</row>
    <row r="392" spans="1:60" outlineLevel="1" x14ac:dyDescent="0.2">
      <c r="A392" s="184">
        <v>163</v>
      </c>
      <c r="B392" s="185" t="s">
        <v>554</v>
      </c>
      <c r="C392" s="193" t="s">
        <v>555</v>
      </c>
      <c r="D392" s="186" t="s">
        <v>224</v>
      </c>
      <c r="E392" s="187">
        <v>8</v>
      </c>
      <c r="F392" s="188"/>
      <c r="G392" s="189">
        <f>ROUND(E392*F392,2)</f>
        <v>0</v>
      </c>
      <c r="H392" s="166">
        <v>54</v>
      </c>
      <c r="I392" s="166">
        <f>ROUND(E392*H392,2)</f>
        <v>432</v>
      </c>
      <c r="J392" s="166">
        <v>0</v>
      </c>
      <c r="K392" s="166">
        <f>ROUND(E392*J392,2)</f>
        <v>0</v>
      </c>
      <c r="L392" s="166">
        <v>15</v>
      </c>
      <c r="M392" s="166">
        <f>G392*(1+L392/100)</f>
        <v>0</v>
      </c>
      <c r="N392" s="166">
        <v>1.0000000000000001E-5</v>
      </c>
      <c r="O392" s="166">
        <f>ROUND(E392*N392,2)</f>
        <v>0</v>
      </c>
      <c r="P392" s="166">
        <v>0</v>
      </c>
      <c r="Q392" s="166">
        <f>ROUND(E392*P392,2)</f>
        <v>0</v>
      </c>
      <c r="R392" s="166" t="s">
        <v>333</v>
      </c>
      <c r="S392" s="166" t="s">
        <v>129</v>
      </c>
      <c r="T392" s="166" t="s">
        <v>141</v>
      </c>
      <c r="U392" s="166">
        <v>0</v>
      </c>
      <c r="V392" s="166">
        <f>ROUND(E392*U392,2)</f>
        <v>0</v>
      </c>
      <c r="W392" s="166"/>
      <c r="X392" s="166" t="s">
        <v>327</v>
      </c>
      <c r="Y392" s="161"/>
      <c r="Z392" s="161"/>
      <c r="AA392" s="161"/>
      <c r="AB392" s="161"/>
      <c r="AC392" s="161"/>
      <c r="AD392" s="161"/>
      <c r="AE392" s="161"/>
      <c r="AF392" s="161"/>
      <c r="AG392" s="161" t="s">
        <v>328</v>
      </c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</row>
    <row r="393" spans="1:60" outlineLevel="1" x14ac:dyDescent="0.2">
      <c r="A393" s="184">
        <v>164</v>
      </c>
      <c r="B393" s="185" t="s">
        <v>556</v>
      </c>
      <c r="C393" s="193" t="s">
        <v>557</v>
      </c>
      <c r="D393" s="186" t="s">
        <v>224</v>
      </c>
      <c r="E393" s="187">
        <v>8</v>
      </c>
      <c r="F393" s="188"/>
      <c r="G393" s="189">
        <f>ROUND(E393*F393,2)</f>
        <v>0</v>
      </c>
      <c r="H393" s="166">
        <v>34</v>
      </c>
      <c r="I393" s="166">
        <f>ROUND(E393*H393,2)</f>
        <v>272</v>
      </c>
      <c r="J393" s="166">
        <v>0</v>
      </c>
      <c r="K393" s="166">
        <f>ROUND(E393*J393,2)</f>
        <v>0</v>
      </c>
      <c r="L393" s="166">
        <v>15</v>
      </c>
      <c r="M393" s="166">
        <f>G393*(1+L393/100)</f>
        <v>0</v>
      </c>
      <c r="N393" s="166">
        <v>5.0000000000000002E-5</v>
      </c>
      <c r="O393" s="166">
        <f>ROUND(E393*N393,2)</f>
        <v>0</v>
      </c>
      <c r="P393" s="166">
        <v>0</v>
      </c>
      <c r="Q393" s="166">
        <f>ROUND(E393*P393,2)</f>
        <v>0</v>
      </c>
      <c r="R393" s="166" t="s">
        <v>333</v>
      </c>
      <c r="S393" s="166" t="s">
        <v>129</v>
      </c>
      <c r="T393" s="166" t="s">
        <v>141</v>
      </c>
      <c r="U393" s="166">
        <v>0</v>
      </c>
      <c r="V393" s="166">
        <f>ROUND(E393*U393,2)</f>
        <v>0</v>
      </c>
      <c r="W393" s="166"/>
      <c r="X393" s="166" t="s">
        <v>327</v>
      </c>
      <c r="Y393" s="161"/>
      <c r="Z393" s="161"/>
      <c r="AA393" s="161"/>
      <c r="AB393" s="161"/>
      <c r="AC393" s="161"/>
      <c r="AD393" s="161"/>
      <c r="AE393" s="161"/>
      <c r="AF393" s="161"/>
      <c r="AG393" s="161" t="s">
        <v>328</v>
      </c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</row>
    <row r="394" spans="1:60" outlineLevel="1" x14ac:dyDescent="0.2">
      <c r="A394" s="184">
        <v>165</v>
      </c>
      <c r="B394" s="185" t="s">
        <v>558</v>
      </c>
      <c r="C394" s="193" t="s">
        <v>559</v>
      </c>
      <c r="D394" s="186" t="s">
        <v>224</v>
      </c>
      <c r="E394" s="187">
        <v>1</v>
      </c>
      <c r="F394" s="188"/>
      <c r="G394" s="189">
        <f>ROUND(E394*F394,2)</f>
        <v>0</v>
      </c>
      <c r="H394" s="166">
        <v>45</v>
      </c>
      <c r="I394" s="166">
        <f>ROUND(E394*H394,2)</f>
        <v>45</v>
      </c>
      <c r="J394" s="166">
        <v>0</v>
      </c>
      <c r="K394" s="166">
        <f>ROUND(E394*J394,2)</f>
        <v>0</v>
      </c>
      <c r="L394" s="166">
        <v>15</v>
      </c>
      <c r="M394" s="166">
        <f>G394*(1+L394/100)</f>
        <v>0</v>
      </c>
      <c r="N394" s="166">
        <v>0</v>
      </c>
      <c r="O394" s="166">
        <f>ROUND(E394*N394,2)</f>
        <v>0</v>
      </c>
      <c r="P394" s="166">
        <v>0</v>
      </c>
      <c r="Q394" s="166">
        <f>ROUND(E394*P394,2)</f>
        <v>0</v>
      </c>
      <c r="R394" s="166" t="s">
        <v>333</v>
      </c>
      <c r="S394" s="166" t="s">
        <v>129</v>
      </c>
      <c r="T394" s="166" t="s">
        <v>141</v>
      </c>
      <c r="U394" s="166">
        <v>0</v>
      </c>
      <c r="V394" s="166">
        <f>ROUND(E394*U394,2)</f>
        <v>0</v>
      </c>
      <c r="W394" s="166"/>
      <c r="X394" s="166" t="s">
        <v>327</v>
      </c>
      <c r="Y394" s="161"/>
      <c r="Z394" s="161"/>
      <c r="AA394" s="161"/>
      <c r="AB394" s="161"/>
      <c r="AC394" s="161"/>
      <c r="AD394" s="161"/>
      <c r="AE394" s="161"/>
      <c r="AF394" s="161"/>
      <c r="AG394" s="161" t="s">
        <v>328</v>
      </c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</row>
    <row r="395" spans="1:60" outlineLevel="1" x14ac:dyDescent="0.2">
      <c r="A395" s="184">
        <v>166</v>
      </c>
      <c r="B395" s="185" t="s">
        <v>560</v>
      </c>
      <c r="C395" s="193" t="s">
        <v>561</v>
      </c>
      <c r="D395" s="186" t="s">
        <v>224</v>
      </c>
      <c r="E395" s="187">
        <v>21</v>
      </c>
      <c r="F395" s="188"/>
      <c r="G395" s="189">
        <f>ROUND(E395*F395,2)</f>
        <v>0</v>
      </c>
      <c r="H395" s="166">
        <v>14</v>
      </c>
      <c r="I395" s="166">
        <f>ROUND(E395*H395,2)</f>
        <v>294</v>
      </c>
      <c r="J395" s="166">
        <v>0</v>
      </c>
      <c r="K395" s="166">
        <f>ROUND(E395*J395,2)</f>
        <v>0</v>
      </c>
      <c r="L395" s="166">
        <v>15</v>
      </c>
      <c r="M395" s="166">
        <f>G395*(1+L395/100)</f>
        <v>0</v>
      </c>
      <c r="N395" s="166">
        <v>4.0000000000000003E-5</v>
      </c>
      <c r="O395" s="166">
        <f>ROUND(E395*N395,2)</f>
        <v>0</v>
      </c>
      <c r="P395" s="166">
        <v>0</v>
      </c>
      <c r="Q395" s="166">
        <f>ROUND(E395*P395,2)</f>
        <v>0</v>
      </c>
      <c r="R395" s="166" t="s">
        <v>333</v>
      </c>
      <c r="S395" s="166" t="s">
        <v>129</v>
      </c>
      <c r="T395" s="166" t="s">
        <v>141</v>
      </c>
      <c r="U395" s="166">
        <v>0</v>
      </c>
      <c r="V395" s="166">
        <f>ROUND(E395*U395,2)</f>
        <v>0</v>
      </c>
      <c r="W395" s="166"/>
      <c r="X395" s="166" t="s">
        <v>327</v>
      </c>
      <c r="Y395" s="161"/>
      <c r="Z395" s="161"/>
      <c r="AA395" s="161"/>
      <c r="AB395" s="161"/>
      <c r="AC395" s="161"/>
      <c r="AD395" s="161"/>
      <c r="AE395" s="161"/>
      <c r="AF395" s="161"/>
      <c r="AG395" s="161" t="s">
        <v>328</v>
      </c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</row>
    <row r="396" spans="1:60" outlineLevel="1" x14ac:dyDescent="0.2">
      <c r="A396" s="184">
        <v>167</v>
      </c>
      <c r="B396" s="185" t="s">
        <v>562</v>
      </c>
      <c r="C396" s="193" t="s">
        <v>563</v>
      </c>
      <c r="D396" s="186" t="s">
        <v>224</v>
      </c>
      <c r="E396" s="187">
        <v>5</v>
      </c>
      <c r="F396" s="188"/>
      <c r="G396" s="189">
        <f>ROUND(E396*F396,2)</f>
        <v>0</v>
      </c>
      <c r="H396" s="166">
        <v>850</v>
      </c>
      <c r="I396" s="166">
        <f>ROUND(E396*H396,2)</f>
        <v>4250</v>
      </c>
      <c r="J396" s="166">
        <v>0</v>
      </c>
      <c r="K396" s="166">
        <f>ROUND(E396*J396,2)</f>
        <v>0</v>
      </c>
      <c r="L396" s="166">
        <v>15</v>
      </c>
      <c r="M396" s="166">
        <f>G396*(1+L396/100)</f>
        <v>0</v>
      </c>
      <c r="N396" s="166">
        <v>4.0000000000000001E-3</v>
      </c>
      <c r="O396" s="166">
        <f>ROUND(E396*N396,2)</f>
        <v>0.02</v>
      </c>
      <c r="P396" s="166">
        <v>0</v>
      </c>
      <c r="Q396" s="166">
        <f>ROUND(E396*P396,2)</f>
        <v>0</v>
      </c>
      <c r="R396" s="166" t="s">
        <v>333</v>
      </c>
      <c r="S396" s="166" t="s">
        <v>129</v>
      </c>
      <c r="T396" s="166" t="s">
        <v>141</v>
      </c>
      <c r="U396" s="166">
        <v>0</v>
      </c>
      <c r="V396" s="166">
        <f>ROUND(E396*U396,2)</f>
        <v>0</v>
      </c>
      <c r="W396" s="166"/>
      <c r="X396" s="166" t="s">
        <v>327</v>
      </c>
      <c r="Y396" s="161"/>
      <c r="Z396" s="161"/>
      <c r="AA396" s="161"/>
      <c r="AB396" s="161"/>
      <c r="AC396" s="161"/>
      <c r="AD396" s="161"/>
      <c r="AE396" s="161"/>
      <c r="AF396" s="161"/>
      <c r="AG396" s="161" t="s">
        <v>328</v>
      </c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</row>
    <row r="397" spans="1:60" outlineLevel="1" x14ac:dyDescent="0.2">
      <c r="A397" s="184">
        <v>168</v>
      </c>
      <c r="B397" s="185" t="s">
        <v>564</v>
      </c>
      <c r="C397" s="193" t="s">
        <v>565</v>
      </c>
      <c r="D397" s="186" t="s">
        <v>224</v>
      </c>
      <c r="E397" s="187">
        <v>1</v>
      </c>
      <c r="F397" s="188"/>
      <c r="G397" s="189">
        <f>ROUND(E397*F397,2)</f>
        <v>0</v>
      </c>
      <c r="H397" s="166">
        <v>1210</v>
      </c>
      <c r="I397" s="166">
        <f>ROUND(E397*H397,2)</f>
        <v>1210</v>
      </c>
      <c r="J397" s="166">
        <v>0</v>
      </c>
      <c r="K397" s="166">
        <f>ROUND(E397*J397,2)</f>
        <v>0</v>
      </c>
      <c r="L397" s="166">
        <v>15</v>
      </c>
      <c r="M397" s="166">
        <f>G397*(1+L397/100)</f>
        <v>0</v>
      </c>
      <c r="N397" s="166">
        <v>4.0000000000000001E-3</v>
      </c>
      <c r="O397" s="166">
        <f>ROUND(E397*N397,2)</f>
        <v>0</v>
      </c>
      <c r="P397" s="166">
        <v>0</v>
      </c>
      <c r="Q397" s="166">
        <f>ROUND(E397*P397,2)</f>
        <v>0</v>
      </c>
      <c r="R397" s="166"/>
      <c r="S397" s="166" t="s">
        <v>190</v>
      </c>
      <c r="T397" s="166" t="s">
        <v>141</v>
      </c>
      <c r="U397" s="166">
        <v>0</v>
      </c>
      <c r="V397" s="166">
        <f>ROUND(E397*U397,2)</f>
        <v>0</v>
      </c>
      <c r="W397" s="166"/>
      <c r="X397" s="166" t="s">
        <v>327</v>
      </c>
      <c r="Y397" s="161"/>
      <c r="Z397" s="161"/>
      <c r="AA397" s="161"/>
      <c r="AB397" s="161"/>
      <c r="AC397" s="161"/>
      <c r="AD397" s="161"/>
      <c r="AE397" s="161"/>
      <c r="AF397" s="161"/>
      <c r="AG397" s="161" t="s">
        <v>328</v>
      </c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</row>
    <row r="398" spans="1:60" outlineLevel="1" x14ac:dyDescent="0.2">
      <c r="A398" s="184">
        <v>169</v>
      </c>
      <c r="B398" s="185" t="s">
        <v>566</v>
      </c>
      <c r="C398" s="193" t="s">
        <v>567</v>
      </c>
      <c r="D398" s="186" t="s">
        <v>224</v>
      </c>
      <c r="E398" s="187">
        <v>1</v>
      </c>
      <c r="F398" s="188"/>
      <c r="G398" s="189">
        <f>ROUND(E398*F398,2)</f>
        <v>0</v>
      </c>
      <c r="H398" s="166">
        <v>978</v>
      </c>
      <c r="I398" s="166">
        <f>ROUND(E398*H398,2)</f>
        <v>978</v>
      </c>
      <c r="J398" s="166">
        <v>0</v>
      </c>
      <c r="K398" s="166">
        <f>ROUND(E398*J398,2)</f>
        <v>0</v>
      </c>
      <c r="L398" s="166">
        <v>15</v>
      </c>
      <c r="M398" s="166">
        <f>G398*(1+L398/100)</f>
        <v>0</v>
      </c>
      <c r="N398" s="166">
        <v>2.63E-2</v>
      </c>
      <c r="O398" s="166">
        <f>ROUND(E398*N398,2)</f>
        <v>0.03</v>
      </c>
      <c r="P398" s="166">
        <v>0</v>
      </c>
      <c r="Q398" s="166">
        <f>ROUND(E398*P398,2)</f>
        <v>0</v>
      </c>
      <c r="R398" s="166"/>
      <c r="S398" s="166" t="s">
        <v>190</v>
      </c>
      <c r="T398" s="166" t="s">
        <v>141</v>
      </c>
      <c r="U398" s="166">
        <v>0</v>
      </c>
      <c r="V398" s="166">
        <f>ROUND(E398*U398,2)</f>
        <v>0</v>
      </c>
      <c r="W398" s="166"/>
      <c r="X398" s="166" t="s">
        <v>327</v>
      </c>
      <c r="Y398" s="161"/>
      <c r="Z398" s="161"/>
      <c r="AA398" s="161"/>
      <c r="AB398" s="161"/>
      <c r="AC398" s="161"/>
      <c r="AD398" s="161"/>
      <c r="AE398" s="161"/>
      <c r="AF398" s="161"/>
      <c r="AG398" s="161" t="s">
        <v>328</v>
      </c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</row>
    <row r="399" spans="1:60" outlineLevel="1" x14ac:dyDescent="0.2">
      <c r="A399" s="184">
        <v>170</v>
      </c>
      <c r="B399" s="185" t="s">
        <v>568</v>
      </c>
      <c r="C399" s="193" t="s">
        <v>569</v>
      </c>
      <c r="D399" s="186" t="s">
        <v>224</v>
      </c>
      <c r="E399" s="187">
        <v>2</v>
      </c>
      <c r="F399" s="188"/>
      <c r="G399" s="189">
        <f>ROUND(E399*F399,2)</f>
        <v>0</v>
      </c>
      <c r="H399" s="166">
        <v>187</v>
      </c>
      <c r="I399" s="166">
        <f>ROUND(E399*H399,2)</f>
        <v>374</v>
      </c>
      <c r="J399" s="166">
        <v>0</v>
      </c>
      <c r="K399" s="166">
        <f>ROUND(E399*J399,2)</f>
        <v>0</v>
      </c>
      <c r="L399" s="166">
        <v>15</v>
      </c>
      <c r="M399" s="166">
        <f>G399*(1+L399/100)</f>
        <v>0</v>
      </c>
      <c r="N399" s="166">
        <v>1.8000000000000001E-4</v>
      </c>
      <c r="O399" s="166">
        <f>ROUND(E399*N399,2)</f>
        <v>0</v>
      </c>
      <c r="P399" s="166">
        <v>0</v>
      </c>
      <c r="Q399" s="166">
        <f>ROUND(E399*P399,2)</f>
        <v>0</v>
      </c>
      <c r="R399" s="166" t="s">
        <v>333</v>
      </c>
      <c r="S399" s="166" t="s">
        <v>129</v>
      </c>
      <c r="T399" s="166" t="s">
        <v>141</v>
      </c>
      <c r="U399" s="166">
        <v>0</v>
      </c>
      <c r="V399" s="166">
        <f>ROUND(E399*U399,2)</f>
        <v>0</v>
      </c>
      <c r="W399" s="166"/>
      <c r="X399" s="166" t="s">
        <v>327</v>
      </c>
      <c r="Y399" s="161"/>
      <c r="Z399" s="161"/>
      <c r="AA399" s="161"/>
      <c r="AB399" s="161"/>
      <c r="AC399" s="161"/>
      <c r="AD399" s="161"/>
      <c r="AE399" s="161"/>
      <c r="AF399" s="161"/>
      <c r="AG399" s="161" t="s">
        <v>328</v>
      </c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</row>
    <row r="400" spans="1:60" outlineLevel="1" x14ac:dyDescent="0.2">
      <c r="A400" s="184">
        <v>171</v>
      </c>
      <c r="B400" s="185" t="s">
        <v>570</v>
      </c>
      <c r="C400" s="193" t="s">
        <v>571</v>
      </c>
      <c r="D400" s="186" t="s">
        <v>224</v>
      </c>
      <c r="E400" s="187">
        <v>2</v>
      </c>
      <c r="F400" s="188"/>
      <c r="G400" s="189">
        <f>ROUND(E400*F400,2)</f>
        <v>0</v>
      </c>
      <c r="H400" s="166">
        <v>223</v>
      </c>
      <c r="I400" s="166">
        <f>ROUND(E400*H400,2)</f>
        <v>446</v>
      </c>
      <c r="J400" s="166">
        <v>0</v>
      </c>
      <c r="K400" s="166">
        <f>ROUND(E400*J400,2)</f>
        <v>0</v>
      </c>
      <c r="L400" s="166">
        <v>15</v>
      </c>
      <c r="M400" s="166">
        <f>G400*(1+L400/100)</f>
        <v>0</v>
      </c>
      <c r="N400" s="166">
        <v>1.8000000000000001E-4</v>
      </c>
      <c r="O400" s="166">
        <f>ROUND(E400*N400,2)</f>
        <v>0</v>
      </c>
      <c r="P400" s="166">
        <v>0</v>
      </c>
      <c r="Q400" s="166">
        <f>ROUND(E400*P400,2)</f>
        <v>0</v>
      </c>
      <c r="R400" s="166" t="s">
        <v>333</v>
      </c>
      <c r="S400" s="166" t="s">
        <v>129</v>
      </c>
      <c r="T400" s="166" t="s">
        <v>141</v>
      </c>
      <c r="U400" s="166">
        <v>0</v>
      </c>
      <c r="V400" s="166">
        <f>ROUND(E400*U400,2)</f>
        <v>0</v>
      </c>
      <c r="W400" s="166"/>
      <c r="X400" s="166" t="s">
        <v>327</v>
      </c>
      <c r="Y400" s="161"/>
      <c r="Z400" s="161"/>
      <c r="AA400" s="161"/>
      <c r="AB400" s="161"/>
      <c r="AC400" s="161"/>
      <c r="AD400" s="161"/>
      <c r="AE400" s="161"/>
      <c r="AF400" s="161"/>
      <c r="AG400" s="161" t="s">
        <v>328</v>
      </c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</row>
    <row r="401" spans="1:60" outlineLevel="1" x14ac:dyDescent="0.2">
      <c r="A401" s="184">
        <v>172</v>
      </c>
      <c r="B401" s="185" t="s">
        <v>572</v>
      </c>
      <c r="C401" s="193" t="s">
        <v>573</v>
      </c>
      <c r="D401" s="186" t="s">
        <v>224</v>
      </c>
      <c r="E401" s="187">
        <v>1</v>
      </c>
      <c r="F401" s="188"/>
      <c r="G401" s="189">
        <f>ROUND(E401*F401,2)</f>
        <v>0</v>
      </c>
      <c r="H401" s="166">
        <v>162</v>
      </c>
      <c r="I401" s="166">
        <f>ROUND(E401*H401,2)</f>
        <v>162</v>
      </c>
      <c r="J401" s="166">
        <v>0</v>
      </c>
      <c r="K401" s="166">
        <f>ROUND(E401*J401,2)</f>
        <v>0</v>
      </c>
      <c r="L401" s="166">
        <v>15</v>
      </c>
      <c r="M401" s="166">
        <f>G401*(1+L401/100)</f>
        <v>0</v>
      </c>
      <c r="N401" s="166">
        <v>1.8000000000000001E-4</v>
      </c>
      <c r="O401" s="166">
        <f>ROUND(E401*N401,2)</f>
        <v>0</v>
      </c>
      <c r="P401" s="166">
        <v>0</v>
      </c>
      <c r="Q401" s="166">
        <f>ROUND(E401*P401,2)</f>
        <v>0</v>
      </c>
      <c r="R401" s="166" t="s">
        <v>333</v>
      </c>
      <c r="S401" s="166" t="s">
        <v>129</v>
      </c>
      <c r="T401" s="166" t="s">
        <v>141</v>
      </c>
      <c r="U401" s="166">
        <v>0</v>
      </c>
      <c r="V401" s="166">
        <f>ROUND(E401*U401,2)</f>
        <v>0</v>
      </c>
      <c r="W401" s="166"/>
      <c r="X401" s="166" t="s">
        <v>327</v>
      </c>
      <c r="Y401" s="161"/>
      <c r="Z401" s="161"/>
      <c r="AA401" s="161"/>
      <c r="AB401" s="161"/>
      <c r="AC401" s="161"/>
      <c r="AD401" s="161"/>
      <c r="AE401" s="161"/>
      <c r="AF401" s="161"/>
      <c r="AG401" s="161" t="s">
        <v>328</v>
      </c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</row>
    <row r="402" spans="1:60" outlineLevel="1" x14ac:dyDescent="0.2">
      <c r="A402" s="184">
        <v>173</v>
      </c>
      <c r="B402" s="185" t="s">
        <v>574</v>
      </c>
      <c r="C402" s="193" t="s">
        <v>575</v>
      </c>
      <c r="D402" s="186" t="s">
        <v>224</v>
      </c>
      <c r="E402" s="187">
        <v>1</v>
      </c>
      <c r="F402" s="188"/>
      <c r="G402" s="189">
        <f>ROUND(E402*F402,2)</f>
        <v>0</v>
      </c>
      <c r="H402" s="166">
        <v>378</v>
      </c>
      <c r="I402" s="166">
        <f>ROUND(E402*H402,2)</f>
        <v>378</v>
      </c>
      <c r="J402" s="166">
        <v>0</v>
      </c>
      <c r="K402" s="166">
        <f>ROUND(E402*J402,2)</f>
        <v>0</v>
      </c>
      <c r="L402" s="166">
        <v>15</v>
      </c>
      <c r="M402" s="166">
        <f>G402*(1+L402/100)</f>
        <v>0</v>
      </c>
      <c r="N402" s="166">
        <v>4.0000000000000002E-4</v>
      </c>
      <c r="O402" s="166">
        <f>ROUND(E402*N402,2)</f>
        <v>0</v>
      </c>
      <c r="P402" s="166">
        <v>0</v>
      </c>
      <c r="Q402" s="166">
        <f>ROUND(E402*P402,2)</f>
        <v>0</v>
      </c>
      <c r="R402" s="166" t="s">
        <v>333</v>
      </c>
      <c r="S402" s="166" t="s">
        <v>129</v>
      </c>
      <c r="T402" s="166" t="s">
        <v>129</v>
      </c>
      <c r="U402" s="166">
        <v>0</v>
      </c>
      <c r="V402" s="166">
        <f>ROUND(E402*U402,2)</f>
        <v>0</v>
      </c>
      <c r="W402" s="166"/>
      <c r="X402" s="166" t="s">
        <v>327</v>
      </c>
      <c r="Y402" s="161"/>
      <c r="Z402" s="161"/>
      <c r="AA402" s="161"/>
      <c r="AB402" s="161"/>
      <c r="AC402" s="161"/>
      <c r="AD402" s="161"/>
      <c r="AE402" s="161"/>
      <c r="AF402" s="161"/>
      <c r="AG402" s="161" t="s">
        <v>328</v>
      </c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</row>
    <row r="403" spans="1:60" outlineLevel="1" x14ac:dyDescent="0.2">
      <c r="A403" s="184">
        <v>174</v>
      </c>
      <c r="B403" s="185" t="s">
        <v>576</v>
      </c>
      <c r="C403" s="193" t="s">
        <v>577</v>
      </c>
      <c r="D403" s="186" t="s">
        <v>224</v>
      </c>
      <c r="E403" s="187">
        <v>1</v>
      </c>
      <c r="F403" s="188"/>
      <c r="G403" s="189">
        <f>ROUND(E403*F403,2)</f>
        <v>0</v>
      </c>
      <c r="H403" s="166">
        <v>943</v>
      </c>
      <c r="I403" s="166">
        <f>ROUND(E403*H403,2)</f>
        <v>943</v>
      </c>
      <c r="J403" s="166">
        <v>0</v>
      </c>
      <c r="K403" s="166">
        <f>ROUND(E403*J403,2)</f>
        <v>0</v>
      </c>
      <c r="L403" s="166">
        <v>15</v>
      </c>
      <c r="M403" s="166">
        <f>G403*(1+L403/100)</f>
        <v>0</v>
      </c>
      <c r="N403" s="166">
        <v>5.0000000000000001E-4</v>
      </c>
      <c r="O403" s="166">
        <f>ROUND(E403*N403,2)</f>
        <v>0</v>
      </c>
      <c r="P403" s="166">
        <v>0</v>
      </c>
      <c r="Q403" s="166">
        <f>ROUND(E403*P403,2)</f>
        <v>0</v>
      </c>
      <c r="R403" s="166" t="s">
        <v>333</v>
      </c>
      <c r="S403" s="166" t="s">
        <v>129</v>
      </c>
      <c r="T403" s="166" t="s">
        <v>141</v>
      </c>
      <c r="U403" s="166">
        <v>0</v>
      </c>
      <c r="V403" s="166">
        <f>ROUND(E403*U403,2)</f>
        <v>0</v>
      </c>
      <c r="W403" s="166"/>
      <c r="X403" s="166" t="s">
        <v>327</v>
      </c>
      <c r="Y403" s="161"/>
      <c r="Z403" s="161"/>
      <c r="AA403" s="161"/>
      <c r="AB403" s="161"/>
      <c r="AC403" s="161"/>
      <c r="AD403" s="161"/>
      <c r="AE403" s="161"/>
      <c r="AF403" s="161"/>
      <c r="AG403" s="161" t="s">
        <v>328</v>
      </c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</row>
    <row r="404" spans="1:60" outlineLevel="1" x14ac:dyDescent="0.2">
      <c r="A404" s="184">
        <v>175</v>
      </c>
      <c r="B404" s="185" t="s">
        <v>578</v>
      </c>
      <c r="C404" s="193" t="s">
        <v>579</v>
      </c>
      <c r="D404" s="186" t="s">
        <v>580</v>
      </c>
      <c r="E404" s="187">
        <v>25</v>
      </c>
      <c r="F404" s="188"/>
      <c r="G404" s="189">
        <f>ROUND(E404*F404,2)</f>
        <v>0</v>
      </c>
      <c r="H404" s="166">
        <v>12</v>
      </c>
      <c r="I404" s="166">
        <f>ROUND(E404*H404,2)</f>
        <v>300</v>
      </c>
      <c r="J404" s="166">
        <v>0</v>
      </c>
      <c r="K404" s="166">
        <f>ROUND(E404*J404,2)</f>
        <v>0</v>
      </c>
      <c r="L404" s="166">
        <v>15</v>
      </c>
      <c r="M404" s="166">
        <f>G404*(1+L404/100)</f>
        <v>0</v>
      </c>
      <c r="N404" s="166">
        <v>1</v>
      </c>
      <c r="O404" s="166">
        <f>ROUND(E404*N404,2)</f>
        <v>25</v>
      </c>
      <c r="P404" s="166">
        <v>0</v>
      </c>
      <c r="Q404" s="166">
        <f>ROUND(E404*P404,2)</f>
        <v>0</v>
      </c>
      <c r="R404" s="166" t="s">
        <v>333</v>
      </c>
      <c r="S404" s="166" t="s">
        <v>129</v>
      </c>
      <c r="T404" s="166" t="s">
        <v>141</v>
      </c>
      <c r="U404" s="166">
        <v>0</v>
      </c>
      <c r="V404" s="166">
        <f>ROUND(E404*U404,2)</f>
        <v>0</v>
      </c>
      <c r="W404" s="166"/>
      <c r="X404" s="166" t="s">
        <v>327</v>
      </c>
      <c r="Y404" s="161"/>
      <c r="Z404" s="161"/>
      <c r="AA404" s="161"/>
      <c r="AB404" s="161"/>
      <c r="AC404" s="161"/>
      <c r="AD404" s="161"/>
      <c r="AE404" s="161"/>
      <c r="AF404" s="161"/>
      <c r="AG404" s="161" t="s">
        <v>328</v>
      </c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  <c r="BB404" s="161"/>
      <c r="BC404" s="161"/>
      <c r="BD404" s="161"/>
      <c r="BE404" s="161"/>
      <c r="BF404" s="161"/>
      <c r="BG404" s="161"/>
      <c r="BH404" s="161"/>
    </row>
    <row r="405" spans="1:60" outlineLevel="1" x14ac:dyDescent="0.2">
      <c r="A405" s="184">
        <v>176</v>
      </c>
      <c r="B405" s="185" t="s">
        <v>581</v>
      </c>
      <c r="C405" s="193" t="s">
        <v>582</v>
      </c>
      <c r="D405" s="186" t="s">
        <v>244</v>
      </c>
      <c r="E405" s="187">
        <v>1</v>
      </c>
      <c r="F405" s="188"/>
      <c r="G405" s="189">
        <f>ROUND(E405*F405,2)</f>
        <v>0</v>
      </c>
      <c r="H405" s="166">
        <v>0</v>
      </c>
      <c r="I405" s="166">
        <f>ROUND(E405*H405,2)</f>
        <v>0</v>
      </c>
      <c r="J405" s="166">
        <v>5000</v>
      </c>
      <c r="K405" s="166">
        <f>ROUND(E405*J405,2)</f>
        <v>5000</v>
      </c>
      <c r="L405" s="166">
        <v>15</v>
      </c>
      <c r="M405" s="166">
        <f>G405*(1+L405/100)</f>
        <v>0</v>
      </c>
      <c r="N405" s="166">
        <v>0</v>
      </c>
      <c r="O405" s="166">
        <f>ROUND(E405*N405,2)</f>
        <v>0</v>
      </c>
      <c r="P405" s="166">
        <v>0</v>
      </c>
      <c r="Q405" s="166">
        <f>ROUND(E405*P405,2)</f>
        <v>0</v>
      </c>
      <c r="R405" s="166"/>
      <c r="S405" s="166" t="s">
        <v>190</v>
      </c>
      <c r="T405" s="166" t="s">
        <v>141</v>
      </c>
      <c r="U405" s="166">
        <v>0</v>
      </c>
      <c r="V405" s="166">
        <f>ROUND(E405*U405,2)</f>
        <v>0</v>
      </c>
      <c r="W405" s="166"/>
      <c r="X405" s="166" t="s">
        <v>193</v>
      </c>
      <c r="Y405" s="161"/>
      <c r="Z405" s="161"/>
      <c r="AA405" s="161"/>
      <c r="AB405" s="161"/>
      <c r="AC405" s="161"/>
      <c r="AD405" s="161"/>
      <c r="AE405" s="161"/>
      <c r="AF405" s="161"/>
      <c r="AG405" s="161" t="s">
        <v>194</v>
      </c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</row>
    <row r="406" spans="1:60" x14ac:dyDescent="0.2">
      <c r="A406" s="172" t="s">
        <v>124</v>
      </c>
      <c r="B406" s="173" t="s">
        <v>94</v>
      </c>
      <c r="C406" s="190" t="s">
        <v>95</v>
      </c>
      <c r="D406" s="174"/>
      <c r="E406" s="175"/>
      <c r="F406" s="176"/>
      <c r="G406" s="177">
        <f>SUMIF(AG407:AG410,"&lt;&gt;NOR",G407:G410)</f>
        <v>0</v>
      </c>
      <c r="H406" s="171"/>
      <c r="I406" s="171">
        <f>SUM(I407:I410)</f>
        <v>650.14</v>
      </c>
      <c r="J406" s="171"/>
      <c r="K406" s="171">
        <f>SUM(K407:K410)</f>
        <v>668.86</v>
      </c>
      <c r="L406" s="171"/>
      <c r="M406" s="171">
        <f>SUM(M407:M410)</f>
        <v>0</v>
      </c>
      <c r="N406" s="171"/>
      <c r="O406" s="171">
        <f>SUM(O407:O410)</f>
        <v>0</v>
      </c>
      <c r="P406" s="171"/>
      <c r="Q406" s="171">
        <f>SUM(Q407:Q410)</f>
        <v>0</v>
      </c>
      <c r="R406" s="171"/>
      <c r="S406" s="171"/>
      <c r="T406" s="171"/>
      <c r="U406" s="171"/>
      <c r="V406" s="171">
        <f>SUM(V407:V410)</f>
        <v>1.35</v>
      </c>
      <c r="W406" s="171"/>
      <c r="X406" s="171"/>
      <c r="AG406" t="s">
        <v>125</v>
      </c>
    </row>
    <row r="407" spans="1:60" outlineLevel="1" x14ac:dyDescent="0.2">
      <c r="A407" s="184">
        <v>177</v>
      </c>
      <c r="B407" s="185" t="s">
        <v>583</v>
      </c>
      <c r="C407" s="193" t="s">
        <v>584</v>
      </c>
      <c r="D407" s="186" t="s">
        <v>224</v>
      </c>
      <c r="E407" s="187">
        <v>2</v>
      </c>
      <c r="F407" s="188"/>
      <c r="G407" s="189">
        <f>ROUND(E407*F407,2)</f>
        <v>0</v>
      </c>
      <c r="H407" s="166">
        <v>75.069999999999993</v>
      </c>
      <c r="I407" s="166">
        <f>ROUND(E407*H407,2)</f>
        <v>150.13999999999999</v>
      </c>
      <c r="J407" s="166">
        <v>116.43</v>
      </c>
      <c r="K407" s="166">
        <f>ROUND(E407*J407,2)</f>
        <v>232.86</v>
      </c>
      <c r="L407" s="166">
        <v>15</v>
      </c>
      <c r="M407" s="166">
        <f>G407*(1+L407/100)</f>
        <v>0</v>
      </c>
      <c r="N407" s="166">
        <v>0</v>
      </c>
      <c r="O407" s="166">
        <f>ROUND(E407*N407,2)</f>
        <v>0</v>
      </c>
      <c r="P407" s="166">
        <v>0</v>
      </c>
      <c r="Q407" s="166">
        <f>ROUND(E407*P407,2)</f>
        <v>0</v>
      </c>
      <c r="R407" s="166"/>
      <c r="S407" s="166" t="s">
        <v>129</v>
      </c>
      <c r="T407" s="166" t="s">
        <v>129</v>
      </c>
      <c r="U407" s="166">
        <v>0.23599999999999999</v>
      </c>
      <c r="V407" s="166">
        <f>ROUND(E407*U407,2)</f>
        <v>0.47</v>
      </c>
      <c r="W407" s="166"/>
      <c r="X407" s="166" t="s">
        <v>130</v>
      </c>
      <c r="Y407" s="161"/>
      <c r="Z407" s="161"/>
      <c r="AA407" s="161"/>
      <c r="AB407" s="161"/>
      <c r="AC407" s="161"/>
      <c r="AD407" s="161"/>
      <c r="AE407" s="161"/>
      <c r="AF407" s="161"/>
      <c r="AG407" s="161" t="s">
        <v>131</v>
      </c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</row>
    <row r="408" spans="1:60" outlineLevel="1" x14ac:dyDescent="0.2">
      <c r="A408" s="184">
        <v>178</v>
      </c>
      <c r="B408" s="185" t="s">
        <v>585</v>
      </c>
      <c r="C408" s="193" t="s">
        <v>586</v>
      </c>
      <c r="D408" s="186" t="s">
        <v>224</v>
      </c>
      <c r="E408" s="187">
        <v>1</v>
      </c>
      <c r="F408" s="188"/>
      <c r="G408" s="189">
        <f>ROUND(E408*F408,2)</f>
        <v>0</v>
      </c>
      <c r="H408" s="166">
        <v>0</v>
      </c>
      <c r="I408" s="166">
        <f>ROUND(E408*H408,2)</f>
        <v>0</v>
      </c>
      <c r="J408" s="166">
        <v>237</v>
      </c>
      <c r="K408" s="166">
        <f>ROUND(E408*J408,2)</f>
        <v>237</v>
      </c>
      <c r="L408" s="166">
        <v>15</v>
      </c>
      <c r="M408" s="166">
        <f>G408*(1+L408/100)</f>
        <v>0</v>
      </c>
      <c r="N408" s="166">
        <v>0</v>
      </c>
      <c r="O408" s="166">
        <f>ROUND(E408*N408,2)</f>
        <v>0</v>
      </c>
      <c r="P408" s="166">
        <v>0</v>
      </c>
      <c r="Q408" s="166">
        <f>ROUND(E408*P408,2)</f>
        <v>0</v>
      </c>
      <c r="R408" s="166"/>
      <c r="S408" s="166" t="s">
        <v>129</v>
      </c>
      <c r="T408" s="166" t="s">
        <v>129</v>
      </c>
      <c r="U408" s="166">
        <v>0.48</v>
      </c>
      <c r="V408" s="166">
        <f>ROUND(E408*U408,2)</f>
        <v>0.48</v>
      </c>
      <c r="W408" s="166"/>
      <c r="X408" s="166" t="s">
        <v>130</v>
      </c>
      <c r="Y408" s="161"/>
      <c r="Z408" s="161"/>
      <c r="AA408" s="161"/>
      <c r="AB408" s="161"/>
      <c r="AC408" s="161"/>
      <c r="AD408" s="161"/>
      <c r="AE408" s="161"/>
      <c r="AF408" s="161"/>
      <c r="AG408" s="161" t="s">
        <v>131</v>
      </c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</row>
    <row r="409" spans="1:60" outlineLevel="1" x14ac:dyDescent="0.2">
      <c r="A409" s="184">
        <v>179</v>
      </c>
      <c r="B409" s="185" t="s">
        <v>587</v>
      </c>
      <c r="C409" s="193" t="s">
        <v>588</v>
      </c>
      <c r="D409" s="186" t="s">
        <v>224</v>
      </c>
      <c r="E409" s="187">
        <v>2</v>
      </c>
      <c r="F409" s="188"/>
      <c r="G409" s="189">
        <f>ROUND(E409*F409,2)</f>
        <v>0</v>
      </c>
      <c r="H409" s="166">
        <v>0</v>
      </c>
      <c r="I409" s="166">
        <f>ROUND(E409*H409,2)</f>
        <v>0</v>
      </c>
      <c r="J409" s="166">
        <v>99.5</v>
      </c>
      <c r="K409" s="166">
        <f>ROUND(E409*J409,2)</f>
        <v>199</v>
      </c>
      <c r="L409" s="166">
        <v>15</v>
      </c>
      <c r="M409" s="166">
        <f>G409*(1+L409/100)</f>
        <v>0</v>
      </c>
      <c r="N409" s="166">
        <v>0</v>
      </c>
      <c r="O409" s="166">
        <f>ROUND(E409*N409,2)</f>
        <v>0</v>
      </c>
      <c r="P409" s="166">
        <v>0</v>
      </c>
      <c r="Q409" s="166">
        <f>ROUND(E409*P409,2)</f>
        <v>0</v>
      </c>
      <c r="R409" s="166"/>
      <c r="S409" s="166" t="s">
        <v>129</v>
      </c>
      <c r="T409" s="166" t="s">
        <v>129</v>
      </c>
      <c r="U409" s="166">
        <v>0.20166999999999999</v>
      </c>
      <c r="V409" s="166">
        <f>ROUND(E409*U409,2)</f>
        <v>0.4</v>
      </c>
      <c r="W409" s="166"/>
      <c r="X409" s="166" t="s">
        <v>130</v>
      </c>
      <c r="Y409" s="161"/>
      <c r="Z409" s="161"/>
      <c r="AA409" s="161"/>
      <c r="AB409" s="161"/>
      <c r="AC409" s="161"/>
      <c r="AD409" s="161"/>
      <c r="AE409" s="161"/>
      <c r="AF409" s="161"/>
      <c r="AG409" s="161" t="s">
        <v>131</v>
      </c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</row>
    <row r="410" spans="1:60" outlineLevel="1" x14ac:dyDescent="0.2">
      <c r="A410" s="184">
        <v>180</v>
      </c>
      <c r="B410" s="185" t="s">
        <v>589</v>
      </c>
      <c r="C410" s="193" t="s">
        <v>590</v>
      </c>
      <c r="D410" s="186" t="s">
        <v>224</v>
      </c>
      <c r="E410" s="187">
        <v>2</v>
      </c>
      <c r="F410" s="188"/>
      <c r="G410" s="189">
        <f>ROUND(E410*F410,2)</f>
        <v>0</v>
      </c>
      <c r="H410" s="166">
        <v>250</v>
      </c>
      <c r="I410" s="166">
        <f>ROUND(E410*H410,2)</f>
        <v>500</v>
      </c>
      <c r="J410" s="166">
        <v>0</v>
      </c>
      <c r="K410" s="166">
        <f>ROUND(E410*J410,2)</f>
        <v>0</v>
      </c>
      <c r="L410" s="166">
        <v>15</v>
      </c>
      <c r="M410" s="166">
        <f>G410*(1+L410/100)</f>
        <v>0</v>
      </c>
      <c r="N410" s="166">
        <v>1.0000000000000001E-5</v>
      </c>
      <c r="O410" s="166">
        <f>ROUND(E410*N410,2)</f>
        <v>0</v>
      </c>
      <c r="P410" s="166">
        <v>0</v>
      </c>
      <c r="Q410" s="166">
        <f>ROUND(E410*P410,2)</f>
        <v>0</v>
      </c>
      <c r="R410" s="166" t="s">
        <v>333</v>
      </c>
      <c r="S410" s="166" t="s">
        <v>129</v>
      </c>
      <c r="T410" s="166" t="s">
        <v>141</v>
      </c>
      <c r="U410" s="166">
        <v>0</v>
      </c>
      <c r="V410" s="166">
        <f>ROUND(E410*U410,2)</f>
        <v>0</v>
      </c>
      <c r="W410" s="166"/>
      <c r="X410" s="166" t="s">
        <v>327</v>
      </c>
      <c r="Y410" s="161"/>
      <c r="Z410" s="161"/>
      <c r="AA410" s="161"/>
      <c r="AB410" s="161"/>
      <c r="AC410" s="161"/>
      <c r="AD410" s="161"/>
      <c r="AE410" s="161"/>
      <c r="AF410" s="161"/>
      <c r="AG410" s="161" t="s">
        <v>328</v>
      </c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</row>
    <row r="411" spans="1:60" x14ac:dyDescent="0.2">
      <c r="A411" s="172" t="s">
        <v>124</v>
      </c>
      <c r="B411" s="173" t="s">
        <v>96</v>
      </c>
      <c r="C411" s="190" t="s">
        <v>97</v>
      </c>
      <c r="D411" s="174"/>
      <c r="E411" s="175"/>
      <c r="F411" s="176"/>
      <c r="G411" s="177">
        <f>SUMIF(AG412:AG418,"&lt;&gt;NOR",G412:G418)</f>
        <v>0</v>
      </c>
      <c r="H411" s="171"/>
      <c r="I411" s="171">
        <f>SUM(I412:I418)</f>
        <v>0</v>
      </c>
      <c r="J411" s="171"/>
      <c r="K411" s="171">
        <f>SUM(K412:K418)</f>
        <v>7851.7000000000007</v>
      </c>
      <c r="L411" s="171"/>
      <c r="M411" s="171">
        <f>SUM(M412:M418)</f>
        <v>0</v>
      </c>
      <c r="N411" s="171"/>
      <c r="O411" s="171">
        <f>SUM(O412:O418)</f>
        <v>0</v>
      </c>
      <c r="P411" s="171"/>
      <c r="Q411" s="171">
        <f>SUM(Q412:Q418)</f>
        <v>0</v>
      </c>
      <c r="R411" s="171"/>
      <c r="S411" s="171"/>
      <c r="T411" s="171"/>
      <c r="U411" s="171"/>
      <c r="V411" s="171">
        <f>SUM(V412:V418)</f>
        <v>9</v>
      </c>
      <c r="W411" s="171"/>
      <c r="X411" s="171"/>
      <c r="AG411" t="s">
        <v>125</v>
      </c>
    </row>
    <row r="412" spans="1:60" outlineLevel="1" x14ac:dyDescent="0.2">
      <c r="A412" s="184">
        <v>181</v>
      </c>
      <c r="B412" s="185" t="s">
        <v>591</v>
      </c>
      <c r="C412" s="193" t="s">
        <v>592</v>
      </c>
      <c r="D412" s="186" t="s">
        <v>593</v>
      </c>
      <c r="E412" s="187">
        <v>4</v>
      </c>
      <c r="F412" s="188"/>
      <c r="G412" s="189">
        <f>ROUND(E412*F412,2)</f>
        <v>0</v>
      </c>
      <c r="H412" s="166">
        <v>0</v>
      </c>
      <c r="I412" s="166">
        <f>ROUND(E412*H412,2)</f>
        <v>0</v>
      </c>
      <c r="J412" s="166">
        <v>150</v>
      </c>
      <c r="K412" s="166">
        <f>ROUND(E412*J412,2)</f>
        <v>600</v>
      </c>
      <c r="L412" s="166">
        <v>15</v>
      </c>
      <c r="M412" s="166">
        <f>G412*(1+L412/100)</f>
        <v>0</v>
      </c>
      <c r="N412" s="166">
        <v>0</v>
      </c>
      <c r="O412" s="166">
        <f>ROUND(E412*N412,2)</f>
        <v>0</v>
      </c>
      <c r="P412" s="166">
        <v>0</v>
      </c>
      <c r="Q412" s="166">
        <f>ROUND(E412*P412,2)</f>
        <v>0</v>
      </c>
      <c r="R412" s="166"/>
      <c r="S412" s="166" t="s">
        <v>129</v>
      </c>
      <c r="T412" s="166" t="s">
        <v>141</v>
      </c>
      <c r="U412" s="166">
        <v>0</v>
      </c>
      <c r="V412" s="166">
        <f>ROUND(E412*U412,2)</f>
        <v>0</v>
      </c>
      <c r="W412" s="166"/>
      <c r="X412" s="166" t="s">
        <v>130</v>
      </c>
      <c r="Y412" s="161"/>
      <c r="Z412" s="161"/>
      <c r="AA412" s="161"/>
      <c r="AB412" s="161"/>
      <c r="AC412" s="161"/>
      <c r="AD412" s="161"/>
      <c r="AE412" s="161"/>
      <c r="AF412" s="161"/>
      <c r="AG412" s="161" t="s">
        <v>131</v>
      </c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</row>
    <row r="413" spans="1:60" outlineLevel="1" x14ac:dyDescent="0.2">
      <c r="A413" s="184">
        <v>182</v>
      </c>
      <c r="B413" s="185" t="s">
        <v>594</v>
      </c>
      <c r="C413" s="193" t="s">
        <v>595</v>
      </c>
      <c r="D413" s="186" t="s">
        <v>230</v>
      </c>
      <c r="E413" s="187">
        <v>3.2621199999999999</v>
      </c>
      <c r="F413" s="188"/>
      <c r="G413" s="189">
        <f>ROUND(E413*F413,2)</f>
        <v>0</v>
      </c>
      <c r="H413" s="166">
        <v>0</v>
      </c>
      <c r="I413" s="166">
        <f>ROUND(E413*H413,2)</f>
        <v>0</v>
      </c>
      <c r="J413" s="166">
        <v>168.5</v>
      </c>
      <c r="K413" s="166">
        <f>ROUND(E413*J413,2)</f>
        <v>549.66999999999996</v>
      </c>
      <c r="L413" s="166">
        <v>15</v>
      </c>
      <c r="M413" s="166">
        <f>G413*(1+L413/100)</f>
        <v>0</v>
      </c>
      <c r="N413" s="166">
        <v>0</v>
      </c>
      <c r="O413" s="166">
        <f>ROUND(E413*N413,2)</f>
        <v>0</v>
      </c>
      <c r="P413" s="166">
        <v>0</v>
      </c>
      <c r="Q413" s="166">
        <f>ROUND(E413*P413,2)</f>
        <v>0</v>
      </c>
      <c r="R413" s="166"/>
      <c r="S413" s="166" t="s">
        <v>129</v>
      </c>
      <c r="T413" s="166" t="s">
        <v>129</v>
      </c>
      <c r="U413" s="166">
        <v>0.27700000000000002</v>
      </c>
      <c r="V413" s="166">
        <f>ROUND(E413*U413,2)</f>
        <v>0.9</v>
      </c>
      <c r="W413" s="166"/>
      <c r="X413" s="166" t="s">
        <v>596</v>
      </c>
      <c r="Y413" s="161"/>
      <c r="Z413" s="161"/>
      <c r="AA413" s="161"/>
      <c r="AB413" s="161"/>
      <c r="AC413" s="161"/>
      <c r="AD413" s="161"/>
      <c r="AE413" s="161"/>
      <c r="AF413" s="161"/>
      <c r="AG413" s="161" t="s">
        <v>597</v>
      </c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</row>
    <row r="414" spans="1:60" outlineLevel="1" x14ac:dyDescent="0.2">
      <c r="A414" s="184">
        <v>183</v>
      </c>
      <c r="B414" s="185" t="s">
        <v>598</v>
      </c>
      <c r="C414" s="193" t="s">
        <v>599</v>
      </c>
      <c r="D414" s="186" t="s">
        <v>230</v>
      </c>
      <c r="E414" s="187">
        <v>3.2621199999999999</v>
      </c>
      <c r="F414" s="188"/>
      <c r="G414" s="189">
        <f>ROUND(E414*F414,2)</f>
        <v>0</v>
      </c>
      <c r="H414" s="166">
        <v>0</v>
      </c>
      <c r="I414" s="166">
        <f>ROUND(E414*H414,2)</f>
        <v>0</v>
      </c>
      <c r="J414" s="166">
        <v>234.5</v>
      </c>
      <c r="K414" s="166">
        <f>ROUND(E414*J414,2)</f>
        <v>764.97</v>
      </c>
      <c r="L414" s="166">
        <v>15</v>
      </c>
      <c r="M414" s="166">
        <f>G414*(1+L414/100)</f>
        <v>0</v>
      </c>
      <c r="N414" s="166">
        <v>0</v>
      </c>
      <c r="O414" s="166">
        <f>ROUND(E414*N414,2)</f>
        <v>0</v>
      </c>
      <c r="P414" s="166">
        <v>0</v>
      </c>
      <c r="Q414" s="166">
        <f>ROUND(E414*P414,2)</f>
        <v>0</v>
      </c>
      <c r="R414" s="166"/>
      <c r="S414" s="166" t="s">
        <v>129</v>
      </c>
      <c r="T414" s="166" t="s">
        <v>129</v>
      </c>
      <c r="U414" s="166">
        <v>0.49</v>
      </c>
      <c r="V414" s="166">
        <f>ROUND(E414*U414,2)</f>
        <v>1.6</v>
      </c>
      <c r="W414" s="166"/>
      <c r="X414" s="166" t="s">
        <v>596</v>
      </c>
      <c r="Y414" s="161"/>
      <c r="Z414" s="161"/>
      <c r="AA414" s="161"/>
      <c r="AB414" s="161"/>
      <c r="AC414" s="161"/>
      <c r="AD414" s="161"/>
      <c r="AE414" s="161"/>
      <c r="AF414" s="161"/>
      <c r="AG414" s="161" t="s">
        <v>597</v>
      </c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</row>
    <row r="415" spans="1:60" outlineLevel="1" x14ac:dyDescent="0.2">
      <c r="A415" s="184">
        <v>184</v>
      </c>
      <c r="B415" s="185" t="s">
        <v>600</v>
      </c>
      <c r="C415" s="193" t="s">
        <v>601</v>
      </c>
      <c r="D415" s="186" t="s">
        <v>230</v>
      </c>
      <c r="E415" s="187">
        <v>65.242419999999996</v>
      </c>
      <c r="F415" s="188"/>
      <c r="G415" s="189">
        <f>ROUND(E415*F415,2)</f>
        <v>0</v>
      </c>
      <c r="H415" s="166">
        <v>0</v>
      </c>
      <c r="I415" s="166">
        <f>ROUND(E415*H415,2)</f>
        <v>0</v>
      </c>
      <c r="J415" s="166">
        <v>16</v>
      </c>
      <c r="K415" s="166">
        <f>ROUND(E415*J415,2)</f>
        <v>1043.8800000000001</v>
      </c>
      <c r="L415" s="166">
        <v>15</v>
      </c>
      <c r="M415" s="166">
        <f>G415*(1+L415/100)</f>
        <v>0</v>
      </c>
      <c r="N415" s="166">
        <v>0</v>
      </c>
      <c r="O415" s="166">
        <f>ROUND(E415*N415,2)</f>
        <v>0</v>
      </c>
      <c r="P415" s="166">
        <v>0</v>
      </c>
      <c r="Q415" s="166">
        <f>ROUND(E415*P415,2)</f>
        <v>0</v>
      </c>
      <c r="R415" s="166"/>
      <c r="S415" s="166" t="s">
        <v>129</v>
      </c>
      <c r="T415" s="166" t="s">
        <v>129</v>
      </c>
      <c r="U415" s="166">
        <v>0</v>
      </c>
      <c r="V415" s="166">
        <f>ROUND(E415*U415,2)</f>
        <v>0</v>
      </c>
      <c r="W415" s="166"/>
      <c r="X415" s="166" t="s">
        <v>596</v>
      </c>
      <c r="Y415" s="161"/>
      <c r="Z415" s="161"/>
      <c r="AA415" s="161"/>
      <c r="AB415" s="161"/>
      <c r="AC415" s="161"/>
      <c r="AD415" s="161"/>
      <c r="AE415" s="161"/>
      <c r="AF415" s="161"/>
      <c r="AG415" s="161" t="s">
        <v>597</v>
      </c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</row>
    <row r="416" spans="1:60" outlineLevel="1" x14ac:dyDescent="0.2">
      <c r="A416" s="184">
        <v>185</v>
      </c>
      <c r="B416" s="185" t="s">
        <v>602</v>
      </c>
      <c r="C416" s="193" t="s">
        <v>603</v>
      </c>
      <c r="D416" s="186" t="s">
        <v>230</v>
      </c>
      <c r="E416" s="187">
        <v>3.2621199999999999</v>
      </c>
      <c r="F416" s="188"/>
      <c r="G416" s="189">
        <f>ROUND(E416*F416,2)</f>
        <v>0</v>
      </c>
      <c r="H416" s="166">
        <v>0</v>
      </c>
      <c r="I416" s="166">
        <f>ROUND(E416*H416,2)</f>
        <v>0</v>
      </c>
      <c r="J416" s="166">
        <v>331</v>
      </c>
      <c r="K416" s="166">
        <f>ROUND(E416*J416,2)</f>
        <v>1079.76</v>
      </c>
      <c r="L416" s="166">
        <v>15</v>
      </c>
      <c r="M416" s="166">
        <f>G416*(1+L416/100)</f>
        <v>0</v>
      </c>
      <c r="N416" s="166">
        <v>0</v>
      </c>
      <c r="O416" s="166">
        <f>ROUND(E416*N416,2)</f>
        <v>0</v>
      </c>
      <c r="P416" s="166">
        <v>0</v>
      </c>
      <c r="Q416" s="166">
        <f>ROUND(E416*P416,2)</f>
        <v>0</v>
      </c>
      <c r="R416" s="166"/>
      <c r="S416" s="166" t="s">
        <v>129</v>
      </c>
      <c r="T416" s="166" t="s">
        <v>129</v>
      </c>
      <c r="U416" s="166">
        <v>0.94199999999999995</v>
      </c>
      <c r="V416" s="166">
        <f>ROUND(E416*U416,2)</f>
        <v>3.07</v>
      </c>
      <c r="W416" s="166"/>
      <c r="X416" s="166" t="s">
        <v>596</v>
      </c>
      <c r="Y416" s="161"/>
      <c r="Z416" s="161"/>
      <c r="AA416" s="161"/>
      <c r="AB416" s="161"/>
      <c r="AC416" s="161"/>
      <c r="AD416" s="161"/>
      <c r="AE416" s="161"/>
      <c r="AF416" s="161"/>
      <c r="AG416" s="161" t="s">
        <v>597</v>
      </c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1"/>
      <c r="BG416" s="161"/>
      <c r="BH416" s="161"/>
    </row>
    <row r="417" spans="1:60" outlineLevel="1" x14ac:dyDescent="0.2">
      <c r="A417" s="184">
        <v>186</v>
      </c>
      <c r="B417" s="185" t="s">
        <v>604</v>
      </c>
      <c r="C417" s="193" t="s">
        <v>605</v>
      </c>
      <c r="D417" s="186" t="s">
        <v>230</v>
      </c>
      <c r="E417" s="187">
        <v>32.621209999999998</v>
      </c>
      <c r="F417" s="188"/>
      <c r="G417" s="189">
        <f>ROUND(E417*F417,2)</f>
        <v>0</v>
      </c>
      <c r="H417" s="166">
        <v>0</v>
      </c>
      <c r="I417" s="166">
        <f>ROUND(E417*H417,2)</f>
        <v>0</v>
      </c>
      <c r="J417" s="166">
        <v>36.9</v>
      </c>
      <c r="K417" s="166">
        <f>ROUND(E417*J417,2)</f>
        <v>1203.72</v>
      </c>
      <c r="L417" s="166">
        <v>15</v>
      </c>
      <c r="M417" s="166">
        <f>G417*(1+L417/100)</f>
        <v>0</v>
      </c>
      <c r="N417" s="166">
        <v>0</v>
      </c>
      <c r="O417" s="166">
        <f>ROUND(E417*N417,2)</f>
        <v>0</v>
      </c>
      <c r="P417" s="166">
        <v>0</v>
      </c>
      <c r="Q417" s="166">
        <f>ROUND(E417*P417,2)</f>
        <v>0</v>
      </c>
      <c r="R417" s="166"/>
      <c r="S417" s="166" t="s">
        <v>129</v>
      </c>
      <c r="T417" s="166" t="s">
        <v>129</v>
      </c>
      <c r="U417" s="166">
        <v>0.105</v>
      </c>
      <c r="V417" s="166">
        <f>ROUND(E417*U417,2)</f>
        <v>3.43</v>
      </c>
      <c r="W417" s="166"/>
      <c r="X417" s="166" t="s">
        <v>596</v>
      </c>
      <c r="Y417" s="161"/>
      <c r="Z417" s="161"/>
      <c r="AA417" s="161"/>
      <c r="AB417" s="161"/>
      <c r="AC417" s="161"/>
      <c r="AD417" s="161"/>
      <c r="AE417" s="161"/>
      <c r="AF417" s="161"/>
      <c r="AG417" s="161" t="s">
        <v>597</v>
      </c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1"/>
      <c r="BG417" s="161"/>
      <c r="BH417" s="161"/>
    </row>
    <row r="418" spans="1:60" outlineLevel="1" x14ac:dyDescent="0.2">
      <c r="A418" s="184">
        <v>187</v>
      </c>
      <c r="B418" s="185" t="s">
        <v>606</v>
      </c>
      <c r="C418" s="193" t="s">
        <v>607</v>
      </c>
      <c r="D418" s="186" t="s">
        <v>230</v>
      </c>
      <c r="E418" s="187">
        <v>3.2621199999999999</v>
      </c>
      <c r="F418" s="188"/>
      <c r="G418" s="189">
        <f>ROUND(E418*F418,2)</f>
        <v>0</v>
      </c>
      <c r="H418" s="166">
        <v>0</v>
      </c>
      <c r="I418" s="166">
        <f>ROUND(E418*H418,2)</f>
        <v>0</v>
      </c>
      <c r="J418" s="166">
        <v>800</v>
      </c>
      <c r="K418" s="166">
        <f>ROUND(E418*J418,2)</f>
        <v>2609.6999999999998</v>
      </c>
      <c r="L418" s="166">
        <v>15</v>
      </c>
      <c r="M418" s="166">
        <f>G418*(1+L418/100)</f>
        <v>0</v>
      </c>
      <c r="N418" s="166">
        <v>0</v>
      </c>
      <c r="O418" s="166">
        <f>ROUND(E418*N418,2)</f>
        <v>0</v>
      </c>
      <c r="P418" s="166">
        <v>0</v>
      </c>
      <c r="Q418" s="166">
        <f>ROUND(E418*P418,2)</f>
        <v>0</v>
      </c>
      <c r="R418" s="166"/>
      <c r="S418" s="166" t="s">
        <v>608</v>
      </c>
      <c r="T418" s="166" t="s">
        <v>141</v>
      </c>
      <c r="U418" s="166">
        <v>0</v>
      </c>
      <c r="V418" s="166">
        <f>ROUND(E418*U418,2)</f>
        <v>0</v>
      </c>
      <c r="W418" s="166"/>
      <c r="X418" s="166" t="s">
        <v>596</v>
      </c>
      <c r="Y418" s="161"/>
      <c r="Z418" s="161"/>
      <c r="AA418" s="161"/>
      <c r="AB418" s="161"/>
      <c r="AC418" s="161"/>
      <c r="AD418" s="161"/>
      <c r="AE418" s="161"/>
      <c r="AF418" s="161"/>
      <c r="AG418" s="161" t="s">
        <v>597</v>
      </c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</row>
    <row r="419" spans="1:60" x14ac:dyDescent="0.2">
      <c r="A419" s="172" t="s">
        <v>124</v>
      </c>
      <c r="B419" s="173" t="s">
        <v>98</v>
      </c>
      <c r="C419" s="190" t="s">
        <v>25</v>
      </c>
      <c r="D419" s="174"/>
      <c r="E419" s="175"/>
      <c r="F419" s="176"/>
      <c r="G419" s="177">
        <f>SUMIF(AG420:AG427,"&lt;&gt;NOR",G420:G427)</f>
        <v>0</v>
      </c>
      <c r="H419" s="171"/>
      <c r="I419" s="171">
        <f>SUM(I420:I427)</f>
        <v>0</v>
      </c>
      <c r="J419" s="171"/>
      <c r="K419" s="171">
        <f>SUM(K420:K427)</f>
        <v>9300</v>
      </c>
      <c r="L419" s="171"/>
      <c r="M419" s="171">
        <f>SUM(M420:M427)</f>
        <v>0</v>
      </c>
      <c r="N419" s="171"/>
      <c r="O419" s="171">
        <f>SUM(O420:O427)</f>
        <v>0</v>
      </c>
      <c r="P419" s="171"/>
      <c r="Q419" s="171">
        <f>SUM(Q420:Q427)</f>
        <v>0</v>
      </c>
      <c r="R419" s="171"/>
      <c r="S419" s="171"/>
      <c r="T419" s="171"/>
      <c r="U419" s="171"/>
      <c r="V419" s="171">
        <f>SUM(V420:V427)</f>
        <v>0</v>
      </c>
      <c r="W419" s="171"/>
      <c r="X419" s="171"/>
      <c r="AG419" t="s">
        <v>125</v>
      </c>
    </row>
    <row r="420" spans="1:60" outlineLevel="1" x14ac:dyDescent="0.2">
      <c r="A420" s="184">
        <v>188</v>
      </c>
      <c r="B420" s="185" t="s">
        <v>609</v>
      </c>
      <c r="C420" s="193" t="s">
        <v>610</v>
      </c>
      <c r="D420" s="186" t="s">
        <v>611</v>
      </c>
      <c r="E420" s="187">
        <v>1</v>
      </c>
      <c r="F420" s="188"/>
      <c r="G420" s="189">
        <f>ROUND(E420*F420,2)</f>
        <v>0</v>
      </c>
      <c r="H420" s="166">
        <v>0</v>
      </c>
      <c r="I420" s="166">
        <f>ROUND(E420*H420,2)</f>
        <v>0</v>
      </c>
      <c r="J420" s="166">
        <v>1500</v>
      </c>
      <c r="K420" s="166">
        <f>ROUND(E420*J420,2)</f>
        <v>1500</v>
      </c>
      <c r="L420" s="166">
        <v>15</v>
      </c>
      <c r="M420" s="166">
        <f>G420*(1+L420/100)</f>
        <v>0</v>
      </c>
      <c r="N420" s="166">
        <v>0</v>
      </c>
      <c r="O420" s="166">
        <f>ROUND(E420*N420,2)</f>
        <v>0</v>
      </c>
      <c r="P420" s="166">
        <v>0</v>
      </c>
      <c r="Q420" s="166">
        <f>ROUND(E420*P420,2)</f>
        <v>0</v>
      </c>
      <c r="R420" s="166"/>
      <c r="S420" s="166" t="s">
        <v>129</v>
      </c>
      <c r="T420" s="166" t="s">
        <v>141</v>
      </c>
      <c r="U420" s="166">
        <v>0</v>
      </c>
      <c r="V420" s="166">
        <f>ROUND(E420*U420,2)</f>
        <v>0</v>
      </c>
      <c r="W420" s="166"/>
      <c r="X420" s="166" t="s">
        <v>612</v>
      </c>
      <c r="Y420" s="161"/>
      <c r="Z420" s="161"/>
      <c r="AA420" s="161"/>
      <c r="AB420" s="161"/>
      <c r="AC420" s="161"/>
      <c r="AD420" s="161"/>
      <c r="AE420" s="161"/>
      <c r="AF420" s="161"/>
      <c r="AG420" s="161" t="s">
        <v>613</v>
      </c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1"/>
      <c r="BG420" s="161"/>
      <c r="BH420" s="161"/>
    </row>
    <row r="421" spans="1:60" outlineLevel="1" x14ac:dyDescent="0.2">
      <c r="A421" s="184">
        <v>189</v>
      </c>
      <c r="B421" s="185" t="s">
        <v>614</v>
      </c>
      <c r="C421" s="193" t="s">
        <v>615</v>
      </c>
      <c r="D421" s="186" t="s">
        <v>611</v>
      </c>
      <c r="E421" s="187">
        <v>1</v>
      </c>
      <c r="F421" s="188"/>
      <c r="G421" s="189">
        <f>ROUND(E421*F421,2)</f>
        <v>0</v>
      </c>
      <c r="H421" s="166">
        <v>0</v>
      </c>
      <c r="I421" s="166">
        <f>ROUND(E421*H421,2)</f>
        <v>0</v>
      </c>
      <c r="J421" s="166">
        <v>500</v>
      </c>
      <c r="K421" s="166">
        <f>ROUND(E421*J421,2)</f>
        <v>500</v>
      </c>
      <c r="L421" s="166">
        <v>15</v>
      </c>
      <c r="M421" s="166">
        <f>G421*(1+L421/100)</f>
        <v>0</v>
      </c>
      <c r="N421" s="166">
        <v>0</v>
      </c>
      <c r="O421" s="166">
        <f>ROUND(E421*N421,2)</f>
        <v>0</v>
      </c>
      <c r="P421" s="166">
        <v>0</v>
      </c>
      <c r="Q421" s="166">
        <f>ROUND(E421*P421,2)</f>
        <v>0</v>
      </c>
      <c r="R421" s="166"/>
      <c r="S421" s="166" t="s">
        <v>129</v>
      </c>
      <c r="T421" s="166" t="s">
        <v>141</v>
      </c>
      <c r="U421" s="166">
        <v>0</v>
      </c>
      <c r="V421" s="166">
        <f>ROUND(E421*U421,2)</f>
        <v>0</v>
      </c>
      <c r="W421" s="166"/>
      <c r="X421" s="166" t="s">
        <v>612</v>
      </c>
      <c r="Y421" s="161"/>
      <c r="Z421" s="161"/>
      <c r="AA421" s="161"/>
      <c r="AB421" s="161"/>
      <c r="AC421" s="161"/>
      <c r="AD421" s="161"/>
      <c r="AE421" s="161"/>
      <c r="AF421" s="161"/>
      <c r="AG421" s="161" t="s">
        <v>613</v>
      </c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</row>
    <row r="422" spans="1:60" outlineLevel="1" x14ac:dyDescent="0.2">
      <c r="A422" s="184">
        <v>190</v>
      </c>
      <c r="B422" s="185" t="s">
        <v>616</v>
      </c>
      <c r="C422" s="193" t="s">
        <v>617</v>
      </c>
      <c r="D422" s="186" t="s">
        <v>611</v>
      </c>
      <c r="E422" s="187">
        <v>1</v>
      </c>
      <c r="F422" s="188"/>
      <c r="G422" s="189">
        <f>ROUND(E422*F422,2)</f>
        <v>0</v>
      </c>
      <c r="H422" s="166">
        <v>0</v>
      </c>
      <c r="I422" s="166">
        <f>ROUND(E422*H422,2)</f>
        <v>0</v>
      </c>
      <c r="J422" s="166">
        <v>1000</v>
      </c>
      <c r="K422" s="166">
        <f>ROUND(E422*J422,2)</f>
        <v>1000</v>
      </c>
      <c r="L422" s="166">
        <v>15</v>
      </c>
      <c r="M422" s="166">
        <f>G422*(1+L422/100)</f>
        <v>0</v>
      </c>
      <c r="N422" s="166">
        <v>0</v>
      </c>
      <c r="O422" s="166">
        <f>ROUND(E422*N422,2)</f>
        <v>0</v>
      </c>
      <c r="P422" s="166">
        <v>0</v>
      </c>
      <c r="Q422" s="166">
        <f>ROUND(E422*P422,2)</f>
        <v>0</v>
      </c>
      <c r="R422" s="166"/>
      <c r="S422" s="166" t="s">
        <v>129</v>
      </c>
      <c r="T422" s="166" t="s">
        <v>141</v>
      </c>
      <c r="U422" s="166">
        <v>0</v>
      </c>
      <c r="V422" s="166">
        <f>ROUND(E422*U422,2)</f>
        <v>0</v>
      </c>
      <c r="W422" s="166"/>
      <c r="X422" s="166" t="s">
        <v>612</v>
      </c>
      <c r="Y422" s="161"/>
      <c r="Z422" s="161"/>
      <c r="AA422" s="161"/>
      <c r="AB422" s="161"/>
      <c r="AC422" s="161"/>
      <c r="AD422" s="161"/>
      <c r="AE422" s="161"/>
      <c r="AF422" s="161"/>
      <c r="AG422" s="161" t="s">
        <v>613</v>
      </c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</row>
    <row r="423" spans="1:60" outlineLevel="1" x14ac:dyDescent="0.2">
      <c r="A423" s="184">
        <v>191</v>
      </c>
      <c r="B423" s="185" t="s">
        <v>618</v>
      </c>
      <c r="C423" s="193" t="s">
        <v>619</v>
      </c>
      <c r="D423" s="186" t="s">
        <v>611</v>
      </c>
      <c r="E423" s="187">
        <v>1</v>
      </c>
      <c r="F423" s="188"/>
      <c r="G423" s="189">
        <f>ROUND(E423*F423,2)</f>
        <v>0</v>
      </c>
      <c r="H423" s="166">
        <v>0</v>
      </c>
      <c r="I423" s="166">
        <f>ROUND(E423*H423,2)</f>
        <v>0</v>
      </c>
      <c r="J423" s="166">
        <v>1500</v>
      </c>
      <c r="K423" s="166">
        <f>ROUND(E423*J423,2)</f>
        <v>1500</v>
      </c>
      <c r="L423" s="166">
        <v>15</v>
      </c>
      <c r="M423" s="166">
        <f>G423*(1+L423/100)</f>
        <v>0</v>
      </c>
      <c r="N423" s="166">
        <v>0</v>
      </c>
      <c r="O423" s="166">
        <f>ROUND(E423*N423,2)</f>
        <v>0</v>
      </c>
      <c r="P423" s="166">
        <v>0</v>
      </c>
      <c r="Q423" s="166">
        <f>ROUND(E423*P423,2)</f>
        <v>0</v>
      </c>
      <c r="R423" s="166"/>
      <c r="S423" s="166" t="s">
        <v>129</v>
      </c>
      <c r="T423" s="166" t="s">
        <v>141</v>
      </c>
      <c r="U423" s="166">
        <v>0</v>
      </c>
      <c r="V423" s="166">
        <f>ROUND(E423*U423,2)</f>
        <v>0</v>
      </c>
      <c r="W423" s="166"/>
      <c r="X423" s="166" t="s">
        <v>612</v>
      </c>
      <c r="Y423" s="161"/>
      <c r="Z423" s="161"/>
      <c r="AA423" s="161"/>
      <c r="AB423" s="161"/>
      <c r="AC423" s="161"/>
      <c r="AD423" s="161"/>
      <c r="AE423" s="161"/>
      <c r="AF423" s="161"/>
      <c r="AG423" s="161" t="s">
        <v>613</v>
      </c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</row>
    <row r="424" spans="1:60" outlineLevel="1" x14ac:dyDescent="0.2">
      <c r="A424" s="184">
        <v>192</v>
      </c>
      <c r="B424" s="185" t="s">
        <v>620</v>
      </c>
      <c r="C424" s="193" t="s">
        <v>621</v>
      </c>
      <c r="D424" s="186" t="s">
        <v>611</v>
      </c>
      <c r="E424" s="187">
        <v>1</v>
      </c>
      <c r="F424" s="188"/>
      <c r="G424" s="189">
        <f>ROUND(E424*F424,2)</f>
        <v>0</v>
      </c>
      <c r="H424" s="166">
        <v>0</v>
      </c>
      <c r="I424" s="166">
        <f>ROUND(E424*H424,2)</f>
        <v>0</v>
      </c>
      <c r="J424" s="166">
        <v>500</v>
      </c>
      <c r="K424" s="166">
        <f>ROUND(E424*J424,2)</f>
        <v>500</v>
      </c>
      <c r="L424" s="166">
        <v>15</v>
      </c>
      <c r="M424" s="166">
        <f>G424*(1+L424/100)</f>
        <v>0</v>
      </c>
      <c r="N424" s="166">
        <v>0</v>
      </c>
      <c r="O424" s="166">
        <f>ROUND(E424*N424,2)</f>
        <v>0</v>
      </c>
      <c r="P424" s="166">
        <v>0</v>
      </c>
      <c r="Q424" s="166">
        <f>ROUND(E424*P424,2)</f>
        <v>0</v>
      </c>
      <c r="R424" s="166"/>
      <c r="S424" s="166" t="s">
        <v>190</v>
      </c>
      <c r="T424" s="166" t="s">
        <v>141</v>
      </c>
      <c r="U424" s="166">
        <v>0</v>
      </c>
      <c r="V424" s="166">
        <f>ROUND(E424*U424,2)</f>
        <v>0</v>
      </c>
      <c r="W424" s="166"/>
      <c r="X424" s="166" t="s">
        <v>612</v>
      </c>
      <c r="Y424" s="161"/>
      <c r="Z424" s="161"/>
      <c r="AA424" s="161"/>
      <c r="AB424" s="161"/>
      <c r="AC424" s="161"/>
      <c r="AD424" s="161"/>
      <c r="AE424" s="161"/>
      <c r="AF424" s="161"/>
      <c r="AG424" s="161" t="s">
        <v>613</v>
      </c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</row>
    <row r="425" spans="1:60" outlineLevel="1" x14ac:dyDescent="0.2">
      <c r="A425" s="184">
        <v>193</v>
      </c>
      <c r="B425" s="185" t="s">
        <v>622</v>
      </c>
      <c r="C425" s="193" t="s">
        <v>623</v>
      </c>
      <c r="D425" s="186" t="s">
        <v>611</v>
      </c>
      <c r="E425" s="187">
        <v>1</v>
      </c>
      <c r="F425" s="188"/>
      <c r="G425" s="189">
        <f>ROUND(E425*F425,2)</f>
        <v>0</v>
      </c>
      <c r="H425" s="166">
        <v>0</v>
      </c>
      <c r="I425" s="166">
        <f>ROUND(E425*H425,2)</f>
        <v>0</v>
      </c>
      <c r="J425" s="166">
        <v>1000</v>
      </c>
      <c r="K425" s="166">
        <f>ROUND(E425*J425,2)</f>
        <v>1000</v>
      </c>
      <c r="L425" s="166">
        <v>15</v>
      </c>
      <c r="M425" s="166">
        <f>G425*(1+L425/100)</f>
        <v>0</v>
      </c>
      <c r="N425" s="166">
        <v>0</v>
      </c>
      <c r="O425" s="166">
        <f>ROUND(E425*N425,2)</f>
        <v>0</v>
      </c>
      <c r="P425" s="166">
        <v>0</v>
      </c>
      <c r="Q425" s="166">
        <f>ROUND(E425*P425,2)</f>
        <v>0</v>
      </c>
      <c r="R425" s="166"/>
      <c r="S425" s="166" t="s">
        <v>190</v>
      </c>
      <c r="T425" s="166" t="s">
        <v>141</v>
      </c>
      <c r="U425" s="166">
        <v>0</v>
      </c>
      <c r="V425" s="166">
        <f>ROUND(E425*U425,2)</f>
        <v>0</v>
      </c>
      <c r="W425" s="166"/>
      <c r="X425" s="166" t="s">
        <v>612</v>
      </c>
      <c r="Y425" s="161"/>
      <c r="Z425" s="161"/>
      <c r="AA425" s="161"/>
      <c r="AB425" s="161"/>
      <c r="AC425" s="161"/>
      <c r="AD425" s="161"/>
      <c r="AE425" s="161"/>
      <c r="AF425" s="161"/>
      <c r="AG425" s="161" t="s">
        <v>613</v>
      </c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</row>
    <row r="426" spans="1:60" outlineLevel="1" x14ac:dyDescent="0.2">
      <c r="A426" s="184">
        <v>194</v>
      </c>
      <c r="B426" s="185" t="s">
        <v>624</v>
      </c>
      <c r="C426" s="193" t="s">
        <v>625</v>
      </c>
      <c r="D426" s="186" t="s">
        <v>611</v>
      </c>
      <c r="E426" s="187">
        <v>1</v>
      </c>
      <c r="F426" s="188"/>
      <c r="G426" s="189">
        <f>ROUND(E426*F426,2)</f>
        <v>0</v>
      </c>
      <c r="H426" s="166">
        <v>0</v>
      </c>
      <c r="I426" s="166">
        <f>ROUND(E426*H426,2)</f>
        <v>0</v>
      </c>
      <c r="J426" s="166">
        <v>3000</v>
      </c>
      <c r="K426" s="166">
        <f>ROUND(E426*J426,2)</f>
        <v>3000</v>
      </c>
      <c r="L426" s="166">
        <v>15</v>
      </c>
      <c r="M426" s="166">
        <f>G426*(1+L426/100)</f>
        <v>0</v>
      </c>
      <c r="N426" s="166">
        <v>0</v>
      </c>
      <c r="O426" s="166">
        <f>ROUND(E426*N426,2)</f>
        <v>0</v>
      </c>
      <c r="P426" s="166">
        <v>0</v>
      </c>
      <c r="Q426" s="166">
        <f>ROUND(E426*P426,2)</f>
        <v>0</v>
      </c>
      <c r="R426" s="166"/>
      <c r="S426" s="166" t="s">
        <v>190</v>
      </c>
      <c r="T426" s="166" t="s">
        <v>141</v>
      </c>
      <c r="U426" s="166">
        <v>0</v>
      </c>
      <c r="V426" s="166">
        <f>ROUND(E426*U426,2)</f>
        <v>0</v>
      </c>
      <c r="W426" s="166"/>
      <c r="X426" s="166" t="s">
        <v>612</v>
      </c>
      <c r="Y426" s="161"/>
      <c r="Z426" s="161"/>
      <c r="AA426" s="161"/>
      <c r="AB426" s="161"/>
      <c r="AC426" s="161"/>
      <c r="AD426" s="161"/>
      <c r="AE426" s="161"/>
      <c r="AF426" s="161"/>
      <c r="AG426" s="161" t="s">
        <v>613</v>
      </c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</row>
    <row r="427" spans="1:60" outlineLevel="1" x14ac:dyDescent="0.2">
      <c r="A427" s="178">
        <v>195</v>
      </c>
      <c r="B427" s="179" t="s">
        <v>626</v>
      </c>
      <c r="C427" s="191" t="s">
        <v>627</v>
      </c>
      <c r="D427" s="180" t="s">
        <v>611</v>
      </c>
      <c r="E427" s="181">
        <v>1</v>
      </c>
      <c r="F427" s="182"/>
      <c r="G427" s="183">
        <f>ROUND(E427*F427,2)</f>
        <v>0</v>
      </c>
      <c r="H427" s="166">
        <v>0</v>
      </c>
      <c r="I427" s="166">
        <f>ROUND(E427*H427,2)</f>
        <v>0</v>
      </c>
      <c r="J427" s="166">
        <v>300</v>
      </c>
      <c r="K427" s="166">
        <f>ROUND(E427*J427,2)</f>
        <v>300</v>
      </c>
      <c r="L427" s="166">
        <v>15</v>
      </c>
      <c r="M427" s="166">
        <f>G427*(1+L427/100)</f>
        <v>0</v>
      </c>
      <c r="N427" s="166">
        <v>0</v>
      </c>
      <c r="O427" s="166">
        <f>ROUND(E427*N427,2)</f>
        <v>0</v>
      </c>
      <c r="P427" s="166">
        <v>0</v>
      </c>
      <c r="Q427" s="166">
        <f>ROUND(E427*P427,2)</f>
        <v>0</v>
      </c>
      <c r="R427" s="166"/>
      <c r="S427" s="166" t="s">
        <v>190</v>
      </c>
      <c r="T427" s="166" t="s">
        <v>141</v>
      </c>
      <c r="U427" s="166">
        <v>0</v>
      </c>
      <c r="V427" s="166">
        <f>ROUND(E427*U427,2)</f>
        <v>0</v>
      </c>
      <c r="W427" s="166"/>
      <c r="X427" s="166" t="s">
        <v>612</v>
      </c>
      <c r="Y427" s="161"/>
      <c r="Z427" s="161"/>
      <c r="AA427" s="161"/>
      <c r="AB427" s="161"/>
      <c r="AC427" s="161"/>
      <c r="AD427" s="161"/>
      <c r="AE427" s="161"/>
      <c r="AF427" s="161"/>
      <c r="AG427" s="161" t="s">
        <v>613</v>
      </c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</row>
    <row r="428" spans="1:60" x14ac:dyDescent="0.2">
      <c r="A428" s="3"/>
      <c r="B428" s="4"/>
      <c r="C428" s="196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AE428">
        <v>15</v>
      </c>
      <c r="AF428">
        <v>21</v>
      </c>
      <c r="AG428" t="s">
        <v>111</v>
      </c>
    </row>
    <row r="429" spans="1:60" x14ac:dyDescent="0.2">
      <c r="C429" s="197"/>
      <c r="D429" s="10"/>
      <c r="AG429" t="s">
        <v>628</v>
      </c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27" xr:uid="{A7DE76DC-7F83-4CC2-AB7A-6750BB65BE82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2022-12-07T17:15:22Z</dcterms:modified>
</cp:coreProperties>
</file>