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AD36B0B4-56BB-435A-93FD-8C43891B40D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P1'!$A$9:$V$402</definedName>
    <definedName name="_xlnm._FilterDatabase" localSheetId="3" hidden="1">'SO 01 Pol'!$A$9:$V$411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P1'!$A$1:$X$404</definedName>
    <definedName name="_xlnm.Print_Area" localSheetId="5">'SO 01 P2'!$A$1:$X$18</definedName>
    <definedName name="_xlnm.Print_Area" localSheetId="3">'SO 01 Pol'!$A$1:$X$413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9" i="13"/>
  <c r="I9" i="13"/>
  <c r="K9" i="13"/>
  <c r="O9" i="13"/>
  <c r="Q9" i="13"/>
  <c r="V9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2" i="13"/>
  <c r="M22" i="13" s="1"/>
  <c r="M21" i="13" s="1"/>
  <c r="I22" i="13"/>
  <c r="I21" i="13" s="1"/>
  <c r="K22" i="13"/>
  <c r="K21" i="13" s="1"/>
  <c r="O22" i="13"/>
  <c r="O21" i="13" s="1"/>
  <c r="Q22" i="13"/>
  <c r="Q21" i="13" s="1"/>
  <c r="V22" i="13"/>
  <c r="V21" i="13" s="1"/>
  <c r="G25" i="13"/>
  <c r="I25" i="13"/>
  <c r="K25" i="13"/>
  <c r="O25" i="13"/>
  <c r="Q25" i="13"/>
  <c r="V25" i="13"/>
  <c r="G30" i="13"/>
  <c r="M30" i="13" s="1"/>
  <c r="I30" i="13"/>
  <c r="K30" i="13"/>
  <c r="K24" i="13" s="1"/>
  <c r="O30" i="13"/>
  <c r="Q30" i="13"/>
  <c r="V30" i="13"/>
  <c r="G32" i="13"/>
  <c r="M32" i="13" s="1"/>
  <c r="I32" i="13"/>
  <c r="K32" i="13"/>
  <c r="O32" i="13"/>
  <c r="Q32" i="13"/>
  <c r="V32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6" i="13"/>
  <c r="I56" i="13"/>
  <c r="K56" i="13"/>
  <c r="O56" i="13"/>
  <c r="O55" i="13" s="1"/>
  <c r="Q56" i="13"/>
  <c r="V56" i="13"/>
  <c r="G58" i="13"/>
  <c r="M58" i="13" s="1"/>
  <c r="I58" i="13"/>
  <c r="I55" i="13" s="1"/>
  <c r="K58" i="13"/>
  <c r="O58" i="13"/>
  <c r="Q58" i="13"/>
  <c r="V58" i="13"/>
  <c r="V55" i="13" s="1"/>
  <c r="G60" i="13"/>
  <c r="M60" i="13" s="1"/>
  <c r="I60" i="13"/>
  <c r="K60" i="13"/>
  <c r="O60" i="13"/>
  <c r="Q60" i="13"/>
  <c r="V60" i="13"/>
  <c r="G62" i="13"/>
  <c r="G63" i="13"/>
  <c r="M63" i="13" s="1"/>
  <c r="M62" i="13" s="1"/>
  <c r="I63" i="13"/>
  <c r="I62" i="13" s="1"/>
  <c r="K63" i="13"/>
  <c r="K62" i="13" s="1"/>
  <c r="O63" i="13"/>
  <c r="O62" i="13" s="1"/>
  <c r="Q63" i="13"/>
  <c r="Q62" i="13" s="1"/>
  <c r="V63" i="13"/>
  <c r="V62" i="13" s="1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84" i="13"/>
  <c r="M84" i="13" s="1"/>
  <c r="I84" i="13"/>
  <c r="K84" i="13"/>
  <c r="O84" i="13"/>
  <c r="Q84" i="13"/>
  <c r="V84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Q103" i="13"/>
  <c r="G104" i="13"/>
  <c r="G103" i="13" s="1"/>
  <c r="I104" i="13"/>
  <c r="I103" i="13" s="1"/>
  <c r="K104" i="13"/>
  <c r="K103" i="13" s="1"/>
  <c r="O104" i="13"/>
  <c r="O103" i="13" s="1"/>
  <c r="Q104" i="13"/>
  <c r="V104" i="13"/>
  <c r="V103" i="13" s="1"/>
  <c r="G106" i="13"/>
  <c r="M106" i="13" s="1"/>
  <c r="I106" i="13"/>
  <c r="K106" i="13"/>
  <c r="K105" i="13" s="1"/>
  <c r="O106" i="13"/>
  <c r="Q106" i="13"/>
  <c r="V106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M114" i="13" s="1"/>
  <c r="I115" i="13"/>
  <c r="I114" i="13" s="1"/>
  <c r="K115" i="13"/>
  <c r="K114" i="13" s="1"/>
  <c r="O115" i="13"/>
  <c r="O114" i="13" s="1"/>
  <c r="Q115" i="13"/>
  <c r="Q114" i="13" s="1"/>
  <c r="V115" i="13"/>
  <c r="V114" i="13" s="1"/>
  <c r="G117" i="13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8" i="13"/>
  <c r="M178" i="13" s="1"/>
  <c r="M177" i="13" s="1"/>
  <c r="I178" i="13"/>
  <c r="K178" i="13"/>
  <c r="O178" i="13"/>
  <c r="Q178" i="13"/>
  <c r="Q177" i="13" s="1"/>
  <c r="V178" i="13"/>
  <c r="G179" i="13"/>
  <c r="M179" i="13" s="1"/>
  <c r="I179" i="13"/>
  <c r="K179" i="13"/>
  <c r="O179" i="13"/>
  <c r="Q179" i="13"/>
  <c r="V179" i="13"/>
  <c r="G181" i="13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208" i="13"/>
  <c r="M208" i="13" s="1"/>
  <c r="I208" i="13"/>
  <c r="K208" i="13"/>
  <c r="O208" i="13"/>
  <c r="Q208" i="13"/>
  <c r="V208" i="13"/>
  <c r="G210" i="13"/>
  <c r="I210" i="13"/>
  <c r="K210" i="13"/>
  <c r="O210" i="13"/>
  <c r="Q210" i="13"/>
  <c r="V210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M227" i="13" s="1"/>
  <c r="I227" i="13"/>
  <c r="K227" i="13"/>
  <c r="O227" i="13"/>
  <c r="Q227" i="13"/>
  <c r="V227" i="13"/>
  <c r="G232" i="13"/>
  <c r="M232" i="13" s="1"/>
  <c r="I232" i="13"/>
  <c r="K232" i="13"/>
  <c r="O232" i="13"/>
  <c r="Q232" i="13"/>
  <c r="V232" i="13"/>
  <c r="G243" i="13"/>
  <c r="M243" i="13" s="1"/>
  <c r="I243" i="13"/>
  <c r="K243" i="13"/>
  <c r="O243" i="13"/>
  <c r="Q243" i="13"/>
  <c r="V243" i="13"/>
  <c r="G254" i="13"/>
  <c r="M254" i="13" s="1"/>
  <c r="I254" i="13"/>
  <c r="K254" i="13"/>
  <c r="O254" i="13"/>
  <c r="Q254" i="13"/>
  <c r="V254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9" i="13"/>
  <c r="M269" i="13" s="1"/>
  <c r="I269" i="13"/>
  <c r="K269" i="13"/>
  <c r="O269" i="13"/>
  <c r="Q269" i="13"/>
  <c r="V269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8" i="13"/>
  <c r="I278" i="13"/>
  <c r="K278" i="13"/>
  <c r="M278" i="13"/>
  <c r="O278" i="13"/>
  <c r="Q278" i="13"/>
  <c r="V278" i="13"/>
  <c r="G282" i="13"/>
  <c r="M282" i="13" s="1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2" i="13"/>
  <c r="M292" i="13" s="1"/>
  <c r="I292" i="13"/>
  <c r="K292" i="13"/>
  <c r="O292" i="13"/>
  <c r="Q292" i="13"/>
  <c r="V292" i="13"/>
  <c r="G299" i="13"/>
  <c r="M299" i="13" s="1"/>
  <c r="I299" i="13"/>
  <c r="K299" i="13"/>
  <c r="O299" i="13"/>
  <c r="Q299" i="13"/>
  <c r="V299" i="13"/>
  <c r="G300" i="13"/>
  <c r="M300" i="13" s="1"/>
  <c r="I300" i="13"/>
  <c r="K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I301" i="13" s="1"/>
  <c r="K304" i="13"/>
  <c r="O304" i="13"/>
  <c r="Q304" i="13"/>
  <c r="V304" i="13"/>
  <c r="G305" i="13"/>
  <c r="I305" i="13"/>
  <c r="K305" i="13"/>
  <c r="M305" i="13"/>
  <c r="O305" i="13"/>
  <c r="Q305" i="13"/>
  <c r="V305" i="13"/>
  <c r="G310" i="13"/>
  <c r="M310" i="13" s="1"/>
  <c r="I310" i="13"/>
  <c r="K310" i="13"/>
  <c r="O310" i="13"/>
  <c r="Q310" i="13"/>
  <c r="V310" i="13"/>
  <c r="G313" i="13"/>
  <c r="M313" i="13" s="1"/>
  <c r="I313" i="13"/>
  <c r="K313" i="13"/>
  <c r="O313" i="13"/>
  <c r="Q313" i="13"/>
  <c r="V313" i="13"/>
  <c r="G326" i="13"/>
  <c r="M326" i="13" s="1"/>
  <c r="I326" i="13"/>
  <c r="K326" i="13"/>
  <c r="O326" i="13"/>
  <c r="Q326" i="13"/>
  <c r="V326" i="13"/>
  <c r="G328" i="13"/>
  <c r="M328" i="13" s="1"/>
  <c r="I328" i="13"/>
  <c r="K328" i="13"/>
  <c r="O328" i="13"/>
  <c r="Q328" i="13"/>
  <c r="V328" i="13"/>
  <c r="G341" i="13"/>
  <c r="M341" i="13" s="1"/>
  <c r="I341" i="13"/>
  <c r="K341" i="13"/>
  <c r="O341" i="13"/>
  <c r="Q341" i="13"/>
  <c r="V341" i="13"/>
  <c r="Q347" i="13"/>
  <c r="G348" i="13"/>
  <c r="M348" i="13" s="1"/>
  <c r="I348" i="13"/>
  <c r="K348" i="13"/>
  <c r="K347" i="13" s="1"/>
  <c r="O348" i="13"/>
  <c r="O347" i="13" s="1"/>
  <c r="Q348" i="13"/>
  <c r="V348" i="13"/>
  <c r="G349" i="13"/>
  <c r="G347" i="13" s="1"/>
  <c r="I349" i="13"/>
  <c r="K349" i="13"/>
  <c r="O349" i="13"/>
  <c r="Q349" i="13"/>
  <c r="V349" i="13"/>
  <c r="G354" i="13"/>
  <c r="M354" i="13" s="1"/>
  <c r="I354" i="13"/>
  <c r="K354" i="13"/>
  <c r="O354" i="13"/>
  <c r="Q354" i="13"/>
  <c r="V354" i="13"/>
  <c r="G355" i="13"/>
  <c r="M355" i="13" s="1"/>
  <c r="I355" i="13"/>
  <c r="K355" i="13"/>
  <c r="O355" i="13"/>
  <c r="Q355" i="13"/>
  <c r="V355" i="13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M362" i="13" s="1"/>
  <c r="I362" i="13"/>
  <c r="K362" i="13"/>
  <c r="O362" i="13"/>
  <c r="Q362" i="13"/>
  <c r="V362" i="13"/>
  <c r="G363" i="13"/>
  <c r="M363" i="13" s="1"/>
  <c r="I363" i="13"/>
  <c r="K363" i="13"/>
  <c r="O363" i="13"/>
  <c r="Q363" i="13"/>
  <c r="V363" i="13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0" i="13"/>
  <c r="M370" i="13" s="1"/>
  <c r="I370" i="13"/>
  <c r="K370" i="13"/>
  <c r="O370" i="13"/>
  <c r="Q370" i="13"/>
  <c r="V370" i="13"/>
  <c r="G371" i="13"/>
  <c r="M371" i="13" s="1"/>
  <c r="I371" i="13"/>
  <c r="K371" i="13"/>
  <c r="O371" i="13"/>
  <c r="Q371" i="13"/>
  <c r="V371" i="13"/>
  <c r="G372" i="13"/>
  <c r="M372" i="13" s="1"/>
  <c r="I372" i="13"/>
  <c r="K372" i="13"/>
  <c r="O372" i="13"/>
  <c r="Q372" i="13"/>
  <c r="V372" i="13"/>
  <c r="G373" i="13"/>
  <c r="M373" i="13" s="1"/>
  <c r="I373" i="13"/>
  <c r="K373" i="13"/>
  <c r="O373" i="13"/>
  <c r="Q373" i="13"/>
  <c r="V373" i="13"/>
  <c r="G374" i="13"/>
  <c r="M374" i="13" s="1"/>
  <c r="I374" i="13"/>
  <c r="K374" i="13"/>
  <c r="O374" i="13"/>
  <c r="Q374" i="13"/>
  <c r="V374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G378" i="13"/>
  <c r="M378" i="13" s="1"/>
  <c r="I378" i="13"/>
  <c r="K378" i="13"/>
  <c r="O378" i="13"/>
  <c r="Q378" i="13"/>
  <c r="V378" i="13"/>
  <c r="G379" i="13"/>
  <c r="M379" i="13" s="1"/>
  <c r="I379" i="13"/>
  <c r="K379" i="13"/>
  <c r="O379" i="13"/>
  <c r="Q379" i="13"/>
  <c r="V379" i="13"/>
  <c r="G380" i="13"/>
  <c r="M380" i="13" s="1"/>
  <c r="I380" i="13"/>
  <c r="K380" i="13"/>
  <c r="O380" i="13"/>
  <c r="Q380" i="13"/>
  <c r="V380" i="13"/>
  <c r="G381" i="13"/>
  <c r="M381" i="13" s="1"/>
  <c r="I381" i="13"/>
  <c r="K381" i="13"/>
  <c r="O381" i="13"/>
  <c r="Q381" i="13"/>
  <c r="V381" i="13"/>
  <c r="G382" i="13"/>
  <c r="M382" i="13" s="1"/>
  <c r="I382" i="13"/>
  <c r="K382" i="13"/>
  <c r="O382" i="13"/>
  <c r="Q382" i="13"/>
  <c r="V382" i="13"/>
  <c r="G383" i="13"/>
  <c r="I383" i="13"/>
  <c r="K383" i="13"/>
  <c r="M383" i="13"/>
  <c r="O383" i="13"/>
  <c r="Q383" i="13"/>
  <c r="V383" i="13"/>
  <c r="G384" i="13"/>
  <c r="M384" i="13" s="1"/>
  <c r="I384" i="13"/>
  <c r="K384" i="13"/>
  <c r="O384" i="13"/>
  <c r="Q384" i="13"/>
  <c r="V384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G388" i="13"/>
  <c r="M388" i="13" s="1"/>
  <c r="I388" i="13"/>
  <c r="K388" i="13"/>
  <c r="O388" i="13"/>
  <c r="Q388" i="13"/>
  <c r="V388" i="13"/>
  <c r="G389" i="13"/>
  <c r="I389" i="13"/>
  <c r="K389" i="13"/>
  <c r="M389" i="13"/>
  <c r="O389" i="13"/>
  <c r="Q389" i="13"/>
  <c r="V389" i="13"/>
  <c r="G391" i="13"/>
  <c r="M391" i="13" s="1"/>
  <c r="I391" i="13"/>
  <c r="K391" i="13"/>
  <c r="O391" i="13"/>
  <c r="Q391" i="13"/>
  <c r="V391" i="13"/>
  <c r="G392" i="13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6" i="13"/>
  <c r="I396" i="13"/>
  <c r="K396" i="13"/>
  <c r="M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3" i="12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4" i="12"/>
  <c r="G21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52" i="12"/>
  <c r="M52" i="12" s="1"/>
  <c r="I52" i="12"/>
  <c r="K52" i="12"/>
  <c r="O52" i="12"/>
  <c r="Q52" i="12"/>
  <c r="V52" i="12"/>
  <c r="G56" i="12"/>
  <c r="M56" i="12" s="1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73" i="12"/>
  <c r="M73" i="12" s="1"/>
  <c r="I73" i="12"/>
  <c r="K73" i="12"/>
  <c r="K70" i="12" s="1"/>
  <c r="O73" i="12"/>
  <c r="Q73" i="12"/>
  <c r="V73" i="12"/>
  <c r="G75" i="12"/>
  <c r="M75" i="12" s="1"/>
  <c r="I75" i="12"/>
  <c r="K75" i="12"/>
  <c r="O75" i="12"/>
  <c r="Q75" i="12"/>
  <c r="V75" i="12"/>
  <c r="V77" i="12"/>
  <c r="G78" i="12"/>
  <c r="G77" i="12" s="1"/>
  <c r="I78" i="12"/>
  <c r="I77" i="12" s="1"/>
  <c r="K78" i="12"/>
  <c r="K77" i="12" s="1"/>
  <c r="O78" i="12"/>
  <c r="O77" i="12" s="1"/>
  <c r="Q78" i="12"/>
  <c r="Q77" i="12" s="1"/>
  <c r="V78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9" i="12"/>
  <c r="M119" i="12" s="1"/>
  <c r="M118" i="12" s="1"/>
  <c r="I119" i="12"/>
  <c r="I118" i="12" s="1"/>
  <c r="K119" i="12"/>
  <c r="K118" i="12" s="1"/>
  <c r="O119" i="12"/>
  <c r="O118" i="12" s="1"/>
  <c r="Q119" i="12"/>
  <c r="Q118" i="12" s="1"/>
  <c r="V119" i="12"/>
  <c r="V118" i="12" s="1"/>
  <c r="G121" i="12"/>
  <c r="I121" i="12"/>
  <c r="K121" i="12"/>
  <c r="O121" i="12"/>
  <c r="Q121" i="12"/>
  <c r="V121" i="12"/>
  <c r="V120" i="12" s="1"/>
  <c r="G125" i="12"/>
  <c r="M125" i="12" s="1"/>
  <c r="I125" i="12"/>
  <c r="K125" i="12"/>
  <c r="K120" i="12" s="1"/>
  <c r="O125" i="12"/>
  <c r="Q125" i="12"/>
  <c r="V125" i="12"/>
  <c r="G127" i="12"/>
  <c r="M127" i="12" s="1"/>
  <c r="I127" i="12"/>
  <c r="K127" i="12"/>
  <c r="O127" i="12"/>
  <c r="Q127" i="12"/>
  <c r="V127" i="12"/>
  <c r="G128" i="12"/>
  <c r="G129" i="12"/>
  <c r="I129" i="12"/>
  <c r="I128" i="12" s="1"/>
  <c r="K129" i="12"/>
  <c r="K128" i="12" s="1"/>
  <c r="M129" i="12"/>
  <c r="M128" i="12" s="1"/>
  <c r="O129" i="12"/>
  <c r="O128" i="12" s="1"/>
  <c r="Q129" i="12"/>
  <c r="Q128" i="12" s="1"/>
  <c r="V129" i="12"/>
  <c r="V128" i="12" s="1"/>
  <c r="G131" i="12"/>
  <c r="M131" i="12" s="1"/>
  <c r="I131" i="12"/>
  <c r="K131" i="12"/>
  <c r="O131" i="12"/>
  <c r="Q131" i="12"/>
  <c r="V131" i="12"/>
  <c r="G132" i="12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V140" i="12" s="1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8" i="12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4" i="12"/>
  <c r="M234" i="12" s="1"/>
  <c r="I234" i="12"/>
  <c r="K234" i="12"/>
  <c r="O234" i="12"/>
  <c r="Q234" i="12"/>
  <c r="V234" i="12"/>
  <c r="G246" i="12"/>
  <c r="M246" i="12" s="1"/>
  <c r="I246" i="12"/>
  <c r="K246" i="12"/>
  <c r="O246" i="12"/>
  <c r="Q246" i="12"/>
  <c r="V246" i="12"/>
  <c r="G258" i="12"/>
  <c r="M258" i="12" s="1"/>
  <c r="I258" i="12"/>
  <c r="K258" i="12"/>
  <c r="O258" i="12"/>
  <c r="Q258" i="12"/>
  <c r="V258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V284" i="12"/>
  <c r="G287" i="12"/>
  <c r="M287" i="12" s="1"/>
  <c r="I287" i="12"/>
  <c r="K287" i="12"/>
  <c r="O287" i="12"/>
  <c r="Q287" i="12"/>
  <c r="V287" i="12"/>
  <c r="G290" i="12"/>
  <c r="M290" i="12" s="1"/>
  <c r="I290" i="12"/>
  <c r="K290" i="12"/>
  <c r="O290" i="12"/>
  <c r="Q290" i="12"/>
  <c r="V290" i="12"/>
  <c r="G293" i="12"/>
  <c r="M293" i="12" s="1"/>
  <c r="I293" i="12"/>
  <c r="K293" i="12"/>
  <c r="O293" i="12"/>
  <c r="Q293" i="12"/>
  <c r="V293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Q302" i="12" s="1"/>
  <c r="V303" i="12"/>
  <c r="G306" i="12"/>
  <c r="M306" i="12" s="1"/>
  <c r="I306" i="12"/>
  <c r="K306" i="12"/>
  <c r="O306" i="12"/>
  <c r="Q306" i="12"/>
  <c r="V306" i="12"/>
  <c r="G308" i="12"/>
  <c r="I308" i="12"/>
  <c r="K308" i="12"/>
  <c r="O308" i="12"/>
  <c r="Q308" i="12"/>
  <c r="V308" i="12"/>
  <c r="G313" i="12"/>
  <c r="M313" i="12" s="1"/>
  <c r="I313" i="12"/>
  <c r="K313" i="12"/>
  <c r="O313" i="12"/>
  <c r="Q313" i="12"/>
  <c r="V313" i="12"/>
  <c r="G317" i="12"/>
  <c r="M317" i="12" s="1"/>
  <c r="I317" i="12"/>
  <c r="K317" i="12"/>
  <c r="O317" i="12"/>
  <c r="Q317" i="12"/>
  <c r="V317" i="12"/>
  <c r="G332" i="12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51" i="12"/>
  <c r="M351" i="12" s="1"/>
  <c r="I351" i="12"/>
  <c r="K351" i="12"/>
  <c r="O351" i="12"/>
  <c r="Q351" i="12"/>
  <c r="V351" i="12"/>
  <c r="G357" i="12"/>
  <c r="M357" i="12" s="1"/>
  <c r="I357" i="12"/>
  <c r="K357" i="12"/>
  <c r="O357" i="12"/>
  <c r="Q357" i="12"/>
  <c r="V357" i="12"/>
  <c r="G359" i="12"/>
  <c r="M359" i="12" s="1"/>
  <c r="M358" i="12" s="1"/>
  <c r="I359" i="12"/>
  <c r="I358" i="12" s="1"/>
  <c r="K359" i="12"/>
  <c r="K358" i="12" s="1"/>
  <c r="O359" i="12"/>
  <c r="O358" i="12" s="1"/>
  <c r="Q359" i="12"/>
  <c r="Q358" i="12" s="1"/>
  <c r="V359" i="12"/>
  <c r="V358" i="12" s="1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400" i="12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Q399" i="12" s="1"/>
  <c r="V403" i="12"/>
  <c r="G405" i="12"/>
  <c r="M405" i="12" s="1"/>
  <c r="I405" i="12"/>
  <c r="K405" i="12"/>
  <c r="O405" i="12"/>
  <c r="O404" i="12" s="1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36" i="1"/>
  <c r="J20" i="1"/>
  <c r="J18" i="1"/>
  <c r="G30" i="1"/>
  <c r="F30" i="1"/>
  <c r="J15" i="1"/>
  <c r="J16" i="1"/>
  <c r="J17" i="1"/>
  <c r="J19" i="1"/>
  <c r="E16" i="1"/>
  <c r="E18" i="1"/>
  <c r="G8" i="14" l="1"/>
  <c r="F35" i="1" s="1"/>
  <c r="H35" i="1" s="1"/>
  <c r="I35" i="1" s="1"/>
  <c r="G55" i="13"/>
  <c r="G21" i="13"/>
  <c r="K395" i="13"/>
  <c r="V126" i="13"/>
  <c r="V347" i="13"/>
  <c r="O105" i="13"/>
  <c r="Q209" i="13"/>
  <c r="V312" i="13"/>
  <c r="I126" i="13"/>
  <c r="I105" i="13"/>
  <c r="Q8" i="13"/>
  <c r="V390" i="13"/>
  <c r="I8" i="13"/>
  <c r="O395" i="13"/>
  <c r="K390" i="13"/>
  <c r="Q390" i="13"/>
  <c r="O312" i="13"/>
  <c r="Q301" i="13"/>
  <c r="V226" i="13"/>
  <c r="G141" i="13"/>
  <c r="Q395" i="13"/>
  <c r="K312" i="13"/>
  <c r="V180" i="13"/>
  <c r="I177" i="13"/>
  <c r="I24" i="13"/>
  <c r="I183" i="12"/>
  <c r="I21" i="12"/>
  <c r="G316" i="12"/>
  <c r="G183" i="12"/>
  <c r="Q147" i="12"/>
  <c r="K316" i="12"/>
  <c r="G118" i="12"/>
  <c r="I70" i="12"/>
  <c r="O399" i="12"/>
  <c r="G8" i="12"/>
  <c r="V8" i="12"/>
  <c r="I399" i="12"/>
  <c r="O84" i="12"/>
  <c r="Q21" i="12"/>
  <c r="K302" i="12"/>
  <c r="O120" i="12"/>
  <c r="V70" i="12"/>
  <c r="V21" i="12"/>
  <c r="O21" i="12"/>
  <c r="M395" i="13"/>
  <c r="Q353" i="13"/>
  <c r="V271" i="13"/>
  <c r="K271" i="13"/>
  <c r="G226" i="13"/>
  <c r="V209" i="13"/>
  <c r="I187" i="13"/>
  <c r="G180" i="13"/>
  <c r="V141" i="13"/>
  <c r="Q133" i="13"/>
  <c r="Q126" i="13"/>
  <c r="K69" i="13"/>
  <c r="G24" i="13"/>
  <c r="G8" i="13"/>
  <c r="I180" i="13"/>
  <c r="O390" i="13"/>
  <c r="V353" i="13"/>
  <c r="G353" i="13"/>
  <c r="I312" i="13"/>
  <c r="V301" i="13"/>
  <c r="G187" i="13"/>
  <c r="V177" i="13"/>
  <c r="O133" i="13"/>
  <c r="Q116" i="13"/>
  <c r="V116" i="13"/>
  <c r="I69" i="13"/>
  <c r="O271" i="13"/>
  <c r="I395" i="13"/>
  <c r="Q312" i="13"/>
  <c r="M312" i="13"/>
  <c r="M301" i="13"/>
  <c r="M187" i="13"/>
  <c r="G177" i="13"/>
  <c r="V169" i="13"/>
  <c r="Q141" i="13"/>
  <c r="K133" i="13"/>
  <c r="O126" i="13"/>
  <c r="K126" i="13"/>
  <c r="M105" i="13"/>
  <c r="O69" i="13"/>
  <c r="G69" i="13"/>
  <c r="I353" i="13"/>
  <c r="O301" i="13"/>
  <c r="I271" i="13"/>
  <c r="O226" i="13"/>
  <c r="K209" i="13"/>
  <c r="V187" i="13"/>
  <c r="O177" i="13"/>
  <c r="Q169" i="13"/>
  <c r="O141" i="13"/>
  <c r="I133" i="13"/>
  <c r="O116" i="13"/>
  <c r="Q55" i="13"/>
  <c r="Q24" i="13"/>
  <c r="V24" i="13"/>
  <c r="V8" i="13"/>
  <c r="I390" i="13"/>
  <c r="G312" i="13"/>
  <c r="I209" i="13"/>
  <c r="K187" i="13"/>
  <c r="O180" i="13"/>
  <c r="Q180" i="13"/>
  <c r="O169" i="13"/>
  <c r="K141" i="13"/>
  <c r="V69" i="13"/>
  <c r="V395" i="13"/>
  <c r="O353" i="13"/>
  <c r="I347" i="13"/>
  <c r="K301" i="13"/>
  <c r="K226" i="13"/>
  <c r="G209" i="13"/>
  <c r="O187" i="13"/>
  <c r="K177" i="13"/>
  <c r="I141" i="13"/>
  <c r="G133" i="13"/>
  <c r="I116" i="13"/>
  <c r="V105" i="13"/>
  <c r="Q69" i="13"/>
  <c r="K55" i="13"/>
  <c r="O24" i="13"/>
  <c r="O8" i="13"/>
  <c r="G390" i="13"/>
  <c r="K353" i="13"/>
  <c r="Q271" i="13"/>
  <c r="Q226" i="13"/>
  <c r="I226" i="13"/>
  <c r="O209" i="13"/>
  <c r="Q187" i="13"/>
  <c r="K180" i="13"/>
  <c r="I169" i="13"/>
  <c r="K169" i="13"/>
  <c r="V133" i="13"/>
  <c r="K116" i="13"/>
  <c r="G116" i="13"/>
  <c r="G114" i="13"/>
  <c r="Q105" i="13"/>
  <c r="K8" i="13"/>
  <c r="I155" i="12"/>
  <c r="G404" i="12"/>
  <c r="V404" i="12"/>
  <c r="G399" i="12"/>
  <c r="I362" i="12"/>
  <c r="O316" i="12"/>
  <c r="O275" i="12"/>
  <c r="K228" i="12"/>
  <c r="K212" i="12"/>
  <c r="Q191" i="12"/>
  <c r="K183" i="12"/>
  <c r="G155" i="12"/>
  <c r="V147" i="12"/>
  <c r="O130" i="12"/>
  <c r="K130" i="12"/>
  <c r="I130" i="12"/>
  <c r="V84" i="12"/>
  <c r="Q26" i="12"/>
  <c r="O26" i="12"/>
  <c r="Q8" i="12"/>
  <c r="K362" i="12"/>
  <c r="Q316" i="12"/>
  <c r="V302" i="12"/>
  <c r="V228" i="12"/>
  <c r="O191" i="12"/>
  <c r="Q140" i="12"/>
  <c r="K84" i="12"/>
  <c r="O8" i="12"/>
  <c r="G358" i="12"/>
  <c r="M332" i="12"/>
  <c r="M316" i="12" s="1"/>
  <c r="G302" i="12"/>
  <c r="I275" i="12"/>
  <c r="K275" i="12"/>
  <c r="Q228" i="12"/>
  <c r="O147" i="12"/>
  <c r="G130" i="12"/>
  <c r="Q120" i="12"/>
  <c r="I84" i="12"/>
  <c r="G70" i="12"/>
  <c r="K26" i="12"/>
  <c r="K8" i="12"/>
  <c r="Q155" i="12"/>
  <c r="I404" i="12"/>
  <c r="V362" i="12"/>
  <c r="I316" i="12"/>
  <c r="O302" i="12"/>
  <c r="O228" i="12"/>
  <c r="K191" i="12"/>
  <c r="V155" i="12"/>
  <c r="K147" i="12"/>
  <c r="V130" i="12"/>
  <c r="I26" i="12"/>
  <c r="I8" i="12"/>
  <c r="V191" i="12"/>
  <c r="Q404" i="12"/>
  <c r="K404" i="12"/>
  <c r="V399" i="12"/>
  <c r="I212" i="12"/>
  <c r="V212" i="12"/>
  <c r="I191" i="12"/>
  <c r="V183" i="12"/>
  <c r="I147" i="12"/>
  <c r="O140" i="12"/>
  <c r="I140" i="12"/>
  <c r="Q130" i="12"/>
  <c r="Q70" i="12"/>
  <c r="O70" i="12"/>
  <c r="M13" i="12"/>
  <c r="M8" i="12" s="1"/>
  <c r="O362" i="12"/>
  <c r="Q212" i="12"/>
  <c r="Q183" i="12"/>
  <c r="O155" i="12"/>
  <c r="G147" i="12"/>
  <c r="K140" i="12"/>
  <c r="G140" i="12"/>
  <c r="I120" i="12"/>
  <c r="M70" i="12"/>
  <c r="Q275" i="12"/>
  <c r="K399" i="12"/>
  <c r="Q362" i="12"/>
  <c r="V316" i="12"/>
  <c r="I302" i="12"/>
  <c r="V275" i="12"/>
  <c r="I228" i="12"/>
  <c r="O212" i="12"/>
  <c r="O183" i="12"/>
  <c r="K155" i="12"/>
  <c r="G120" i="12"/>
  <c r="Q84" i="12"/>
  <c r="V26" i="12"/>
  <c r="K21" i="12"/>
  <c r="M16" i="14"/>
  <c r="M8" i="14" s="1"/>
  <c r="M271" i="13"/>
  <c r="M169" i="13"/>
  <c r="M226" i="13"/>
  <c r="M133" i="13"/>
  <c r="M126" i="13"/>
  <c r="M141" i="13"/>
  <c r="M69" i="13"/>
  <c r="M353" i="13"/>
  <c r="G271" i="13"/>
  <c r="G126" i="13"/>
  <c r="G105" i="13"/>
  <c r="G395" i="13"/>
  <c r="G301" i="13"/>
  <c r="G169" i="13"/>
  <c r="M392" i="13"/>
  <c r="M390" i="13" s="1"/>
  <c r="M349" i="13"/>
  <c r="M347" i="13" s="1"/>
  <c r="M181" i="13"/>
  <c r="M180" i="13" s="1"/>
  <c r="M56" i="13"/>
  <c r="M55" i="13" s="1"/>
  <c r="M210" i="13"/>
  <c r="M209" i="13" s="1"/>
  <c r="M117" i="13"/>
  <c r="M116" i="13" s="1"/>
  <c r="M104" i="13"/>
  <c r="M103" i="13" s="1"/>
  <c r="M25" i="13"/>
  <c r="M24" i="13" s="1"/>
  <c r="M9" i="13"/>
  <c r="M8" i="13" s="1"/>
  <c r="M362" i="12"/>
  <c r="M275" i="12"/>
  <c r="M212" i="12"/>
  <c r="M183" i="12"/>
  <c r="M84" i="12"/>
  <c r="M191" i="12"/>
  <c r="M26" i="12"/>
  <c r="M404" i="12"/>
  <c r="M228" i="12"/>
  <c r="G191" i="12"/>
  <c r="G84" i="12"/>
  <c r="G26" i="12"/>
  <c r="G212" i="12"/>
  <c r="G362" i="12"/>
  <c r="G228" i="12"/>
  <c r="G275" i="12"/>
  <c r="M156" i="12"/>
  <c r="M155" i="12" s="1"/>
  <c r="M148" i="12"/>
  <c r="M147" i="12" s="1"/>
  <c r="M132" i="12"/>
  <c r="M130" i="12" s="1"/>
  <c r="M141" i="12"/>
  <c r="M140" i="12" s="1"/>
  <c r="M121" i="12"/>
  <c r="M120" i="12" s="1"/>
  <c r="M78" i="12"/>
  <c r="M77" i="12" s="1"/>
  <c r="M24" i="12"/>
  <c r="M21" i="12" s="1"/>
  <c r="M400" i="12"/>
  <c r="M399" i="12" s="1"/>
  <c r="M308" i="12"/>
  <c r="M302" i="12" s="1"/>
  <c r="F33" i="1" l="1"/>
  <c r="F34" i="1"/>
  <c r="H33" i="1" l="1"/>
  <c r="I33" i="1"/>
  <c r="F36" i="1"/>
  <c r="G15" i="1" s="1"/>
  <c r="H34" i="1"/>
  <c r="I34" i="1" l="1"/>
  <c r="I36" i="1" s="1"/>
  <c r="H36" i="1"/>
  <c r="G16" i="1"/>
  <c r="G21" i="1" s="1"/>
  <c r="J34" i="1" l="1"/>
  <c r="J33" i="1"/>
  <c r="J31" i="1"/>
  <c r="J36" i="1" s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DA4B355-FB55-4A94-8B5C-DE8833AE98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20A11F-1395-4644-B700-154C18D45B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2C6619B-0416-4B46-9F8B-EA3C8F58E6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A105EA-52D1-4A4A-B182-CD924AA8B3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277E774-D256-4F16-A384-2FC107256A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079165-1FEC-44C8-B122-2B84B78F4F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<sst xmlns="http://schemas.openxmlformats.org/spreadsheetml/2006/main" count="3801" uniqueCount="706">
  <si>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</si>
  <si>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</si>
  <si>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</si>
  <si>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</si>
  <si>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</si>
  <si>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</si>
  <si>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</si>
  <si>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</si>
  <si>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</si>
  <si>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</si>
  <si>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</si>
  <si>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</si>
  <si>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</si>
  <si>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</si>
  <si>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</si>
  <si>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</si>
  <si>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</si>
  <si>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</si>
  <si>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</si>
  <si>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</si>
  <si>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</si>
  <si>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</si>
  <si>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</si>
  <si>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</si>
  <si>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</si>
  <si>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</si>
  <si>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</si>
  <si>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</si>
  <si>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</si>
  <si>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</si>
  <si>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</si>
  <si>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</si>
  <si>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</si>
  <si>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</si>
  <si>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</si>
  <si>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</si>
  <si>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</si>
  <si>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</si>
  <si>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</si>
  <si>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</si>
  <si>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</si>
  <si>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Slezská 4 byt č.11</t>
  </si>
  <si>
    <t>Rekonstrukce bytu - Slezská 4 byt č.4</t>
  </si>
  <si>
    <t>Rekonstrukce bytu - vedlejší a ostatní náklady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</si>
  <si>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</si>
  <si>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</si>
  <si>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</si>
  <si>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</si>
  <si>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</si>
  <si>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</si>
  <si>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</si>
  <si>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</si>
  <si>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</si>
  <si>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</si>
  <si>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</si>
  <si>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</si>
  <si>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</si>
  <si>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</si>
  <si>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</si>
  <si>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</si>
  <si>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</si>
  <si>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</si>
  <si>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</si>
  <si>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</si>
  <si>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</si>
  <si>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</si>
  <si>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</si>
  <si>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</si>
  <si>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</si>
  <si>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</si>
  <si>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</si>
  <si>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</si>
  <si>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</si>
  <si>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</si>
  <si>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</si>
  <si>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</si>
  <si>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</si>
  <si>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</si>
  <si>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</si>
  <si>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</si>
  <si>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</si>
  <si>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</si>
  <si>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</si>
  <si>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</si>
  <si>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</si>
  <si>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</si>
  <si>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</si>
  <si>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</si>
  <si>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</si>
  <si>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</si>
  <si>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</si>
  <si>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</si>
  <si>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</si>
  <si>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</si>
  <si>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</si>
  <si>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</si>
  <si>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</si>
  <si>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</si>
  <si>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</si>
  <si>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</si>
  <si>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</si>
  <si>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</si>
  <si>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</si>
  <si>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</si>
  <si>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</si>
  <si>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</si>
  <si>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</si>
  <si>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</si>
  <si>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</si>
  <si>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</si>
  <si>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</si>
  <si>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</si>
  <si>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</si>
  <si>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</si>
  <si>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</si>
  <si>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</si>
  <si>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</si>
  <si>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</si>
  <si>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</si>
  <si>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</si>
  <si>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</si>
  <si>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</si>
  <si>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</si>
  <si>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</si>
  <si>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</si>
  <si>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</si>
  <si>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</t>
  </si>
  <si>
    <t>Vyrovnání povrchu zdiva maltou tl.do 3 cm</t>
  </si>
  <si>
    <t>m2</t>
  </si>
  <si>
    <t>RTS 21/ II</t>
  </si>
  <si>
    <t>Práce</t>
  </si>
  <si>
    <t>POL1_</t>
  </si>
  <si>
    <t>Koupelna : (1,7*2+2,2*2-1,0)*2,0</t>
  </si>
  <si>
    <t>VV</t>
  </si>
  <si>
    <t>Kuchyň : 2,3*0,6+(0,8+0,6)*1,75</t>
  </si>
  <si>
    <t>342948111</t>
  </si>
  <si>
    <t>Ukotvení příček k cihel.konstr. kotvami na hmožd.</t>
  </si>
  <si>
    <t>m</t>
  </si>
  <si>
    <t>346244313</t>
  </si>
  <si>
    <t>Obezdívky van a WC nádržek z desek Ytong tl.100 mm</t>
  </si>
  <si>
    <t>Sokl ve sprše : 0,9*0,1</t>
  </si>
  <si>
    <t>Vyzdívka sprchy : 0,4*2,0</t>
  </si>
  <si>
    <t>347013111</t>
  </si>
  <si>
    <t>Demontáž/montáž předstěny - jádro - demontáž + opětovná montáž</t>
  </si>
  <si>
    <t>hod</t>
  </si>
  <si>
    <t>Indiv</t>
  </si>
  <si>
    <t>Demontáž a opětovná montáž jádra při provádění vodoinstalace a kanalizace : 4</t>
  </si>
  <si>
    <t>342264098</t>
  </si>
  <si>
    <t>Příplatek k podhledu sádrokart. za plochu do 10 m2 pro plochy 5 - 10 m2</t>
  </si>
  <si>
    <t>Chodba : 2,4*1,4</t>
  </si>
  <si>
    <t>Koupelna : 1,7*2,2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</si>
  <si>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</si>
  <si>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</si>
  <si>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</si>
  <si>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</si>
  <si>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</si>
  <si>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2x nanášený, celková tloušťka vrstvy 4 mm</t>
  </si>
  <si>
    <t>Pokoj : (2,7+1,5)*2,7</t>
  </si>
  <si>
    <t>-1,5*1,5</t>
  </si>
  <si>
    <t>2,7*2,7</t>
  </si>
  <si>
    <t>611421231</t>
  </si>
  <si>
    <t>Oprava váp.omítek stropů do 10% plochy - štukových po provedení rozvodů elektro</t>
  </si>
  <si>
    <t>Pokoj : 2,7*5,6</t>
  </si>
  <si>
    <t>Pokoj 2 : 5,4*3,0</t>
  </si>
  <si>
    <t>Kuchyň : 2,3*2,3</t>
  </si>
  <si>
    <t>612421637</t>
  </si>
  <si>
    <t>Omítka vnitřní zdiva, MVC, štuková</t>
  </si>
  <si>
    <t>Pokoj : (1,0+1,0)*2,7</t>
  </si>
  <si>
    <t>612421331</t>
  </si>
  <si>
    <t>Oprava vápen.omítek stěn do 30 % pl. - štukových po provedení rozvodů elektro</t>
  </si>
  <si>
    <t>Chodba : (2,4*2+1,4*2)*2,7</t>
  </si>
  <si>
    <t>-0,8*1,97*3</t>
  </si>
  <si>
    <t>-0,6*1,97</t>
  </si>
  <si>
    <t>Koupelna : (2,2*2+1,7*2)*(2,7-2,0)</t>
  </si>
  <si>
    <t>Pokoj : (2,7*2+5,6*2)*2,7</t>
  </si>
  <si>
    <t>-0,8*1,97</t>
  </si>
  <si>
    <t>Pokoj 2 : (3,0*2+5,6*2)*2,7</t>
  </si>
  <si>
    <t>-1,7*2,7</t>
  </si>
  <si>
    <t>Kuchyň : (2,3*2+2,3*2)*2,7</t>
  </si>
  <si>
    <t>-(1,8*1,5+0,7*0,8)</t>
  </si>
  <si>
    <t>612423531</t>
  </si>
  <si>
    <t>Omítka rýh stěn vápenná šířky do 15 cm, štuková</t>
  </si>
  <si>
    <t>RTS 20/ II</t>
  </si>
  <si>
    <t>3,0*0,07</t>
  </si>
  <si>
    <t>35,0*0,03</t>
  </si>
  <si>
    <t>1,5*0,1</t>
  </si>
  <si>
    <t>612481211</t>
  </si>
  <si>
    <t>Montáž výztužné sítě(perlinky)do stěrky-vnit.stěny včetně výztužné sítě a stěrkového tmelu Cemix</t>
  </si>
  <si>
    <t>632411904</t>
  </si>
  <si>
    <t>Penetrace savých podkladů 0,25 l/m2</t>
  </si>
  <si>
    <t>Koupelna : (1,7*2+2,2*2-1,0+0,4*2+0,1)*1,8</t>
  </si>
  <si>
    <t>Kuchyň : 2,3*0,6+0,8*1,75</t>
  </si>
  <si>
    <t>61101147R00</t>
  </si>
  <si>
    <t xml:space="preserve">Bandáž spoje panelů skelná páska včetně uniflotu </t>
  </si>
  <si>
    <t>Vlastní</t>
  </si>
  <si>
    <t>610991111R00</t>
  </si>
  <si>
    <t>Zakrývání výplní vnitřních otvorů</t>
  </si>
  <si>
    <t>R-položka</t>
  </si>
  <si>
    <t>POL12_1</t>
  </si>
  <si>
    <t>1,5*1,5*2</t>
  </si>
  <si>
    <t>1,8*1,5+0,7*0,8</t>
  </si>
  <si>
    <t>631311121</t>
  </si>
  <si>
    <t>Doplnění mazanin betonem do 1 m2, do tl. 8 cm</t>
  </si>
  <si>
    <t>m3</t>
  </si>
  <si>
    <t>Koupelna : 0,9*0,9*0,1</t>
  </si>
  <si>
    <t>632421120</t>
  </si>
  <si>
    <t>Potěr samonivelační ,ručně zpracovaný,tl. do 10 mm</t>
  </si>
  <si>
    <t>952901111</t>
  </si>
  <si>
    <t>Vyčištění budov o výšce podlaží do 4 m</t>
  </si>
  <si>
    <t>Pokoj 2 : 3,0*5,6</t>
  </si>
  <si>
    <t>965048150</t>
  </si>
  <si>
    <t>Dočištění povrchu po vybourání dlažeb, tmel do 50%</t>
  </si>
  <si>
    <t>965081713</t>
  </si>
  <si>
    <t>Bourání dlažeb keramických tl.10 mm, nad 1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</si>
  <si>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</si>
  <si>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</si>
  <si>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</si>
  <si>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</si>
  <si>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</si>
  <si>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</si>
  <si>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</si>
  <si>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</si>
  <si>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</si>
  <si>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</si>
  <si>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</si>
  <si>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</si>
  <si>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978013191</t>
  </si>
  <si>
    <t>Otlučení omítek vnitřních stěn v rozsahu do 100 %</t>
  </si>
  <si>
    <t>460680021</t>
  </si>
  <si>
    <t>Průraz zdivem v cihlové zdi tloušťky 15 cm plochy do 0,025 m2</t>
  </si>
  <si>
    <t>kus</t>
  </si>
  <si>
    <t>978021191R00</t>
  </si>
  <si>
    <t>Otlučení cementových omítek vnitřních stěn do 100% včetně obkladů</t>
  </si>
  <si>
    <t>Koupelna : (1,7*2+2,2*2-1,0+0,4*2+0,1)*2,0</t>
  </si>
  <si>
    <t>Kuchyň : 2,3*0,6+0,8*1,75+0,6+0,2*1,75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</si>
  <si>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</si>
  <si>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</si>
  <si>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</si>
  <si>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</si>
  <si>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</si>
  <si>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</si>
  <si>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</si>
  <si>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(1,7*2+2,2*2-0,8)*0,1</t>
  </si>
  <si>
    <t>(0,9*3)*2,0+0,1*0,9*2</t>
  </si>
  <si>
    <t>711212601</t>
  </si>
  <si>
    <t>Těsnicí pás do spoje podlaha - stěna</t>
  </si>
  <si>
    <t>(1,7*2+2,2*2-0,8+2*2+0,9*2+0,4*2)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</si>
  <si>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</si>
  <si>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</si>
  <si>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</si>
  <si>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</si>
  <si>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</si>
  <si>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721176102</t>
  </si>
  <si>
    <t>Potrubí HT připojovací D 40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</si>
  <si>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</si>
  <si>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</si>
  <si>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</si>
  <si>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</si>
  <si>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</si>
  <si>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</si>
  <si>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</si>
  <si>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</si>
  <si>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</si>
  <si>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</si>
  <si>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</si>
  <si>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</si>
  <si>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</si>
  <si>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</si>
  <si>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</si>
  <si>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</si>
  <si>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</si>
  <si>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</si>
  <si>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</si>
  <si>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</si>
  <si>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</si>
  <si>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</si>
  <si>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</si>
  <si>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</si>
  <si>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</si>
  <si>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</si>
  <si>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</si>
  <si>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</si>
  <si>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</si>
  <si>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</si>
  <si>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</si>
  <si>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</si>
  <si>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</si>
  <si>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</si>
  <si>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</si>
  <si>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</si>
  <si>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</si>
  <si>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</si>
  <si>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</si>
  <si>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</si>
  <si>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</si>
  <si>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</si>
  <si>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</si>
  <si>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</si>
  <si>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</si>
  <si>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</si>
  <si>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</si>
  <si>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</si>
  <si>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</si>
  <si>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</si>
  <si>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</si>
  <si>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</si>
  <si>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</si>
  <si>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</si>
  <si>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</si>
  <si>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</si>
  <si>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</si>
  <si>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</si>
  <si>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</si>
  <si>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</si>
  <si>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</si>
  <si>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</si>
  <si>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</si>
  <si>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</si>
  <si>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</si>
  <si>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</si>
  <si>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</si>
  <si>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</si>
  <si>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</si>
  <si>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</si>
  <si>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</si>
  <si>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</si>
  <si>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</si>
  <si>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 - výměna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</si>
  <si>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</si>
  <si>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</si>
  <si>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</si>
  <si>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</si>
  <si>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</si>
  <si>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</si>
  <si>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</si>
  <si>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</si>
  <si>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Specifikace</t>
  </si>
  <si>
    <t>POL3_</t>
  </si>
  <si>
    <t>5491570R</t>
  </si>
  <si>
    <t>Závěs sprchový včetně teleskopické tyče,  130x210cm</t>
  </si>
  <si>
    <t>55144162</t>
  </si>
  <si>
    <t>Sprchová sada 3-funkční ruční sprcha d 100 mm, Chrom - výměna</t>
  </si>
  <si>
    <t>SPCM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</si>
  <si>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</si>
  <si>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</si>
  <si>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</si>
  <si>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</si>
  <si>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</si>
  <si>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</si>
  <si>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</si>
  <si>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</si>
  <si>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</si>
  <si>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</si>
  <si>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vaniček, boxu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</si>
  <si>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</si>
  <si>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</si>
  <si>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</si>
  <si>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</si>
  <si>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</si>
  <si>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</si>
  <si>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</si>
  <si>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</si>
  <si>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</si>
  <si>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</si>
  <si>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</si>
  <si>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</si>
  <si>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</si>
  <si>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</si>
  <si>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998728202</t>
  </si>
  <si>
    <t>Přesun hmot pro vzduchotechniku, výšky do 12 m</t>
  </si>
  <si>
    <t>766661112</t>
  </si>
  <si>
    <t>Vyvěšení a zavěšení dveří do zárubně,otevíravých 1kř.do 0,8 m</t>
  </si>
  <si>
    <t>766662811</t>
  </si>
  <si>
    <t>Demontáž prahů dveří 1křídlových</t>
  </si>
  <si>
    <t>767612915</t>
  </si>
  <si>
    <t>Oprava - seřízení dřevěného okna včetně očištění rámu a parapetu</t>
  </si>
  <si>
    <t>04</t>
  </si>
  <si>
    <t>D+M kombi sporák, Počet hořáků 4,senzory StopGas,integrovaným zapalováním a  klasickou elektrickou troubu s dvojicí topných těles a horkovzdušným ventilátorem.</t>
  </si>
  <si>
    <t>06</t>
  </si>
  <si>
    <t>D+M Odsavač par bílý 630W rekuperační</t>
  </si>
  <si>
    <t>7665488</t>
  </si>
  <si>
    <t>Vystěhování bytu - kuchyň. linka včetně odvozu a poplatku za skládku</t>
  </si>
  <si>
    <t>766877115R00</t>
  </si>
  <si>
    <t>D+M Kuchyňské linky atyp DL=1600mm + 600mm skříňka nad digestoří</t>
  </si>
  <si>
    <t>Lamino barvy dle požadavku investora, hrany ABS, : 2,2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</si>
  <si>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</si>
  <si>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</si>
  <si>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</si>
  <si>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</si>
  <si>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</si>
  <si>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</si>
  <si>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</si>
  <si>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</si>
  <si>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</si>
  <si>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</si>
  <si>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</si>
  <si>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</si>
  <si>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</si>
  <si>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</si>
  <si>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</si>
  <si>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</si>
  <si>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</si>
  <si>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</si>
  <si>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</si>
  <si>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</si>
  <si>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</si>
  <si>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1,7*2+2,2*2-0,6+0,4+0,1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</si>
  <si>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</si>
  <si>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</si>
  <si>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</si>
  <si>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</si>
  <si>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</si>
  <si>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</si>
  <si>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Koupelna : 1,7*2,2*1,1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</si>
  <si>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</si>
  <si>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</si>
  <si>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</si>
  <si>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</si>
  <si>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</si>
  <si>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</si>
  <si>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(2,4*2+1,4*2)</t>
  </si>
  <si>
    <t>-0,83</t>
  </si>
  <si>
    <t>-0,6</t>
  </si>
  <si>
    <t>Pokoj : (2,7*2+5,6*2)</t>
  </si>
  <si>
    <t>-0,8</t>
  </si>
  <si>
    <t>Pokoj 2 : (3,0*2+5,6*2)</t>
  </si>
  <si>
    <t>-1,7</t>
  </si>
  <si>
    <t>Kuchyň : (2,3*2+2,3*2)</t>
  </si>
  <si>
    <t>776421100</t>
  </si>
  <si>
    <t>Lepení podlahových soklíků z PVC a vinylu včetně dodávky soklíku PVC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</si>
  <si>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</si>
  <si>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</si>
  <si>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</si>
  <si>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</si>
  <si>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0,8*3</t>
  </si>
  <si>
    <t>776994111</t>
  </si>
  <si>
    <t>Svařování povlakových podlah z pásů nebo čtverců včetně svařovací šňůry PVC 1179</t>
  </si>
  <si>
    <t>Začátek provozního součtu</t>
  </si>
  <si>
    <t xml:space="preserve">  Chodba : 2,4*1,4</t>
  </si>
  <si>
    <t xml:space="preserve">  Pokoj : 2,7*5,6</t>
  </si>
  <si>
    <t xml:space="preserve">  Pokoj 2 : 3,0*5,6</t>
  </si>
  <si>
    <t xml:space="preserve">  Kuchyň : 2,3*2,3</t>
  </si>
  <si>
    <t>Konec provozního součtu</t>
  </si>
  <si>
    <t>40,57*0,5</t>
  </si>
  <si>
    <t>5537000111</t>
  </si>
  <si>
    <t>Lišta přechodová Al 30/A lepicí l=93 cm stříbro š 30 mm</t>
  </si>
  <si>
    <t>998776201</t>
  </si>
  <si>
    <t>Přesun hmot pro podlahy povlakové, výšky do 6 m</t>
  </si>
  <si>
    <t>2,0*6</t>
  </si>
  <si>
    <t>781101210</t>
  </si>
  <si>
    <t>Penetrace podkladu pod obklady</t>
  </si>
  <si>
    <t>Kuchyň : (1,0+0,6)*1,75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</si>
  <si>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</si>
  <si>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</si>
  <si>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</si>
  <si>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</si>
  <si>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</si>
  <si>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</si>
  <si>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</si>
  <si>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</si>
  <si>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2,0*2</t>
  </si>
  <si>
    <t>0,4*2+0,1+0,9*2</t>
  </si>
  <si>
    <t>03</t>
  </si>
  <si>
    <t>Keramický obklad 20x40 - předpoklad ceny 350Kč/m2</t>
  </si>
  <si>
    <t xml:space="preserve">  Koupelna : (1,7*2+2,2*2-1,0+0,4*2+0,1)*2,0</t>
  </si>
  <si>
    <t xml:space="preserve">  Kuchyň : (1,0+0,6)*1,75</t>
  </si>
  <si>
    <t>18,20*1,15</t>
  </si>
  <si>
    <t>59760720.AR</t>
  </si>
  <si>
    <t>Lišta obkl/dlažba plast v barvě obkladu</t>
  </si>
  <si>
    <t>7</t>
  </si>
  <si>
    <t>998781202</t>
  </si>
  <si>
    <t>Přesun hmot pro obklady keramické, výšky do 12 m</t>
  </si>
  <si>
    <t>783112510</t>
  </si>
  <si>
    <t>Nátěr olejový OK "A" 2x + 1x email</t>
  </si>
  <si>
    <t>0,16*0,6*2*(8+10)</t>
  </si>
  <si>
    <t>0,16*0,6*2*5</t>
  </si>
  <si>
    <t>783424340</t>
  </si>
  <si>
    <t>Nátěr syntet. potrubí do DN 50 mm  Z+2x +1x email</t>
  </si>
  <si>
    <t>34</t>
  </si>
  <si>
    <t>783903811</t>
  </si>
  <si>
    <t>Odmaštění chemickými rozpouštědly</t>
  </si>
  <si>
    <t>783225400</t>
  </si>
  <si>
    <t>Nátěr syntetický kov. konstr. 2x + 1x email + tmel</t>
  </si>
  <si>
    <t>(0,8+2*2,1)*(0,15+0,05*2)*3</t>
  </si>
  <si>
    <t>(0,6+2*2,1)*(0,15+0,05*2)</t>
  </si>
  <si>
    <t>784402801</t>
  </si>
  <si>
    <t>Odstranění malby oškrábáním v místnosti H do 3,8 m</t>
  </si>
  <si>
    <t xml:space="preserve">Stěny : </t>
  </si>
  <si>
    <t>Koupelna : (2,2*2+1,7*2)*(2,7-2,0)+1,0*2,0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</si>
  <si>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</si>
  <si>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</si>
  <si>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</si>
  <si>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</si>
  <si>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</si>
  <si>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</si>
  <si>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</si>
  <si>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784444911R00</t>
  </si>
  <si>
    <t>Oprava malby po zatečení - specialní nátěr (např. izoprim)</t>
  </si>
  <si>
    <t>786622211</t>
  </si>
  <si>
    <t>Seřízení žaluzii horizontálních</t>
  </si>
  <si>
    <t>Při provádění stavebních prací budou žaluzie seřízeny, pokud poškození žaluzii bude natolik velké, provedou se nové. : 1,5*1,5*2</t>
  </si>
  <si>
    <t>0,8*2,2+1,0*1,5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</si>
  <si>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</si>
  <si>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</si>
  <si>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</si>
  <si>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</si>
  <si>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</si>
  <si>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</si>
  <si>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</si>
  <si>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</si>
  <si>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</si>
  <si>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</si>
  <si>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</si>
  <si>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</si>
  <si>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</si>
  <si>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</si>
  <si>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</si>
  <si>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</si>
  <si>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</si>
  <si>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</si>
  <si>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</si>
  <si>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</si>
  <si>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</si>
  <si>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</si>
  <si>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</si>
  <si>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</si>
  <si>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210810008</t>
  </si>
  <si>
    <t>Kabel CYKY-m 750V 3 žíly,6 až 16 mm2 v omítce, včetně dodávky kabelu 3x6 mm2 včetně zednických prací (vysekání drážky, zapravení)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</si>
  <si>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</si>
  <si>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</si>
  <si>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</si>
  <si>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</si>
  <si>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</si>
  <si>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</si>
  <si>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</si>
  <si>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</si>
  <si>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</si>
  <si>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</si>
  <si>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</si>
  <si>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</si>
  <si>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</si>
  <si>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</si>
  <si>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</si>
  <si>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</si>
  <si>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</si>
  <si>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</si>
  <si>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</si>
  <si>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</si>
  <si>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</si>
  <si>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</si>
  <si>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</si>
  <si>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</si>
  <si>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</si>
  <si>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</si>
  <si>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</si>
  <si>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</si>
  <si>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</si>
  <si>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</si>
  <si>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</si>
  <si>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</si>
  <si>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</si>
  <si>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</si>
  <si>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</si>
  <si>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</si>
  <si>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</si>
  <si>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</si>
  <si>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</si>
  <si>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</si>
  <si>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</si>
  <si>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</si>
  <si>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</si>
  <si>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</si>
  <si>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</si>
  <si>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</si>
  <si>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</si>
  <si>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</si>
  <si>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</si>
  <si>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</si>
  <si>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</si>
  <si>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</si>
  <si>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</si>
  <si>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</si>
  <si>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</si>
  <si>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</si>
  <si>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</si>
  <si>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</si>
  <si>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</si>
  <si>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</si>
  <si>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</si>
  <si>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</si>
  <si>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</si>
  <si>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</si>
  <si>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</si>
  <si>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</si>
  <si>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</si>
  <si>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</si>
  <si>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</si>
  <si>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</si>
  <si>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</si>
  <si>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</si>
  <si>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</si>
  <si>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</si>
  <si>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Kuchyň : 1,7*0,45+(1,0+0,6)*1,75</t>
  </si>
  <si>
    <t>Koupelna : (3,3*2+2,0-1,2)*2,0</t>
  </si>
  <si>
    <t>2,0*1,5</t>
  </si>
  <si>
    <t>2,0</t>
  </si>
  <si>
    <t>Koupelna : 1,0*2,0</t>
  </si>
  <si>
    <t>0,9*0,1</t>
  </si>
  <si>
    <t>Chodba : 1,4*2,0</t>
  </si>
  <si>
    <t>Kuchyň : 3,3*2,7</t>
  </si>
  <si>
    <t>Koupelna : 3,3*2,0</t>
  </si>
  <si>
    <t>Pokoj 1 : 4,8*2,9</t>
  </si>
  <si>
    <t>Pokoj 2 : 5,0*4,0</t>
  </si>
  <si>
    <t>611421331</t>
  </si>
  <si>
    <t>Oprava váp.omítek stropů do 30% plochy - štukových po provedení rozvodů elektro</t>
  </si>
  <si>
    <t>612421231</t>
  </si>
  <si>
    <t>Oprava vápen.omítek stěn do 10 % pl. - štukových po provedení rozvodů elektro</t>
  </si>
  <si>
    <t>Chodba : (1,4*2+4,0*2)*2,7</t>
  </si>
  <si>
    <t>-0,8*2,0*4</t>
  </si>
  <si>
    <t>-0,6*2,0*1</t>
  </si>
  <si>
    <t>Kuchyň : (3,3*2+2,7*2)*2,7</t>
  </si>
  <si>
    <t>-2,0*1,5</t>
  </si>
  <si>
    <t>-0,8*2,0</t>
  </si>
  <si>
    <t>Koupelna : (3,3*2+2,0*2)*(2,7-2,0)</t>
  </si>
  <si>
    <t>Pokoj 1 : (4,8*2+2,9*2)*2,7</t>
  </si>
  <si>
    <t>Pokoj 2 : (5,0*2+4,0*2)*2,7</t>
  </si>
  <si>
    <t>-(4,3*1,5+0,9*0,8)</t>
  </si>
  <si>
    <t>45,0*0,03</t>
  </si>
  <si>
    <t>1,5*1,5</t>
  </si>
  <si>
    <t>4,3*1,5+0,9*0,8</t>
  </si>
  <si>
    <t>Chodba : 1,4*4,0</t>
  </si>
  <si>
    <t>(3,3*2+2,0*2-0,8)*0,1</t>
  </si>
  <si>
    <t>(3,3*2+2,0*2-0,8)</t>
  </si>
  <si>
    <t>2,0*2+0,9*2+0,4*2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</si>
  <si>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</si>
  <si>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</si>
  <si>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</si>
  <si>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</si>
  <si>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</si>
  <si>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</si>
  <si>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</si>
  <si>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</si>
  <si>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</si>
  <si>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</si>
  <si>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</si>
  <si>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484517202</t>
  </si>
  <si>
    <t>Radiátor koupelnový 695/500, š.30 (žebřík)</t>
  </si>
  <si>
    <t>735179110R00</t>
  </si>
  <si>
    <t xml:space="preserve">Montáž otopných těles koupelnových (žebříků) </t>
  </si>
  <si>
    <t>998735201</t>
  </si>
  <si>
    <t>Přesun hmot pro otopná tělesa, výšky do 6 m</t>
  </si>
  <si>
    <t>766872840R00</t>
  </si>
  <si>
    <t>D+M Kuchyň. špíze - laminát včetně madla barva dle kuchyň. linky (sonoma) nerez úchytky  včetně dvířek a polic dle stávající skříně 600x600x2700</t>
  </si>
  <si>
    <t>D+M Kuchyňské linky atyp DL=2000mm + 600mm skříňka nad digestoří</t>
  </si>
  <si>
    <t>Lamino barvy dle požadavku investora, hrany ABS, : 2,6</t>
  </si>
  <si>
    <t>Koupelna : 3,3*2+2,0*2-0,8</t>
  </si>
  <si>
    <t>0,9*3</t>
  </si>
  <si>
    <t>Koupelna : 3,3*2,0*1,1</t>
  </si>
  <si>
    <t>Pokoj 2 : 4,0*5,0</t>
  </si>
  <si>
    <t>Chodba : (1,4*2+4,0*2)</t>
  </si>
  <si>
    <t>-0,8*4</t>
  </si>
  <si>
    <t>Kuchyň : (3,3*2+2,7*2)</t>
  </si>
  <si>
    <t>Pokoj 1 : (4,8*2+2,9*2)</t>
  </si>
  <si>
    <t>Pokoj 2 : (5,0*2+4,0*2)</t>
  </si>
  <si>
    <t>-0,7</t>
  </si>
  <si>
    <t>0,8*4</t>
  </si>
  <si>
    <t xml:space="preserve">  Chodba : 1,4*4,0</t>
  </si>
  <si>
    <t xml:space="preserve">  Kuchyň : 3,3*2,7</t>
  </si>
  <si>
    <t xml:space="preserve">  Pokoj 1 : 4,8*2,9</t>
  </si>
  <si>
    <t xml:space="preserve">  Pokoj 2 : 4,0*5,0</t>
  </si>
  <si>
    <t>48,43*0,5</t>
  </si>
  <si>
    <t>Koupelna : 2,0*6</t>
  </si>
  <si>
    <t>Koupelna : (3,3*2+2,0-1,2+0,9*2)*2,0</t>
  </si>
  <si>
    <t>2,0*4+1*2+0,9*2+0,1</t>
  </si>
  <si>
    <t xml:space="preserve">  Koupelna : (3,3*2+2,0-1,2+0,9*2)*2,0</t>
  </si>
  <si>
    <t xml:space="preserve">  2,0*1,5</t>
  </si>
  <si>
    <t>24,2*1,15</t>
  </si>
  <si>
    <t>0,16*0,6*2*10*2</t>
  </si>
  <si>
    <t>(0,8+2*2,1)*(0,15+0,05*2)*5</t>
  </si>
  <si>
    <t>786611811</t>
  </si>
  <si>
    <t>Dmtž předokenních rolet s viditelným boxem - garnýž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</si>
  <si>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</si>
  <si>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</si>
  <si>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</si>
  <si>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</si>
  <si>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</si>
  <si>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</si>
  <si>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</si>
  <si>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</si>
  <si>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</si>
  <si>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</si>
  <si>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</si>
  <si>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</si>
  <si>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</si>
  <si>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</si>
  <si>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</si>
  <si>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</si>
  <si>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</si>
  <si>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</si>
  <si>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</si>
  <si>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- Slezská 4 byt č.4 a 11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</si>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</sst>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7" xfId="0" applyFont="1" applyBorder="1" applyAlignment="1">
      <alignment vertical="center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69" t="s">
        <v>35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abSelected="1" topLeftCell="B1" zoomScaleNormal="100" zoomScaleSheetLayoutView="75" workbookViewId="0">
      <selection activeCell="K25" sqref="K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32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36" customHeight="1" x14ac:dyDescent="0.2">
      <c r="A2" s="2"/>
      <c r="B2" s="89" t="s">
        <v>23</v>
      </c>
      <c r="C2" s="90"/>
      <c r="D2" s="91"/>
      <c r="E2" s="92" t="s">
        <v>700</v>
      </c>
      <c r="F2" s="93"/>
      <c r="G2" s="93"/>
      <c r="H2" s="93"/>
      <c r="I2" s="93"/>
      <c r="J2" s="94"/>
      <c r="O2" s="1"/>
    </row>
    <row r="3" spans="1:15" ht="27" hidden="1" customHeight="1" x14ac:dyDescent="0.2">
      <c r="A3" s="2"/>
      <c r="B3" s="95"/>
      <c r="C3" s="90"/>
      <c r="D3" s="96"/>
      <c r="E3" s="97"/>
      <c r="F3" s="98"/>
      <c r="G3" s="98"/>
      <c r="H3" s="98"/>
      <c r="I3" s="98"/>
      <c r="J3" s="99"/>
    </row>
    <row r="4" spans="1:15" ht="23.25" customHeight="1" x14ac:dyDescent="0.2">
      <c r="A4" s="2"/>
      <c r="B4" s="100"/>
      <c r="C4" s="101"/>
      <c r="D4" s="102"/>
      <c r="E4" s="103"/>
      <c r="F4" s="103"/>
      <c r="G4" s="103"/>
      <c r="H4" s="103"/>
      <c r="I4" s="103"/>
      <c r="J4" s="104"/>
    </row>
    <row r="5" spans="1:15" ht="24" customHeight="1" x14ac:dyDescent="0.2">
      <c r="A5" s="2"/>
      <c r="B5" s="31" t="s">
        <v>22</v>
      </c>
      <c r="D5" s="43" t="s">
        <v>701</v>
      </c>
      <c r="E5" s="204"/>
      <c r="F5" s="67"/>
      <c r="G5" s="67"/>
      <c r="H5" s="18" t="s">
        <v>36</v>
      </c>
      <c r="I5" s="22">
        <v>296139</v>
      </c>
      <c r="J5" s="8"/>
    </row>
    <row r="6" spans="1:15" ht="15.75" customHeight="1" x14ac:dyDescent="0.2">
      <c r="A6" s="2"/>
      <c r="B6" s="28"/>
      <c r="C6" s="51"/>
      <c r="D6" s="205" t="s">
        <v>702</v>
      </c>
      <c r="E6" s="145"/>
      <c r="F6" s="68"/>
      <c r="G6" s="68"/>
      <c r="H6" s="18" t="s">
        <v>30</v>
      </c>
      <c r="I6" s="22" t="s">
        <v>705</v>
      </c>
      <c r="J6" s="8"/>
    </row>
    <row r="7" spans="1:15" ht="15.75" customHeight="1" x14ac:dyDescent="0.2">
      <c r="A7" s="2"/>
      <c r="B7" s="29"/>
      <c r="C7" s="52"/>
      <c r="D7" s="66" t="s">
        <v>703</v>
      </c>
      <c r="E7" s="23" t="s">
        <v>704</v>
      </c>
      <c r="F7" s="53"/>
      <c r="G7" s="5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7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2"/>
      <c r="D10" s="49"/>
      <c r="E10" s="53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36</v>
      </c>
      <c r="I11" s="203"/>
      <c r="J11" s="8"/>
    </row>
    <row r="12" spans="1:15" ht="15.75" customHeight="1" x14ac:dyDescent="0.2">
      <c r="A12" s="2"/>
      <c r="B12" s="28"/>
      <c r="C12" s="51"/>
      <c r="D12" s="199"/>
      <c r="E12" s="199"/>
      <c r="F12" s="199"/>
      <c r="G12" s="199"/>
      <c r="H12" s="18" t="s">
        <v>30</v>
      </c>
      <c r="I12" s="203"/>
      <c r="J12" s="8"/>
    </row>
    <row r="13" spans="1:15" ht="15.75" customHeight="1" x14ac:dyDescent="0.2">
      <c r="A13" s="2"/>
      <c r="B13" s="29"/>
      <c r="C13" s="52"/>
      <c r="D13" s="200"/>
      <c r="E13" s="201"/>
      <c r="F13" s="202"/>
      <c r="G13" s="202"/>
      <c r="H13" s="19"/>
      <c r="I13" s="23"/>
      <c r="J13" s="34"/>
    </row>
    <row r="14" spans="1:15" ht="33" customHeight="1" x14ac:dyDescent="0.2">
      <c r="A14" s="2"/>
      <c r="B14" s="42" t="s">
        <v>29</v>
      </c>
      <c r="C14" s="54"/>
      <c r="D14" s="55"/>
      <c r="E14" s="56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4"/>
      <c r="D15" s="55"/>
      <c r="E15" s="57">
        <v>15</v>
      </c>
      <c r="F15" s="39" t="s">
        <v>0</v>
      </c>
      <c r="G15" s="79">
        <f>ZakladDPHSniVypocet</f>
        <v>0</v>
      </c>
      <c r="H15" s="80"/>
      <c r="I15" s="80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4"/>
      <c r="D16" s="55"/>
      <c r="E16" s="57">
        <f>SazbaDPH1</f>
        <v>15</v>
      </c>
      <c r="F16" s="39" t="s">
        <v>0</v>
      </c>
      <c r="G16" s="77">
        <f>ZakladDPHSni*0.15</f>
        <v>0</v>
      </c>
      <c r="H16" s="78"/>
      <c r="I16" s="78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4"/>
      <c r="D17" s="55"/>
      <c r="E17" s="57">
        <v>21</v>
      </c>
      <c r="F17" s="39" t="s">
        <v>0</v>
      </c>
      <c r="G17" s="79">
        <v>0</v>
      </c>
      <c r="H17" s="80"/>
      <c r="I17" s="80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8"/>
      <c r="D18" s="50"/>
      <c r="E18" s="59">
        <f>SazbaDPH2</f>
        <v>21</v>
      </c>
      <c r="F18" s="30" t="s">
        <v>0</v>
      </c>
      <c r="G18" s="73">
        <v>0</v>
      </c>
      <c r="H18" s="74"/>
      <c r="I18" s="74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60"/>
      <c r="D19" s="61"/>
      <c r="E19" s="60"/>
      <c r="F19" s="16"/>
      <c r="G19" s="75">
        <v>0</v>
      </c>
      <c r="H19" s="75"/>
      <c r="I19" s="75"/>
      <c r="J19" s="41" t="str">
        <f t="shared" si="0"/>
        <v>CZK</v>
      </c>
    </row>
    <row r="20" spans="1:10" ht="27.75" hidden="1" customHeight="1" thickBot="1" x14ac:dyDescent="0.25">
      <c r="A20" s="2"/>
      <c r="B20" s="134" t="s">
        <v>24</v>
      </c>
      <c r="C20" s="135"/>
      <c r="D20" s="135"/>
      <c r="E20" s="136"/>
      <c r="F20" s="137"/>
      <c r="G20" s="138">
        <v>696298.56</v>
      </c>
      <c r="H20" s="139"/>
      <c r="I20" s="139"/>
      <c r="J20" s="140" t="str">
        <f t="shared" si="0"/>
        <v>CZK</v>
      </c>
    </row>
    <row r="21" spans="1:10" ht="27.75" customHeight="1" thickBot="1" x14ac:dyDescent="0.25">
      <c r="A21" s="2"/>
      <c r="B21" s="134" t="s">
        <v>31</v>
      </c>
      <c r="C21" s="141"/>
      <c r="D21" s="141"/>
      <c r="E21" s="141"/>
      <c r="F21" s="142"/>
      <c r="G21" s="138">
        <f>ZakladDPHSni+DPHSni</f>
        <v>0</v>
      </c>
      <c r="H21" s="138"/>
      <c r="I21" s="138"/>
      <c r="J21" s="143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2" t="s">
        <v>12</v>
      </c>
      <c r="D24" s="63"/>
      <c r="E24" s="63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4"/>
      <c r="D26" s="81"/>
      <c r="E26" s="82"/>
      <c r="G26" s="83"/>
      <c r="H26" s="84"/>
      <c r="I26" s="84"/>
      <c r="J26" s="25"/>
    </row>
    <row r="27" spans="1:10" ht="12.75" customHeight="1" x14ac:dyDescent="0.2">
      <c r="A27" s="2"/>
      <c r="B27" s="2"/>
      <c r="D27" s="76" t="s">
        <v>2</v>
      </c>
      <c r="E27" s="76"/>
      <c r="H27" s="10" t="s">
        <v>3</v>
      </c>
      <c r="J27" s="9"/>
    </row>
    <row r="28" spans="1:10" ht="13.5" customHeight="1" thickBot="1" x14ac:dyDescent="0.25">
      <c r="A28" s="11"/>
      <c r="B28" s="11"/>
      <c r="C28" s="65"/>
      <c r="D28" s="65"/>
      <c r="E28" s="65"/>
      <c r="F28" s="12"/>
      <c r="G28" s="12"/>
      <c r="H28" s="12"/>
      <c r="I28" s="12"/>
      <c r="J28" s="13"/>
    </row>
    <row r="29" spans="1:10" ht="27" customHeight="1" x14ac:dyDescent="0.2">
      <c r="B29" s="106" t="s">
        <v>17</v>
      </c>
      <c r="C29" s="107"/>
      <c r="D29" s="107"/>
      <c r="E29" s="107"/>
      <c r="F29" s="108"/>
      <c r="G29" s="108"/>
      <c r="H29" s="108"/>
      <c r="I29" s="108"/>
      <c r="J29" s="109"/>
    </row>
    <row r="30" spans="1:10" ht="25.5" customHeight="1" x14ac:dyDescent="0.2">
      <c r="A30" s="105" t="s">
        <v>33</v>
      </c>
      <c r="B30" s="110" t="s">
        <v>18</v>
      </c>
      <c r="C30" s="111" t="s">
        <v>6</v>
      </c>
      <c r="D30" s="111"/>
      <c r="E30" s="111"/>
      <c r="F30" s="112" t="str">
        <f>B15</f>
        <v>Základ pro sníženou DPH</v>
      </c>
      <c r="G30" s="112" t="str">
        <f>B17</f>
        <v>Základ pro základní DPH</v>
      </c>
      <c r="H30" s="113" t="s">
        <v>19</v>
      </c>
      <c r="I30" s="113" t="s">
        <v>1</v>
      </c>
      <c r="J30" s="114" t="s">
        <v>0</v>
      </c>
    </row>
    <row r="31" spans="1:10" ht="25.5" hidden="1" customHeight="1" x14ac:dyDescent="0.2">
      <c r="A31" s="105">
        <v>1</v>
      </c>
      <c r="B31" s="115" t="s">
        <v>37</v>
      </c>
      <c r="C31" s="116"/>
      <c r="D31" s="116"/>
      <c r="E31" s="116"/>
      <c r="F31" s="117">
        <v>696298.56</v>
      </c>
      <c r="G31" s="118">
        <v>0</v>
      </c>
      <c r="H31" s="119">
        <v>104444.78</v>
      </c>
      <c r="I31" s="119">
        <v>800743.34</v>
      </c>
      <c r="J31" s="120" t="str">
        <f>IF(CenaCelkemVypocet=0,"",I31/CenaCelkemVypocet*100)</f>
        <v/>
      </c>
    </row>
    <row r="32" spans="1:10" ht="25.5" customHeight="1" x14ac:dyDescent="0.2">
      <c r="A32" s="105">
        <v>2</v>
      </c>
      <c r="B32" s="121" t="s">
        <v>38</v>
      </c>
      <c r="C32" s="122" t="s">
        <v>39</v>
      </c>
      <c r="D32" s="122"/>
      <c r="E32" s="122"/>
      <c r="F32" s="123"/>
      <c r="G32" s="124"/>
      <c r="H32" s="124"/>
      <c r="I32" s="124"/>
      <c r="J32" s="125"/>
    </row>
    <row r="33" spans="1:10" ht="25.5" customHeight="1" x14ac:dyDescent="0.2">
      <c r="A33" s="105">
        <v>3</v>
      </c>
      <c r="B33" s="126" t="s">
        <v>40</v>
      </c>
      <c r="C33" s="116" t="s">
        <v>41</v>
      </c>
      <c r="D33" s="116"/>
      <c r="E33" s="116"/>
      <c r="F33" s="127">
        <f>'SO 01 P1'!G8+'SO 01 P1'!G21+'SO 01 P1'!G24+'SO 01 P1'!G55+'SO 01 P1'!G62+'SO 01 P1'!G69+'SO 01 P1'!G103+'SO 01 P1'!G105+'SO 01 P1'!G114+'SO 01 P1'!G116+'SO 01 P1'!G126+'SO 01 P1'!G133+'SO 01 P1'!G141+'SO 01 P1'!G169+'SO 01 P1'!G177+'SO 01 P1'!G180+'SO 01 P1'!G187+'SO 01 P1'!G209+'SO 01 P1'!G226+'SO 01 P1'!G271+'SO 01 P1'!G301+'SO 01 P1'!G312+'SO 01 P1'!G347+'SO 01 P1'!G353+'SO 01 P1'!G390+'SO 01 P1'!G395</f>
        <v>0</v>
      </c>
      <c r="G33" s="119">
        <v>0</v>
      </c>
      <c r="H33" s="119">
        <f>F33*0.15</f>
        <v>0</v>
      </c>
      <c r="I33" s="119">
        <f>F33+H33</f>
        <v>0</v>
      </c>
      <c r="J33" s="120" t="str">
        <f>IF(CenaCelkemVypocet=0,"",I33/CenaCelkemVypocet*100)</f>
        <v/>
      </c>
    </row>
    <row r="34" spans="1:10" ht="25.5" customHeight="1" x14ac:dyDescent="0.2">
      <c r="A34" s="105">
        <v>3</v>
      </c>
      <c r="B34" s="126" t="s">
        <v>40</v>
      </c>
      <c r="C34" s="116" t="s">
        <v>42</v>
      </c>
      <c r="D34" s="116"/>
      <c r="E34" s="116"/>
      <c r="F34" s="127">
        <f>'SO 01 Pol'!G8+'SO 01 Pol'!G21+'SO 01 Pol'!G26+'SO 01 Pol'!G70+'SO 01 Pol'!G77+'SO 01 Pol'!G84+'SO 01 Pol'!G118+'SO 01 Pol'!G120+'SO 01 Pol'!G128+'SO 01 Pol'!G130+'SO 01 Pol'!G140+'SO 01 Pol'!G147+'SO 01 Pol'!G155+'SO 01 Pol'!G183+'SO 01 Pol'!G191+'SO 01 Pol'!G212+'SO 01 Pol'!G228+'SO 01 Pol'!G275+'SO 01 Pol'!G302+'SO 01 Pol'!G316+'SO 01 Pol'!G358+'SO 01 Pol'!G362+'SO 01 Pol'!G399+'SO 01 Pol'!G404</f>
        <v>0</v>
      </c>
      <c r="G34" s="119">
        <v>0</v>
      </c>
      <c r="H34" s="119">
        <f>F34*0.15</f>
        <v>0</v>
      </c>
      <c r="I34" s="119">
        <f>F34+H34</f>
        <v>0</v>
      </c>
      <c r="J34" s="120" t="str">
        <f>IF(CenaCelkemVypocet=0,"",I34/CenaCelkemVypocet*100)</f>
        <v/>
      </c>
    </row>
    <row r="35" spans="1:10" ht="25.5" customHeight="1" x14ac:dyDescent="0.2">
      <c r="A35" s="105">
        <v>3</v>
      </c>
      <c r="B35" s="126" t="s">
        <v>40</v>
      </c>
      <c r="C35" s="116" t="s">
        <v>43</v>
      </c>
      <c r="D35" s="116"/>
      <c r="E35" s="116"/>
      <c r="F35" s="127">
        <f>'SO 01 P2'!G8</f>
        <v>0</v>
      </c>
      <c r="G35" s="119">
        <v>0</v>
      </c>
      <c r="H35" s="119">
        <f>F35*0.15</f>
        <v>0</v>
      </c>
      <c r="I35" s="119">
        <f>F35+H35</f>
        <v>0</v>
      </c>
      <c r="J35" s="120" t="str">
        <f>IF(CenaCelkemVypocet=0,"",I35/CenaCelkemVypocet*100)</f>
        <v/>
      </c>
    </row>
    <row r="36" spans="1:10" ht="25.5" customHeight="1" x14ac:dyDescent="0.2">
      <c r="A36" s="105"/>
      <c r="B36" s="128" t="s">
        <v>44</v>
      </c>
      <c r="C36" s="129"/>
      <c r="D36" s="129"/>
      <c r="E36" s="130"/>
      <c r="F36" s="131">
        <f>SUM(F33:F35)</f>
        <v>0</v>
      </c>
      <c r="G36" s="132">
        <f>SUMIF(A31:A35,"=1",G31:G35)</f>
        <v>0</v>
      </c>
      <c r="H36" s="131">
        <f>SUM(H33:H35)</f>
        <v>0</v>
      </c>
      <c r="I36" s="131">
        <f>SUM(I33:I35)</f>
        <v>0</v>
      </c>
      <c r="J36" s="133">
        <f>SUMIF(A31:A35,"=1",J31:J35)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3">
    <mergeCell ref="B36:E36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5" t="s">
        <v>7</v>
      </c>
      <c r="B1" s="85"/>
      <c r="C1" s="86"/>
      <c r="D1" s="85"/>
      <c r="E1" s="85"/>
      <c r="F1" s="85"/>
      <c r="G1" s="85"/>
    </row>
    <row r="2" spans="1:7" ht="24.95" customHeight="1" x14ac:dyDescent="0.2">
      <c r="A2" s="46" t="s">
        <v>8</v>
      </c>
      <c r="B2" s="45"/>
      <c r="C2" s="87"/>
      <c r="D2" s="87"/>
      <c r="E2" s="87"/>
      <c r="F2" s="87"/>
      <c r="G2" s="88"/>
    </row>
    <row r="3" spans="1:7" ht="24.95" customHeight="1" x14ac:dyDescent="0.2">
      <c r="A3" s="46" t="s">
        <v>9</v>
      </c>
      <c r="B3" s="45"/>
      <c r="C3" s="87"/>
      <c r="D3" s="87"/>
      <c r="E3" s="87"/>
      <c r="F3" s="87"/>
      <c r="G3" s="88"/>
    </row>
    <row r="4" spans="1:7" ht="24.95" customHeight="1" x14ac:dyDescent="0.2">
      <c r="A4" s="46" t="s">
        <v>10</v>
      </c>
      <c r="B4" s="45"/>
      <c r="C4" s="87"/>
      <c r="D4" s="87"/>
      <c r="E4" s="87"/>
      <c r="F4" s="87"/>
      <c r="G4" s="8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B35B-B91C-4A8F-AFD8-A170250B4881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44" customWidth="1"/>
    <col min="3" max="3" width="38.28515625" style="14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99</v>
      </c>
    </row>
    <row r="2" spans="1:60" ht="24.95" customHeight="1" x14ac:dyDescent="0.2">
      <c r="A2" s="147" t="s">
        <v>8</v>
      </c>
      <c r="B2" s="45"/>
      <c r="C2" s="150" t="s">
        <v>700</v>
      </c>
      <c r="D2" s="148"/>
      <c r="E2" s="148"/>
      <c r="F2" s="148"/>
      <c r="G2" s="149"/>
      <c r="AG2" t="s">
        <v>100</v>
      </c>
    </row>
    <row r="3" spans="1:60" ht="24.95" customHeight="1" x14ac:dyDescent="0.2">
      <c r="A3" s="147" t="s">
        <v>9</v>
      </c>
      <c r="B3" s="45"/>
      <c r="C3" s="150" t="s">
        <v>39</v>
      </c>
      <c r="D3" s="148"/>
      <c r="E3" s="148"/>
      <c r="F3" s="148"/>
      <c r="G3" s="149"/>
      <c r="AC3" s="144" t="s">
        <v>100</v>
      </c>
      <c r="AG3" t="s">
        <v>101</v>
      </c>
    </row>
    <row r="4" spans="1:60" ht="24.95" customHeight="1" x14ac:dyDescent="0.2">
      <c r="A4" s="151" t="s">
        <v>10</v>
      </c>
      <c r="B4" s="152"/>
      <c r="C4" s="153" t="s">
        <v>42</v>
      </c>
      <c r="D4" s="154"/>
      <c r="E4" s="154"/>
      <c r="F4" s="154"/>
      <c r="G4" s="155"/>
      <c r="AG4" t="s">
        <v>102</v>
      </c>
    </row>
    <row r="5" spans="1:60" x14ac:dyDescent="0.2">
      <c r="D5" s="10"/>
    </row>
    <row r="6" spans="1:60" ht="38.25" x14ac:dyDescent="0.2">
      <c r="A6" s="157" t="s">
        <v>103</v>
      </c>
      <c r="B6" s="159" t="s">
        <v>104</v>
      </c>
      <c r="C6" s="159" t="s">
        <v>105</v>
      </c>
      <c r="D6" s="158" t="s">
        <v>106</v>
      </c>
      <c r="E6" s="157" t="s">
        <v>107</v>
      </c>
      <c r="F6" s="156" t="s">
        <v>108</v>
      </c>
      <c r="G6" s="157" t="s">
        <v>26</v>
      </c>
      <c r="H6" s="160" t="s">
        <v>27</v>
      </c>
      <c r="I6" s="160" t="s">
        <v>109</v>
      </c>
      <c r="J6" s="160" t="s">
        <v>28</v>
      </c>
      <c r="K6" s="160" t="s">
        <v>110</v>
      </c>
      <c r="L6" s="160" t="s">
        <v>111</v>
      </c>
      <c r="M6" s="160" t="s">
        <v>112</v>
      </c>
      <c r="N6" s="160" t="s">
        <v>113</v>
      </c>
      <c r="O6" s="160" t="s">
        <v>114</v>
      </c>
      <c r="P6" s="160" t="s">
        <v>115</v>
      </c>
      <c r="Q6" s="160" t="s">
        <v>116</v>
      </c>
      <c r="R6" s="160" t="s">
        <v>117</v>
      </c>
      <c r="S6" s="160" t="s">
        <v>118</v>
      </c>
      <c r="T6" s="160" t="s">
        <v>119</v>
      </c>
      <c r="U6" s="160" t="s">
        <v>120</v>
      </c>
      <c r="V6" s="160" t="s">
        <v>121</v>
      </c>
      <c r="W6" s="160" t="s">
        <v>122</v>
      </c>
      <c r="X6" s="160" t="s">
        <v>123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124</v>
      </c>
      <c r="B8" s="173" t="s">
        <v>46</v>
      </c>
      <c r="C8" s="190" t="s">
        <v>47</v>
      </c>
      <c r="D8" s="174"/>
      <c r="E8" s="175"/>
      <c r="F8" s="176"/>
      <c r="G8" s="177">
        <f>SUMIF(AG9:AG20,"&lt;&gt;NOR",G9:G20)</f>
        <v>0</v>
      </c>
      <c r="H8" s="171"/>
      <c r="I8" s="171">
        <f>SUM(I9:I20)</f>
        <v>1656.99</v>
      </c>
      <c r="J8" s="171"/>
      <c r="K8" s="171">
        <f>SUM(K9:K20)</f>
        <v>6015.1900000000005</v>
      </c>
      <c r="L8" s="171"/>
      <c r="M8" s="171">
        <f>SUM(M9:M20)</f>
        <v>0</v>
      </c>
      <c r="N8" s="171"/>
      <c r="O8" s="171">
        <f>SUM(O9:O20)</f>
        <v>0.78</v>
      </c>
      <c r="P8" s="171"/>
      <c r="Q8" s="171">
        <f>SUM(Q9:Q20)</f>
        <v>0</v>
      </c>
      <c r="R8" s="171"/>
      <c r="S8" s="171"/>
      <c r="T8" s="171"/>
      <c r="U8" s="171"/>
      <c r="V8" s="171">
        <f>SUM(V9:V20)</f>
        <v>13.680000000000001</v>
      </c>
      <c r="W8" s="171"/>
      <c r="X8" s="171"/>
      <c r="AG8" t="s">
        <v>125</v>
      </c>
    </row>
    <row r="9" spans="1:60" outlineLevel="1" x14ac:dyDescent="0.2">
      <c r="A9" s="178">
        <v>1</v>
      </c>
      <c r="B9" s="179" t="s">
        <v>126</v>
      </c>
      <c r="C9" s="191" t="s">
        <v>127</v>
      </c>
      <c r="D9" s="180" t="s">
        <v>128</v>
      </c>
      <c r="E9" s="181">
        <v>17.43</v>
      </c>
      <c r="F9" s="182"/>
      <c r="G9" s="183">
        <f>ROUND(E9*F9,2)</f>
        <v>0</v>
      </c>
      <c r="H9" s="166">
        <v>40.29</v>
      </c>
      <c r="I9" s="166">
        <f>ROUND(E9*H9,2)</f>
        <v>702.25</v>
      </c>
      <c r="J9" s="166">
        <v>180.71</v>
      </c>
      <c r="K9" s="166">
        <f>ROUND(E9*J9,2)</f>
        <v>3149.78</v>
      </c>
      <c r="L9" s="166">
        <v>15</v>
      </c>
      <c r="M9" s="166">
        <f>G9*(1+L9/100)</f>
        <v>0</v>
      </c>
      <c r="N9" s="166">
        <v>3.7670000000000002E-2</v>
      </c>
      <c r="O9" s="166">
        <f>ROUND(E9*N9,2)</f>
        <v>0.66</v>
      </c>
      <c r="P9" s="166">
        <v>0</v>
      </c>
      <c r="Q9" s="166">
        <f>ROUND(E9*P9,2)</f>
        <v>0</v>
      </c>
      <c r="R9" s="166"/>
      <c r="S9" s="166" t="s">
        <v>129</v>
      </c>
      <c r="T9" s="166" t="s">
        <v>129</v>
      </c>
      <c r="U9" s="166">
        <v>0.41</v>
      </c>
      <c r="V9" s="166">
        <f>ROUND(E9*U9,2)</f>
        <v>7.15</v>
      </c>
      <c r="W9" s="166"/>
      <c r="X9" s="166" t="s">
        <v>130</v>
      </c>
      <c r="Y9" s="161"/>
      <c r="Z9" s="161"/>
      <c r="AA9" s="161"/>
      <c r="AB9" s="161"/>
      <c r="AC9" s="161"/>
      <c r="AD9" s="161"/>
      <c r="AE9" s="161"/>
      <c r="AF9" s="161"/>
      <c r="AG9" s="161" t="s">
        <v>131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4"/>
      <c r="B10" s="165"/>
      <c r="C10" s="192" t="s">
        <v>132</v>
      </c>
      <c r="D10" s="167"/>
      <c r="E10" s="168">
        <v>13.6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1"/>
      <c r="Z10" s="161"/>
      <c r="AA10" s="161"/>
      <c r="AB10" s="161"/>
      <c r="AC10" s="161"/>
      <c r="AD10" s="161"/>
      <c r="AE10" s="161"/>
      <c r="AF10" s="161"/>
      <c r="AG10" s="161" t="s">
        <v>133</v>
      </c>
      <c r="AH10" s="161">
        <v>0</v>
      </c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4"/>
      <c r="B11" s="165"/>
      <c r="C11" s="192" t="s">
        <v>134</v>
      </c>
      <c r="D11" s="167"/>
      <c r="E11" s="168">
        <v>3.83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1"/>
      <c r="Z11" s="161"/>
      <c r="AA11" s="161"/>
      <c r="AB11" s="161"/>
      <c r="AC11" s="161"/>
      <c r="AD11" s="161"/>
      <c r="AE11" s="161"/>
      <c r="AF11" s="161"/>
      <c r="AG11" s="161" t="s">
        <v>133</v>
      </c>
      <c r="AH11" s="161">
        <v>0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84">
        <v>2</v>
      </c>
      <c r="B12" s="185" t="s">
        <v>135</v>
      </c>
      <c r="C12" s="193" t="s">
        <v>136</v>
      </c>
      <c r="D12" s="186" t="s">
        <v>137</v>
      </c>
      <c r="E12" s="187">
        <v>2</v>
      </c>
      <c r="F12" s="188"/>
      <c r="G12" s="189">
        <f>ROUND(E12*F12,2)</f>
        <v>0</v>
      </c>
      <c r="H12" s="166">
        <v>24.99</v>
      </c>
      <c r="I12" s="166">
        <f>ROUND(E12*H12,2)</f>
        <v>49.98</v>
      </c>
      <c r="J12" s="166">
        <v>108.51</v>
      </c>
      <c r="K12" s="166">
        <f>ROUND(E12*J12,2)</f>
        <v>217.02</v>
      </c>
      <c r="L12" s="166">
        <v>15</v>
      </c>
      <c r="M12" s="166">
        <f>G12*(1+L12/100)</f>
        <v>0</v>
      </c>
      <c r="N12" s="166">
        <v>1.0200000000000001E-3</v>
      </c>
      <c r="O12" s="166">
        <f>ROUND(E12*N12,2)</f>
        <v>0</v>
      </c>
      <c r="P12" s="166">
        <v>0</v>
      </c>
      <c r="Q12" s="166">
        <f>ROUND(E12*P12,2)</f>
        <v>0</v>
      </c>
      <c r="R12" s="166"/>
      <c r="S12" s="166" t="s">
        <v>129</v>
      </c>
      <c r="T12" s="166" t="s">
        <v>129</v>
      </c>
      <c r="U12" s="166">
        <v>0.223</v>
      </c>
      <c r="V12" s="166">
        <f>ROUND(E12*U12,2)</f>
        <v>0.45</v>
      </c>
      <c r="W12" s="166"/>
      <c r="X12" s="166" t="s">
        <v>130</v>
      </c>
      <c r="Y12" s="161"/>
      <c r="Z12" s="161"/>
      <c r="AA12" s="161"/>
      <c r="AB12" s="161"/>
      <c r="AC12" s="161"/>
      <c r="AD12" s="161"/>
      <c r="AE12" s="161"/>
      <c r="AF12" s="161"/>
      <c r="AG12" s="161" t="s">
        <v>131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ht="22.5" outlineLevel="1" x14ac:dyDescent="0.2">
      <c r="A13" s="178">
        <v>3</v>
      </c>
      <c r="B13" s="179" t="s">
        <v>138</v>
      </c>
      <c r="C13" s="191" t="s">
        <v>139</v>
      </c>
      <c r="D13" s="180" t="s">
        <v>128</v>
      </c>
      <c r="E13" s="181">
        <v>0.89</v>
      </c>
      <c r="F13" s="182"/>
      <c r="G13" s="183">
        <f>ROUND(E13*F13,2)</f>
        <v>0</v>
      </c>
      <c r="H13" s="166">
        <v>473.03</v>
      </c>
      <c r="I13" s="166">
        <f>ROUND(E13*H13,2)</f>
        <v>421</v>
      </c>
      <c r="J13" s="166">
        <v>371.97</v>
      </c>
      <c r="K13" s="166">
        <f>ROUND(E13*J13,2)</f>
        <v>331.05</v>
      </c>
      <c r="L13" s="166">
        <v>15</v>
      </c>
      <c r="M13" s="166">
        <f>G13*(1+L13/100)</f>
        <v>0</v>
      </c>
      <c r="N13" s="166">
        <v>7.392E-2</v>
      </c>
      <c r="O13" s="166">
        <f>ROUND(E13*N13,2)</f>
        <v>7.0000000000000007E-2</v>
      </c>
      <c r="P13" s="166">
        <v>0</v>
      </c>
      <c r="Q13" s="166">
        <f>ROUND(E13*P13,2)</f>
        <v>0</v>
      </c>
      <c r="R13" s="166"/>
      <c r="S13" s="166" t="s">
        <v>129</v>
      </c>
      <c r="T13" s="166" t="s">
        <v>129</v>
      </c>
      <c r="U13" s="166">
        <v>0.77700000000000002</v>
      </c>
      <c r="V13" s="166">
        <f>ROUND(E13*U13,2)</f>
        <v>0.69</v>
      </c>
      <c r="W13" s="166"/>
      <c r="X13" s="166" t="s">
        <v>130</v>
      </c>
      <c r="Y13" s="161"/>
      <c r="Z13" s="161"/>
      <c r="AA13" s="161"/>
      <c r="AB13" s="161"/>
      <c r="AC13" s="161"/>
      <c r="AD13" s="161"/>
      <c r="AE13" s="161"/>
      <c r="AF13" s="161"/>
      <c r="AG13" s="161" t="s">
        <v>131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4"/>
      <c r="B14" s="165"/>
      <c r="C14" s="192" t="s">
        <v>140</v>
      </c>
      <c r="D14" s="167"/>
      <c r="E14" s="168">
        <v>0.09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1"/>
      <c r="Z14" s="161"/>
      <c r="AA14" s="161"/>
      <c r="AB14" s="161"/>
      <c r="AC14" s="161"/>
      <c r="AD14" s="161"/>
      <c r="AE14" s="161"/>
      <c r="AF14" s="161"/>
      <c r="AG14" s="161" t="s">
        <v>133</v>
      </c>
      <c r="AH14" s="161">
        <v>0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64"/>
      <c r="B15" s="165"/>
      <c r="C15" s="192" t="s">
        <v>141</v>
      </c>
      <c r="D15" s="167"/>
      <c r="E15" s="168">
        <v>0.8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1"/>
      <c r="Z15" s="161"/>
      <c r="AA15" s="161"/>
      <c r="AB15" s="161"/>
      <c r="AC15" s="161"/>
      <c r="AD15" s="161"/>
      <c r="AE15" s="161"/>
      <c r="AF15" s="161"/>
      <c r="AG15" s="161" t="s">
        <v>133</v>
      </c>
      <c r="AH15" s="161">
        <v>0</v>
      </c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ht="22.5" outlineLevel="1" x14ac:dyDescent="0.2">
      <c r="A16" s="178">
        <v>4</v>
      </c>
      <c r="B16" s="179" t="s">
        <v>142</v>
      </c>
      <c r="C16" s="191" t="s">
        <v>143</v>
      </c>
      <c r="D16" s="180" t="s">
        <v>144</v>
      </c>
      <c r="E16" s="181">
        <v>4</v>
      </c>
      <c r="F16" s="182"/>
      <c r="G16" s="183">
        <f>ROUND(E16*F16,2)</f>
        <v>0</v>
      </c>
      <c r="H16" s="166">
        <v>120.94</v>
      </c>
      <c r="I16" s="166">
        <f>ROUND(E16*H16,2)</f>
        <v>483.76</v>
      </c>
      <c r="J16" s="166">
        <v>329.06</v>
      </c>
      <c r="K16" s="166">
        <f>ROUND(E16*J16,2)</f>
        <v>1316.24</v>
      </c>
      <c r="L16" s="166">
        <v>15</v>
      </c>
      <c r="M16" s="166">
        <f>G16*(1+L16/100)</f>
        <v>0</v>
      </c>
      <c r="N16" s="166">
        <v>1.1469999999999999E-2</v>
      </c>
      <c r="O16" s="166">
        <f>ROUND(E16*N16,2)</f>
        <v>0.05</v>
      </c>
      <c r="P16" s="166">
        <v>0</v>
      </c>
      <c r="Q16" s="166">
        <f>ROUND(E16*P16,2)</f>
        <v>0</v>
      </c>
      <c r="R16" s="166"/>
      <c r="S16" s="166" t="s">
        <v>129</v>
      </c>
      <c r="T16" s="166" t="s">
        <v>145</v>
      </c>
      <c r="U16" s="166">
        <v>0.85</v>
      </c>
      <c r="V16" s="166">
        <f>ROUND(E16*U16,2)</f>
        <v>3.4</v>
      </c>
      <c r="W16" s="166"/>
      <c r="X16" s="166" t="s">
        <v>130</v>
      </c>
      <c r="Y16" s="161"/>
      <c r="Z16" s="161"/>
      <c r="AA16" s="161"/>
      <c r="AB16" s="161"/>
      <c r="AC16" s="161"/>
      <c r="AD16" s="161"/>
      <c r="AE16" s="161"/>
      <c r="AF16" s="161"/>
      <c r="AG16" s="161" t="s">
        <v>131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22.5" outlineLevel="1" x14ac:dyDescent="0.2">
      <c r="A17" s="164"/>
      <c r="B17" s="165"/>
      <c r="C17" s="192" t="s">
        <v>146</v>
      </c>
      <c r="D17" s="167"/>
      <c r="E17" s="168">
        <v>4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1"/>
      <c r="Z17" s="161"/>
      <c r="AA17" s="161"/>
      <c r="AB17" s="161"/>
      <c r="AC17" s="161"/>
      <c r="AD17" s="161"/>
      <c r="AE17" s="161"/>
      <c r="AF17" s="161"/>
      <c r="AG17" s="161" t="s">
        <v>133</v>
      </c>
      <c r="AH17" s="161">
        <v>0</v>
      </c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8">
        <v>5</v>
      </c>
      <c r="B18" s="179" t="s">
        <v>147</v>
      </c>
      <c r="C18" s="191" t="s">
        <v>148</v>
      </c>
      <c r="D18" s="180" t="s">
        <v>128</v>
      </c>
      <c r="E18" s="181">
        <v>7.1</v>
      </c>
      <c r="F18" s="182"/>
      <c r="G18" s="183">
        <f>ROUND(E18*F18,2)</f>
        <v>0</v>
      </c>
      <c r="H18" s="166">
        <v>0</v>
      </c>
      <c r="I18" s="166">
        <f>ROUND(E18*H18,2)</f>
        <v>0</v>
      </c>
      <c r="J18" s="166">
        <v>141</v>
      </c>
      <c r="K18" s="166">
        <f>ROUND(E18*J18,2)</f>
        <v>1001.1</v>
      </c>
      <c r="L18" s="166">
        <v>15</v>
      </c>
      <c r="M18" s="166">
        <f>G18*(1+L18/100)</f>
        <v>0</v>
      </c>
      <c r="N18" s="166">
        <v>0</v>
      </c>
      <c r="O18" s="166">
        <f>ROUND(E18*N18,2)</f>
        <v>0</v>
      </c>
      <c r="P18" s="166">
        <v>0</v>
      </c>
      <c r="Q18" s="166">
        <f>ROUND(E18*P18,2)</f>
        <v>0</v>
      </c>
      <c r="R18" s="166"/>
      <c r="S18" s="166" t="s">
        <v>129</v>
      </c>
      <c r="T18" s="166" t="s">
        <v>129</v>
      </c>
      <c r="U18" s="166">
        <v>0.28000000000000003</v>
      </c>
      <c r="V18" s="166">
        <f>ROUND(E18*U18,2)</f>
        <v>1.99</v>
      </c>
      <c r="W18" s="166"/>
      <c r="X18" s="166" t="s">
        <v>130</v>
      </c>
      <c r="Y18" s="161"/>
      <c r="Z18" s="161"/>
      <c r="AA18" s="161"/>
      <c r="AB18" s="161"/>
      <c r="AC18" s="161"/>
      <c r="AD18" s="161"/>
      <c r="AE18" s="161"/>
      <c r="AF18" s="161"/>
      <c r="AG18" s="161" t="s">
        <v>131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64"/>
      <c r="B19" s="165"/>
      <c r="C19" s="192" t="s">
        <v>149</v>
      </c>
      <c r="D19" s="167"/>
      <c r="E19" s="168">
        <v>3.36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1"/>
      <c r="Z19" s="161"/>
      <c r="AA19" s="161"/>
      <c r="AB19" s="161"/>
      <c r="AC19" s="161"/>
      <c r="AD19" s="161"/>
      <c r="AE19" s="161"/>
      <c r="AF19" s="161"/>
      <c r="AG19" s="161" t="s">
        <v>133</v>
      </c>
      <c r="AH19" s="161">
        <v>0</v>
      </c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64"/>
      <c r="B20" s="165"/>
      <c r="C20" s="192" t="s">
        <v>150</v>
      </c>
      <c r="D20" s="167"/>
      <c r="E20" s="168">
        <v>3.74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1"/>
      <c r="Z20" s="161"/>
      <c r="AA20" s="161"/>
      <c r="AB20" s="161"/>
      <c r="AC20" s="161"/>
      <c r="AD20" s="161"/>
      <c r="AE20" s="161"/>
      <c r="AF20" s="161"/>
      <c r="AG20" s="161" t="s">
        <v>133</v>
      </c>
      <c r="AH20" s="161">
        <v>0</v>
      </c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2" t="s">
        <v>124</v>
      </c>
      <c r="B21" s="173" t="s">
        <v>48</v>
      </c>
      <c r="C21" s="190" t="s">
        <v>49</v>
      </c>
      <c r="D21" s="174"/>
      <c r="E21" s="175"/>
      <c r="F21" s="176"/>
      <c r="G21" s="177">
        <f>SUMIF(AG22:AG25,"&lt;&gt;NOR",G22:G25)</f>
        <v>0</v>
      </c>
      <c r="H21" s="171"/>
      <c r="I21" s="171">
        <f>SUM(I22:I25)</f>
        <v>2220.35</v>
      </c>
      <c r="J21" s="171"/>
      <c r="K21" s="171">
        <f>SUM(K22:K25)</f>
        <v>3685.89</v>
      </c>
      <c r="L21" s="171"/>
      <c r="M21" s="171">
        <f>SUM(M22:M25)</f>
        <v>0</v>
      </c>
      <c r="N21" s="171"/>
      <c r="O21" s="171">
        <f>SUM(O22:O25)</f>
        <v>0.08</v>
      </c>
      <c r="P21" s="171"/>
      <c r="Q21" s="171">
        <f>SUM(Q22:Q25)</f>
        <v>0</v>
      </c>
      <c r="R21" s="171"/>
      <c r="S21" s="171"/>
      <c r="T21" s="171"/>
      <c r="U21" s="171"/>
      <c r="V21" s="171">
        <f>SUM(V22:V25)</f>
        <v>6.74</v>
      </c>
      <c r="W21" s="171"/>
      <c r="X21" s="171"/>
      <c r="AG21" t="s">
        <v>125</v>
      </c>
    </row>
    <row r="22" spans="1:60" ht="22.5" outlineLevel="1" x14ac:dyDescent="0.2">
      <c r="A22" s="178">
        <v>6</v>
      </c>
      <c r="B22" s="179" t="s">
        <v>151</v>
      </c>
      <c r="C22" s="191" t="s">
        <v>152</v>
      </c>
      <c r="D22" s="180" t="s">
        <v>128</v>
      </c>
      <c r="E22" s="181">
        <v>3.36</v>
      </c>
      <c r="F22" s="182"/>
      <c r="G22" s="183">
        <f>ROUND(E22*F22,2)</f>
        <v>0</v>
      </c>
      <c r="H22" s="166">
        <v>285.86</v>
      </c>
      <c r="I22" s="166">
        <f>ROUND(E22*H22,2)</f>
        <v>960.49</v>
      </c>
      <c r="J22" s="166">
        <v>519.14</v>
      </c>
      <c r="K22" s="166">
        <f>ROUND(E22*J22,2)</f>
        <v>1744.31</v>
      </c>
      <c r="L22" s="166">
        <v>15</v>
      </c>
      <c r="M22" s="166">
        <f>G22*(1+L22/100)</f>
        <v>0</v>
      </c>
      <c r="N22" s="166">
        <v>1.1900000000000001E-2</v>
      </c>
      <c r="O22" s="166">
        <f>ROUND(E22*N22,2)</f>
        <v>0.04</v>
      </c>
      <c r="P22" s="166">
        <v>0</v>
      </c>
      <c r="Q22" s="166">
        <f>ROUND(E22*P22,2)</f>
        <v>0</v>
      </c>
      <c r="R22" s="166"/>
      <c r="S22" s="166" t="s">
        <v>129</v>
      </c>
      <c r="T22" s="166" t="s">
        <v>129</v>
      </c>
      <c r="U22" s="166">
        <v>0.95</v>
      </c>
      <c r="V22" s="166">
        <f>ROUND(E22*U22,2)</f>
        <v>3.19</v>
      </c>
      <c r="W22" s="166"/>
      <c r="X22" s="166" t="s">
        <v>130</v>
      </c>
      <c r="Y22" s="161"/>
      <c r="Z22" s="161"/>
      <c r="AA22" s="161"/>
      <c r="AB22" s="161"/>
      <c r="AC22" s="161"/>
      <c r="AD22" s="161"/>
      <c r="AE22" s="161"/>
      <c r="AF22" s="161"/>
      <c r="AG22" s="161" t="s">
        <v>131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64"/>
      <c r="B23" s="165"/>
      <c r="C23" s="192" t="s">
        <v>149</v>
      </c>
      <c r="D23" s="167"/>
      <c r="E23" s="168">
        <v>3.36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1"/>
      <c r="Z23" s="161"/>
      <c r="AA23" s="161"/>
      <c r="AB23" s="161"/>
      <c r="AC23" s="161"/>
      <c r="AD23" s="161"/>
      <c r="AE23" s="161"/>
      <c r="AF23" s="161"/>
      <c r="AG23" s="161" t="s">
        <v>133</v>
      </c>
      <c r="AH23" s="161">
        <v>0</v>
      </c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8">
        <v>7</v>
      </c>
      <c r="B24" s="179" t="s">
        <v>153</v>
      </c>
      <c r="C24" s="191" t="s">
        <v>154</v>
      </c>
      <c r="D24" s="180" t="s">
        <v>128</v>
      </c>
      <c r="E24" s="181">
        <v>3.74</v>
      </c>
      <c r="F24" s="182"/>
      <c r="G24" s="183">
        <f>ROUND(E24*F24,2)</f>
        <v>0</v>
      </c>
      <c r="H24" s="166">
        <v>336.86</v>
      </c>
      <c r="I24" s="166">
        <f>ROUND(E24*H24,2)</f>
        <v>1259.8599999999999</v>
      </c>
      <c r="J24" s="166">
        <v>519.14</v>
      </c>
      <c r="K24" s="166">
        <f>ROUND(E24*J24,2)</f>
        <v>1941.58</v>
      </c>
      <c r="L24" s="166">
        <v>15</v>
      </c>
      <c r="M24" s="166">
        <f>G24*(1+L24/100)</f>
        <v>0</v>
      </c>
      <c r="N24" s="166">
        <v>1.201E-2</v>
      </c>
      <c r="O24" s="166">
        <f>ROUND(E24*N24,2)</f>
        <v>0.04</v>
      </c>
      <c r="P24" s="166">
        <v>0</v>
      </c>
      <c r="Q24" s="166">
        <f>ROUND(E24*P24,2)</f>
        <v>0</v>
      </c>
      <c r="R24" s="166"/>
      <c r="S24" s="166" t="s">
        <v>129</v>
      </c>
      <c r="T24" s="166" t="s">
        <v>129</v>
      </c>
      <c r="U24" s="166">
        <v>0.95</v>
      </c>
      <c r="V24" s="166">
        <f>ROUND(E24*U24,2)</f>
        <v>3.55</v>
      </c>
      <c r="W24" s="166"/>
      <c r="X24" s="166" t="s">
        <v>130</v>
      </c>
      <c r="Y24" s="161"/>
      <c r="Z24" s="161"/>
      <c r="AA24" s="161"/>
      <c r="AB24" s="161"/>
      <c r="AC24" s="161"/>
      <c r="AD24" s="161"/>
      <c r="AE24" s="161"/>
      <c r="AF24" s="161"/>
      <c r="AG24" s="161" t="s">
        <v>131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64"/>
      <c r="B25" s="165"/>
      <c r="C25" s="192" t="s">
        <v>150</v>
      </c>
      <c r="D25" s="167"/>
      <c r="E25" s="168">
        <v>3.74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1"/>
      <c r="Z25" s="161"/>
      <c r="AA25" s="161"/>
      <c r="AB25" s="161"/>
      <c r="AC25" s="161"/>
      <c r="AD25" s="161"/>
      <c r="AE25" s="161"/>
      <c r="AF25" s="161"/>
      <c r="AG25" s="161" t="s">
        <v>133</v>
      </c>
      <c r="AH25" s="161">
        <v>0</v>
      </c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x14ac:dyDescent="0.2">
      <c r="A26" s="172" t="s">
        <v>124</v>
      </c>
      <c r="B26" s="173" t="s">
        <v>50</v>
      </c>
      <c r="C26" s="190" t="s">
        <v>51</v>
      </c>
      <c r="D26" s="174"/>
      <c r="E26" s="175"/>
      <c r="F26" s="176"/>
      <c r="G26" s="177">
        <f>SUMIF(AG27:AG69,"&lt;&gt;NOR",G27:G69)</f>
        <v>0</v>
      </c>
      <c r="H26" s="171"/>
      <c r="I26" s="171">
        <f>SUM(I27:I69)</f>
        <v>7977.82</v>
      </c>
      <c r="J26" s="171"/>
      <c r="K26" s="171">
        <f>SUM(K27:K69)</f>
        <v>35695.880000000005</v>
      </c>
      <c r="L26" s="171"/>
      <c r="M26" s="171">
        <f>SUM(M27:M69)</f>
        <v>0</v>
      </c>
      <c r="N26" s="171"/>
      <c r="O26" s="171">
        <f>SUM(O27:O69)</f>
        <v>2.54</v>
      </c>
      <c r="P26" s="171"/>
      <c r="Q26" s="171">
        <f>SUM(Q27:Q69)</f>
        <v>0</v>
      </c>
      <c r="R26" s="171"/>
      <c r="S26" s="171"/>
      <c r="T26" s="171"/>
      <c r="U26" s="171"/>
      <c r="V26" s="171">
        <f>SUM(V27:V69)</f>
        <v>70.399999999999991</v>
      </c>
      <c r="W26" s="171"/>
      <c r="X26" s="171"/>
      <c r="AG26" t="s">
        <v>125</v>
      </c>
    </row>
    <row r="27" spans="1:60" ht="22.5" outlineLevel="1" x14ac:dyDescent="0.2">
      <c r="A27" s="178">
        <v>8</v>
      </c>
      <c r="B27" s="179" t="s">
        <v>155</v>
      </c>
      <c r="C27" s="191" t="s">
        <v>156</v>
      </c>
      <c r="D27" s="180" t="s">
        <v>128</v>
      </c>
      <c r="E27" s="181">
        <v>16.38</v>
      </c>
      <c r="F27" s="182"/>
      <c r="G27" s="183">
        <f>ROUND(E27*F27,2)</f>
        <v>0</v>
      </c>
      <c r="H27" s="166">
        <v>28.71</v>
      </c>
      <c r="I27" s="166">
        <f>ROUND(E27*H27,2)</f>
        <v>470.27</v>
      </c>
      <c r="J27" s="166">
        <v>208.79</v>
      </c>
      <c r="K27" s="166">
        <f>ROUND(E27*J27,2)</f>
        <v>3419.98</v>
      </c>
      <c r="L27" s="166">
        <v>15</v>
      </c>
      <c r="M27" s="166">
        <f>G27*(1+L27/100)</f>
        <v>0</v>
      </c>
      <c r="N27" s="166">
        <v>4.8999999999999998E-3</v>
      </c>
      <c r="O27" s="166">
        <f>ROUND(E27*N27,2)</f>
        <v>0.08</v>
      </c>
      <c r="P27" s="166">
        <v>0</v>
      </c>
      <c r="Q27" s="166">
        <f>ROUND(E27*P27,2)</f>
        <v>0</v>
      </c>
      <c r="R27" s="166"/>
      <c r="S27" s="166" t="s">
        <v>129</v>
      </c>
      <c r="T27" s="166" t="s">
        <v>129</v>
      </c>
      <c r="U27" s="166">
        <v>0.432</v>
      </c>
      <c r="V27" s="166">
        <f>ROUND(E27*U27,2)</f>
        <v>7.08</v>
      </c>
      <c r="W27" s="166"/>
      <c r="X27" s="166" t="s">
        <v>130</v>
      </c>
      <c r="Y27" s="161"/>
      <c r="Z27" s="161"/>
      <c r="AA27" s="161"/>
      <c r="AB27" s="161"/>
      <c r="AC27" s="161"/>
      <c r="AD27" s="161"/>
      <c r="AE27" s="161"/>
      <c r="AF27" s="161"/>
      <c r="AG27" s="161" t="s">
        <v>131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4"/>
      <c r="B28" s="165"/>
      <c r="C28" s="192" t="s">
        <v>157</v>
      </c>
      <c r="D28" s="167"/>
      <c r="E28" s="168">
        <v>11.34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1"/>
      <c r="Z28" s="161"/>
      <c r="AA28" s="161"/>
      <c r="AB28" s="161"/>
      <c r="AC28" s="161"/>
      <c r="AD28" s="161"/>
      <c r="AE28" s="161"/>
      <c r="AF28" s="161"/>
      <c r="AG28" s="161" t="s">
        <v>133</v>
      </c>
      <c r="AH28" s="161">
        <v>0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4"/>
      <c r="B29" s="165"/>
      <c r="C29" s="192" t="s">
        <v>158</v>
      </c>
      <c r="D29" s="167"/>
      <c r="E29" s="168">
        <v>-2.25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1"/>
      <c r="Z29" s="161"/>
      <c r="AA29" s="161"/>
      <c r="AB29" s="161"/>
      <c r="AC29" s="161"/>
      <c r="AD29" s="161"/>
      <c r="AE29" s="161"/>
      <c r="AF29" s="161"/>
      <c r="AG29" s="161" t="s">
        <v>133</v>
      </c>
      <c r="AH29" s="161">
        <v>0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4"/>
      <c r="B30" s="165"/>
      <c r="C30" s="192" t="s">
        <v>159</v>
      </c>
      <c r="D30" s="167"/>
      <c r="E30" s="168">
        <v>7.29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1"/>
      <c r="Z30" s="161"/>
      <c r="AA30" s="161"/>
      <c r="AB30" s="161"/>
      <c r="AC30" s="161"/>
      <c r="AD30" s="161"/>
      <c r="AE30" s="161"/>
      <c r="AF30" s="161"/>
      <c r="AG30" s="161" t="s">
        <v>133</v>
      </c>
      <c r="AH30" s="161">
        <v>0</v>
      </c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ht="22.5" outlineLevel="1" x14ac:dyDescent="0.2">
      <c r="A31" s="178">
        <v>9</v>
      </c>
      <c r="B31" s="179" t="s">
        <v>160</v>
      </c>
      <c r="C31" s="191" t="s">
        <v>161</v>
      </c>
      <c r="D31" s="180" t="s">
        <v>128</v>
      </c>
      <c r="E31" s="181">
        <v>36.61</v>
      </c>
      <c r="F31" s="182"/>
      <c r="G31" s="183">
        <f>ROUND(E31*F31,2)</f>
        <v>0</v>
      </c>
      <c r="H31" s="166">
        <v>16.05</v>
      </c>
      <c r="I31" s="166">
        <f>ROUND(E31*H31,2)</f>
        <v>587.59</v>
      </c>
      <c r="J31" s="166">
        <v>96.45</v>
      </c>
      <c r="K31" s="166">
        <f>ROUND(E31*J31,2)</f>
        <v>3531.03</v>
      </c>
      <c r="L31" s="166">
        <v>15</v>
      </c>
      <c r="M31" s="166">
        <f>G31*(1+L31/100)</f>
        <v>0</v>
      </c>
      <c r="N31" s="166">
        <v>6.0899999999999999E-3</v>
      </c>
      <c r="O31" s="166">
        <f>ROUND(E31*N31,2)</f>
        <v>0.22</v>
      </c>
      <c r="P31" s="166">
        <v>0</v>
      </c>
      <c r="Q31" s="166">
        <f>ROUND(E31*P31,2)</f>
        <v>0</v>
      </c>
      <c r="R31" s="166"/>
      <c r="S31" s="166" t="s">
        <v>129</v>
      </c>
      <c r="T31" s="166" t="s">
        <v>129</v>
      </c>
      <c r="U31" s="166">
        <v>0.19273999999999999</v>
      </c>
      <c r="V31" s="166">
        <f>ROUND(E31*U31,2)</f>
        <v>7.06</v>
      </c>
      <c r="W31" s="166"/>
      <c r="X31" s="166" t="s">
        <v>130</v>
      </c>
      <c r="Y31" s="161"/>
      <c r="Z31" s="161"/>
      <c r="AA31" s="161"/>
      <c r="AB31" s="161"/>
      <c r="AC31" s="161"/>
      <c r="AD31" s="161"/>
      <c r="AE31" s="161"/>
      <c r="AF31" s="161"/>
      <c r="AG31" s="161" t="s">
        <v>131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64"/>
      <c r="B32" s="165"/>
      <c r="C32" s="192" t="s">
        <v>162</v>
      </c>
      <c r="D32" s="167"/>
      <c r="E32" s="168">
        <v>15.12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1"/>
      <c r="Z32" s="161"/>
      <c r="AA32" s="161"/>
      <c r="AB32" s="161"/>
      <c r="AC32" s="161"/>
      <c r="AD32" s="161"/>
      <c r="AE32" s="161"/>
      <c r="AF32" s="161"/>
      <c r="AG32" s="161" t="s">
        <v>133</v>
      </c>
      <c r="AH32" s="161">
        <v>0</v>
      </c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64"/>
      <c r="B33" s="165"/>
      <c r="C33" s="192" t="s">
        <v>163</v>
      </c>
      <c r="D33" s="167"/>
      <c r="E33" s="168">
        <v>16.2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1"/>
      <c r="Z33" s="161"/>
      <c r="AA33" s="161"/>
      <c r="AB33" s="161"/>
      <c r="AC33" s="161"/>
      <c r="AD33" s="161"/>
      <c r="AE33" s="161"/>
      <c r="AF33" s="161"/>
      <c r="AG33" s="161" t="s">
        <v>133</v>
      </c>
      <c r="AH33" s="161">
        <v>0</v>
      </c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64"/>
      <c r="B34" s="165"/>
      <c r="C34" s="192" t="s">
        <v>164</v>
      </c>
      <c r="D34" s="167"/>
      <c r="E34" s="168">
        <v>5.29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1"/>
      <c r="Z34" s="161"/>
      <c r="AA34" s="161"/>
      <c r="AB34" s="161"/>
      <c r="AC34" s="161"/>
      <c r="AD34" s="161"/>
      <c r="AE34" s="161"/>
      <c r="AF34" s="161"/>
      <c r="AG34" s="161" t="s">
        <v>133</v>
      </c>
      <c r="AH34" s="161">
        <v>0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78">
        <v>10</v>
      </c>
      <c r="B35" s="179" t="s">
        <v>165</v>
      </c>
      <c r="C35" s="191" t="s">
        <v>166</v>
      </c>
      <c r="D35" s="180" t="s">
        <v>128</v>
      </c>
      <c r="E35" s="181">
        <v>5.4</v>
      </c>
      <c r="F35" s="182"/>
      <c r="G35" s="183">
        <f>ROUND(E35*F35,2)</f>
        <v>0</v>
      </c>
      <c r="H35" s="166">
        <v>46.97</v>
      </c>
      <c r="I35" s="166">
        <f>ROUND(E35*H35,2)</f>
        <v>253.64</v>
      </c>
      <c r="J35" s="166">
        <v>405.53</v>
      </c>
      <c r="K35" s="166">
        <f>ROUND(E35*J35,2)</f>
        <v>2189.86</v>
      </c>
      <c r="L35" s="166">
        <v>15</v>
      </c>
      <c r="M35" s="166">
        <f>G35*(1+L35/100)</f>
        <v>0</v>
      </c>
      <c r="N35" s="166">
        <v>4.7660000000000001E-2</v>
      </c>
      <c r="O35" s="166">
        <f>ROUND(E35*N35,2)</f>
        <v>0.26</v>
      </c>
      <c r="P35" s="166">
        <v>0</v>
      </c>
      <c r="Q35" s="166">
        <f>ROUND(E35*P35,2)</f>
        <v>0</v>
      </c>
      <c r="R35" s="166"/>
      <c r="S35" s="166" t="s">
        <v>129</v>
      </c>
      <c r="T35" s="166" t="s">
        <v>129</v>
      </c>
      <c r="U35" s="166">
        <v>0.84</v>
      </c>
      <c r="V35" s="166">
        <f>ROUND(E35*U35,2)</f>
        <v>4.54</v>
      </c>
      <c r="W35" s="166"/>
      <c r="X35" s="166" t="s">
        <v>130</v>
      </c>
      <c r="Y35" s="161"/>
      <c r="Z35" s="161"/>
      <c r="AA35" s="161"/>
      <c r="AB35" s="161"/>
      <c r="AC35" s="161"/>
      <c r="AD35" s="161"/>
      <c r="AE35" s="161"/>
      <c r="AF35" s="161"/>
      <c r="AG35" s="161" t="s">
        <v>131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4"/>
      <c r="B36" s="165"/>
      <c r="C36" s="192" t="s">
        <v>167</v>
      </c>
      <c r="D36" s="167"/>
      <c r="E36" s="168">
        <v>5.4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1"/>
      <c r="Z36" s="161"/>
      <c r="AA36" s="161"/>
      <c r="AB36" s="161"/>
      <c r="AC36" s="161"/>
      <c r="AD36" s="161"/>
      <c r="AE36" s="161"/>
      <c r="AF36" s="161"/>
      <c r="AG36" s="161" t="s">
        <v>133</v>
      </c>
      <c r="AH36" s="161">
        <v>0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2.5" outlineLevel="1" x14ac:dyDescent="0.2">
      <c r="A37" s="178">
        <v>11</v>
      </c>
      <c r="B37" s="179" t="s">
        <v>168</v>
      </c>
      <c r="C37" s="191" t="s">
        <v>169</v>
      </c>
      <c r="D37" s="180" t="s">
        <v>128</v>
      </c>
      <c r="E37" s="181">
        <v>116.078</v>
      </c>
      <c r="F37" s="182"/>
      <c r="G37" s="183">
        <f>ROUND(E37*F37,2)</f>
        <v>0</v>
      </c>
      <c r="H37" s="166">
        <v>30.64</v>
      </c>
      <c r="I37" s="166">
        <f>ROUND(E37*H37,2)</f>
        <v>3556.63</v>
      </c>
      <c r="J37" s="166">
        <v>168.86</v>
      </c>
      <c r="K37" s="166">
        <f>ROUND(E37*J37,2)</f>
        <v>19600.93</v>
      </c>
      <c r="L37" s="166">
        <v>15</v>
      </c>
      <c r="M37" s="166">
        <f>G37*(1+L37/100)</f>
        <v>0</v>
      </c>
      <c r="N37" s="166">
        <v>1.5740000000000001E-2</v>
      </c>
      <c r="O37" s="166">
        <f>ROUND(E37*N37,2)</f>
        <v>1.83</v>
      </c>
      <c r="P37" s="166">
        <v>0</v>
      </c>
      <c r="Q37" s="166">
        <f>ROUND(E37*P37,2)</f>
        <v>0</v>
      </c>
      <c r="R37" s="166"/>
      <c r="S37" s="166" t="s">
        <v>129</v>
      </c>
      <c r="T37" s="166" t="s">
        <v>129</v>
      </c>
      <c r="U37" s="166">
        <v>0.33481</v>
      </c>
      <c r="V37" s="166">
        <f>ROUND(E37*U37,2)</f>
        <v>38.86</v>
      </c>
      <c r="W37" s="166"/>
      <c r="X37" s="166" t="s">
        <v>130</v>
      </c>
      <c r="Y37" s="161"/>
      <c r="Z37" s="161"/>
      <c r="AA37" s="161"/>
      <c r="AB37" s="161"/>
      <c r="AC37" s="161"/>
      <c r="AD37" s="161"/>
      <c r="AE37" s="161"/>
      <c r="AF37" s="161"/>
      <c r="AG37" s="161" t="s">
        <v>131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4"/>
      <c r="B38" s="165"/>
      <c r="C38" s="192" t="s">
        <v>170</v>
      </c>
      <c r="D38" s="167"/>
      <c r="E38" s="168">
        <v>20.52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1"/>
      <c r="Z38" s="161"/>
      <c r="AA38" s="161"/>
      <c r="AB38" s="161"/>
      <c r="AC38" s="161"/>
      <c r="AD38" s="161"/>
      <c r="AE38" s="161"/>
      <c r="AF38" s="161"/>
      <c r="AG38" s="161" t="s">
        <v>133</v>
      </c>
      <c r="AH38" s="161">
        <v>0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4"/>
      <c r="B39" s="165"/>
      <c r="C39" s="192" t="s">
        <v>171</v>
      </c>
      <c r="D39" s="167"/>
      <c r="E39" s="168">
        <v>-4.7279999999999998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1"/>
      <c r="Z39" s="161"/>
      <c r="AA39" s="161"/>
      <c r="AB39" s="161"/>
      <c r="AC39" s="161"/>
      <c r="AD39" s="161"/>
      <c r="AE39" s="161"/>
      <c r="AF39" s="161"/>
      <c r="AG39" s="161" t="s">
        <v>133</v>
      </c>
      <c r="AH39" s="161">
        <v>0</v>
      </c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4"/>
      <c r="B40" s="165"/>
      <c r="C40" s="192" t="s">
        <v>172</v>
      </c>
      <c r="D40" s="167"/>
      <c r="E40" s="168">
        <v>-1.1819999999999999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1"/>
      <c r="Z40" s="161"/>
      <c r="AA40" s="161"/>
      <c r="AB40" s="161"/>
      <c r="AC40" s="161"/>
      <c r="AD40" s="161"/>
      <c r="AE40" s="161"/>
      <c r="AF40" s="161"/>
      <c r="AG40" s="161" t="s">
        <v>133</v>
      </c>
      <c r="AH40" s="161">
        <v>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4"/>
      <c r="B41" s="165"/>
      <c r="C41" s="192" t="s">
        <v>173</v>
      </c>
      <c r="D41" s="167"/>
      <c r="E41" s="168">
        <v>5.46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1"/>
      <c r="Z41" s="161"/>
      <c r="AA41" s="161"/>
      <c r="AB41" s="161"/>
      <c r="AC41" s="161"/>
      <c r="AD41" s="161"/>
      <c r="AE41" s="161"/>
      <c r="AF41" s="161"/>
      <c r="AG41" s="161" t="s">
        <v>133</v>
      </c>
      <c r="AH41" s="161">
        <v>0</v>
      </c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4"/>
      <c r="B42" s="165"/>
      <c r="C42" s="192" t="s">
        <v>174</v>
      </c>
      <c r="D42" s="167"/>
      <c r="E42" s="168">
        <v>44.82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1"/>
      <c r="Z42" s="161"/>
      <c r="AA42" s="161"/>
      <c r="AB42" s="161"/>
      <c r="AC42" s="161"/>
      <c r="AD42" s="161"/>
      <c r="AE42" s="161"/>
      <c r="AF42" s="161"/>
      <c r="AG42" s="161" t="s">
        <v>133</v>
      </c>
      <c r="AH42" s="161">
        <v>0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4"/>
      <c r="B43" s="165"/>
      <c r="C43" s="192" t="s">
        <v>175</v>
      </c>
      <c r="D43" s="167"/>
      <c r="E43" s="168">
        <v>-1.5760000000000001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1"/>
      <c r="Z43" s="161"/>
      <c r="AA43" s="161"/>
      <c r="AB43" s="161"/>
      <c r="AC43" s="161"/>
      <c r="AD43" s="161"/>
      <c r="AE43" s="161"/>
      <c r="AF43" s="161"/>
      <c r="AG43" s="161" t="s">
        <v>133</v>
      </c>
      <c r="AH43" s="161">
        <v>0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4"/>
      <c r="B44" s="165"/>
      <c r="C44" s="192" t="s">
        <v>158</v>
      </c>
      <c r="D44" s="167"/>
      <c r="E44" s="168">
        <v>-2.25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1"/>
      <c r="Z44" s="161"/>
      <c r="AA44" s="161"/>
      <c r="AB44" s="161"/>
      <c r="AC44" s="161"/>
      <c r="AD44" s="161"/>
      <c r="AE44" s="161"/>
      <c r="AF44" s="161"/>
      <c r="AG44" s="161" t="s">
        <v>133</v>
      </c>
      <c r="AH44" s="161">
        <v>0</v>
      </c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4"/>
      <c r="B45" s="165"/>
      <c r="C45" s="192" t="s">
        <v>176</v>
      </c>
      <c r="D45" s="167"/>
      <c r="E45" s="168">
        <v>46.44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1"/>
      <c r="Z45" s="161"/>
      <c r="AA45" s="161"/>
      <c r="AB45" s="161"/>
      <c r="AC45" s="161"/>
      <c r="AD45" s="161"/>
      <c r="AE45" s="161"/>
      <c r="AF45" s="161"/>
      <c r="AG45" s="161" t="s">
        <v>133</v>
      </c>
      <c r="AH45" s="161">
        <v>0</v>
      </c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4"/>
      <c r="B46" s="165"/>
      <c r="C46" s="192" t="s">
        <v>158</v>
      </c>
      <c r="D46" s="167"/>
      <c r="E46" s="168">
        <v>-2.25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1"/>
      <c r="Z46" s="161"/>
      <c r="AA46" s="161"/>
      <c r="AB46" s="161"/>
      <c r="AC46" s="161"/>
      <c r="AD46" s="161"/>
      <c r="AE46" s="161"/>
      <c r="AF46" s="161"/>
      <c r="AG46" s="161" t="s">
        <v>133</v>
      </c>
      <c r="AH46" s="161">
        <v>0</v>
      </c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4"/>
      <c r="B47" s="165"/>
      <c r="C47" s="192" t="s">
        <v>175</v>
      </c>
      <c r="D47" s="167"/>
      <c r="E47" s="168">
        <v>-1.5760000000000001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1"/>
      <c r="Z47" s="161"/>
      <c r="AA47" s="161"/>
      <c r="AB47" s="161"/>
      <c r="AC47" s="161"/>
      <c r="AD47" s="161"/>
      <c r="AE47" s="161"/>
      <c r="AF47" s="161"/>
      <c r="AG47" s="161" t="s">
        <v>133</v>
      </c>
      <c r="AH47" s="161">
        <v>0</v>
      </c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4"/>
      <c r="B48" s="165"/>
      <c r="C48" s="192" t="s">
        <v>177</v>
      </c>
      <c r="D48" s="167"/>
      <c r="E48" s="168">
        <v>-4.59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1"/>
      <c r="Z48" s="161"/>
      <c r="AA48" s="161"/>
      <c r="AB48" s="161"/>
      <c r="AC48" s="161"/>
      <c r="AD48" s="161"/>
      <c r="AE48" s="161"/>
      <c r="AF48" s="161"/>
      <c r="AG48" s="161" t="s">
        <v>133</v>
      </c>
      <c r="AH48" s="161">
        <v>0</v>
      </c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4"/>
      <c r="B49" s="165"/>
      <c r="C49" s="192" t="s">
        <v>178</v>
      </c>
      <c r="D49" s="167"/>
      <c r="E49" s="168">
        <v>24.84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1"/>
      <c r="Z49" s="161"/>
      <c r="AA49" s="161"/>
      <c r="AB49" s="161"/>
      <c r="AC49" s="161"/>
      <c r="AD49" s="161"/>
      <c r="AE49" s="161"/>
      <c r="AF49" s="161"/>
      <c r="AG49" s="161" t="s">
        <v>133</v>
      </c>
      <c r="AH49" s="161">
        <v>0</v>
      </c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64"/>
      <c r="B50" s="165"/>
      <c r="C50" s="192" t="s">
        <v>179</v>
      </c>
      <c r="D50" s="167"/>
      <c r="E50" s="168">
        <v>-3.26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1"/>
      <c r="Z50" s="161"/>
      <c r="AA50" s="161"/>
      <c r="AB50" s="161"/>
      <c r="AC50" s="161"/>
      <c r="AD50" s="161"/>
      <c r="AE50" s="161"/>
      <c r="AF50" s="161"/>
      <c r="AG50" s="161" t="s">
        <v>133</v>
      </c>
      <c r="AH50" s="161">
        <v>0</v>
      </c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1" x14ac:dyDescent="0.2">
      <c r="A51" s="164"/>
      <c r="B51" s="165"/>
      <c r="C51" s="192" t="s">
        <v>177</v>
      </c>
      <c r="D51" s="167"/>
      <c r="E51" s="168">
        <v>-4.59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1"/>
      <c r="Z51" s="161"/>
      <c r="AA51" s="161"/>
      <c r="AB51" s="161"/>
      <c r="AC51" s="161"/>
      <c r="AD51" s="161"/>
      <c r="AE51" s="161"/>
      <c r="AF51" s="161"/>
      <c r="AG51" s="161" t="s">
        <v>133</v>
      </c>
      <c r="AH51" s="161">
        <v>0</v>
      </c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">
      <c r="A52" s="178">
        <v>12</v>
      </c>
      <c r="B52" s="179" t="s">
        <v>180</v>
      </c>
      <c r="C52" s="191" t="s">
        <v>181</v>
      </c>
      <c r="D52" s="180" t="s">
        <v>128</v>
      </c>
      <c r="E52" s="181">
        <v>1.41</v>
      </c>
      <c r="F52" s="182"/>
      <c r="G52" s="183">
        <f>ROUND(E52*F52,2)</f>
        <v>0</v>
      </c>
      <c r="H52" s="166">
        <v>147.57</v>
      </c>
      <c r="I52" s="166">
        <f>ROUND(E52*H52,2)</f>
        <v>208.07</v>
      </c>
      <c r="J52" s="166">
        <v>898.43</v>
      </c>
      <c r="K52" s="166">
        <f>ROUND(E52*J52,2)</f>
        <v>1266.79</v>
      </c>
      <c r="L52" s="166">
        <v>15</v>
      </c>
      <c r="M52" s="166">
        <f>G52*(1+L52/100)</f>
        <v>0</v>
      </c>
      <c r="N52" s="166">
        <v>5.8500000000000003E-2</v>
      </c>
      <c r="O52" s="166">
        <f>ROUND(E52*N52,2)</f>
        <v>0.08</v>
      </c>
      <c r="P52" s="166">
        <v>0</v>
      </c>
      <c r="Q52" s="166">
        <f>ROUND(E52*P52,2)</f>
        <v>0</v>
      </c>
      <c r="R52" s="166"/>
      <c r="S52" s="166" t="s">
        <v>129</v>
      </c>
      <c r="T52" s="166" t="s">
        <v>182</v>
      </c>
      <c r="U52" s="166">
        <v>1.86904</v>
      </c>
      <c r="V52" s="166">
        <f>ROUND(E52*U52,2)</f>
        <v>2.64</v>
      </c>
      <c r="W52" s="166"/>
      <c r="X52" s="166" t="s">
        <v>130</v>
      </c>
      <c r="Y52" s="161"/>
      <c r="Z52" s="161"/>
      <c r="AA52" s="161"/>
      <c r="AB52" s="161"/>
      <c r="AC52" s="161"/>
      <c r="AD52" s="161"/>
      <c r="AE52" s="161"/>
      <c r="AF52" s="161"/>
      <c r="AG52" s="161" t="s">
        <v>131</v>
      </c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64"/>
      <c r="B53" s="165"/>
      <c r="C53" s="192" t="s">
        <v>183</v>
      </c>
      <c r="D53" s="167"/>
      <c r="E53" s="168">
        <v>0.21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1"/>
      <c r="Z53" s="161"/>
      <c r="AA53" s="161"/>
      <c r="AB53" s="161"/>
      <c r="AC53" s="161"/>
      <c r="AD53" s="161"/>
      <c r="AE53" s="161"/>
      <c r="AF53" s="161"/>
      <c r="AG53" s="161" t="s">
        <v>133</v>
      </c>
      <c r="AH53" s="161">
        <v>0</v>
      </c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64"/>
      <c r="B54" s="165"/>
      <c r="C54" s="192" t="s">
        <v>184</v>
      </c>
      <c r="D54" s="167"/>
      <c r="E54" s="168">
        <v>1.05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1"/>
      <c r="Z54" s="161"/>
      <c r="AA54" s="161"/>
      <c r="AB54" s="161"/>
      <c r="AC54" s="161"/>
      <c r="AD54" s="161"/>
      <c r="AE54" s="161"/>
      <c r="AF54" s="161"/>
      <c r="AG54" s="161" t="s">
        <v>133</v>
      </c>
      <c r="AH54" s="161">
        <v>0</v>
      </c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64"/>
      <c r="B55" s="165"/>
      <c r="C55" s="192" t="s">
        <v>185</v>
      </c>
      <c r="D55" s="167"/>
      <c r="E55" s="168">
        <v>0.15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1"/>
      <c r="Z55" s="161"/>
      <c r="AA55" s="161"/>
      <c r="AB55" s="161"/>
      <c r="AC55" s="161"/>
      <c r="AD55" s="161"/>
      <c r="AE55" s="161"/>
      <c r="AF55" s="161"/>
      <c r="AG55" s="161" t="s">
        <v>133</v>
      </c>
      <c r="AH55" s="161">
        <v>0</v>
      </c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ht="22.5" outlineLevel="1" x14ac:dyDescent="0.2">
      <c r="A56" s="178">
        <v>13</v>
      </c>
      <c r="B56" s="179" t="s">
        <v>186</v>
      </c>
      <c r="C56" s="191" t="s">
        <v>187</v>
      </c>
      <c r="D56" s="180" t="s">
        <v>128</v>
      </c>
      <c r="E56" s="181">
        <v>16.38</v>
      </c>
      <c r="F56" s="182"/>
      <c r="G56" s="183">
        <f>ROUND(E56*F56,2)</f>
        <v>0</v>
      </c>
      <c r="H56" s="166">
        <v>92.82</v>
      </c>
      <c r="I56" s="166">
        <f>ROUND(E56*H56,2)</f>
        <v>1520.39</v>
      </c>
      <c r="J56" s="166">
        <v>186.18</v>
      </c>
      <c r="K56" s="166">
        <f>ROUND(E56*J56,2)</f>
        <v>3049.63</v>
      </c>
      <c r="L56" s="166">
        <v>15</v>
      </c>
      <c r="M56" s="166">
        <f>G56*(1+L56/100)</f>
        <v>0</v>
      </c>
      <c r="N56" s="166">
        <v>3.6099999999999999E-3</v>
      </c>
      <c r="O56" s="166">
        <f>ROUND(E56*N56,2)</f>
        <v>0.06</v>
      </c>
      <c r="P56" s="166">
        <v>0</v>
      </c>
      <c r="Q56" s="166">
        <f>ROUND(E56*P56,2)</f>
        <v>0</v>
      </c>
      <c r="R56" s="166"/>
      <c r="S56" s="166" t="s">
        <v>129</v>
      </c>
      <c r="T56" s="166" t="s">
        <v>129</v>
      </c>
      <c r="U56" s="166">
        <v>0.36199999999999999</v>
      </c>
      <c r="V56" s="166">
        <f>ROUND(E56*U56,2)</f>
        <v>5.93</v>
      </c>
      <c r="W56" s="166"/>
      <c r="X56" s="166" t="s">
        <v>130</v>
      </c>
      <c r="Y56" s="161"/>
      <c r="Z56" s="161"/>
      <c r="AA56" s="161"/>
      <c r="AB56" s="161"/>
      <c r="AC56" s="161"/>
      <c r="AD56" s="161"/>
      <c r="AE56" s="161"/>
      <c r="AF56" s="161"/>
      <c r="AG56" s="161" t="s">
        <v>131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1" x14ac:dyDescent="0.2">
      <c r="A57" s="164"/>
      <c r="B57" s="165"/>
      <c r="C57" s="192" t="s">
        <v>157</v>
      </c>
      <c r="D57" s="167"/>
      <c r="E57" s="168">
        <v>11.34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1"/>
      <c r="Z57" s="161"/>
      <c r="AA57" s="161"/>
      <c r="AB57" s="161"/>
      <c r="AC57" s="161"/>
      <c r="AD57" s="161"/>
      <c r="AE57" s="161"/>
      <c r="AF57" s="161"/>
      <c r="AG57" s="161" t="s">
        <v>133</v>
      </c>
      <c r="AH57" s="161">
        <v>0</v>
      </c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64"/>
      <c r="B58" s="165"/>
      <c r="C58" s="192" t="s">
        <v>158</v>
      </c>
      <c r="D58" s="167"/>
      <c r="E58" s="168">
        <v>-2.25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1"/>
      <c r="Z58" s="161"/>
      <c r="AA58" s="161"/>
      <c r="AB58" s="161"/>
      <c r="AC58" s="161"/>
      <c r="AD58" s="161"/>
      <c r="AE58" s="161"/>
      <c r="AF58" s="161"/>
      <c r="AG58" s="161" t="s">
        <v>133</v>
      </c>
      <c r="AH58" s="161">
        <v>0</v>
      </c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64"/>
      <c r="B59" s="165"/>
      <c r="C59" s="192" t="s">
        <v>159</v>
      </c>
      <c r="D59" s="167"/>
      <c r="E59" s="168">
        <v>7.29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1"/>
      <c r="Z59" s="161"/>
      <c r="AA59" s="161"/>
      <c r="AB59" s="161"/>
      <c r="AC59" s="161"/>
      <c r="AD59" s="161"/>
      <c r="AE59" s="161"/>
      <c r="AF59" s="161"/>
      <c r="AG59" s="161" t="s">
        <v>133</v>
      </c>
      <c r="AH59" s="161">
        <v>0</v>
      </c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">
      <c r="A60" s="178">
        <v>14</v>
      </c>
      <c r="B60" s="179" t="s">
        <v>188</v>
      </c>
      <c r="C60" s="191" t="s">
        <v>189</v>
      </c>
      <c r="D60" s="180" t="s">
        <v>128</v>
      </c>
      <c r="E60" s="181">
        <v>33.020000000000003</v>
      </c>
      <c r="F60" s="182"/>
      <c r="G60" s="183">
        <f>ROUND(E60*F60,2)</f>
        <v>0</v>
      </c>
      <c r="H60" s="166">
        <v>41.83</v>
      </c>
      <c r="I60" s="166">
        <f>ROUND(E60*H60,2)</f>
        <v>1381.23</v>
      </c>
      <c r="J60" s="166">
        <v>41.37</v>
      </c>
      <c r="K60" s="166">
        <f>ROUND(E60*J60,2)</f>
        <v>1366.04</v>
      </c>
      <c r="L60" s="166">
        <v>15</v>
      </c>
      <c r="M60" s="166">
        <f>G60*(1+L60/100)</f>
        <v>0</v>
      </c>
      <c r="N60" s="166">
        <v>2.5999999999999998E-4</v>
      </c>
      <c r="O60" s="166">
        <f>ROUND(E60*N60,2)</f>
        <v>0.01</v>
      </c>
      <c r="P60" s="166">
        <v>0</v>
      </c>
      <c r="Q60" s="166">
        <f>ROUND(E60*P60,2)</f>
        <v>0</v>
      </c>
      <c r="R60" s="166"/>
      <c r="S60" s="166" t="s">
        <v>129</v>
      </c>
      <c r="T60" s="166" t="s">
        <v>129</v>
      </c>
      <c r="U60" s="166">
        <v>0.09</v>
      </c>
      <c r="V60" s="166">
        <f>ROUND(E60*U60,2)</f>
        <v>2.97</v>
      </c>
      <c r="W60" s="166"/>
      <c r="X60" s="166" t="s">
        <v>130</v>
      </c>
      <c r="Y60" s="161"/>
      <c r="Z60" s="161"/>
      <c r="AA60" s="161"/>
      <c r="AB60" s="161"/>
      <c r="AC60" s="161"/>
      <c r="AD60" s="161"/>
      <c r="AE60" s="161"/>
      <c r="AF60" s="161"/>
      <c r="AG60" s="161" t="s">
        <v>131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64"/>
      <c r="B61" s="165"/>
      <c r="C61" s="192" t="s">
        <v>190</v>
      </c>
      <c r="D61" s="167"/>
      <c r="E61" s="168">
        <v>13.86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1"/>
      <c r="Z61" s="161"/>
      <c r="AA61" s="161"/>
      <c r="AB61" s="161"/>
      <c r="AC61" s="161"/>
      <c r="AD61" s="161"/>
      <c r="AE61" s="161"/>
      <c r="AF61" s="161"/>
      <c r="AG61" s="161" t="s">
        <v>133</v>
      </c>
      <c r="AH61" s="161">
        <v>0</v>
      </c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1" x14ac:dyDescent="0.2">
      <c r="A62" s="164"/>
      <c r="B62" s="165"/>
      <c r="C62" s="192" t="s">
        <v>191</v>
      </c>
      <c r="D62" s="167"/>
      <c r="E62" s="168">
        <v>2.78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1"/>
      <c r="Z62" s="161"/>
      <c r="AA62" s="161"/>
      <c r="AB62" s="161"/>
      <c r="AC62" s="161"/>
      <c r="AD62" s="161"/>
      <c r="AE62" s="161"/>
      <c r="AF62" s="161"/>
      <c r="AG62" s="161" t="s">
        <v>133</v>
      </c>
      <c r="AH62" s="161">
        <v>0</v>
      </c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1" x14ac:dyDescent="0.2">
      <c r="A63" s="164"/>
      <c r="B63" s="165"/>
      <c r="C63" s="192" t="s">
        <v>157</v>
      </c>
      <c r="D63" s="167"/>
      <c r="E63" s="168">
        <v>11.34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1"/>
      <c r="Z63" s="161"/>
      <c r="AA63" s="161"/>
      <c r="AB63" s="161"/>
      <c r="AC63" s="161"/>
      <c r="AD63" s="161"/>
      <c r="AE63" s="161"/>
      <c r="AF63" s="161"/>
      <c r="AG63" s="161" t="s">
        <v>133</v>
      </c>
      <c r="AH63" s="161">
        <v>0</v>
      </c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1" x14ac:dyDescent="0.2">
      <c r="A64" s="164"/>
      <c r="B64" s="165"/>
      <c r="C64" s="192" t="s">
        <v>158</v>
      </c>
      <c r="D64" s="167"/>
      <c r="E64" s="168">
        <v>-2.25</v>
      </c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1"/>
      <c r="Z64" s="161"/>
      <c r="AA64" s="161"/>
      <c r="AB64" s="161"/>
      <c r="AC64" s="161"/>
      <c r="AD64" s="161"/>
      <c r="AE64" s="161"/>
      <c r="AF64" s="161"/>
      <c r="AG64" s="161" t="s">
        <v>133</v>
      </c>
      <c r="AH64" s="161">
        <v>0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64"/>
      <c r="B65" s="165"/>
      <c r="C65" s="192" t="s">
        <v>159</v>
      </c>
      <c r="D65" s="167"/>
      <c r="E65" s="168">
        <v>7.29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1"/>
      <c r="Z65" s="161"/>
      <c r="AA65" s="161"/>
      <c r="AB65" s="161"/>
      <c r="AC65" s="161"/>
      <c r="AD65" s="161"/>
      <c r="AE65" s="161"/>
      <c r="AF65" s="161"/>
      <c r="AG65" s="161" t="s">
        <v>133</v>
      </c>
      <c r="AH65" s="161">
        <v>0</v>
      </c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84">
        <v>15</v>
      </c>
      <c r="B66" s="185" t="s">
        <v>192</v>
      </c>
      <c r="C66" s="193" t="s">
        <v>193</v>
      </c>
      <c r="D66" s="186" t="s">
        <v>137</v>
      </c>
      <c r="E66" s="187">
        <v>14</v>
      </c>
      <c r="F66" s="188"/>
      <c r="G66" s="189">
        <f>ROUND(E66*F66,2)</f>
        <v>0</v>
      </c>
      <c r="H66" s="166">
        <v>0</v>
      </c>
      <c r="I66" s="166">
        <f>ROUND(E66*H66,2)</f>
        <v>0</v>
      </c>
      <c r="J66" s="166">
        <v>65</v>
      </c>
      <c r="K66" s="166">
        <f>ROUND(E66*J66,2)</f>
        <v>910</v>
      </c>
      <c r="L66" s="166">
        <v>15</v>
      </c>
      <c r="M66" s="166">
        <f>G66*(1+L66/100)</f>
        <v>0</v>
      </c>
      <c r="N66" s="166">
        <v>0</v>
      </c>
      <c r="O66" s="166">
        <f>ROUND(E66*N66,2)</f>
        <v>0</v>
      </c>
      <c r="P66" s="166">
        <v>0</v>
      </c>
      <c r="Q66" s="166">
        <f>ROUND(E66*P66,2)</f>
        <v>0</v>
      </c>
      <c r="R66" s="166"/>
      <c r="S66" s="166" t="s">
        <v>194</v>
      </c>
      <c r="T66" s="166" t="s">
        <v>145</v>
      </c>
      <c r="U66" s="166">
        <v>9.4E-2</v>
      </c>
      <c r="V66" s="166">
        <f>ROUND(E66*U66,2)</f>
        <v>1.32</v>
      </c>
      <c r="W66" s="166"/>
      <c r="X66" s="166" t="s">
        <v>130</v>
      </c>
      <c r="Y66" s="161"/>
      <c r="Z66" s="161"/>
      <c r="AA66" s="161"/>
      <c r="AB66" s="161"/>
      <c r="AC66" s="161"/>
      <c r="AD66" s="161"/>
      <c r="AE66" s="161"/>
      <c r="AF66" s="161"/>
      <c r="AG66" s="161" t="s">
        <v>131</v>
      </c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78">
        <v>16</v>
      </c>
      <c r="B67" s="179" t="s">
        <v>195</v>
      </c>
      <c r="C67" s="191" t="s">
        <v>196</v>
      </c>
      <c r="D67" s="180" t="s">
        <v>128</v>
      </c>
      <c r="E67" s="181">
        <v>7.76</v>
      </c>
      <c r="F67" s="182"/>
      <c r="G67" s="183">
        <f>ROUND(E67*F67,2)</f>
        <v>0</v>
      </c>
      <c r="H67" s="166">
        <v>0</v>
      </c>
      <c r="I67" s="166">
        <f>ROUND(E67*H67,2)</f>
        <v>0</v>
      </c>
      <c r="J67" s="166">
        <v>46.6</v>
      </c>
      <c r="K67" s="166">
        <f>ROUND(E67*J67,2)</f>
        <v>361.62</v>
      </c>
      <c r="L67" s="166">
        <v>15</v>
      </c>
      <c r="M67" s="166">
        <f>G67*(1+L67/100)</f>
        <v>0</v>
      </c>
      <c r="N67" s="166">
        <v>4.0000000000000003E-5</v>
      </c>
      <c r="O67" s="166">
        <f>ROUND(E67*N67,2)</f>
        <v>0</v>
      </c>
      <c r="P67" s="166">
        <v>0</v>
      </c>
      <c r="Q67" s="166">
        <f>ROUND(E67*P67,2)</f>
        <v>0</v>
      </c>
      <c r="R67" s="166"/>
      <c r="S67" s="166" t="s">
        <v>129</v>
      </c>
      <c r="T67" s="166" t="s">
        <v>182</v>
      </c>
      <c r="U67" s="166">
        <v>0</v>
      </c>
      <c r="V67" s="166">
        <f>ROUND(E67*U67,2)</f>
        <v>0</v>
      </c>
      <c r="W67" s="166"/>
      <c r="X67" s="166" t="s">
        <v>197</v>
      </c>
      <c r="Y67" s="161"/>
      <c r="Z67" s="161"/>
      <c r="AA67" s="161"/>
      <c r="AB67" s="161"/>
      <c r="AC67" s="161"/>
      <c r="AD67" s="161"/>
      <c r="AE67" s="161"/>
      <c r="AF67" s="161"/>
      <c r="AG67" s="161" t="s">
        <v>198</v>
      </c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1" x14ac:dyDescent="0.2">
      <c r="A68" s="164"/>
      <c r="B68" s="165"/>
      <c r="C68" s="192" t="s">
        <v>199</v>
      </c>
      <c r="D68" s="167"/>
      <c r="E68" s="168">
        <v>4.5</v>
      </c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1"/>
      <c r="Z68" s="161"/>
      <c r="AA68" s="161"/>
      <c r="AB68" s="161"/>
      <c r="AC68" s="161"/>
      <c r="AD68" s="161"/>
      <c r="AE68" s="161"/>
      <c r="AF68" s="161"/>
      <c r="AG68" s="161" t="s">
        <v>133</v>
      </c>
      <c r="AH68" s="161">
        <v>0</v>
      </c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">
      <c r="A69" s="164"/>
      <c r="B69" s="165"/>
      <c r="C69" s="192" t="s">
        <v>200</v>
      </c>
      <c r="D69" s="167"/>
      <c r="E69" s="168">
        <v>3.26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1"/>
      <c r="Z69" s="161"/>
      <c r="AA69" s="161"/>
      <c r="AB69" s="161"/>
      <c r="AC69" s="161"/>
      <c r="AD69" s="161"/>
      <c r="AE69" s="161"/>
      <c r="AF69" s="161"/>
      <c r="AG69" s="161" t="s">
        <v>133</v>
      </c>
      <c r="AH69" s="161">
        <v>0</v>
      </c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x14ac:dyDescent="0.2">
      <c r="A70" s="172" t="s">
        <v>124</v>
      </c>
      <c r="B70" s="173" t="s">
        <v>52</v>
      </c>
      <c r="C70" s="190" t="s">
        <v>53</v>
      </c>
      <c r="D70" s="174"/>
      <c r="E70" s="175"/>
      <c r="F70" s="176"/>
      <c r="G70" s="177">
        <f>SUMIF(AG71:AG76,"&lt;&gt;NOR",G71:G76)</f>
        <v>0</v>
      </c>
      <c r="H70" s="171"/>
      <c r="I70" s="171">
        <f>SUM(I71:I76)</f>
        <v>1482.17</v>
      </c>
      <c r="J70" s="171"/>
      <c r="K70" s="171">
        <f>SUM(K71:K76)</f>
        <v>978.36</v>
      </c>
      <c r="L70" s="171"/>
      <c r="M70" s="171">
        <f>SUM(M71:M76)</f>
        <v>0</v>
      </c>
      <c r="N70" s="171"/>
      <c r="O70" s="171">
        <f>SUM(O71:O76)</f>
        <v>0.27</v>
      </c>
      <c r="P70" s="171"/>
      <c r="Q70" s="171">
        <f>SUM(Q71:Q76)</f>
        <v>0</v>
      </c>
      <c r="R70" s="171"/>
      <c r="S70" s="171"/>
      <c r="T70" s="171"/>
      <c r="U70" s="171"/>
      <c r="V70" s="171">
        <f>SUM(V71:V76)</f>
        <v>2.11</v>
      </c>
      <c r="W70" s="171"/>
      <c r="X70" s="171"/>
      <c r="AG70" t="s">
        <v>125</v>
      </c>
    </row>
    <row r="71" spans="1:60" outlineLevel="1" x14ac:dyDescent="0.2">
      <c r="A71" s="178">
        <v>17</v>
      </c>
      <c r="B71" s="179" t="s">
        <v>201</v>
      </c>
      <c r="C71" s="191" t="s">
        <v>202</v>
      </c>
      <c r="D71" s="180" t="s">
        <v>203</v>
      </c>
      <c r="E71" s="181">
        <v>8.1000000000000003E-2</v>
      </c>
      <c r="F71" s="182"/>
      <c r="G71" s="183">
        <f>ROUND(E71*F71,2)</f>
        <v>0</v>
      </c>
      <c r="H71" s="166">
        <v>1978.6</v>
      </c>
      <c r="I71" s="166">
        <f>ROUND(E71*H71,2)</f>
        <v>160.27000000000001</v>
      </c>
      <c r="J71" s="166">
        <v>2001.4</v>
      </c>
      <c r="K71" s="166">
        <f>ROUND(E71*J71,2)</f>
        <v>162.11000000000001</v>
      </c>
      <c r="L71" s="166">
        <v>15</v>
      </c>
      <c r="M71" s="166">
        <f>G71*(1+L71/100)</f>
        <v>0</v>
      </c>
      <c r="N71" s="166">
        <v>2.5</v>
      </c>
      <c r="O71" s="166">
        <f>ROUND(E71*N71,2)</f>
        <v>0.2</v>
      </c>
      <c r="P71" s="166">
        <v>0</v>
      </c>
      <c r="Q71" s="166">
        <f>ROUND(E71*P71,2)</f>
        <v>0</v>
      </c>
      <c r="R71" s="166"/>
      <c r="S71" s="166" t="s">
        <v>129</v>
      </c>
      <c r="T71" s="166" t="s">
        <v>129</v>
      </c>
      <c r="U71" s="166">
        <v>4.66</v>
      </c>
      <c r="V71" s="166">
        <f>ROUND(E71*U71,2)</f>
        <v>0.38</v>
      </c>
      <c r="W71" s="166"/>
      <c r="X71" s="166" t="s">
        <v>130</v>
      </c>
      <c r="Y71" s="161"/>
      <c r="Z71" s="161"/>
      <c r="AA71" s="161"/>
      <c r="AB71" s="161"/>
      <c r="AC71" s="161"/>
      <c r="AD71" s="161"/>
      <c r="AE71" s="161"/>
      <c r="AF71" s="161"/>
      <c r="AG71" s="161" t="s">
        <v>131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64"/>
      <c r="B72" s="165"/>
      <c r="C72" s="192" t="s">
        <v>204</v>
      </c>
      <c r="D72" s="167"/>
      <c r="E72" s="168">
        <v>8.1000000000000003E-2</v>
      </c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1"/>
      <c r="Z72" s="161"/>
      <c r="AA72" s="161"/>
      <c r="AB72" s="161"/>
      <c r="AC72" s="161"/>
      <c r="AD72" s="161"/>
      <c r="AE72" s="161"/>
      <c r="AF72" s="161"/>
      <c r="AG72" s="161" t="s">
        <v>133</v>
      </c>
      <c r="AH72" s="161">
        <v>0</v>
      </c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">
      <c r="A73" s="178">
        <v>18</v>
      </c>
      <c r="B73" s="179" t="s">
        <v>188</v>
      </c>
      <c r="C73" s="191" t="s">
        <v>189</v>
      </c>
      <c r="D73" s="180" t="s">
        <v>128</v>
      </c>
      <c r="E73" s="181">
        <v>3.74</v>
      </c>
      <c r="F73" s="182"/>
      <c r="G73" s="183">
        <f>ROUND(E73*F73,2)</f>
        <v>0</v>
      </c>
      <c r="H73" s="166">
        <v>41.83</v>
      </c>
      <c r="I73" s="166">
        <f>ROUND(E73*H73,2)</f>
        <v>156.44</v>
      </c>
      <c r="J73" s="166">
        <v>41.37</v>
      </c>
      <c r="K73" s="166">
        <f>ROUND(E73*J73,2)</f>
        <v>154.72</v>
      </c>
      <c r="L73" s="166">
        <v>15</v>
      </c>
      <c r="M73" s="166">
        <f>G73*(1+L73/100)</f>
        <v>0</v>
      </c>
      <c r="N73" s="166">
        <v>2.5999999999999998E-4</v>
      </c>
      <c r="O73" s="166">
        <f>ROUND(E73*N73,2)</f>
        <v>0</v>
      </c>
      <c r="P73" s="166">
        <v>0</v>
      </c>
      <c r="Q73" s="166">
        <f>ROUND(E73*P73,2)</f>
        <v>0</v>
      </c>
      <c r="R73" s="166"/>
      <c r="S73" s="166" t="s">
        <v>129</v>
      </c>
      <c r="T73" s="166" t="s">
        <v>129</v>
      </c>
      <c r="U73" s="166">
        <v>0.09</v>
      </c>
      <c r="V73" s="166">
        <f>ROUND(E73*U73,2)</f>
        <v>0.34</v>
      </c>
      <c r="W73" s="166"/>
      <c r="X73" s="166" t="s">
        <v>130</v>
      </c>
      <c r="Y73" s="161"/>
      <c r="Z73" s="161"/>
      <c r="AA73" s="161"/>
      <c r="AB73" s="161"/>
      <c r="AC73" s="161"/>
      <c r="AD73" s="161"/>
      <c r="AE73" s="161"/>
      <c r="AF73" s="161"/>
      <c r="AG73" s="161" t="s">
        <v>131</v>
      </c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64"/>
      <c r="B74" s="165"/>
      <c r="C74" s="192" t="s">
        <v>150</v>
      </c>
      <c r="D74" s="167"/>
      <c r="E74" s="168">
        <v>3.74</v>
      </c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1"/>
      <c r="Z74" s="161"/>
      <c r="AA74" s="161"/>
      <c r="AB74" s="161"/>
      <c r="AC74" s="161"/>
      <c r="AD74" s="161"/>
      <c r="AE74" s="161"/>
      <c r="AF74" s="161"/>
      <c r="AG74" s="161" t="s">
        <v>133</v>
      </c>
      <c r="AH74" s="161">
        <v>0</v>
      </c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78">
        <v>19</v>
      </c>
      <c r="B75" s="179" t="s">
        <v>205</v>
      </c>
      <c r="C75" s="191" t="s">
        <v>206</v>
      </c>
      <c r="D75" s="180" t="s">
        <v>128</v>
      </c>
      <c r="E75" s="181">
        <v>3.74</v>
      </c>
      <c r="F75" s="182"/>
      <c r="G75" s="183">
        <f>ROUND(E75*F75,2)</f>
        <v>0</v>
      </c>
      <c r="H75" s="166">
        <v>311.62</v>
      </c>
      <c r="I75" s="166">
        <f>ROUND(E75*H75,2)</f>
        <v>1165.46</v>
      </c>
      <c r="J75" s="166">
        <v>176.88</v>
      </c>
      <c r="K75" s="166">
        <f>ROUND(E75*J75,2)</f>
        <v>661.53</v>
      </c>
      <c r="L75" s="166">
        <v>15</v>
      </c>
      <c r="M75" s="166">
        <f>G75*(1+L75/100)</f>
        <v>0</v>
      </c>
      <c r="N75" s="166">
        <v>1.806E-2</v>
      </c>
      <c r="O75" s="166">
        <f>ROUND(E75*N75,2)</f>
        <v>7.0000000000000007E-2</v>
      </c>
      <c r="P75" s="166">
        <v>0</v>
      </c>
      <c r="Q75" s="166">
        <f>ROUND(E75*P75,2)</f>
        <v>0</v>
      </c>
      <c r="R75" s="166"/>
      <c r="S75" s="166" t="s">
        <v>129</v>
      </c>
      <c r="T75" s="166" t="s">
        <v>129</v>
      </c>
      <c r="U75" s="166">
        <v>0.372</v>
      </c>
      <c r="V75" s="166">
        <f>ROUND(E75*U75,2)</f>
        <v>1.39</v>
      </c>
      <c r="W75" s="166"/>
      <c r="X75" s="166" t="s">
        <v>130</v>
      </c>
      <c r="Y75" s="161"/>
      <c r="Z75" s="161"/>
      <c r="AA75" s="161"/>
      <c r="AB75" s="161"/>
      <c r="AC75" s="161"/>
      <c r="AD75" s="161"/>
      <c r="AE75" s="161"/>
      <c r="AF75" s="161"/>
      <c r="AG75" s="161" t="s">
        <v>131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outlineLevel="1" x14ac:dyDescent="0.2">
      <c r="A76" s="164"/>
      <c r="B76" s="165"/>
      <c r="C76" s="192" t="s">
        <v>150</v>
      </c>
      <c r="D76" s="167"/>
      <c r="E76" s="168">
        <v>3.74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1"/>
      <c r="Z76" s="161"/>
      <c r="AA76" s="161"/>
      <c r="AB76" s="161"/>
      <c r="AC76" s="161"/>
      <c r="AD76" s="161"/>
      <c r="AE76" s="161"/>
      <c r="AF76" s="161"/>
      <c r="AG76" s="161" t="s">
        <v>133</v>
      </c>
      <c r="AH76" s="161">
        <v>0</v>
      </c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ht="25.5" x14ac:dyDescent="0.2">
      <c r="A77" s="172" t="s">
        <v>124</v>
      </c>
      <c r="B77" s="173" t="s">
        <v>54</v>
      </c>
      <c r="C77" s="190" t="s">
        <v>55</v>
      </c>
      <c r="D77" s="174"/>
      <c r="E77" s="175"/>
      <c r="F77" s="176"/>
      <c r="G77" s="177">
        <f>SUMIF(AG78:AG83,"&lt;&gt;NOR",G78:G83)</f>
        <v>0</v>
      </c>
      <c r="H77" s="171"/>
      <c r="I77" s="171">
        <f>SUM(I78:I83)</f>
        <v>68.239999999999995</v>
      </c>
      <c r="J77" s="171"/>
      <c r="K77" s="171">
        <f>SUM(K78:K83)</f>
        <v>5404.05</v>
      </c>
      <c r="L77" s="171"/>
      <c r="M77" s="171">
        <f>SUM(M78:M83)</f>
        <v>0</v>
      </c>
      <c r="N77" s="171"/>
      <c r="O77" s="171">
        <f>SUM(O78:O83)</f>
        <v>0</v>
      </c>
      <c r="P77" s="171"/>
      <c r="Q77" s="171">
        <f>SUM(Q78:Q83)</f>
        <v>0</v>
      </c>
      <c r="R77" s="171"/>
      <c r="S77" s="171"/>
      <c r="T77" s="171"/>
      <c r="U77" s="171"/>
      <c r="V77" s="171">
        <f>SUM(V78:V83)</f>
        <v>13.65</v>
      </c>
      <c r="W77" s="171"/>
      <c r="X77" s="171"/>
      <c r="AG77" t="s">
        <v>125</v>
      </c>
    </row>
    <row r="78" spans="1:60" outlineLevel="1" x14ac:dyDescent="0.2">
      <c r="A78" s="178">
        <v>20</v>
      </c>
      <c r="B78" s="179" t="s">
        <v>207</v>
      </c>
      <c r="C78" s="191" t="s">
        <v>208</v>
      </c>
      <c r="D78" s="180" t="s">
        <v>128</v>
      </c>
      <c r="E78" s="181">
        <v>44.31</v>
      </c>
      <c r="F78" s="182"/>
      <c r="G78" s="183">
        <f>ROUND(E78*F78,2)</f>
        <v>0</v>
      </c>
      <c r="H78" s="166">
        <v>1.54</v>
      </c>
      <c r="I78" s="166">
        <f>ROUND(E78*H78,2)</f>
        <v>68.239999999999995</v>
      </c>
      <c r="J78" s="166">
        <v>121.96</v>
      </c>
      <c r="K78" s="166">
        <f>ROUND(E78*J78,2)</f>
        <v>5404.05</v>
      </c>
      <c r="L78" s="166">
        <v>15</v>
      </c>
      <c r="M78" s="166">
        <f>G78*(1+L78/100)</f>
        <v>0</v>
      </c>
      <c r="N78" s="166">
        <v>4.0000000000000003E-5</v>
      </c>
      <c r="O78" s="166">
        <f>ROUND(E78*N78,2)</f>
        <v>0</v>
      </c>
      <c r="P78" s="166">
        <v>0</v>
      </c>
      <c r="Q78" s="166">
        <f>ROUND(E78*P78,2)</f>
        <v>0</v>
      </c>
      <c r="R78" s="166"/>
      <c r="S78" s="166" t="s">
        <v>129</v>
      </c>
      <c r="T78" s="166" t="s">
        <v>129</v>
      </c>
      <c r="U78" s="166">
        <v>0.308</v>
      </c>
      <c r="V78" s="166">
        <f>ROUND(E78*U78,2)</f>
        <v>13.65</v>
      </c>
      <c r="W78" s="166"/>
      <c r="X78" s="166" t="s">
        <v>130</v>
      </c>
      <c r="Y78" s="161"/>
      <c r="Z78" s="161"/>
      <c r="AA78" s="161"/>
      <c r="AB78" s="161"/>
      <c r="AC78" s="161"/>
      <c r="AD78" s="161"/>
      <c r="AE78" s="161"/>
      <c r="AF78" s="161"/>
      <c r="AG78" s="161" t="s">
        <v>131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64"/>
      <c r="B79" s="165"/>
      <c r="C79" s="192" t="s">
        <v>149</v>
      </c>
      <c r="D79" s="167"/>
      <c r="E79" s="168">
        <v>3.36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1"/>
      <c r="Z79" s="161"/>
      <c r="AA79" s="161"/>
      <c r="AB79" s="161"/>
      <c r="AC79" s="161"/>
      <c r="AD79" s="161"/>
      <c r="AE79" s="161"/>
      <c r="AF79" s="161"/>
      <c r="AG79" s="161" t="s">
        <v>133</v>
      </c>
      <c r="AH79" s="161">
        <v>0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64"/>
      <c r="B80" s="165"/>
      <c r="C80" s="192" t="s">
        <v>150</v>
      </c>
      <c r="D80" s="167"/>
      <c r="E80" s="168">
        <v>3.74</v>
      </c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1"/>
      <c r="Z80" s="161"/>
      <c r="AA80" s="161"/>
      <c r="AB80" s="161"/>
      <c r="AC80" s="161"/>
      <c r="AD80" s="161"/>
      <c r="AE80" s="161"/>
      <c r="AF80" s="161"/>
      <c r="AG80" s="161" t="s">
        <v>133</v>
      </c>
      <c r="AH80" s="161">
        <v>0</v>
      </c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">
      <c r="A81" s="164"/>
      <c r="B81" s="165"/>
      <c r="C81" s="192" t="s">
        <v>162</v>
      </c>
      <c r="D81" s="167"/>
      <c r="E81" s="168">
        <v>15.12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1"/>
      <c r="Z81" s="161"/>
      <c r="AA81" s="161"/>
      <c r="AB81" s="161"/>
      <c r="AC81" s="161"/>
      <c r="AD81" s="161"/>
      <c r="AE81" s="161"/>
      <c r="AF81" s="161"/>
      <c r="AG81" s="161" t="s">
        <v>133</v>
      </c>
      <c r="AH81" s="161">
        <v>0</v>
      </c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1" x14ac:dyDescent="0.2">
      <c r="A82" s="164"/>
      <c r="B82" s="165"/>
      <c r="C82" s="192" t="s">
        <v>209</v>
      </c>
      <c r="D82" s="167"/>
      <c r="E82" s="168">
        <v>16.8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1"/>
      <c r="Z82" s="161"/>
      <c r="AA82" s="161"/>
      <c r="AB82" s="161"/>
      <c r="AC82" s="161"/>
      <c r="AD82" s="161"/>
      <c r="AE82" s="161"/>
      <c r="AF82" s="161"/>
      <c r="AG82" s="161" t="s">
        <v>133</v>
      </c>
      <c r="AH82" s="161">
        <v>0</v>
      </c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64"/>
      <c r="B83" s="165"/>
      <c r="C83" s="192" t="s">
        <v>164</v>
      </c>
      <c r="D83" s="167"/>
      <c r="E83" s="168">
        <v>5.29</v>
      </c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1"/>
      <c r="Z83" s="161"/>
      <c r="AA83" s="161"/>
      <c r="AB83" s="161"/>
      <c r="AC83" s="161"/>
      <c r="AD83" s="161"/>
      <c r="AE83" s="161"/>
      <c r="AF83" s="161"/>
      <c r="AG83" s="161" t="s">
        <v>133</v>
      </c>
      <c r="AH83" s="161">
        <v>0</v>
      </c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x14ac:dyDescent="0.2">
      <c r="A84" s="172" t="s">
        <v>124</v>
      </c>
      <c r="B84" s="173" t="s">
        <v>56</v>
      </c>
      <c r="C84" s="190" t="s">
        <v>57</v>
      </c>
      <c r="D84" s="174"/>
      <c r="E84" s="175"/>
      <c r="F84" s="176"/>
      <c r="G84" s="177">
        <f>SUMIF(AG85:AG117,"&lt;&gt;NOR",G85:G117)</f>
        <v>0</v>
      </c>
      <c r="H84" s="171"/>
      <c r="I84" s="171">
        <f>SUM(I85:I117)</f>
        <v>987.43999999999994</v>
      </c>
      <c r="J84" s="171"/>
      <c r="K84" s="171">
        <f>SUM(K85:K117)</f>
        <v>13372.59</v>
      </c>
      <c r="L84" s="171"/>
      <c r="M84" s="171">
        <f>SUM(M85:M117)</f>
        <v>0</v>
      </c>
      <c r="N84" s="171"/>
      <c r="O84" s="171">
        <f>SUM(O85:O117)</f>
        <v>0.04</v>
      </c>
      <c r="P84" s="171"/>
      <c r="Q84" s="171">
        <f>SUM(Q85:Q117)</f>
        <v>2.29</v>
      </c>
      <c r="R84" s="171"/>
      <c r="S84" s="171"/>
      <c r="T84" s="171"/>
      <c r="U84" s="171"/>
      <c r="V84" s="171">
        <f>SUM(V85:V117)</f>
        <v>23.939999999999998</v>
      </c>
      <c r="W84" s="171"/>
      <c r="X84" s="171"/>
      <c r="AG84" t="s">
        <v>125</v>
      </c>
    </row>
    <row r="85" spans="1:60" outlineLevel="1" x14ac:dyDescent="0.2">
      <c r="A85" s="178">
        <v>21</v>
      </c>
      <c r="B85" s="179" t="s">
        <v>210</v>
      </c>
      <c r="C85" s="191" t="s">
        <v>211</v>
      </c>
      <c r="D85" s="180" t="s">
        <v>128</v>
      </c>
      <c r="E85" s="181">
        <v>3.74</v>
      </c>
      <c r="F85" s="182"/>
      <c r="G85" s="183">
        <f>ROUND(E85*F85,2)</f>
        <v>0</v>
      </c>
      <c r="H85" s="166">
        <v>0</v>
      </c>
      <c r="I85" s="166">
        <f>ROUND(E85*H85,2)</f>
        <v>0</v>
      </c>
      <c r="J85" s="166">
        <v>59.5</v>
      </c>
      <c r="K85" s="166">
        <f>ROUND(E85*J85,2)</f>
        <v>222.53</v>
      </c>
      <c r="L85" s="166">
        <v>15</v>
      </c>
      <c r="M85" s="166">
        <f>G85*(1+L85/100)</f>
        <v>0</v>
      </c>
      <c r="N85" s="166">
        <v>0</v>
      </c>
      <c r="O85" s="166">
        <f>ROUND(E85*N85,2)</f>
        <v>0</v>
      </c>
      <c r="P85" s="166">
        <v>1.75E-3</v>
      </c>
      <c r="Q85" s="166">
        <f>ROUND(E85*P85,2)</f>
        <v>0.01</v>
      </c>
      <c r="R85" s="166"/>
      <c r="S85" s="166" t="s">
        <v>129</v>
      </c>
      <c r="T85" s="166" t="s">
        <v>129</v>
      </c>
      <c r="U85" s="166">
        <v>0.16500000000000001</v>
      </c>
      <c r="V85" s="166">
        <f>ROUND(E85*U85,2)</f>
        <v>0.62</v>
      </c>
      <c r="W85" s="166"/>
      <c r="X85" s="166" t="s">
        <v>130</v>
      </c>
      <c r="Y85" s="161"/>
      <c r="Z85" s="161"/>
      <c r="AA85" s="161"/>
      <c r="AB85" s="161"/>
      <c r="AC85" s="161"/>
      <c r="AD85" s="161"/>
      <c r="AE85" s="161"/>
      <c r="AF85" s="161"/>
      <c r="AG85" s="161" t="s">
        <v>131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64"/>
      <c r="B86" s="165"/>
      <c r="C86" s="192" t="s">
        <v>150</v>
      </c>
      <c r="D86" s="167"/>
      <c r="E86" s="168">
        <v>3.74</v>
      </c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1"/>
      <c r="Z86" s="161"/>
      <c r="AA86" s="161"/>
      <c r="AB86" s="161"/>
      <c r="AC86" s="161"/>
      <c r="AD86" s="161"/>
      <c r="AE86" s="161"/>
      <c r="AF86" s="161"/>
      <c r="AG86" s="161" t="s">
        <v>133</v>
      </c>
      <c r="AH86" s="161">
        <v>0</v>
      </c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1" x14ac:dyDescent="0.2">
      <c r="A87" s="178">
        <v>22</v>
      </c>
      <c r="B87" s="179" t="s">
        <v>212</v>
      </c>
      <c r="C87" s="191" t="s">
        <v>213</v>
      </c>
      <c r="D87" s="180" t="s">
        <v>128</v>
      </c>
      <c r="E87" s="181">
        <v>3.74</v>
      </c>
      <c r="F87" s="182"/>
      <c r="G87" s="183">
        <f>ROUND(E87*F87,2)</f>
        <v>0</v>
      </c>
      <c r="H87" s="166">
        <v>0</v>
      </c>
      <c r="I87" s="166">
        <f>ROUND(E87*H87,2)</f>
        <v>0</v>
      </c>
      <c r="J87" s="166">
        <v>64.7</v>
      </c>
      <c r="K87" s="166">
        <f>ROUND(E87*J87,2)</f>
        <v>241.98</v>
      </c>
      <c r="L87" s="166">
        <v>15</v>
      </c>
      <c r="M87" s="166">
        <f>G87*(1+L87/100)</f>
        <v>0</v>
      </c>
      <c r="N87" s="166">
        <v>0</v>
      </c>
      <c r="O87" s="166">
        <f>ROUND(E87*N87,2)</f>
        <v>0</v>
      </c>
      <c r="P87" s="166">
        <v>0.02</v>
      </c>
      <c r="Q87" s="166">
        <f>ROUND(E87*P87,2)</f>
        <v>7.0000000000000007E-2</v>
      </c>
      <c r="R87" s="166"/>
      <c r="S87" s="166" t="s">
        <v>129</v>
      </c>
      <c r="T87" s="166" t="s">
        <v>182</v>
      </c>
      <c r="U87" s="166">
        <v>0.14699999999999999</v>
      </c>
      <c r="V87" s="166">
        <f>ROUND(E87*U87,2)</f>
        <v>0.55000000000000004</v>
      </c>
      <c r="W87" s="166"/>
      <c r="X87" s="166" t="s">
        <v>130</v>
      </c>
      <c r="Y87" s="161"/>
      <c r="Z87" s="161"/>
      <c r="AA87" s="161"/>
      <c r="AB87" s="161"/>
      <c r="AC87" s="161"/>
      <c r="AD87" s="161"/>
      <c r="AE87" s="161"/>
      <c r="AF87" s="161"/>
      <c r="AG87" s="161" t="s">
        <v>131</v>
      </c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">
      <c r="A88" s="164"/>
      <c r="B88" s="165"/>
      <c r="C88" s="192" t="s">
        <v>150</v>
      </c>
      <c r="D88" s="167"/>
      <c r="E88" s="168">
        <v>3.74</v>
      </c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1"/>
      <c r="Z88" s="161"/>
      <c r="AA88" s="161"/>
      <c r="AB88" s="161"/>
      <c r="AC88" s="161"/>
      <c r="AD88" s="161"/>
      <c r="AE88" s="161"/>
      <c r="AF88" s="161"/>
      <c r="AG88" s="161" t="s">
        <v>133</v>
      </c>
      <c r="AH88" s="161">
        <v>0</v>
      </c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1" x14ac:dyDescent="0.2">
      <c r="A89" s="184">
        <v>23</v>
      </c>
      <c r="B89" s="185" t="s">
        <v>214</v>
      </c>
      <c r="C89" s="193" t="s">
        <v>215</v>
      </c>
      <c r="D89" s="186" t="s">
        <v>137</v>
      </c>
      <c r="E89" s="187">
        <v>3</v>
      </c>
      <c r="F89" s="188"/>
      <c r="G89" s="189">
        <f>ROUND(E89*F89,2)</f>
        <v>0</v>
      </c>
      <c r="H89" s="166">
        <v>11.3</v>
      </c>
      <c r="I89" s="166">
        <f>ROUND(E89*H89,2)</f>
        <v>33.9</v>
      </c>
      <c r="J89" s="166">
        <v>95.2</v>
      </c>
      <c r="K89" s="166">
        <f>ROUND(E89*J89,2)</f>
        <v>285.60000000000002</v>
      </c>
      <c r="L89" s="166">
        <v>15</v>
      </c>
      <c r="M89" s="166">
        <f>G89*(1+L89/100)</f>
        <v>0</v>
      </c>
      <c r="N89" s="166">
        <v>4.8999999999999998E-4</v>
      </c>
      <c r="O89" s="166">
        <f>ROUND(E89*N89,2)</f>
        <v>0</v>
      </c>
      <c r="P89" s="166">
        <v>6.0000000000000001E-3</v>
      </c>
      <c r="Q89" s="166">
        <f>ROUND(E89*P89,2)</f>
        <v>0.02</v>
      </c>
      <c r="R89" s="166"/>
      <c r="S89" s="166" t="s">
        <v>129</v>
      </c>
      <c r="T89" s="166" t="s">
        <v>182</v>
      </c>
      <c r="U89" s="166">
        <v>0.27400000000000002</v>
      </c>
      <c r="V89" s="166">
        <f>ROUND(E89*U89,2)</f>
        <v>0.82</v>
      </c>
      <c r="W89" s="166"/>
      <c r="X89" s="166" t="s">
        <v>130</v>
      </c>
      <c r="Y89" s="161"/>
      <c r="Z89" s="161"/>
      <c r="AA89" s="161"/>
      <c r="AB89" s="161"/>
      <c r="AC89" s="161"/>
      <c r="AD89" s="161"/>
      <c r="AE89" s="161"/>
      <c r="AF89" s="161"/>
      <c r="AG89" s="161" t="s">
        <v>131</v>
      </c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">
      <c r="A90" s="184">
        <v>24</v>
      </c>
      <c r="B90" s="185" t="s">
        <v>216</v>
      </c>
      <c r="C90" s="193" t="s">
        <v>217</v>
      </c>
      <c r="D90" s="186" t="s">
        <v>137</v>
      </c>
      <c r="E90" s="187">
        <v>1.5</v>
      </c>
      <c r="F90" s="188"/>
      <c r="G90" s="189">
        <f>ROUND(E90*F90,2)</f>
        <v>0</v>
      </c>
      <c r="H90" s="166">
        <v>13.06</v>
      </c>
      <c r="I90" s="166">
        <f>ROUND(E90*H90,2)</f>
        <v>19.59</v>
      </c>
      <c r="J90" s="166">
        <v>151.94</v>
      </c>
      <c r="K90" s="166">
        <f>ROUND(E90*J90,2)</f>
        <v>227.91</v>
      </c>
      <c r="L90" s="166">
        <v>15</v>
      </c>
      <c r="M90" s="166">
        <f>G90*(1+L90/100)</f>
        <v>0</v>
      </c>
      <c r="N90" s="166">
        <v>4.8999999999999998E-4</v>
      </c>
      <c r="O90" s="166">
        <f>ROUND(E90*N90,2)</f>
        <v>0</v>
      </c>
      <c r="P90" s="166">
        <v>2.7E-2</v>
      </c>
      <c r="Q90" s="166">
        <f>ROUND(E90*P90,2)</f>
        <v>0.04</v>
      </c>
      <c r="R90" s="166"/>
      <c r="S90" s="166" t="s">
        <v>129</v>
      </c>
      <c r="T90" s="166" t="s">
        <v>129</v>
      </c>
      <c r="U90" s="166">
        <v>0.42199999999999999</v>
      </c>
      <c r="V90" s="166">
        <f>ROUND(E90*U90,2)</f>
        <v>0.63</v>
      </c>
      <c r="W90" s="166"/>
      <c r="X90" s="166" t="s">
        <v>130</v>
      </c>
      <c r="Y90" s="161"/>
      <c r="Z90" s="161"/>
      <c r="AA90" s="161"/>
      <c r="AB90" s="161"/>
      <c r="AC90" s="161"/>
      <c r="AD90" s="161"/>
      <c r="AE90" s="161"/>
      <c r="AF90" s="161"/>
      <c r="AG90" s="161" t="s">
        <v>131</v>
      </c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1" x14ac:dyDescent="0.2">
      <c r="A91" s="184">
        <v>25</v>
      </c>
      <c r="B91" s="185" t="s">
        <v>218</v>
      </c>
      <c r="C91" s="193" t="s">
        <v>219</v>
      </c>
      <c r="D91" s="186" t="s">
        <v>137</v>
      </c>
      <c r="E91" s="187">
        <v>35</v>
      </c>
      <c r="F91" s="188"/>
      <c r="G91" s="189">
        <f>ROUND(E91*F91,2)</f>
        <v>0</v>
      </c>
      <c r="H91" s="166">
        <v>13.02</v>
      </c>
      <c r="I91" s="166">
        <f>ROUND(E91*H91,2)</f>
        <v>455.7</v>
      </c>
      <c r="J91" s="166">
        <v>97.48</v>
      </c>
      <c r="K91" s="166">
        <f>ROUND(E91*J91,2)</f>
        <v>3411.8</v>
      </c>
      <c r="L91" s="166">
        <v>15</v>
      </c>
      <c r="M91" s="166">
        <f>G91*(1+L91/100)</f>
        <v>0</v>
      </c>
      <c r="N91" s="166">
        <v>0</v>
      </c>
      <c r="O91" s="166">
        <f>ROUND(E91*N91,2)</f>
        <v>0</v>
      </c>
      <c r="P91" s="166">
        <v>2.16E-3</v>
      </c>
      <c r="Q91" s="166">
        <f>ROUND(E91*P91,2)</f>
        <v>0.08</v>
      </c>
      <c r="R91" s="166"/>
      <c r="S91" s="166" t="s">
        <v>129</v>
      </c>
      <c r="T91" s="166" t="s">
        <v>182</v>
      </c>
      <c r="U91" s="166">
        <v>0.26500000000000001</v>
      </c>
      <c r="V91" s="166">
        <f>ROUND(E91*U91,2)</f>
        <v>9.2799999999999994</v>
      </c>
      <c r="W91" s="166"/>
      <c r="X91" s="166" t="s">
        <v>130</v>
      </c>
      <c r="Y91" s="161"/>
      <c r="Z91" s="161"/>
      <c r="AA91" s="161"/>
      <c r="AB91" s="161"/>
      <c r="AC91" s="161"/>
      <c r="AD91" s="161"/>
      <c r="AE91" s="161"/>
      <c r="AF91" s="161"/>
      <c r="AG91" s="161" t="s">
        <v>131</v>
      </c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84">
        <v>26</v>
      </c>
      <c r="B92" s="185" t="s">
        <v>220</v>
      </c>
      <c r="C92" s="193" t="s">
        <v>221</v>
      </c>
      <c r="D92" s="186" t="s">
        <v>137</v>
      </c>
      <c r="E92" s="187">
        <v>35</v>
      </c>
      <c r="F92" s="188"/>
      <c r="G92" s="189">
        <f>ROUND(E92*F92,2)</f>
        <v>0</v>
      </c>
      <c r="H92" s="166">
        <v>13.06</v>
      </c>
      <c r="I92" s="166">
        <f>ROUND(E92*H92,2)</f>
        <v>457.1</v>
      </c>
      <c r="J92" s="166">
        <v>42.54</v>
      </c>
      <c r="K92" s="166">
        <f>ROUND(E92*J92,2)</f>
        <v>1488.9</v>
      </c>
      <c r="L92" s="166">
        <v>15</v>
      </c>
      <c r="M92" s="166">
        <f>G92*(1+L92/100)</f>
        <v>0</v>
      </c>
      <c r="N92" s="166">
        <v>4.8999999999999998E-4</v>
      </c>
      <c r="O92" s="166">
        <f>ROUND(E92*N92,2)</f>
        <v>0.02</v>
      </c>
      <c r="P92" s="166">
        <v>1E-3</v>
      </c>
      <c r="Q92" s="166">
        <f>ROUND(E92*P92,2)</f>
        <v>0.04</v>
      </c>
      <c r="R92" s="166"/>
      <c r="S92" s="166" t="s">
        <v>129</v>
      </c>
      <c r="T92" s="166" t="s">
        <v>129</v>
      </c>
      <c r="U92" s="166">
        <v>0.111</v>
      </c>
      <c r="V92" s="166">
        <f>ROUND(E92*U92,2)</f>
        <v>3.89</v>
      </c>
      <c r="W92" s="166"/>
      <c r="X92" s="166" t="s">
        <v>130</v>
      </c>
      <c r="Y92" s="161"/>
      <c r="Z92" s="161"/>
      <c r="AA92" s="161"/>
      <c r="AB92" s="161"/>
      <c r="AC92" s="161"/>
      <c r="AD92" s="161"/>
      <c r="AE92" s="161"/>
      <c r="AF92" s="161"/>
      <c r="AG92" s="161" t="s">
        <v>131</v>
      </c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1" x14ac:dyDescent="0.2">
      <c r="A93" s="178">
        <v>27</v>
      </c>
      <c r="B93" s="179" t="s">
        <v>222</v>
      </c>
      <c r="C93" s="191" t="s">
        <v>223</v>
      </c>
      <c r="D93" s="180" t="s">
        <v>128</v>
      </c>
      <c r="E93" s="181">
        <v>36.61</v>
      </c>
      <c r="F93" s="182"/>
      <c r="G93" s="183">
        <f>ROUND(E93*F93,2)</f>
        <v>0</v>
      </c>
      <c r="H93" s="166">
        <v>0</v>
      </c>
      <c r="I93" s="166">
        <f>ROUND(E93*H93,2)</f>
        <v>0</v>
      </c>
      <c r="J93" s="166">
        <v>10</v>
      </c>
      <c r="K93" s="166">
        <f>ROUND(E93*J93,2)</f>
        <v>366.1</v>
      </c>
      <c r="L93" s="166">
        <v>15</v>
      </c>
      <c r="M93" s="166">
        <f>G93*(1+L93/100)</f>
        <v>0</v>
      </c>
      <c r="N93" s="166">
        <v>0</v>
      </c>
      <c r="O93" s="166">
        <f>ROUND(E93*N93,2)</f>
        <v>0</v>
      </c>
      <c r="P93" s="166">
        <v>4.0000000000000001E-3</v>
      </c>
      <c r="Q93" s="166">
        <f>ROUND(E93*P93,2)</f>
        <v>0.15</v>
      </c>
      <c r="R93" s="166"/>
      <c r="S93" s="166" t="s">
        <v>129</v>
      </c>
      <c r="T93" s="166" t="s">
        <v>182</v>
      </c>
      <c r="U93" s="166">
        <v>0.03</v>
      </c>
      <c r="V93" s="166">
        <f>ROUND(E93*U93,2)</f>
        <v>1.1000000000000001</v>
      </c>
      <c r="W93" s="166"/>
      <c r="X93" s="166" t="s">
        <v>130</v>
      </c>
      <c r="Y93" s="161"/>
      <c r="Z93" s="161"/>
      <c r="AA93" s="161"/>
      <c r="AB93" s="161"/>
      <c r="AC93" s="161"/>
      <c r="AD93" s="161"/>
      <c r="AE93" s="161"/>
      <c r="AF93" s="161"/>
      <c r="AG93" s="161" t="s">
        <v>131</v>
      </c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">
      <c r="A94" s="164"/>
      <c r="B94" s="165"/>
      <c r="C94" s="192" t="s">
        <v>162</v>
      </c>
      <c r="D94" s="167"/>
      <c r="E94" s="168">
        <v>15.12</v>
      </c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1"/>
      <c r="Z94" s="161"/>
      <c r="AA94" s="161"/>
      <c r="AB94" s="161"/>
      <c r="AC94" s="161"/>
      <c r="AD94" s="161"/>
      <c r="AE94" s="161"/>
      <c r="AF94" s="161"/>
      <c r="AG94" s="161" t="s">
        <v>133</v>
      </c>
      <c r="AH94" s="161">
        <v>0</v>
      </c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1" x14ac:dyDescent="0.2">
      <c r="A95" s="164"/>
      <c r="B95" s="165"/>
      <c r="C95" s="192" t="s">
        <v>163</v>
      </c>
      <c r="D95" s="167"/>
      <c r="E95" s="168">
        <v>16.2</v>
      </c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1"/>
      <c r="Z95" s="161"/>
      <c r="AA95" s="161"/>
      <c r="AB95" s="161"/>
      <c r="AC95" s="161"/>
      <c r="AD95" s="161"/>
      <c r="AE95" s="161"/>
      <c r="AF95" s="161"/>
      <c r="AG95" s="161" t="s">
        <v>133</v>
      </c>
      <c r="AH95" s="161">
        <v>0</v>
      </c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outlineLevel="1" x14ac:dyDescent="0.2">
      <c r="A96" s="164"/>
      <c r="B96" s="165"/>
      <c r="C96" s="192" t="s">
        <v>164</v>
      </c>
      <c r="D96" s="167"/>
      <c r="E96" s="168">
        <v>5.29</v>
      </c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1"/>
      <c r="Z96" s="161"/>
      <c r="AA96" s="161"/>
      <c r="AB96" s="161"/>
      <c r="AC96" s="161"/>
      <c r="AD96" s="161"/>
      <c r="AE96" s="161"/>
      <c r="AF96" s="161"/>
      <c r="AG96" s="161" t="s">
        <v>133</v>
      </c>
      <c r="AH96" s="161">
        <v>0</v>
      </c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1" x14ac:dyDescent="0.2">
      <c r="A97" s="178">
        <v>28</v>
      </c>
      <c r="B97" s="179" t="s">
        <v>224</v>
      </c>
      <c r="C97" s="191" t="s">
        <v>225</v>
      </c>
      <c r="D97" s="180" t="s">
        <v>128</v>
      </c>
      <c r="E97" s="181">
        <v>116.078</v>
      </c>
      <c r="F97" s="182"/>
      <c r="G97" s="183">
        <f>ROUND(E97*F97,2)</f>
        <v>0</v>
      </c>
      <c r="H97" s="166">
        <v>0</v>
      </c>
      <c r="I97" s="166">
        <f>ROUND(E97*H97,2)</f>
        <v>0</v>
      </c>
      <c r="J97" s="166">
        <v>10</v>
      </c>
      <c r="K97" s="166">
        <f>ROUND(E97*J97,2)</f>
        <v>1160.78</v>
      </c>
      <c r="L97" s="166">
        <v>15</v>
      </c>
      <c r="M97" s="166">
        <f>G97*(1+L97/100)</f>
        <v>0</v>
      </c>
      <c r="N97" s="166">
        <v>0</v>
      </c>
      <c r="O97" s="166">
        <f>ROUND(E97*N97,2)</f>
        <v>0</v>
      </c>
      <c r="P97" s="166">
        <v>4.0000000000000001E-3</v>
      </c>
      <c r="Q97" s="166">
        <f>ROUND(E97*P97,2)</f>
        <v>0.46</v>
      </c>
      <c r="R97" s="166"/>
      <c r="S97" s="166" t="s">
        <v>129</v>
      </c>
      <c r="T97" s="166" t="s">
        <v>182</v>
      </c>
      <c r="U97" s="166">
        <v>0.03</v>
      </c>
      <c r="V97" s="166">
        <f>ROUND(E97*U97,2)</f>
        <v>3.48</v>
      </c>
      <c r="W97" s="166"/>
      <c r="X97" s="166" t="s">
        <v>130</v>
      </c>
      <c r="Y97" s="161"/>
      <c r="Z97" s="161"/>
      <c r="AA97" s="161"/>
      <c r="AB97" s="161"/>
      <c r="AC97" s="161"/>
      <c r="AD97" s="161"/>
      <c r="AE97" s="161"/>
      <c r="AF97" s="161"/>
      <c r="AG97" s="161" t="s">
        <v>131</v>
      </c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1" x14ac:dyDescent="0.2">
      <c r="A98" s="164"/>
      <c r="B98" s="165"/>
      <c r="C98" s="192" t="s">
        <v>170</v>
      </c>
      <c r="D98" s="167"/>
      <c r="E98" s="168">
        <v>20.52</v>
      </c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1"/>
      <c r="Z98" s="161"/>
      <c r="AA98" s="161"/>
      <c r="AB98" s="161"/>
      <c r="AC98" s="161"/>
      <c r="AD98" s="161"/>
      <c r="AE98" s="161"/>
      <c r="AF98" s="161"/>
      <c r="AG98" s="161" t="s">
        <v>133</v>
      </c>
      <c r="AH98" s="161">
        <v>0</v>
      </c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outlineLevel="1" x14ac:dyDescent="0.2">
      <c r="A99" s="164"/>
      <c r="B99" s="165"/>
      <c r="C99" s="192" t="s">
        <v>171</v>
      </c>
      <c r="D99" s="167"/>
      <c r="E99" s="168">
        <v>-4.7279999999999998</v>
      </c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1"/>
      <c r="Z99" s="161"/>
      <c r="AA99" s="161"/>
      <c r="AB99" s="161"/>
      <c r="AC99" s="161"/>
      <c r="AD99" s="161"/>
      <c r="AE99" s="161"/>
      <c r="AF99" s="161"/>
      <c r="AG99" s="161" t="s">
        <v>133</v>
      </c>
      <c r="AH99" s="161">
        <v>0</v>
      </c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1" x14ac:dyDescent="0.2">
      <c r="A100" s="164"/>
      <c r="B100" s="165"/>
      <c r="C100" s="192" t="s">
        <v>172</v>
      </c>
      <c r="D100" s="167"/>
      <c r="E100" s="168">
        <v>-1.1819999999999999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1"/>
      <c r="Z100" s="161"/>
      <c r="AA100" s="161"/>
      <c r="AB100" s="161"/>
      <c r="AC100" s="161"/>
      <c r="AD100" s="161"/>
      <c r="AE100" s="161"/>
      <c r="AF100" s="161"/>
      <c r="AG100" s="161" t="s">
        <v>133</v>
      </c>
      <c r="AH100" s="161">
        <v>0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64"/>
      <c r="B101" s="165"/>
      <c r="C101" s="192" t="s">
        <v>173</v>
      </c>
      <c r="D101" s="167"/>
      <c r="E101" s="168">
        <v>5.46</v>
      </c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1"/>
      <c r="Z101" s="161"/>
      <c r="AA101" s="161"/>
      <c r="AB101" s="161"/>
      <c r="AC101" s="161"/>
      <c r="AD101" s="161"/>
      <c r="AE101" s="161"/>
      <c r="AF101" s="161"/>
      <c r="AG101" s="161" t="s">
        <v>133</v>
      </c>
      <c r="AH101" s="161">
        <v>0</v>
      </c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">
      <c r="A102" s="164"/>
      <c r="B102" s="165"/>
      <c r="C102" s="192" t="s">
        <v>174</v>
      </c>
      <c r="D102" s="167"/>
      <c r="E102" s="168">
        <v>44.82</v>
      </c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1"/>
      <c r="Z102" s="161"/>
      <c r="AA102" s="161"/>
      <c r="AB102" s="161"/>
      <c r="AC102" s="161"/>
      <c r="AD102" s="161"/>
      <c r="AE102" s="161"/>
      <c r="AF102" s="161"/>
      <c r="AG102" s="161" t="s">
        <v>133</v>
      </c>
      <c r="AH102" s="161">
        <v>0</v>
      </c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outlineLevel="1" x14ac:dyDescent="0.2">
      <c r="A103" s="164"/>
      <c r="B103" s="165"/>
      <c r="C103" s="192" t="s">
        <v>175</v>
      </c>
      <c r="D103" s="167"/>
      <c r="E103" s="168">
        <v>-1.5760000000000001</v>
      </c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1"/>
      <c r="Z103" s="161"/>
      <c r="AA103" s="161"/>
      <c r="AB103" s="161"/>
      <c r="AC103" s="161"/>
      <c r="AD103" s="161"/>
      <c r="AE103" s="161"/>
      <c r="AF103" s="161"/>
      <c r="AG103" s="161" t="s">
        <v>133</v>
      </c>
      <c r="AH103" s="161">
        <v>0</v>
      </c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1" x14ac:dyDescent="0.2">
      <c r="A104" s="164"/>
      <c r="B104" s="165"/>
      <c r="C104" s="192" t="s">
        <v>158</v>
      </c>
      <c r="D104" s="167"/>
      <c r="E104" s="168">
        <v>-2.25</v>
      </c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1"/>
      <c r="Z104" s="161"/>
      <c r="AA104" s="161"/>
      <c r="AB104" s="161"/>
      <c r="AC104" s="161"/>
      <c r="AD104" s="161"/>
      <c r="AE104" s="161"/>
      <c r="AF104" s="161"/>
      <c r="AG104" s="161" t="s">
        <v>133</v>
      </c>
      <c r="AH104" s="161">
        <v>0</v>
      </c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">
      <c r="A105" s="164"/>
      <c r="B105" s="165"/>
      <c r="C105" s="192" t="s">
        <v>176</v>
      </c>
      <c r="D105" s="167"/>
      <c r="E105" s="168">
        <v>46.44</v>
      </c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1"/>
      <c r="Z105" s="161"/>
      <c r="AA105" s="161"/>
      <c r="AB105" s="161"/>
      <c r="AC105" s="161"/>
      <c r="AD105" s="161"/>
      <c r="AE105" s="161"/>
      <c r="AF105" s="161"/>
      <c r="AG105" s="161" t="s">
        <v>133</v>
      </c>
      <c r="AH105" s="161">
        <v>0</v>
      </c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outlineLevel="1" x14ac:dyDescent="0.2">
      <c r="A106" s="164"/>
      <c r="B106" s="165"/>
      <c r="C106" s="192" t="s">
        <v>158</v>
      </c>
      <c r="D106" s="167"/>
      <c r="E106" s="168">
        <v>-2.25</v>
      </c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1"/>
      <c r="Z106" s="161"/>
      <c r="AA106" s="161"/>
      <c r="AB106" s="161"/>
      <c r="AC106" s="161"/>
      <c r="AD106" s="161"/>
      <c r="AE106" s="161"/>
      <c r="AF106" s="161"/>
      <c r="AG106" s="161" t="s">
        <v>133</v>
      </c>
      <c r="AH106" s="161">
        <v>0</v>
      </c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1" x14ac:dyDescent="0.2">
      <c r="A107" s="164"/>
      <c r="B107" s="165"/>
      <c r="C107" s="192" t="s">
        <v>175</v>
      </c>
      <c r="D107" s="167"/>
      <c r="E107" s="168">
        <v>-1.5760000000000001</v>
      </c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1"/>
      <c r="Z107" s="161"/>
      <c r="AA107" s="161"/>
      <c r="AB107" s="161"/>
      <c r="AC107" s="161"/>
      <c r="AD107" s="161"/>
      <c r="AE107" s="161"/>
      <c r="AF107" s="161"/>
      <c r="AG107" s="161" t="s">
        <v>133</v>
      </c>
      <c r="AH107" s="161">
        <v>0</v>
      </c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outlineLevel="1" x14ac:dyDescent="0.2">
      <c r="A108" s="164"/>
      <c r="B108" s="165"/>
      <c r="C108" s="192" t="s">
        <v>177</v>
      </c>
      <c r="D108" s="167"/>
      <c r="E108" s="168">
        <v>-4.59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1"/>
      <c r="Z108" s="161"/>
      <c r="AA108" s="161"/>
      <c r="AB108" s="161"/>
      <c r="AC108" s="161"/>
      <c r="AD108" s="161"/>
      <c r="AE108" s="161"/>
      <c r="AF108" s="161"/>
      <c r="AG108" s="161" t="s">
        <v>133</v>
      </c>
      <c r="AH108" s="161">
        <v>0</v>
      </c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outlineLevel="1" x14ac:dyDescent="0.2">
      <c r="A109" s="164"/>
      <c r="B109" s="165"/>
      <c r="C109" s="192" t="s">
        <v>178</v>
      </c>
      <c r="D109" s="167"/>
      <c r="E109" s="168">
        <v>24.84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1"/>
      <c r="Z109" s="161"/>
      <c r="AA109" s="161"/>
      <c r="AB109" s="161"/>
      <c r="AC109" s="161"/>
      <c r="AD109" s="161"/>
      <c r="AE109" s="161"/>
      <c r="AF109" s="161"/>
      <c r="AG109" s="161" t="s">
        <v>133</v>
      </c>
      <c r="AH109" s="161">
        <v>0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outlineLevel="1" x14ac:dyDescent="0.2">
      <c r="A110" s="164"/>
      <c r="B110" s="165"/>
      <c r="C110" s="192" t="s">
        <v>179</v>
      </c>
      <c r="D110" s="167"/>
      <c r="E110" s="168">
        <v>-3.26</v>
      </c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1"/>
      <c r="Z110" s="161"/>
      <c r="AA110" s="161"/>
      <c r="AB110" s="161"/>
      <c r="AC110" s="161"/>
      <c r="AD110" s="161"/>
      <c r="AE110" s="161"/>
      <c r="AF110" s="161"/>
      <c r="AG110" s="161" t="s">
        <v>133</v>
      </c>
      <c r="AH110" s="161">
        <v>0</v>
      </c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1" x14ac:dyDescent="0.2">
      <c r="A111" s="164"/>
      <c r="B111" s="165"/>
      <c r="C111" s="192" t="s">
        <v>177</v>
      </c>
      <c r="D111" s="167"/>
      <c r="E111" s="168">
        <v>-4.59</v>
      </c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1"/>
      <c r="Z111" s="161"/>
      <c r="AA111" s="161"/>
      <c r="AB111" s="161"/>
      <c r="AC111" s="161"/>
      <c r="AD111" s="161"/>
      <c r="AE111" s="161"/>
      <c r="AF111" s="161"/>
      <c r="AG111" s="161" t="s">
        <v>133</v>
      </c>
      <c r="AH111" s="161">
        <v>0</v>
      </c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outlineLevel="1" x14ac:dyDescent="0.2">
      <c r="A112" s="178">
        <v>29</v>
      </c>
      <c r="B112" s="179" t="s">
        <v>226</v>
      </c>
      <c r="C112" s="191" t="s">
        <v>227</v>
      </c>
      <c r="D112" s="180" t="s">
        <v>128</v>
      </c>
      <c r="E112" s="181">
        <v>5.4</v>
      </c>
      <c r="F112" s="182"/>
      <c r="G112" s="183">
        <f>ROUND(E112*F112,2)</f>
        <v>0</v>
      </c>
      <c r="H112" s="166">
        <v>0</v>
      </c>
      <c r="I112" s="166">
        <f>ROUND(E112*H112,2)</f>
        <v>0</v>
      </c>
      <c r="J112" s="166">
        <v>91.3</v>
      </c>
      <c r="K112" s="166">
        <f>ROUND(E112*J112,2)</f>
        <v>493.02</v>
      </c>
      <c r="L112" s="166">
        <v>15</v>
      </c>
      <c r="M112" s="166">
        <f>G112*(1+L112/100)</f>
        <v>0</v>
      </c>
      <c r="N112" s="166">
        <v>0</v>
      </c>
      <c r="O112" s="166">
        <f>ROUND(E112*N112,2)</f>
        <v>0</v>
      </c>
      <c r="P112" s="166">
        <v>4.5999999999999999E-2</v>
      </c>
      <c r="Q112" s="166">
        <f>ROUND(E112*P112,2)</f>
        <v>0.25</v>
      </c>
      <c r="R112" s="166"/>
      <c r="S112" s="166" t="s">
        <v>129</v>
      </c>
      <c r="T112" s="166" t="s">
        <v>129</v>
      </c>
      <c r="U112" s="166">
        <v>0.26</v>
      </c>
      <c r="V112" s="166">
        <f>ROUND(E112*U112,2)</f>
        <v>1.4</v>
      </c>
      <c r="W112" s="166"/>
      <c r="X112" s="166" t="s">
        <v>130</v>
      </c>
      <c r="Y112" s="161"/>
      <c r="Z112" s="161"/>
      <c r="AA112" s="161"/>
      <c r="AB112" s="161"/>
      <c r="AC112" s="161"/>
      <c r="AD112" s="161"/>
      <c r="AE112" s="161"/>
      <c r="AF112" s="161"/>
      <c r="AG112" s="161" t="s">
        <v>131</v>
      </c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outlineLevel="1" x14ac:dyDescent="0.2">
      <c r="A113" s="164"/>
      <c r="B113" s="165"/>
      <c r="C113" s="192" t="s">
        <v>167</v>
      </c>
      <c r="D113" s="167"/>
      <c r="E113" s="168">
        <v>5.4</v>
      </c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1"/>
      <c r="Z113" s="161"/>
      <c r="AA113" s="161"/>
      <c r="AB113" s="161"/>
      <c r="AC113" s="161"/>
      <c r="AD113" s="161"/>
      <c r="AE113" s="161"/>
      <c r="AF113" s="161"/>
      <c r="AG113" s="161" t="s">
        <v>133</v>
      </c>
      <c r="AH113" s="161">
        <v>0</v>
      </c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ht="22.5" outlineLevel="1" x14ac:dyDescent="0.2">
      <c r="A114" s="184">
        <v>30</v>
      </c>
      <c r="B114" s="185" t="s">
        <v>228</v>
      </c>
      <c r="C114" s="193" t="s">
        <v>229</v>
      </c>
      <c r="D114" s="186" t="s">
        <v>230</v>
      </c>
      <c r="E114" s="187">
        <v>5</v>
      </c>
      <c r="F114" s="188"/>
      <c r="G114" s="189">
        <f>ROUND(E114*F114,2)</f>
        <v>0</v>
      </c>
      <c r="H114" s="166">
        <v>4.2300000000000004</v>
      </c>
      <c r="I114" s="166">
        <f>ROUND(E114*H114,2)</f>
        <v>21.15</v>
      </c>
      <c r="J114" s="166">
        <v>193.77</v>
      </c>
      <c r="K114" s="166">
        <f>ROUND(E114*J114,2)</f>
        <v>968.85</v>
      </c>
      <c r="L114" s="166">
        <v>15</v>
      </c>
      <c r="M114" s="166">
        <f>G114*(1+L114/100)</f>
        <v>0</v>
      </c>
      <c r="N114" s="166">
        <v>3.6700000000000001E-3</v>
      </c>
      <c r="O114" s="166">
        <f>ROUND(E114*N114,2)</f>
        <v>0.02</v>
      </c>
      <c r="P114" s="166">
        <v>0</v>
      </c>
      <c r="Q114" s="166">
        <f>ROUND(E114*P114,2)</f>
        <v>0</v>
      </c>
      <c r="R114" s="166"/>
      <c r="S114" s="166" t="s">
        <v>129</v>
      </c>
      <c r="T114" s="166" t="s">
        <v>129</v>
      </c>
      <c r="U114" s="166">
        <v>0.433</v>
      </c>
      <c r="V114" s="166">
        <f>ROUND(E114*U114,2)</f>
        <v>2.17</v>
      </c>
      <c r="W114" s="166"/>
      <c r="X114" s="166" t="s">
        <v>130</v>
      </c>
      <c r="Y114" s="161"/>
      <c r="Z114" s="161"/>
      <c r="AA114" s="161"/>
      <c r="AB114" s="161"/>
      <c r="AC114" s="161"/>
      <c r="AD114" s="161"/>
      <c r="AE114" s="161"/>
      <c r="AF114" s="161"/>
      <c r="AG114" s="161" t="s">
        <v>131</v>
      </c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ht="22.5" outlineLevel="1" x14ac:dyDescent="0.2">
      <c r="A115" s="178">
        <v>31</v>
      </c>
      <c r="B115" s="179" t="s">
        <v>231</v>
      </c>
      <c r="C115" s="191" t="s">
        <v>232</v>
      </c>
      <c r="D115" s="180" t="s">
        <v>128</v>
      </c>
      <c r="E115" s="181">
        <v>19.13</v>
      </c>
      <c r="F115" s="182"/>
      <c r="G115" s="183">
        <f>ROUND(E115*F115,2)</f>
        <v>0</v>
      </c>
      <c r="H115" s="166">
        <v>0</v>
      </c>
      <c r="I115" s="166">
        <f>ROUND(E115*H115,2)</f>
        <v>0</v>
      </c>
      <c r="J115" s="166">
        <v>235.5</v>
      </c>
      <c r="K115" s="166">
        <f>ROUND(E115*J115,2)</f>
        <v>4505.12</v>
      </c>
      <c r="L115" s="166">
        <v>15</v>
      </c>
      <c r="M115" s="166">
        <f>G115*(1+L115/100)</f>
        <v>0</v>
      </c>
      <c r="N115" s="166">
        <v>0</v>
      </c>
      <c r="O115" s="166">
        <f>ROUND(E115*N115,2)</f>
        <v>0</v>
      </c>
      <c r="P115" s="166">
        <v>6.0999999999999999E-2</v>
      </c>
      <c r="Q115" s="166">
        <f>ROUND(E115*P115,2)</f>
        <v>1.17</v>
      </c>
      <c r="R115" s="166"/>
      <c r="S115" s="166" t="s">
        <v>129</v>
      </c>
      <c r="T115" s="166" t="s">
        <v>129</v>
      </c>
      <c r="U115" s="166">
        <v>0</v>
      </c>
      <c r="V115" s="166">
        <f>ROUND(E115*U115,2)</f>
        <v>0</v>
      </c>
      <c r="W115" s="166"/>
      <c r="X115" s="166" t="s">
        <v>197</v>
      </c>
      <c r="Y115" s="161"/>
      <c r="Z115" s="161"/>
      <c r="AA115" s="161"/>
      <c r="AB115" s="161"/>
      <c r="AC115" s="161"/>
      <c r="AD115" s="161"/>
      <c r="AE115" s="161"/>
      <c r="AF115" s="161"/>
      <c r="AG115" s="161" t="s">
        <v>198</v>
      </c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outlineLevel="1" x14ac:dyDescent="0.2">
      <c r="A116" s="164"/>
      <c r="B116" s="165"/>
      <c r="C116" s="192" t="s">
        <v>233</v>
      </c>
      <c r="D116" s="167"/>
      <c r="E116" s="168">
        <v>15.4</v>
      </c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1"/>
      <c r="Z116" s="161"/>
      <c r="AA116" s="161"/>
      <c r="AB116" s="161"/>
      <c r="AC116" s="161"/>
      <c r="AD116" s="161"/>
      <c r="AE116" s="161"/>
      <c r="AF116" s="161"/>
      <c r="AG116" s="161" t="s">
        <v>133</v>
      </c>
      <c r="AH116" s="161">
        <v>0</v>
      </c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 outlineLevel="1" x14ac:dyDescent="0.2">
      <c r="A117" s="164"/>
      <c r="B117" s="165"/>
      <c r="C117" s="192" t="s">
        <v>234</v>
      </c>
      <c r="D117" s="167"/>
      <c r="E117" s="168">
        <v>3.73</v>
      </c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1"/>
      <c r="Z117" s="161"/>
      <c r="AA117" s="161"/>
      <c r="AB117" s="161"/>
      <c r="AC117" s="161"/>
      <c r="AD117" s="161"/>
      <c r="AE117" s="161"/>
      <c r="AF117" s="161"/>
      <c r="AG117" s="161" t="s">
        <v>133</v>
      </c>
      <c r="AH117" s="161">
        <v>0</v>
      </c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x14ac:dyDescent="0.2">
      <c r="A118" s="172" t="s">
        <v>124</v>
      </c>
      <c r="B118" s="173" t="s">
        <v>58</v>
      </c>
      <c r="C118" s="190" t="s">
        <v>59</v>
      </c>
      <c r="D118" s="174"/>
      <c r="E118" s="175"/>
      <c r="F118" s="176"/>
      <c r="G118" s="177">
        <f>SUMIF(AG119:AG119,"&lt;&gt;NOR",G119:G119)</f>
        <v>0</v>
      </c>
      <c r="H118" s="171"/>
      <c r="I118" s="171">
        <f>SUM(I119:I119)</f>
        <v>0</v>
      </c>
      <c r="J118" s="171"/>
      <c r="K118" s="171">
        <f>SUM(K119:K119)</f>
        <v>1446.35</v>
      </c>
      <c r="L118" s="171"/>
      <c r="M118" s="171">
        <f>SUM(M119:M119)</f>
        <v>0</v>
      </c>
      <c r="N118" s="171"/>
      <c r="O118" s="171">
        <f>SUM(O119:O119)</f>
        <v>0</v>
      </c>
      <c r="P118" s="171"/>
      <c r="Q118" s="171">
        <f>SUM(Q119:Q119)</f>
        <v>0</v>
      </c>
      <c r="R118" s="171"/>
      <c r="S118" s="171"/>
      <c r="T118" s="171"/>
      <c r="U118" s="171"/>
      <c r="V118" s="171">
        <f>SUM(V119:V119)</f>
        <v>3.48</v>
      </c>
      <c r="W118" s="171"/>
      <c r="X118" s="171"/>
      <c r="AG118" t="s">
        <v>125</v>
      </c>
    </row>
    <row r="119" spans="1:60" outlineLevel="1" x14ac:dyDescent="0.2">
      <c r="A119" s="184">
        <v>32</v>
      </c>
      <c r="B119" s="185" t="s">
        <v>235</v>
      </c>
      <c r="C119" s="193" t="s">
        <v>236</v>
      </c>
      <c r="D119" s="186" t="s">
        <v>237</v>
      </c>
      <c r="E119" s="187">
        <v>3.7038500000000001</v>
      </c>
      <c r="F119" s="188"/>
      <c r="G119" s="189">
        <f>ROUND(E119*F119,2)</f>
        <v>0</v>
      </c>
      <c r="H119" s="166">
        <v>0</v>
      </c>
      <c r="I119" s="166">
        <f>ROUND(E119*H119,2)</f>
        <v>0</v>
      </c>
      <c r="J119" s="166">
        <v>390.5</v>
      </c>
      <c r="K119" s="166">
        <f>ROUND(E119*J119,2)</f>
        <v>1446.35</v>
      </c>
      <c r="L119" s="166">
        <v>15</v>
      </c>
      <c r="M119" s="166">
        <f>G119*(1+L119/100)</f>
        <v>0</v>
      </c>
      <c r="N119" s="166">
        <v>0</v>
      </c>
      <c r="O119" s="166">
        <f>ROUND(E119*N119,2)</f>
        <v>0</v>
      </c>
      <c r="P119" s="166">
        <v>0</v>
      </c>
      <c r="Q119" s="166">
        <f>ROUND(E119*P119,2)</f>
        <v>0</v>
      </c>
      <c r="R119" s="166"/>
      <c r="S119" s="166" t="s">
        <v>129</v>
      </c>
      <c r="T119" s="166" t="s">
        <v>129</v>
      </c>
      <c r="U119" s="166">
        <v>0.9385</v>
      </c>
      <c r="V119" s="166">
        <f>ROUND(E119*U119,2)</f>
        <v>3.48</v>
      </c>
      <c r="W119" s="166"/>
      <c r="X119" s="166" t="s">
        <v>238</v>
      </c>
      <c r="Y119" s="161"/>
      <c r="Z119" s="161"/>
      <c r="AA119" s="161"/>
      <c r="AB119" s="161"/>
      <c r="AC119" s="161"/>
      <c r="AD119" s="161"/>
      <c r="AE119" s="161"/>
      <c r="AF119" s="161"/>
      <c r="AG119" s="161" t="s">
        <v>239</v>
      </c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x14ac:dyDescent="0.2">
      <c r="A120" s="172" t="s">
        <v>124</v>
      </c>
      <c r="B120" s="173" t="s">
        <v>60</v>
      </c>
      <c r="C120" s="190" t="s">
        <v>61</v>
      </c>
      <c r="D120" s="174"/>
      <c r="E120" s="175"/>
      <c r="F120" s="176"/>
      <c r="G120" s="177">
        <f>SUMIF(AG121:AG127,"&lt;&gt;NOR",G121:G127)</f>
        <v>0</v>
      </c>
      <c r="H120" s="171"/>
      <c r="I120" s="171">
        <f>SUM(I121:I127)</f>
        <v>4420.26</v>
      </c>
      <c r="J120" s="171"/>
      <c r="K120" s="171">
        <f>SUM(K121:K127)</f>
        <v>2994.2400000000002</v>
      </c>
      <c r="L120" s="171"/>
      <c r="M120" s="171">
        <f>SUM(M121:M127)</f>
        <v>0</v>
      </c>
      <c r="N120" s="171"/>
      <c r="O120" s="171">
        <f>SUM(O121:O127)</f>
        <v>0.04</v>
      </c>
      <c r="P120" s="171"/>
      <c r="Q120" s="171">
        <f>SUM(Q121:Q127)</f>
        <v>0</v>
      </c>
      <c r="R120" s="171"/>
      <c r="S120" s="171"/>
      <c r="T120" s="171"/>
      <c r="U120" s="171"/>
      <c r="V120" s="171">
        <f>SUM(V121:V127)</f>
        <v>5.3599999999999994</v>
      </c>
      <c r="W120" s="171"/>
      <c r="X120" s="171"/>
      <c r="AG120" t="s">
        <v>125</v>
      </c>
    </row>
    <row r="121" spans="1:60" outlineLevel="1" x14ac:dyDescent="0.2">
      <c r="A121" s="178">
        <v>33</v>
      </c>
      <c r="B121" s="179" t="s">
        <v>240</v>
      </c>
      <c r="C121" s="191" t="s">
        <v>241</v>
      </c>
      <c r="D121" s="180" t="s">
        <v>128</v>
      </c>
      <c r="E121" s="181">
        <v>10.02</v>
      </c>
      <c r="F121" s="182"/>
      <c r="G121" s="183">
        <f>ROUND(E121*F121,2)</f>
        <v>0</v>
      </c>
      <c r="H121" s="166">
        <v>318.92</v>
      </c>
      <c r="I121" s="166">
        <f>ROUND(E121*H121,2)</f>
        <v>3195.58</v>
      </c>
      <c r="J121" s="166">
        <v>194.08</v>
      </c>
      <c r="K121" s="166">
        <f>ROUND(E121*J121,2)</f>
        <v>1944.68</v>
      </c>
      <c r="L121" s="166">
        <v>15</v>
      </c>
      <c r="M121" s="166">
        <f>G121*(1+L121/100)</f>
        <v>0</v>
      </c>
      <c r="N121" s="166">
        <v>3.6800000000000001E-3</v>
      </c>
      <c r="O121" s="166">
        <f>ROUND(E121*N121,2)</f>
        <v>0.04</v>
      </c>
      <c r="P121" s="166">
        <v>0</v>
      </c>
      <c r="Q121" s="166">
        <f>ROUND(E121*P121,2)</f>
        <v>0</v>
      </c>
      <c r="R121" s="166"/>
      <c r="S121" s="166" t="s">
        <v>129</v>
      </c>
      <c r="T121" s="166" t="s">
        <v>129</v>
      </c>
      <c r="U121" s="166">
        <v>0.38500000000000001</v>
      </c>
      <c r="V121" s="166">
        <f>ROUND(E121*U121,2)</f>
        <v>3.86</v>
      </c>
      <c r="W121" s="166"/>
      <c r="X121" s="166" t="s">
        <v>130</v>
      </c>
      <c r="Y121" s="161"/>
      <c r="Z121" s="161"/>
      <c r="AA121" s="161"/>
      <c r="AB121" s="161"/>
      <c r="AC121" s="161"/>
      <c r="AD121" s="161"/>
      <c r="AE121" s="161"/>
      <c r="AF121" s="161"/>
      <c r="AG121" s="161" t="s">
        <v>131</v>
      </c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1" x14ac:dyDescent="0.2">
      <c r="A122" s="164"/>
      <c r="B122" s="165"/>
      <c r="C122" s="192" t="s">
        <v>150</v>
      </c>
      <c r="D122" s="167"/>
      <c r="E122" s="168">
        <v>3.74</v>
      </c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1"/>
      <c r="Z122" s="161"/>
      <c r="AA122" s="161"/>
      <c r="AB122" s="161"/>
      <c r="AC122" s="161"/>
      <c r="AD122" s="161"/>
      <c r="AE122" s="161"/>
      <c r="AF122" s="161"/>
      <c r="AG122" s="161" t="s">
        <v>133</v>
      </c>
      <c r="AH122" s="161">
        <v>0</v>
      </c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outlineLevel="1" x14ac:dyDescent="0.2">
      <c r="A123" s="164"/>
      <c r="B123" s="165"/>
      <c r="C123" s="192" t="s">
        <v>242</v>
      </c>
      <c r="D123" s="167"/>
      <c r="E123" s="168">
        <v>0.7</v>
      </c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1"/>
      <c r="Z123" s="161"/>
      <c r="AA123" s="161"/>
      <c r="AB123" s="161"/>
      <c r="AC123" s="161"/>
      <c r="AD123" s="161"/>
      <c r="AE123" s="161"/>
      <c r="AF123" s="161"/>
      <c r="AG123" s="161" t="s">
        <v>133</v>
      </c>
      <c r="AH123" s="161">
        <v>0</v>
      </c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outlineLevel="1" x14ac:dyDescent="0.2">
      <c r="A124" s="164"/>
      <c r="B124" s="165"/>
      <c r="C124" s="192" t="s">
        <v>243</v>
      </c>
      <c r="D124" s="167"/>
      <c r="E124" s="168">
        <v>5.58</v>
      </c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1"/>
      <c r="Z124" s="161"/>
      <c r="AA124" s="161"/>
      <c r="AB124" s="161"/>
      <c r="AC124" s="161"/>
      <c r="AD124" s="161"/>
      <c r="AE124" s="161"/>
      <c r="AF124" s="161"/>
      <c r="AG124" s="161" t="s">
        <v>133</v>
      </c>
      <c r="AH124" s="161">
        <v>0</v>
      </c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1" x14ac:dyDescent="0.2">
      <c r="A125" s="178">
        <v>34</v>
      </c>
      <c r="B125" s="179" t="s">
        <v>244</v>
      </c>
      <c r="C125" s="191" t="s">
        <v>245</v>
      </c>
      <c r="D125" s="180" t="s">
        <v>137</v>
      </c>
      <c r="E125" s="181">
        <v>13.6</v>
      </c>
      <c r="F125" s="182"/>
      <c r="G125" s="183">
        <f>ROUND(E125*F125,2)</f>
        <v>0</v>
      </c>
      <c r="H125" s="166">
        <v>90.05</v>
      </c>
      <c r="I125" s="166">
        <f>ROUND(E125*H125,2)</f>
        <v>1224.68</v>
      </c>
      <c r="J125" s="166">
        <v>55.45</v>
      </c>
      <c r="K125" s="166">
        <f>ROUND(E125*J125,2)</f>
        <v>754.12</v>
      </c>
      <c r="L125" s="166">
        <v>15</v>
      </c>
      <c r="M125" s="166">
        <f>G125*(1+L125/100)</f>
        <v>0</v>
      </c>
      <c r="N125" s="166">
        <v>3.2000000000000003E-4</v>
      </c>
      <c r="O125" s="166">
        <f>ROUND(E125*N125,2)</f>
        <v>0</v>
      </c>
      <c r="P125" s="166">
        <v>0</v>
      </c>
      <c r="Q125" s="166">
        <f>ROUND(E125*P125,2)</f>
        <v>0</v>
      </c>
      <c r="R125" s="166"/>
      <c r="S125" s="166" t="s">
        <v>129</v>
      </c>
      <c r="T125" s="166" t="s">
        <v>129</v>
      </c>
      <c r="U125" s="166">
        <v>0.11</v>
      </c>
      <c r="V125" s="166">
        <f>ROUND(E125*U125,2)</f>
        <v>1.5</v>
      </c>
      <c r="W125" s="166"/>
      <c r="X125" s="166" t="s">
        <v>130</v>
      </c>
      <c r="Y125" s="161"/>
      <c r="Z125" s="161"/>
      <c r="AA125" s="161"/>
      <c r="AB125" s="161"/>
      <c r="AC125" s="161"/>
      <c r="AD125" s="161"/>
      <c r="AE125" s="161"/>
      <c r="AF125" s="161"/>
      <c r="AG125" s="161" t="s">
        <v>131</v>
      </c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outlineLevel="1" x14ac:dyDescent="0.2">
      <c r="A126" s="164"/>
      <c r="B126" s="165"/>
      <c r="C126" s="192" t="s">
        <v>246</v>
      </c>
      <c r="D126" s="167"/>
      <c r="E126" s="168">
        <v>13.6</v>
      </c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1"/>
      <c r="Z126" s="161"/>
      <c r="AA126" s="161"/>
      <c r="AB126" s="161"/>
      <c r="AC126" s="161"/>
      <c r="AD126" s="161"/>
      <c r="AE126" s="161"/>
      <c r="AF126" s="161"/>
      <c r="AG126" s="161" t="s">
        <v>133</v>
      </c>
      <c r="AH126" s="161">
        <v>0</v>
      </c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</row>
    <row r="127" spans="1:60" outlineLevel="1" x14ac:dyDescent="0.2">
      <c r="A127" s="184">
        <v>35</v>
      </c>
      <c r="B127" s="185" t="s">
        <v>247</v>
      </c>
      <c r="C127" s="193" t="s">
        <v>248</v>
      </c>
      <c r="D127" s="186" t="s">
        <v>0</v>
      </c>
      <c r="E127" s="187">
        <v>71.190600000000003</v>
      </c>
      <c r="F127" s="188"/>
      <c r="G127" s="189">
        <f>ROUND(E127*F127,2)</f>
        <v>0</v>
      </c>
      <c r="H127" s="166">
        <v>0</v>
      </c>
      <c r="I127" s="166">
        <f>ROUND(E127*H127,2)</f>
        <v>0</v>
      </c>
      <c r="J127" s="166">
        <v>4.1500000000000004</v>
      </c>
      <c r="K127" s="166">
        <f>ROUND(E127*J127,2)</f>
        <v>295.44</v>
      </c>
      <c r="L127" s="166">
        <v>15</v>
      </c>
      <c r="M127" s="166">
        <f>G127*(1+L127/100)</f>
        <v>0</v>
      </c>
      <c r="N127" s="166">
        <v>0</v>
      </c>
      <c r="O127" s="166">
        <f>ROUND(E127*N127,2)</f>
        <v>0</v>
      </c>
      <c r="P127" s="166">
        <v>0</v>
      </c>
      <c r="Q127" s="166">
        <f>ROUND(E127*P127,2)</f>
        <v>0</v>
      </c>
      <c r="R127" s="166"/>
      <c r="S127" s="166" t="s">
        <v>129</v>
      </c>
      <c r="T127" s="166" t="s">
        <v>129</v>
      </c>
      <c r="U127" s="166">
        <v>0</v>
      </c>
      <c r="V127" s="166">
        <f>ROUND(E127*U127,2)</f>
        <v>0</v>
      </c>
      <c r="W127" s="166"/>
      <c r="X127" s="166" t="s">
        <v>238</v>
      </c>
      <c r="Y127" s="161"/>
      <c r="Z127" s="161"/>
      <c r="AA127" s="161"/>
      <c r="AB127" s="161"/>
      <c r="AC127" s="161"/>
      <c r="AD127" s="161"/>
      <c r="AE127" s="161"/>
      <c r="AF127" s="161"/>
      <c r="AG127" s="161" t="s">
        <v>239</v>
      </c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x14ac:dyDescent="0.2">
      <c r="A128" s="172" t="s">
        <v>124</v>
      </c>
      <c r="B128" s="173" t="s">
        <v>62</v>
      </c>
      <c r="C128" s="190" t="s">
        <v>63</v>
      </c>
      <c r="D128" s="174"/>
      <c r="E128" s="175"/>
      <c r="F128" s="176"/>
      <c r="G128" s="177">
        <f>SUMIF(AG129:AG129,"&lt;&gt;NOR",G129:G129)</f>
        <v>0</v>
      </c>
      <c r="H128" s="171"/>
      <c r="I128" s="171">
        <f>SUM(I129:I129)</f>
        <v>0</v>
      </c>
      <c r="J128" s="171"/>
      <c r="K128" s="171">
        <f>SUM(K129:K129)</f>
        <v>3000</v>
      </c>
      <c r="L128" s="171"/>
      <c r="M128" s="171">
        <f>SUM(M129:M129)</f>
        <v>0</v>
      </c>
      <c r="N128" s="171"/>
      <c r="O128" s="171">
        <f>SUM(O129:O129)</f>
        <v>0</v>
      </c>
      <c r="P128" s="171"/>
      <c r="Q128" s="171">
        <f>SUM(Q129:Q129)</f>
        <v>0</v>
      </c>
      <c r="R128" s="171"/>
      <c r="S128" s="171"/>
      <c r="T128" s="171"/>
      <c r="U128" s="171"/>
      <c r="V128" s="171">
        <f>SUM(V129:V129)</f>
        <v>0.16</v>
      </c>
      <c r="W128" s="171"/>
      <c r="X128" s="171"/>
      <c r="AG128" t="s">
        <v>125</v>
      </c>
    </row>
    <row r="129" spans="1:60" ht="22.5" outlineLevel="1" x14ac:dyDescent="0.2">
      <c r="A129" s="184">
        <v>36</v>
      </c>
      <c r="B129" s="185" t="s">
        <v>249</v>
      </c>
      <c r="C129" s="193" t="s">
        <v>250</v>
      </c>
      <c r="D129" s="186" t="s">
        <v>251</v>
      </c>
      <c r="E129" s="187">
        <v>1</v>
      </c>
      <c r="F129" s="188"/>
      <c r="G129" s="189">
        <f>ROUND(E129*F129,2)</f>
        <v>0</v>
      </c>
      <c r="H129" s="166">
        <v>0</v>
      </c>
      <c r="I129" s="166">
        <f>ROUND(E129*H129,2)</f>
        <v>0</v>
      </c>
      <c r="J129" s="166">
        <v>3000</v>
      </c>
      <c r="K129" s="166">
        <f>ROUND(E129*J129,2)</f>
        <v>3000</v>
      </c>
      <c r="L129" s="166">
        <v>15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6"/>
      <c r="S129" s="166" t="s">
        <v>194</v>
      </c>
      <c r="T129" s="166" t="s">
        <v>145</v>
      </c>
      <c r="U129" s="166">
        <v>0.157</v>
      </c>
      <c r="V129" s="166">
        <f>ROUND(E129*U129,2)</f>
        <v>0.16</v>
      </c>
      <c r="W129" s="166"/>
      <c r="X129" s="166" t="s">
        <v>130</v>
      </c>
      <c r="Y129" s="161"/>
      <c r="Z129" s="161"/>
      <c r="AA129" s="161"/>
      <c r="AB129" s="161"/>
      <c r="AC129" s="161"/>
      <c r="AD129" s="161"/>
      <c r="AE129" s="161"/>
      <c r="AF129" s="161"/>
      <c r="AG129" s="161" t="s">
        <v>131</v>
      </c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x14ac:dyDescent="0.2">
      <c r="A130" s="172" t="s">
        <v>124</v>
      </c>
      <c r="B130" s="173" t="s">
        <v>64</v>
      </c>
      <c r="C130" s="190" t="s">
        <v>65</v>
      </c>
      <c r="D130" s="174"/>
      <c r="E130" s="175"/>
      <c r="F130" s="176"/>
      <c r="G130" s="177">
        <f>SUMIF(AG131:AG139,"&lt;&gt;NOR",G131:G139)</f>
        <v>0</v>
      </c>
      <c r="H130" s="171"/>
      <c r="I130" s="171">
        <f>SUM(I131:I139)</f>
        <v>647.1400000000001</v>
      </c>
      <c r="J130" s="171"/>
      <c r="K130" s="171">
        <f>SUM(K131:K139)</f>
        <v>2972</v>
      </c>
      <c r="L130" s="171"/>
      <c r="M130" s="171">
        <f>SUM(M131:M139)</f>
        <v>0</v>
      </c>
      <c r="N130" s="171"/>
      <c r="O130" s="171">
        <f>SUM(O131:O139)</f>
        <v>0</v>
      </c>
      <c r="P130" s="171"/>
      <c r="Q130" s="171">
        <f>SUM(Q131:Q139)</f>
        <v>0</v>
      </c>
      <c r="R130" s="171"/>
      <c r="S130" s="171"/>
      <c r="T130" s="171"/>
      <c r="U130" s="171"/>
      <c r="V130" s="171">
        <f>SUM(V131:V139)</f>
        <v>3.9400000000000004</v>
      </c>
      <c r="W130" s="171"/>
      <c r="X130" s="171"/>
      <c r="AG130" t="s">
        <v>125</v>
      </c>
    </row>
    <row r="131" spans="1:60" outlineLevel="1" x14ac:dyDescent="0.2">
      <c r="A131" s="184">
        <v>37</v>
      </c>
      <c r="B131" s="185" t="s">
        <v>252</v>
      </c>
      <c r="C131" s="193" t="s">
        <v>253</v>
      </c>
      <c r="D131" s="186" t="s">
        <v>137</v>
      </c>
      <c r="E131" s="187">
        <v>1</v>
      </c>
      <c r="F131" s="188"/>
      <c r="G131" s="189">
        <f>ROUND(E131*F131,2)</f>
        <v>0</v>
      </c>
      <c r="H131" s="166">
        <v>89.69</v>
      </c>
      <c r="I131" s="166">
        <f>ROUND(E131*H131,2)</f>
        <v>89.69</v>
      </c>
      <c r="J131" s="166">
        <v>161.31</v>
      </c>
      <c r="K131" s="166">
        <f>ROUND(E131*J131,2)</f>
        <v>161.31</v>
      </c>
      <c r="L131" s="166">
        <v>15</v>
      </c>
      <c r="M131" s="166">
        <f>G131*(1+L131/100)</f>
        <v>0</v>
      </c>
      <c r="N131" s="166">
        <v>3.8000000000000002E-4</v>
      </c>
      <c r="O131" s="166">
        <f>ROUND(E131*N131,2)</f>
        <v>0</v>
      </c>
      <c r="P131" s="166">
        <v>0</v>
      </c>
      <c r="Q131" s="166">
        <f>ROUND(E131*P131,2)</f>
        <v>0</v>
      </c>
      <c r="R131" s="166"/>
      <c r="S131" s="166" t="s">
        <v>129</v>
      </c>
      <c r="T131" s="166" t="s">
        <v>129</v>
      </c>
      <c r="U131" s="166">
        <v>0.32</v>
      </c>
      <c r="V131" s="166">
        <f>ROUND(E131*U131,2)</f>
        <v>0.32</v>
      </c>
      <c r="W131" s="166"/>
      <c r="X131" s="166" t="s">
        <v>130</v>
      </c>
      <c r="Y131" s="161"/>
      <c r="Z131" s="161"/>
      <c r="AA131" s="161"/>
      <c r="AB131" s="161"/>
      <c r="AC131" s="161"/>
      <c r="AD131" s="161"/>
      <c r="AE131" s="161"/>
      <c r="AF131" s="161"/>
      <c r="AG131" s="161" t="s">
        <v>131</v>
      </c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</row>
    <row r="132" spans="1:60" outlineLevel="1" x14ac:dyDescent="0.2">
      <c r="A132" s="184">
        <v>38</v>
      </c>
      <c r="B132" s="185" t="s">
        <v>254</v>
      </c>
      <c r="C132" s="193" t="s">
        <v>255</v>
      </c>
      <c r="D132" s="186" t="s">
        <v>137</v>
      </c>
      <c r="E132" s="187">
        <v>3</v>
      </c>
      <c r="F132" s="188"/>
      <c r="G132" s="189">
        <f>ROUND(E132*F132,2)</f>
        <v>0</v>
      </c>
      <c r="H132" s="166">
        <v>184.91</v>
      </c>
      <c r="I132" s="166">
        <f>ROUND(E132*H132,2)</f>
        <v>554.73</v>
      </c>
      <c r="J132" s="166">
        <v>266.08999999999997</v>
      </c>
      <c r="K132" s="166">
        <f>ROUND(E132*J132,2)</f>
        <v>798.27</v>
      </c>
      <c r="L132" s="166">
        <v>15</v>
      </c>
      <c r="M132" s="166">
        <f>G132*(1+L132/100)</f>
        <v>0</v>
      </c>
      <c r="N132" s="166">
        <v>5.1999999999999995E-4</v>
      </c>
      <c r="O132" s="166">
        <f>ROUND(E132*N132,2)</f>
        <v>0</v>
      </c>
      <c r="P132" s="166">
        <v>0</v>
      </c>
      <c r="Q132" s="166">
        <f>ROUND(E132*P132,2)</f>
        <v>0</v>
      </c>
      <c r="R132" s="166"/>
      <c r="S132" s="166" t="s">
        <v>129</v>
      </c>
      <c r="T132" s="166" t="s">
        <v>129</v>
      </c>
      <c r="U132" s="166">
        <v>0.52900000000000003</v>
      </c>
      <c r="V132" s="166">
        <f>ROUND(E132*U132,2)</f>
        <v>1.59</v>
      </c>
      <c r="W132" s="166"/>
      <c r="X132" s="166" t="s">
        <v>130</v>
      </c>
      <c r="Y132" s="161"/>
      <c r="Z132" s="161"/>
      <c r="AA132" s="161"/>
      <c r="AB132" s="161"/>
      <c r="AC132" s="161"/>
      <c r="AD132" s="161"/>
      <c r="AE132" s="161"/>
      <c r="AF132" s="161"/>
      <c r="AG132" s="161" t="s">
        <v>131</v>
      </c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outlineLevel="1" x14ac:dyDescent="0.2">
      <c r="A133" s="184">
        <v>39</v>
      </c>
      <c r="B133" s="185" t="s">
        <v>256</v>
      </c>
      <c r="C133" s="193" t="s">
        <v>257</v>
      </c>
      <c r="D133" s="186" t="s">
        <v>230</v>
      </c>
      <c r="E133" s="187">
        <v>1</v>
      </c>
      <c r="F133" s="188"/>
      <c r="G133" s="189">
        <f>ROUND(E133*F133,2)</f>
        <v>0</v>
      </c>
      <c r="H133" s="166">
        <v>0</v>
      </c>
      <c r="I133" s="166">
        <f>ROUND(E133*H133,2)</f>
        <v>0</v>
      </c>
      <c r="J133" s="166">
        <v>79.2</v>
      </c>
      <c r="K133" s="166">
        <f>ROUND(E133*J133,2)</f>
        <v>79.2</v>
      </c>
      <c r="L133" s="166">
        <v>15</v>
      </c>
      <c r="M133" s="166">
        <f>G133*(1+L133/100)</f>
        <v>0</v>
      </c>
      <c r="N133" s="166">
        <v>0</v>
      </c>
      <c r="O133" s="166">
        <f>ROUND(E133*N133,2)</f>
        <v>0</v>
      </c>
      <c r="P133" s="166">
        <v>0</v>
      </c>
      <c r="Q133" s="166">
        <f>ROUND(E133*P133,2)</f>
        <v>0</v>
      </c>
      <c r="R133" s="166"/>
      <c r="S133" s="166" t="s">
        <v>129</v>
      </c>
      <c r="T133" s="166" t="s">
        <v>129</v>
      </c>
      <c r="U133" s="166">
        <v>0.157</v>
      </c>
      <c r="V133" s="166">
        <f>ROUND(E133*U133,2)</f>
        <v>0.16</v>
      </c>
      <c r="W133" s="166"/>
      <c r="X133" s="166" t="s">
        <v>130</v>
      </c>
      <c r="Y133" s="161"/>
      <c r="Z133" s="161"/>
      <c r="AA133" s="161"/>
      <c r="AB133" s="161"/>
      <c r="AC133" s="161"/>
      <c r="AD133" s="161"/>
      <c r="AE133" s="161"/>
      <c r="AF133" s="161"/>
      <c r="AG133" s="161" t="s">
        <v>131</v>
      </c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 outlineLevel="1" x14ac:dyDescent="0.2">
      <c r="A134" s="184">
        <v>40</v>
      </c>
      <c r="B134" s="185" t="s">
        <v>258</v>
      </c>
      <c r="C134" s="193" t="s">
        <v>259</v>
      </c>
      <c r="D134" s="186" t="s">
        <v>230</v>
      </c>
      <c r="E134" s="187">
        <v>3</v>
      </c>
      <c r="F134" s="188"/>
      <c r="G134" s="189">
        <f>ROUND(E134*F134,2)</f>
        <v>0</v>
      </c>
      <c r="H134" s="166">
        <v>0</v>
      </c>
      <c r="I134" s="166">
        <f>ROUND(E134*H134,2)</f>
        <v>0</v>
      </c>
      <c r="J134" s="166">
        <v>87.7</v>
      </c>
      <c r="K134" s="166">
        <f>ROUND(E134*J134,2)</f>
        <v>263.10000000000002</v>
      </c>
      <c r="L134" s="166">
        <v>15</v>
      </c>
      <c r="M134" s="166">
        <f>G134*(1+L134/100)</f>
        <v>0</v>
      </c>
      <c r="N134" s="166">
        <v>0</v>
      </c>
      <c r="O134" s="166">
        <f>ROUND(E134*N134,2)</f>
        <v>0</v>
      </c>
      <c r="P134" s="166">
        <v>0</v>
      </c>
      <c r="Q134" s="166">
        <f>ROUND(E134*P134,2)</f>
        <v>0</v>
      </c>
      <c r="R134" s="166"/>
      <c r="S134" s="166" t="s">
        <v>129</v>
      </c>
      <c r="T134" s="166" t="s">
        <v>129</v>
      </c>
      <c r="U134" s="166">
        <v>0.17399999999999999</v>
      </c>
      <c r="V134" s="166">
        <f>ROUND(E134*U134,2)</f>
        <v>0.52</v>
      </c>
      <c r="W134" s="166"/>
      <c r="X134" s="166" t="s">
        <v>130</v>
      </c>
      <c r="Y134" s="161"/>
      <c r="Z134" s="161"/>
      <c r="AA134" s="161"/>
      <c r="AB134" s="161"/>
      <c r="AC134" s="161"/>
      <c r="AD134" s="161"/>
      <c r="AE134" s="161"/>
      <c r="AF134" s="161"/>
      <c r="AG134" s="161" t="s">
        <v>131</v>
      </c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outlineLevel="1" x14ac:dyDescent="0.2">
      <c r="A135" s="184">
        <v>41</v>
      </c>
      <c r="B135" s="185" t="s">
        <v>260</v>
      </c>
      <c r="C135" s="193" t="s">
        <v>261</v>
      </c>
      <c r="D135" s="186" t="s">
        <v>230</v>
      </c>
      <c r="E135" s="187">
        <v>1</v>
      </c>
      <c r="F135" s="188"/>
      <c r="G135" s="189">
        <f>ROUND(E135*F135,2)</f>
        <v>0</v>
      </c>
      <c r="H135" s="166">
        <v>0</v>
      </c>
      <c r="I135" s="166">
        <f>ROUND(E135*H135,2)</f>
        <v>0</v>
      </c>
      <c r="J135" s="166">
        <v>130.5</v>
      </c>
      <c r="K135" s="166">
        <f>ROUND(E135*J135,2)</f>
        <v>130.5</v>
      </c>
      <c r="L135" s="166">
        <v>15</v>
      </c>
      <c r="M135" s="166">
        <f>G135*(1+L135/100)</f>
        <v>0</v>
      </c>
      <c r="N135" s="166">
        <v>0</v>
      </c>
      <c r="O135" s="166">
        <f>ROUND(E135*N135,2)</f>
        <v>0</v>
      </c>
      <c r="P135" s="166">
        <v>0</v>
      </c>
      <c r="Q135" s="166">
        <f>ROUND(E135*P135,2)</f>
        <v>0</v>
      </c>
      <c r="R135" s="166"/>
      <c r="S135" s="166" t="s">
        <v>129</v>
      </c>
      <c r="T135" s="166" t="s">
        <v>129</v>
      </c>
      <c r="U135" s="166">
        <v>0.25900000000000001</v>
      </c>
      <c r="V135" s="166">
        <f>ROUND(E135*U135,2)</f>
        <v>0.26</v>
      </c>
      <c r="W135" s="166"/>
      <c r="X135" s="166" t="s">
        <v>130</v>
      </c>
      <c r="Y135" s="161"/>
      <c r="Z135" s="161"/>
      <c r="AA135" s="161"/>
      <c r="AB135" s="161"/>
      <c r="AC135" s="161"/>
      <c r="AD135" s="161"/>
      <c r="AE135" s="161"/>
      <c r="AF135" s="161"/>
      <c r="AG135" s="161" t="s">
        <v>131</v>
      </c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outlineLevel="1" x14ac:dyDescent="0.2">
      <c r="A136" s="184">
        <v>42</v>
      </c>
      <c r="B136" s="185" t="s">
        <v>262</v>
      </c>
      <c r="C136" s="193" t="s">
        <v>263</v>
      </c>
      <c r="D136" s="186" t="s">
        <v>137</v>
      </c>
      <c r="E136" s="187">
        <v>4</v>
      </c>
      <c r="F136" s="188"/>
      <c r="G136" s="189">
        <f>ROUND(E136*F136,2)</f>
        <v>0</v>
      </c>
      <c r="H136" s="166">
        <v>0.68</v>
      </c>
      <c r="I136" s="166">
        <f>ROUND(E136*H136,2)</f>
        <v>2.72</v>
      </c>
      <c r="J136" s="166">
        <v>24.22</v>
      </c>
      <c r="K136" s="166">
        <f>ROUND(E136*J136,2)</f>
        <v>96.88</v>
      </c>
      <c r="L136" s="166">
        <v>15</v>
      </c>
      <c r="M136" s="166">
        <f>G136*(1+L136/100)</f>
        <v>0</v>
      </c>
      <c r="N136" s="166">
        <v>0</v>
      </c>
      <c r="O136" s="166">
        <f>ROUND(E136*N136,2)</f>
        <v>0</v>
      </c>
      <c r="P136" s="166">
        <v>0</v>
      </c>
      <c r="Q136" s="166">
        <f>ROUND(E136*P136,2)</f>
        <v>0</v>
      </c>
      <c r="R136" s="166"/>
      <c r="S136" s="166" t="s">
        <v>129</v>
      </c>
      <c r="T136" s="166" t="s">
        <v>129</v>
      </c>
      <c r="U136" s="166">
        <v>4.8000000000000001E-2</v>
      </c>
      <c r="V136" s="166">
        <f>ROUND(E136*U136,2)</f>
        <v>0.19</v>
      </c>
      <c r="W136" s="166"/>
      <c r="X136" s="166" t="s">
        <v>130</v>
      </c>
      <c r="Y136" s="161"/>
      <c r="Z136" s="161"/>
      <c r="AA136" s="161"/>
      <c r="AB136" s="161"/>
      <c r="AC136" s="161"/>
      <c r="AD136" s="161"/>
      <c r="AE136" s="161"/>
      <c r="AF136" s="161"/>
      <c r="AG136" s="161" t="s">
        <v>131</v>
      </c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outlineLevel="1" x14ac:dyDescent="0.2">
      <c r="A137" s="184">
        <v>43</v>
      </c>
      <c r="B137" s="185" t="s">
        <v>264</v>
      </c>
      <c r="C137" s="193" t="s">
        <v>265</v>
      </c>
      <c r="D137" s="186" t="s">
        <v>230</v>
      </c>
      <c r="E137" s="187">
        <v>2</v>
      </c>
      <c r="F137" s="188"/>
      <c r="G137" s="189">
        <f>ROUND(E137*F137,2)</f>
        <v>0</v>
      </c>
      <c r="H137" s="166">
        <v>0</v>
      </c>
      <c r="I137" s="166">
        <f>ROUND(E137*H137,2)</f>
        <v>0</v>
      </c>
      <c r="J137" s="166">
        <v>238.5</v>
      </c>
      <c r="K137" s="166">
        <f>ROUND(E137*J137,2)</f>
        <v>477</v>
      </c>
      <c r="L137" s="166">
        <v>15</v>
      </c>
      <c r="M137" s="166">
        <f>G137*(1+L137/100)</f>
        <v>0</v>
      </c>
      <c r="N137" s="166">
        <v>0</v>
      </c>
      <c r="O137" s="166">
        <f>ROUND(E137*N137,2)</f>
        <v>0</v>
      </c>
      <c r="P137" s="166">
        <v>0</v>
      </c>
      <c r="Q137" s="166">
        <f>ROUND(E137*P137,2)</f>
        <v>0</v>
      </c>
      <c r="R137" s="166"/>
      <c r="S137" s="166" t="s">
        <v>129</v>
      </c>
      <c r="T137" s="166" t="s">
        <v>182</v>
      </c>
      <c r="U137" s="166">
        <v>0.45</v>
      </c>
      <c r="V137" s="166">
        <f>ROUND(E137*U137,2)</f>
        <v>0.9</v>
      </c>
      <c r="W137" s="166"/>
      <c r="X137" s="166" t="s">
        <v>130</v>
      </c>
      <c r="Y137" s="161"/>
      <c r="Z137" s="161"/>
      <c r="AA137" s="161"/>
      <c r="AB137" s="161"/>
      <c r="AC137" s="161"/>
      <c r="AD137" s="161"/>
      <c r="AE137" s="161"/>
      <c r="AF137" s="161"/>
      <c r="AG137" s="161" t="s">
        <v>131</v>
      </c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</row>
    <row r="138" spans="1:60" ht="22.5" outlineLevel="1" x14ac:dyDescent="0.2">
      <c r="A138" s="184">
        <v>44</v>
      </c>
      <c r="B138" s="185" t="s">
        <v>266</v>
      </c>
      <c r="C138" s="193" t="s">
        <v>267</v>
      </c>
      <c r="D138" s="186" t="s">
        <v>144</v>
      </c>
      <c r="E138" s="187">
        <v>2</v>
      </c>
      <c r="F138" s="188"/>
      <c r="G138" s="189">
        <f>ROUND(E138*F138,2)</f>
        <v>0</v>
      </c>
      <c r="H138" s="166">
        <v>0</v>
      </c>
      <c r="I138" s="166">
        <f>ROUND(E138*H138,2)</f>
        <v>0</v>
      </c>
      <c r="J138" s="166">
        <v>450</v>
      </c>
      <c r="K138" s="166">
        <f>ROUND(E138*J138,2)</f>
        <v>900</v>
      </c>
      <c r="L138" s="166">
        <v>15</v>
      </c>
      <c r="M138" s="166">
        <f>G138*(1+L138/100)</f>
        <v>0</v>
      </c>
      <c r="N138" s="166">
        <v>0</v>
      </c>
      <c r="O138" s="166">
        <f>ROUND(E138*N138,2)</f>
        <v>0</v>
      </c>
      <c r="P138" s="166">
        <v>0</v>
      </c>
      <c r="Q138" s="166">
        <f>ROUND(E138*P138,2)</f>
        <v>0</v>
      </c>
      <c r="R138" s="166"/>
      <c r="S138" s="166" t="s">
        <v>194</v>
      </c>
      <c r="T138" s="166" t="s">
        <v>145</v>
      </c>
      <c r="U138" s="166">
        <v>0</v>
      </c>
      <c r="V138" s="166">
        <f>ROUND(E138*U138,2)</f>
        <v>0</v>
      </c>
      <c r="W138" s="166"/>
      <c r="X138" s="166" t="s">
        <v>130</v>
      </c>
      <c r="Y138" s="161"/>
      <c r="Z138" s="161"/>
      <c r="AA138" s="161"/>
      <c r="AB138" s="161"/>
      <c r="AC138" s="161"/>
      <c r="AD138" s="161"/>
      <c r="AE138" s="161"/>
      <c r="AF138" s="161"/>
      <c r="AG138" s="161" t="s">
        <v>131</v>
      </c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outlineLevel="1" x14ac:dyDescent="0.2">
      <c r="A139" s="184">
        <v>45</v>
      </c>
      <c r="B139" s="185" t="s">
        <v>268</v>
      </c>
      <c r="C139" s="193" t="s">
        <v>269</v>
      </c>
      <c r="D139" s="186" t="s">
        <v>0</v>
      </c>
      <c r="E139" s="187">
        <v>35.533999999999999</v>
      </c>
      <c r="F139" s="188"/>
      <c r="G139" s="189">
        <f>ROUND(E139*F139,2)</f>
        <v>0</v>
      </c>
      <c r="H139" s="166">
        <v>0</v>
      </c>
      <c r="I139" s="166">
        <f>ROUND(E139*H139,2)</f>
        <v>0</v>
      </c>
      <c r="J139" s="166">
        <v>1.85</v>
      </c>
      <c r="K139" s="166">
        <f>ROUND(E139*J139,2)</f>
        <v>65.739999999999995</v>
      </c>
      <c r="L139" s="166">
        <v>15</v>
      </c>
      <c r="M139" s="166">
        <f>G139*(1+L139/100)</f>
        <v>0</v>
      </c>
      <c r="N139" s="166">
        <v>0</v>
      </c>
      <c r="O139" s="166">
        <f>ROUND(E139*N139,2)</f>
        <v>0</v>
      </c>
      <c r="P139" s="166">
        <v>0</v>
      </c>
      <c r="Q139" s="166">
        <f>ROUND(E139*P139,2)</f>
        <v>0</v>
      </c>
      <c r="R139" s="166"/>
      <c r="S139" s="166" t="s">
        <v>129</v>
      </c>
      <c r="T139" s="166" t="s">
        <v>182</v>
      </c>
      <c r="U139" s="166">
        <v>0</v>
      </c>
      <c r="V139" s="166">
        <f>ROUND(E139*U139,2)</f>
        <v>0</v>
      </c>
      <c r="W139" s="166"/>
      <c r="X139" s="166" t="s">
        <v>238</v>
      </c>
      <c r="Y139" s="161"/>
      <c r="Z139" s="161"/>
      <c r="AA139" s="161"/>
      <c r="AB139" s="161"/>
      <c r="AC139" s="161"/>
      <c r="AD139" s="161"/>
      <c r="AE139" s="161"/>
      <c r="AF139" s="161"/>
      <c r="AG139" s="161" t="s">
        <v>239</v>
      </c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</row>
    <row r="140" spans="1:60" x14ac:dyDescent="0.2">
      <c r="A140" s="172" t="s">
        <v>124</v>
      </c>
      <c r="B140" s="173" t="s">
        <v>66</v>
      </c>
      <c r="C140" s="190" t="s">
        <v>67</v>
      </c>
      <c r="D140" s="174"/>
      <c r="E140" s="175"/>
      <c r="F140" s="176"/>
      <c r="G140" s="177">
        <f>SUMIF(AG141:AG146,"&lt;&gt;NOR",G141:G146)</f>
        <v>0</v>
      </c>
      <c r="H140" s="171"/>
      <c r="I140" s="171">
        <f>SUM(I141:I146)</f>
        <v>1550.1999999999998</v>
      </c>
      <c r="J140" s="171"/>
      <c r="K140" s="171">
        <f>SUM(K141:K146)</f>
        <v>2963.42</v>
      </c>
      <c r="L140" s="171"/>
      <c r="M140" s="171">
        <f>SUM(M141:M146)</f>
        <v>0</v>
      </c>
      <c r="N140" s="171"/>
      <c r="O140" s="171">
        <f>SUM(O141:O146)</f>
        <v>0.02</v>
      </c>
      <c r="P140" s="171"/>
      <c r="Q140" s="171">
        <f>SUM(Q141:Q146)</f>
        <v>0</v>
      </c>
      <c r="R140" s="171"/>
      <c r="S140" s="171"/>
      <c r="T140" s="171"/>
      <c r="U140" s="171"/>
      <c r="V140" s="171">
        <f>SUM(V141:V146)</f>
        <v>6.3199999999999994</v>
      </c>
      <c r="W140" s="171"/>
      <c r="X140" s="171"/>
      <c r="AG140" t="s">
        <v>125</v>
      </c>
    </row>
    <row r="141" spans="1:60" outlineLevel="1" x14ac:dyDescent="0.2">
      <c r="A141" s="184">
        <v>46</v>
      </c>
      <c r="B141" s="185" t="s">
        <v>270</v>
      </c>
      <c r="C141" s="193" t="s">
        <v>271</v>
      </c>
      <c r="D141" s="186" t="s">
        <v>137</v>
      </c>
      <c r="E141" s="187">
        <v>6</v>
      </c>
      <c r="F141" s="188"/>
      <c r="G141" s="189">
        <f>ROUND(E141*F141,2)</f>
        <v>0</v>
      </c>
      <c r="H141" s="166">
        <v>78.180000000000007</v>
      </c>
      <c r="I141" s="166">
        <f>ROUND(E141*H141,2)</f>
        <v>469.08</v>
      </c>
      <c r="J141" s="166">
        <v>257.82</v>
      </c>
      <c r="K141" s="166">
        <f>ROUND(E141*J141,2)</f>
        <v>1546.92</v>
      </c>
      <c r="L141" s="166">
        <v>15</v>
      </c>
      <c r="M141" s="166">
        <f>G141*(1+L141/100)</f>
        <v>0</v>
      </c>
      <c r="N141" s="166">
        <v>3.9899999999999996E-3</v>
      </c>
      <c r="O141" s="166">
        <f>ROUND(E141*N141,2)</f>
        <v>0.02</v>
      </c>
      <c r="P141" s="166">
        <v>0</v>
      </c>
      <c r="Q141" s="166">
        <f>ROUND(E141*P141,2)</f>
        <v>0</v>
      </c>
      <c r="R141" s="166"/>
      <c r="S141" s="166" t="s">
        <v>129</v>
      </c>
      <c r="T141" s="166" t="s">
        <v>129</v>
      </c>
      <c r="U141" s="166">
        <v>0.54290000000000005</v>
      </c>
      <c r="V141" s="166">
        <f>ROUND(E141*U141,2)</f>
        <v>3.26</v>
      </c>
      <c r="W141" s="166"/>
      <c r="X141" s="166" t="s">
        <v>130</v>
      </c>
      <c r="Y141" s="161"/>
      <c r="Z141" s="161"/>
      <c r="AA141" s="161"/>
      <c r="AB141" s="161"/>
      <c r="AC141" s="161"/>
      <c r="AD141" s="161"/>
      <c r="AE141" s="161"/>
      <c r="AF141" s="161"/>
      <c r="AG141" s="161" t="s">
        <v>131</v>
      </c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</row>
    <row r="142" spans="1:60" ht="22.5" outlineLevel="1" x14ac:dyDescent="0.2">
      <c r="A142" s="184">
        <v>47</v>
      </c>
      <c r="B142" s="185" t="s">
        <v>272</v>
      </c>
      <c r="C142" s="193" t="s">
        <v>273</v>
      </c>
      <c r="D142" s="186" t="s">
        <v>137</v>
      </c>
      <c r="E142" s="187">
        <v>6</v>
      </c>
      <c r="F142" s="188"/>
      <c r="G142" s="189">
        <f>ROUND(E142*F142,2)</f>
        <v>0</v>
      </c>
      <c r="H142" s="166">
        <v>27.39</v>
      </c>
      <c r="I142" s="166">
        <f>ROUND(E142*H142,2)</f>
        <v>164.34</v>
      </c>
      <c r="J142" s="166">
        <v>59.31</v>
      </c>
      <c r="K142" s="166">
        <f>ROUND(E142*J142,2)</f>
        <v>355.86</v>
      </c>
      <c r="L142" s="166">
        <v>15</v>
      </c>
      <c r="M142" s="166">
        <f>G142*(1+L142/100)</f>
        <v>0</v>
      </c>
      <c r="N142" s="166">
        <v>4.0000000000000003E-5</v>
      </c>
      <c r="O142" s="166">
        <f>ROUND(E142*N142,2)</f>
        <v>0</v>
      </c>
      <c r="P142" s="166">
        <v>0</v>
      </c>
      <c r="Q142" s="166">
        <f>ROUND(E142*P142,2)</f>
        <v>0</v>
      </c>
      <c r="R142" s="166"/>
      <c r="S142" s="166" t="s">
        <v>129</v>
      </c>
      <c r="T142" s="166" t="s">
        <v>129</v>
      </c>
      <c r="U142" s="166">
        <v>0.129</v>
      </c>
      <c r="V142" s="166">
        <f>ROUND(E142*U142,2)</f>
        <v>0.77</v>
      </c>
      <c r="W142" s="166"/>
      <c r="X142" s="166" t="s">
        <v>130</v>
      </c>
      <c r="Y142" s="161"/>
      <c r="Z142" s="161"/>
      <c r="AA142" s="161"/>
      <c r="AB142" s="161"/>
      <c r="AC142" s="161"/>
      <c r="AD142" s="161"/>
      <c r="AE142" s="161"/>
      <c r="AF142" s="161"/>
      <c r="AG142" s="161" t="s">
        <v>131</v>
      </c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outlineLevel="1" x14ac:dyDescent="0.2">
      <c r="A143" s="184">
        <v>48</v>
      </c>
      <c r="B143" s="185" t="s">
        <v>274</v>
      </c>
      <c r="C143" s="193" t="s">
        <v>275</v>
      </c>
      <c r="D143" s="186" t="s">
        <v>230</v>
      </c>
      <c r="E143" s="187">
        <v>2</v>
      </c>
      <c r="F143" s="188"/>
      <c r="G143" s="189">
        <f>ROUND(E143*F143,2)</f>
        <v>0</v>
      </c>
      <c r="H143" s="166">
        <v>112.43</v>
      </c>
      <c r="I143" s="166">
        <f>ROUND(E143*H143,2)</f>
        <v>224.86</v>
      </c>
      <c r="J143" s="166">
        <v>118.57</v>
      </c>
      <c r="K143" s="166">
        <f>ROUND(E143*J143,2)</f>
        <v>237.14</v>
      </c>
      <c r="L143" s="166">
        <v>15</v>
      </c>
      <c r="M143" s="166">
        <f>G143*(1+L143/100)</f>
        <v>0</v>
      </c>
      <c r="N143" s="166">
        <v>6.3000000000000003E-4</v>
      </c>
      <c r="O143" s="166">
        <f>ROUND(E143*N143,2)</f>
        <v>0</v>
      </c>
      <c r="P143" s="166">
        <v>0</v>
      </c>
      <c r="Q143" s="166">
        <f>ROUND(E143*P143,2)</f>
        <v>0</v>
      </c>
      <c r="R143" s="166"/>
      <c r="S143" s="166" t="s">
        <v>129</v>
      </c>
      <c r="T143" s="166" t="s">
        <v>129</v>
      </c>
      <c r="U143" s="166">
        <v>0.27200000000000002</v>
      </c>
      <c r="V143" s="166">
        <f>ROUND(E143*U143,2)</f>
        <v>0.54</v>
      </c>
      <c r="W143" s="166"/>
      <c r="X143" s="166" t="s">
        <v>130</v>
      </c>
      <c r="Y143" s="161"/>
      <c r="Z143" s="161"/>
      <c r="AA143" s="161"/>
      <c r="AB143" s="161"/>
      <c r="AC143" s="161"/>
      <c r="AD143" s="161"/>
      <c r="AE143" s="161"/>
      <c r="AF143" s="161"/>
      <c r="AG143" s="161" t="s">
        <v>131</v>
      </c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outlineLevel="1" x14ac:dyDescent="0.2">
      <c r="A144" s="184">
        <v>49</v>
      </c>
      <c r="B144" s="185" t="s">
        <v>276</v>
      </c>
      <c r="C144" s="193" t="s">
        <v>277</v>
      </c>
      <c r="D144" s="186" t="s">
        <v>278</v>
      </c>
      <c r="E144" s="187">
        <v>3</v>
      </c>
      <c r="F144" s="188"/>
      <c r="G144" s="189">
        <f>ROUND(E144*F144,2)</f>
        <v>0</v>
      </c>
      <c r="H144" s="166">
        <v>230.12</v>
      </c>
      <c r="I144" s="166">
        <f>ROUND(E144*H144,2)</f>
        <v>690.36</v>
      </c>
      <c r="J144" s="166">
        <v>235.38</v>
      </c>
      <c r="K144" s="166">
        <f>ROUND(E144*J144,2)</f>
        <v>706.14</v>
      </c>
      <c r="L144" s="166">
        <v>15</v>
      </c>
      <c r="M144" s="166">
        <f>G144*(1+L144/100)</f>
        <v>0</v>
      </c>
      <c r="N144" s="166">
        <v>1.48E-3</v>
      </c>
      <c r="O144" s="166">
        <f>ROUND(E144*N144,2)</f>
        <v>0</v>
      </c>
      <c r="P144" s="166">
        <v>0</v>
      </c>
      <c r="Q144" s="166">
        <f>ROUND(E144*P144,2)</f>
        <v>0</v>
      </c>
      <c r="R144" s="166"/>
      <c r="S144" s="166" t="s">
        <v>129</v>
      </c>
      <c r="T144" s="166" t="s">
        <v>129</v>
      </c>
      <c r="U144" s="166">
        <v>0.54</v>
      </c>
      <c r="V144" s="166">
        <f>ROUND(E144*U144,2)</f>
        <v>1.62</v>
      </c>
      <c r="W144" s="166"/>
      <c r="X144" s="166" t="s">
        <v>130</v>
      </c>
      <c r="Y144" s="161"/>
      <c r="Z144" s="161"/>
      <c r="AA144" s="161"/>
      <c r="AB144" s="161"/>
      <c r="AC144" s="161"/>
      <c r="AD144" s="161"/>
      <c r="AE144" s="161"/>
      <c r="AF144" s="161"/>
      <c r="AG144" s="161" t="s">
        <v>131</v>
      </c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</row>
    <row r="145" spans="1:60" outlineLevel="1" x14ac:dyDescent="0.2">
      <c r="A145" s="184">
        <v>50</v>
      </c>
      <c r="B145" s="185" t="s">
        <v>279</v>
      </c>
      <c r="C145" s="193" t="s">
        <v>280</v>
      </c>
      <c r="D145" s="186" t="s">
        <v>137</v>
      </c>
      <c r="E145" s="187">
        <v>6</v>
      </c>
      <c r="F145" s="188"/>
      <c r="G145" s="189">
        <f>ROUND(E145*F145,2)</f>
        <v>0</v>
      </c>
      <c r="H145" s="166">
        <v>0.26</v>
      </c>
      <c r="I145" s="166">
        <f>ROUND(E145*H145,2)</f>
        <v>1.56</v>
      </c>
      <c r="J145" s="166">
        <v>10.64</v>
      </c>
      <c r="K145" s="166">
        <f>ROUND(E145*J145,2)</f>
        <v>63.84</v>
      </c>
      <c r="L145" s="166">
        <v>15</v>
      </c>
      <c r="M145" s="166">
        <f>G145*(1+L145/100)</f>
        <v>0</v>
      </c>
      <c r="N145" s="166">
        <v>0</v>
      </c>
      <c r="O145" s="166">
        <f>ROUND(E145*N145,2)</f>
        <v>0</v>
      </c>
      <c r="P145" s="166">
        <v>0</v>
      </c>
      <c r="Q145" s="166">
        <f>ROUND(E145*P145,2)</f>
        <v>0</v>
      </c>
      <c r="R145" s="166"/>
      <c r="S145" s="166" t="s">
        <v>129</v>
      </c>
      <c r="T145" s="166" t="s">
        <v>129</v>
      </c>
      <c r="U145" s="166">
        <v>2.1000000000000001E-2</v>
      </c>
      <c r="V145" s="166">
        <f>ROUND(E145*U145,2)</f>
        <v>0.13</v>
      </c>
      <c r="W145" s="166"/>
      <c r="X145" s="166" t="s">
        <v>130</v>
      </c>
      <c r="Y145" s="161"/>
      <c r="Z145" s="161"/>
      <c r="AA145" s="161"/>
      <c r="AB145" s="161"/>
      <c r="AC145" s="161"/>
      <c r="AD145" s="161"/>
      <c r="AE145" s="161"/>
      <c r="AF145" s="161"/>
      <c r="AG145" s="161" t="s">
        <v>131</v>
      </c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outlineLevel="1" x14ac:dyDescent="0.2">
      <c r="A146" s="184">
        <v>51</v>
      </c>
      <c r="B146" s="185" t="s">
        <v>281</v>
      </c>
      <c r="C146" s="193" t="s">
        <v>282</v>
      </c>
      <c r="D146" s="186" t="s">
        <v>0</v>
      </c>
      <c r="E146" s="187">
        <v>44.600999999999999</v>
      </c>
      <c r="F146" s="188"/>
      <c r="G146" s="189">
        <f>ROUND(E146*F146,2)</f>
        <v>0</v>
      </c>
      <c r="H146" s="166">
        <v>0</v>
      </c>
      <c r="I146" s="166">
        <f>ROUND(E146*H146,2)</f>
        <v>0</v>
      </c>
      <c r="J146" s="166">
        <v>1.2</v>
      </c>
      <c r="K146" s="166">
        <f>ROUND(E146*J146,2)</f>
        <v>53.52</v>
      </c>
      <c r="L146" s="166">
        <v>15</v>
      </c>
      <c r="M146" s="166">
        <f>G146*(1+L146/100)</f>
        <v>0</v>
      </c>
      <c r="N146" s="166">
        <v>0</v>
      </c>
      <c r="O146" s="166">
        <f>ROUND(E146*N146,2)</f>
        <v>0</v>
      </c>
      <c r="P146" s="166">
        <v>0</v>
      </c>
      <c r="Q146" s="166">
        <f>ROUND(E146*P146,2)</f>
        <v>0</v>
      </c>
      <c r="R146" s="166"/>
      <c r="S146" s="166" t="s">
        <v>129</v>
      </c>
      <c r="T146" s="166" t="s">
        <v>182</v>
      </c>
      <c r="U146" s="166">
        <v>0</v>
      </c>
      <c r="V146" s="166">
        <f>ROUND(E146*U146,2)</f>
        <v>0</v>
      </c>
      <c r="W146" s="166"/>
      <c r="X146" s="166" t="s">
        <v>238</v>
      </c>
      <c r="Y146" s="161"/>
      <c r="Z146" s="161"/>
      <c r="AA146" s="161"/>
      <c r="AB146" s="161"/>
      <c r="AC146" s="161"/>
      <c r="AD146" s="161"/>
      <c r="AE146" s="161"/>
      <c r="AF146" s="161"/>
      <c r="AG146" s="161" t="s">
        <v>239</v>
      </c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x14ac:dyDescent="0.2">
      <c r="A147" s="172" t="s">
        <v>124</v>
      </c>
      <c r="B147" s="173" t="s">
        <v>68</v>
      </c>
      <c r="C147" s="190" t="s">
        <v>69</v>
      </c>
      <c r="D147" s="174"/>
      <c r="E147" s="175"/>
      <c r="F147" s="176"/>
      <c r="G147" s="177">
        <f>SUMIF(AG148:AG154,"&lt;&gt;NOR",G148:G154)</f>
        <v>0</v>
      </c>
      <c r="H147" s="171"/>
      <c r="I147" s="171">
        <f>SUM(I148:I154)</f>
        <v>3482.92</v>
      </c>
      <c r="J147" s="171"/>
      <c r="K147" s="171">
        <f>SUM(K148:K154)</f>
        <v>3938.58</v>
      </c>
      <c r="L147" s="171"/>
      <c r="M147" s="171">
        <f>SUM(M148:M154)</f>
        <v>0</v>
      </c>
      <c r="N147" s="171"/>
      <c r="O147" s="171">
        <f>SUM(O148:O154)</f>
        <v>0</v>
      </c>
      <c r="P147" s="171"/>
      <c r="Q147" s="171">
        <f>SUM(Q148:Q154)</f>
        <v>0</v>
      </c>
      <c r="R147" s="171"/>
      <c r="S147" s="171"/>
      <c r="T147" s="171"/>
      <c r="U147" s="171"/>
      <c r="V147" s="171">
        <f>SUM(V148:V154)</f>
        <v>1.5699999999999998</v>
      </c>
      <c r="W147" s="171"/>
      <c r="X147" s="171"/>
      <c r="AG147" t="s">
        <v>125</v>
      </c>
    </row>
    <row r="148" spans="1:60" outlineLevel="1" x14ac:dyDescent="0.2">
      <c r="A148" s="184">
        <v>52</v>
      </c>
      <c r="B148" s="185" t="s">
        <v>283</v>
      </c>
      <c r="C148" s="193" t="s">
        <v>284</v>
      </c>
      <c r="D148" s="186" t="s">
        <v>137</v>
      </c>
      <c r="E148" s="187">
        <v>2</v>
      </c>
      <c r="F148" s="188"/>
      <c r="G148" s="189">
        <f>ROUND(E148*F148,2)</f>
        <v>0</v>
      </c>
      <c r="H148" s="166">
        <v>265.29000000000002</v>
      </c>
      <c r="I148" s="166">
        <f>ROUND(E148*H148,2)</f>
        <v>530.58000000000004</v>
      </c>
      <c r="J148" s="166">
        <v>166.71</v>
      </c>
      <c r="K148" s="166">
        <f>ROUND(E148*J148,2)</f>
        <v>333.42</v>
      </c>
      <c r="L148" s="166">
        <v>15</v>
      </c>
      <c r="M148" s="166">
        <f>G148*(1+L148/100)</f>
        <v>0</v>
      </c>
      <c r="N148" s="166">
        <v>7.9000000000000001E-4</v>
      </c>
      <c r="O148" s="166">
        <f>ROUND(E148*N148,2)</f>
        <v>0</v>
      </c>
      <c r="P148" s="166">
        <v>0</v>
      </c>
      <c r="Q148" s="166">
        <f>ROUND(E148*P148,2)</f>
        <v>0</v>
      </c>
      <c r="R148" s="166"/>
      <c r="S148" s="166" t="s">
        <v>129</v>
      </c>
      <c r="T148" s="166" t="s">
        <v>129</v>
      </c>
      <c r="U148" s="166">
        <v>0.30869000000000002</v>
      </c>
      <c r="V148" s="166">
        <f>ROUND(E148*U148,2)</f>
        <v>0.62</v>
      </c>
      <c r="W148" s="166"/>
      <c r="X148" s="166" t="s">
        <v>130</v>
      </c>
      <c r="Y148" s="161"/>
      <c r="Z148" s="161"/>
      <c r="AA148" s="161"/>
      <c r="AB148" s="161"/>
      <c r="AC148" s="161"/>
      <c r="AD148" s="161"/>
      <c r="AE148" s="161"/>
      <c r="AF148" s="161"/>
      <c r="AG148" s="161" t="s">
        <v>131</v>
      </c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</row>
    <row r="149" spans="1:60" outlineLevel="1" x14ac:dyDescent="0.2">
      <c r="A149" s="184">
        <v>53</v>
      </c>
      <c r="B149" s="185" t="s">
        <v>285</v>
      </c>
      <c r="C149" s="193" t="s">
        <v>286</v>
      </c>
      <c r="D149" s="186" t="s">
        <v>230</v>
      </c>
      <c r="E149" s="187">
        <v>1</v>
      </c>
      <c r="F149" s="188"/>
      <c r="G149" s="189">
        <f>ROUND(E149*F149,2)</f>
        <v>0</v>
      </c>
      <c r="H149" s="166">
        <v>126.47</v>
      </c>
      <c r="I149" s="166">
        <f>ROUND(E149*H149,2)</f>
        <v>126.47</v>
      </c>
      <c r="J149" s="166">
        <v>234.03</v>
      </c>
      <c r="K149" s="166">
        <f>ROUND(E149*J149,2)</f>
        <v>234.03</v>
      </c>
      <c r="L149" s="166">
        <v>15</v>
      </c>
      <c r="M149" s="166">
        <f>G149*(1+L149/100)</f>
        <v>0</v>
      </c>
      <c r="N149" s="166">
        <v>9.3000000000000005E-4</v>
      </c>
      <c r="O149" s="166">
        <f>ROUND(E149*N149,2)</f>
        <v>0</v>
      </c>
      <c r="P149" s="166">
        <v>0</v>
      </c>
      <c r="Q149" s="166">
        <f>ROUND(E149*P149,2)</f>
        <v>0</v>
      </c>
      <c r="R149" s="166"/>
      <c r="S149" s="166" t="s">
        <v>129</v>
      </c>
      <c r="T149" s="166" t="s">
        <v>129</v>
      </c>
      <c r="U149" s="166">
        <v>0.42399999999999999</v>
      </c>
      <c r="V149" s="166">
        <f>ROUND(E149*U149,2)</f>
        <v>0.42</v>
      </c>
      <c r="W149" s="166"/>
      <c r="X149" s="166" t="s">
        <v>130</v>
      </c>
      <c r="Y149" s="161"/>
      <c r="Z149" s="161"/>
      <c r="AA149" s="161"/>
      <c r="AB149" s="161"/>
      <c r="AC149" s="161"/>
      <c r="AD149" s="161"/>
      <c r="AE149" s="161"/>
      <c r="AF149" s="161"/>
      <c r="AG149" s="161" t="s">
        <v>131</v>
      </c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outlineLevel="1" x14ac:dyDescent="0.2">
      <c r="A150" s="184">
        <v>54</v>
      </c>
      <c r="B150" s="185" t="s">
        <v>287</v>
      </c>
      <c r="C150" s="193" t="s">
        <v>288</v>
      </c>
      <c r="D150" s="186" t="s">
        <v>289</v>
      </c>
      <c r="E150" s="187">
        <v>1</v>
      </c>
      <c r="F150" s="188"/>
      <c r="G150" s="189">
        <f>ROUND(E150*F150,2)</f>
        <v>0</v>
      </c>
      <c r="H150" s="166">
        <v>1802.76</v>
      </c>
      <c r="I150" s="166">
        <f>ROUND(E150*H150,2)</f>
        <v>1802.76</v>
      </c>
      <c r="J150" s="166">
        <v>79.239999999999995</v>
      </c>
      <c r="K150" s="166">
        <f>ROUND(E150*J150,2)</f>
        <v>79.239999999999995</v>
      </c>
      <c r="L150" s="166">
        <v>15</v>
      </c>
      <c r="M150" s="166">
        <f>G150*(1+L150/100)</f>
        <v>0</v>
      </c>
      <c r="N150" s="166">
        <v>1E-3</v>
      </c>
      <c r="O150" s="166">
        <f>ROUND(E150*N150,2)</f>
        <v>0</v>
      </c>
      <c r="P150" s="166">
        <v>0</v>
      </c>
      <c r="Q150" s="166">
        <f>ROUND(E150*P150,2)</f>
        <v>0</v>
      </c>
      <c r="R150" s="166"/>
      <c r="S150" s="166" t="s">
        <v>129</v>
      </c>
      <c r="T150" s="166" t="s">
        <v>129</v>
      </c>
      <c r="U150" s="166">
        <v>0.14499999999999999</v>
      </c>
      <c r="V150" s="166">
        <f>ROUND(E150*U150,2)</f>
        <v>0.15</v>
      </c>
      <c r="W150" s="166"/>
      <c r="X150" s="166" t="s">
        <v>130</v>
      </c>
      <c r="Y150" s="161"/>
      <c r="Z150" s="161"/>
      <c r="AA150" s="161"/>
      <c r="AB150" s="161"/>
      <c r="AC150" s="161"/>
      <c r="AD150" s="161"/>
      <c r="AE150" s="161"/>
      <c r="AF150" s="161"/>
      <c r="AG150" s="161" t="s">
        <v>131</v>
      </c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outlineLevel="1" x14ac:dyDescent="0.2">
      <c r="A151" s="184">
        <v>55</v>
      </c>
      <c r="B151" s="185" t="s">
        <v>290</v>
      </c>
      <c r="C151" s="193" t="s">
        <v>291</v>
      </c>
      <c r="D151" s="186" t="s">
        <v>289</v>
      </c>
      <c r="E151" s="187">
        <v>1</v>
      </c>
      <c r="F151" s="188"/>
      <c r="G151" s="189">
        <f>ROUND(E151*F151,2)</f>
        <v>0</v>
      </c>
      <c r="H151" s="166">
        <v>740.83</v>
      </c>
      <c r="I151" s="166">
        <f>ROUND(E151*H151,2)</f>
        <v>740.83</v>
      </c>
      <c r="J151" s="166">
        <v>90.17</v>
      </c>
      <c r="K151" s="166">
        <f>ROUND(E151*J151,2)</f>
        <v>90.17</v>
      </c>
      <c r="L151" s="166">
        <v>15</v>
      </c>
      <c r="M151" s="166">
        <f>G151*(1+L151/100)</f>
        <v>0</v>
      </c>
      <c r="N151" s="166">
        <v>5.0000000000000001E-4</v>
      </c>
      <c r="O151" s="166">
        <f>ROUND(E151*N151,2)</f>
        <v>0</v>
      </c>
      <c r="P151" s="166">
        <v>0</v>
      </c>
      <c r="Q151" s="166">
        <f>ROUND(E151*P151,2)</f>
        <v>0</v>
      </c>
      <c r="R151" s="166"/>
      <c r="S151" s="166" t="s">
        <v>129</v>
      </c>
      <c r="T151" s="166" t="s">
        <v>129</v>
      </c>
      <c r="U151" s="166">
        <v>0.16500000000000001</v>
      </c>
      <c r="V151" s="166">
        <f>ROUND(E151*U151,2)</f>
        <v>0.17</v>
      </c>
      <c r="W151" s="166"/>
      <c r="X151" s="166" t="s">
        <v>130</v>
      </c>
      <c r="Y151" s="161"/>
      <c r="Z151" s="161"/>
      <c r="AA151" s="161"/>
      <c r="AB151" s="161"/>
      <c r="AC151" s="161"/>
      <c r="AD151" s="161"/>
      <c r="AE151" s="161"/>
      <c r="AF151" s="161"/>
      <c r="AG151" s="161" t="s">
        <v>131</v>
      </c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outlineLevel="1" x14ac:dyDescent="0.2">
      <c r="A152" s="184">
        <v>56</v>
      </c>
      <c r="B152" s="185" t="s">
        <v>292</v>
      </c>
      <c r="C152" s="193" t="s">
        <v>293</v>
      </c>
      <c r="D152" s="186" t="s">
        <v>230</v>
      </c>
      <c r="E152" s="187">
        <v>1</v>
      </c>
      <c r="F152" s="188"/>
      <c r="G152" s="189">
        <f>ROUND(E152*F152,2)</f>
        <v>0</v>
      </c>
      <c r="H152" s="166">
        <v>282.27999999999997</v>
      </c>
      <c r="I152" s="166">
        <f>ROUND(E152*H152,2)</f>
        <v>282.27999999999997</v>
      </c>
      <c r="J152" s="166">
        <v>113.72</v>
      </c>
      <c r="K152" s="166">
        <f>ROUND(E152*J152,2)</f>
        <v>113.72</v>
      </c>
      <c r="L152" s="166">
        <v>15</v>
      </c>
      <c r="M152" s="166">
        <f>G152*(1+L152/100)</f>
        <v>0</v>
      </c>
      <c r="N152" s="166">
        <v>2.5000000000000001E-4</v>
      </c>
      <c r="O152" s="166">
        <f>ROUND(E152*N152,2)</f>
        <v>0</v>
      </c>
      <c r="P152" s="166">
        <v>0</v>
      </c>
      <c r="Q152" s="166">
        <f>ROUND(E152*P152,2)</f>
        <v>0</v>
      </c>
      <c r="R152" s="166"/>
      <c r="S152" s="166" t="s">
        <v>129</v>
      </c>
      <c r="T152" s="166" t="s">
        <v>129</v>
      </c>
      <c r="U152" s="166">
        <v>0.20599999999999999</v>
      </c>
      <c r="V152" s="166">
        <f>ROUND(E152*U152,2)</f>
        <v>0.21</v>
      </c>
      <c r="W152" s="166"/>
      <c r="X152" s="166" t="s">
        <v>130</v>
      </c>
      <c r="Y152" s="161"/>
      <c r="Z152" s="161"/>
      <c r="AA152" s="161"/>
      <c r="AB152" s="161"/>
      <c r="AC152" s="161"/>
      <c r="AD152" s="161"/>
      <c r="AE152" s="161"/>
      <c r="AF152" s="161"/>
      <c r="AG152" s="161" t="s">
        <v>131</v>
      </c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</row>
    <row r="153" spans="1:60" outlineLevel="1" x14ac:dyDescent="0.2">
      <c r="A153" s="184">
        <v>57</v>
      </c>
      <c r="B153" s="185" t="s">
        <v>294</v>
      </c>
      <c r="C153" s="193" t="s">
        <v>295</v>
      </c>
      <c r="D153" s="186" t="s">
        <v>251</v>
      </c>
      <c r="E153" s="187">
        <v>1</v>
      </c>
      <c r="F153" s="188"/>
      <c r="G153" s="189">
        <f>ROUND(E153*F153,2)</f>
        <v>0</v>
      </c>
      <c r="H153" s="166">
        <v>0</v>
      </c>
      <c r="I153" s="166">
        <f>ROUND(E153*H153,2)</f>
        <v>0</v>
      </c>
      <c r="J153" s="166">
        <v>3000</v>
      </c>
      <c r="K153" s="166">
        <f>ROUND(E153*J153,2)</f>
        <v>3000</v>
      </c>
      <c r="L153" s="166">
        <v>15</v>
      </c>
      <c r="M153" s="166">
        <f>G153*(1+L153/100)</f>
        <v>0</v>
      </c>
      <c r="N153" s="166">
        <v>0</v>
      </c>
      <c r="O153" s="166">
        <f>ROUND(E153*N153,2)</f>
        <v>0</v>
      </c>
      <c r="P153" s="166">
        <v>0</v>
      </c>
      <c r="Q153" s="166">
        <f>ROUND(E153*P153,2)</f>
        <v>0</v>
      </c>
      <c r="R153" s="166"/>
      <c r="S153" s="166" t="s">
        <v>194</v>
      </c>
      <c r="T153" s="166" t="s">
        <v>145</v>
      </c>
      <c r="U153" s="166">
        <v>0</v>
      </c>
      <c r="V153" s="166">
        <f>ROUND(E153*U153,2)</f>
        <v>0</v>
      </c>
      <c r="W153" s="166"/>
      <c r="X153" s="166" t="s">
        <v>130</v>
      </c>
      <c r="Y153" s="161"/>
      <c r="Z153" s="161"/>
      <c r="AA153" s="161"/>
      <c r="AB153" s="161"/>
      <c r="AC153" s="161"/>
      <c r="AD153" s="161"/>
      <c r="AE153" s="161"/>
      <c r="AF153" s="161"/>
      <c r="AG153" s="161" t="s">
        <v>131</v>
      </c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</row>
    <row r="154" spans="1:60" outlineLevel="1" x14ac:dyDescent="0.2">
      <c r="A154" s="184">
        <v>58</v>
      </c>
      <c r="B154" s="185" t="s">
        <v>296</v>
      </c>
      <c r="C154" s="193" t="s">
        <v>297</v>
      </c>
      <c r="D154" s="186" t="s">
        <v>0</v>
      </c>
      <c r="E154" s="187">
        <v>73.334999999999994</v>
      </c>
      <c r="F154" s="188"/>
      <c r="G154" s="189">
        <f>ROUND(E154*F154,2)</f>
        <v>0</v>
      </c>
      <c r="H154" s="166">
        <v>0</v>
      </c>
      <c r="I154" s="166">
        <f>ROUND(E154*H154,2)</f>
        <v>0</v>
      </c>
      <c r="J154" s="166">
        <v>1.2</v>
      </c>
      <c r="K154" s="166">
        <f>ROUND(E154*J154,2)</f>
        <v>88</v>
      </c>
      <c r="L154" s="166">
        <v>15</v>
      </c>
      <c r="M154" s="166">
        <f>G154*(1+L154/100)</f>
        <v>0</v>
      </c>
      <c r="N154" s="166">
        <v>0</v>
      </c>
      <c r="O154" s="166">
        <f>ROUND(E154*N154,2)</f>
        <v>0</v>
      </c>
      <c r="P154" s="166">
        <v>0</v>
      </c>
      <c r="Q154" s="166">
        <f>ROUND(E154*P154,2)</f>
        <v>0</v>
      </c>
      <c r="R154" s="166"/>
      <c r="S154" s="166" t="s">
        <v>129</v>
      </c>
      <c r="T154" s="166" t="s">
        <v>129</v>
      </c>
      <c r="U154" s="166">
        <v>0</v>
      </c>
      <c r="V154" s="166">
        <f>ROUND(E154*U154,2)</f>
        <v>0</v>
      </c>
      <c r="W154" s="166"/>
      <c r="X154" s="166" t="s">
        <v>238</v>
      </c>
      <c r="Y154" s="161"/>
      <c r="Z154" s="161"/>
      <c r="AA154" s="161"/>
      <c r="AB154" s="161"/>
      <c r="AC154" s="161"/>
      <c r="AD154" s="161"/>
      <c r="AE154" s="161"/>
      <c r="AF154" s="161"/>
      <c r="AG154" s="161" t="s">
        <v>239</v>
      </c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x14ac:dyDescent="0.2">
      <c r="A155" s="172" t="s">
        <v>124</v>
      </c>
      <c r="B155" s="173" t="s">
        <v>70</v>
      </c>
      <c r="C155" s="190" t="s">
        <v>71</v>
      </c>
      <c r="D155" s="174"/>
      <c r="E155" s="175"/>
      <c r="F155" s="176"/>
      <c r="G155" s="177">
        <f>SUMIF(AG156:AG182,"&lt;&gt;NOR",G156:G182)</f>
        <v>0</v>
      </c>
      <c r="H155" s="171"/>
      <c r="I155" s="171">
        <f>SUM(I156:I182)</f>
        <v>19799.18</v>
      </c>
      <c r="J155" s="171"/>
      <c r="K155" s="171">
        <f>SUM(K156:K182)</f>
        <v>5978.42</v>
      </c>
      <c r="L155" s="171"/>
      <c r="M155" s="171">
        <f>SUM(M156:M182)</f>
        <v>0</v>
      </c>
      <c r="N155" s="171"/>
      <c r="O155" s="171">
        <f>SUM(O156:O182)</f>
        <v>0.05</v>
      </c>
      <c r="P155" s="171"/>
      <c r="Q155" s="171">
        <f>SUM(Q156:Q182)</f>
        <v>0.14000000000000001</v>
      </c>
      <c r="R155" s="171"/>
      <c r="S155" s="171"/>
      <c r="T155" s="171"/>
      <c r="U155" s="171"/>
      <c r="V155" s="171">
        <f>SUM(V156:V182)</f>
        <v>10.58</v>
      </c>
      <c r="W155" s="171"/>
      <c r="X155" s="171"/>
      <c r="AG155" t="s">
        <v>125</v>
      </c>
    </row>
    <row r="156" spans="1:60" ht="22.5" outlineLevel="1" x14ac:dyDescent="0.2">
      <c r="A156" s="184">
        <v>59</v>
      </c>
      <c r="B156" s="185" t="s">
        <v>298</v>
      </c>
      <c r="C156" s="193" t="s">
        <v>299</v>
      </c>
      <c r="D156" s="186" t="s">
        <v>230</v>
      </c>
      <c r="E156" s="187">
        <v>1</v>
      </c>
      <c r="F156" s="188"/>
      <c r="G156" s="189">
        <f>ROUND(E156*F156,2)</f>
        <v>0</v>
      </c>
      <c r="H156" s="166">
        <v>3548.86</v>
      </c>
      <c r="I156" s="166">
        <f>ROUND(E156*H156,2)</f>
        <v>3548.86</v>
      </c>
      <c r="J156" s="166">
        <v>141.13999999999999</v>
      </c>
      <c r="K156" s="166">
        <f>ROUND(E156*J156,2)</f>
        <v>141.13999999999999</v>
      </c>
      <c r="L156" s="166">
        <v>15</v>
      </c>
      <c r="M156" s="166">
        <f>G156*(1+L156/100)</f>
        <v>0</v>
      </c>
      <c r="N156" s="166">
        <v>1.1800000000000001E-3</v>
      </c>
      <c r="O156" s="166">
        <f>ROUND(E156*N156,2)</f>
        <v>0</v>
      </c>
      <c r="P156" s="166">
        <v>0</v>
      </c>
      <c r="Q156" s="166">
        <f>ROUND(E156*P156,2)</f>
        <v>0</v>
      </c>
      <c r="R156" s="166"/>
      <c r="S156" s="166" t="s">
        <v>129</v>
      </c>
      <c r="T156" s="166" t="s">
        <v>145</v>
      </c>
      <c r="U156" s="166">
        <v>0.2</v>
      </c>
      <c r="V156" s="166">
        <f>ROUND(E156*U156,2)</f>
        <v>0.2</v>
      </c>
      <c r="W156" s="166"/>
      <c r="X156" s="166" t="s">
        <v>130</v>
      </c>
      <c r="Y156" s="161"/>
      <c r="Z156" s="161"/>
      <c r="AA156" s="161"/>
      <c r="AB156" s="161"/>
      <c r="AC156" s="161"/>
      <c r="AD156" s="161"/>
      <c r="AE156" s="161"/>
      <c r="AF156" s="161"/>
      <c r="AG156" s="161" t="s">
        <v>131</v>
      </c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ht="22.5" outlineLevel="1" x14ac:dyDescent="0.2">
      <c r="A157" s="184">
        <v>60</v>
      </c>
      <c r="B157" s="185" t="s">
        <v>300</v>
      </c>
      <c r="C157" s="193" t="s">
        <v>301</v>
      </c>
      <c r="D157" s="186" t="s">
        <v>289</v>
      </c>
      <c r="E157" s="187">
        <v>1</v>
      </c>
      <c r="F157" s="188"/>
      <c r="G157" s="189">
        <f>ROUND(E157*F157,2)</f>
        <v>0</v>
      </c>
      <c r="H157" s="166">
        <v>5750.34</v>
      </c>
      <c r="I157" s="166">
        <f>ROUND(E157*H157,2)</f>
        <v>5750.34</v>
      </c>
      <c r="J157" s="166">
        <v>794.66</v>
      </c>
      <c r="K157" s="166">
        <f>ROUND(E157*J157,2)</f>
        <v>794.66</v>
      </c>
      <c r="L157" s="166">
        <v>15</v>
      </c>
      <c r="M157" s="166">
        <f>G157*(1+L157/100)</f>
        <v>0</v>
      </c>
      <c r="N157" s="166">
        <v>2.8719999999999999E-2</v>
      </c>
      <c r="O157" s="166">
        <f>ROUND(E157*N157,2)</f>
        <v>0.03</v>
      </c>
      <c r="P157" s="166">
        <v>0</v>
      </c>
      <c r="Q157" s="166">
        <f>ROUND(E157*P157,2)</f>
        <v>0</v>
      </c>
      <c r="R157" s="166"/>
      <c r="S157" s="166" t="s">
        <v>129</v>
      </c>
      <c r="T157" s="166" t="s">
        <v>182</v>
      </c>
      <c r="U157" s="166">
        <v>1.5</v>
      </c>
      <c r="V157" s="166">
        <f>ROUND(E157*U157,2)</f>
        <v>1.5</v>
      </c>
      <c r="W157" s="166"/>
      <c r="X157" s="166" t="s">
        <v>130</v>
      </c>
      <c r="Y157" s="161"/>
      <c r="Z157" s="161"/>
      <c r="AA157" s="161"/>
      <c r="AB157" s="161"/>
      <c r="AC157" s="161"/>
      <c r="AD157" s="161"/>
      <c r="AE157" s="161"/>
      <c r="AF157" s="161"/>
      <c r="AG157" s="161" t="s">
        <v>131</v>
      </c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outlineLevel="1" x14ac:dyDescent="0.2">
      <c r="A158" s="184">
        <v>61</v>
      </c>
      <c r="B158" s="185" t="s">
        <v>302</v>
      </c>
      <c r="C158" s="193" t="s">
        <v>303</v>
      </c>
      <c r="D158" s="186" t="s">
        <v>289</v>
      </c>
      <c r="E158" s="187">
        <v>1</v>
      </c>
      <c r="F158" s="188"/>
      <c r="G158" s="189">
        <f>ROUND(E158*F158,2)</f>
        <v>0</v>
      </c>
      <c r="H158" s="166">
        <v>563.53</v>
      </c>
      <c r="I158" s="166">
        <f>ROUND(E158*H158,2)</f>
        <v>563.53</v>
      </c>
      <c r="J158" s="166">
        <v>672.47</v>
      </c>
      <c r="K158" s="166">
        <f>ROUND(E158*J158,2)</f>
        <v>672.47</v>
      </c>
      <c r="L158" s="166">
        <v>15</v>
      </c>
      <c r="M158" s="166">
        <f>G158*(1+L158/100)</f>
        <v>0</v>
      </c>
      <c r="N158" s="166">
        <v>1.8600000000000001E-3</v>
      </c>
      <c r="O158" s="166">
        <f>ROUND(E158*N158,2)</f>
        <v>0</v>
      </c>
      <c r="P158" s="166">
        <v>0</v>
      </c>
      <c r="Q158" s="166">
        <f>ROUND(E158*P158,2)</f>
        <v>0</v>
      </c>
      <c r="R158" s="166"/>
      <c r="S158" s="166" t="s">
        <v>129</v>
      </c>
      <c r="T158" s="166" t="s">
        <v>129</v>
      </c>
      <c r="U158" s="166">
        <v>1.3340000000000001</v>
      </c>
      <c r="V158" s="166">
        <f>ROUND(E158*U158,2)</f>
        <v>1.33</v>
      </c>
      <c r="W158" s="166"/>
      <c r="X158" s="166" t="s">
        <v>130</v>
      </c>
      <c r="Y158" s="161"/>
      <c r="Z158" s="161"/>
      <c r="AA158" s="161"/>
      <c r="AB158" s="161"/>
      <c r="AC158" s="161"/>
      <c r="AD158" s="161"/>
      <c r="AE158" s="161"/>
      <c r="AF158" s="161"/>
      <c r="AG158" s="161" t="s">
        <v>131</v>
      </c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</row>
    <row r="159" spans="1:60" outlineLevel="1" x14ac:dyDescent="0.2">
      <c r="A159" s="184">
        <v>62</v>
      </c>
      <c r="B159" s="185" t="s">
        <v>304</v>
      </c>
      <c r="C159" s="193" t="s">
        <v>305</v>
      </c>
      <c r="D159" s="186" t="s">
        <v>289</v>
      </c>
      <c r="E159" s="187">
        <v>1</v>
      </c>
      <c r="F159" s="188"/>
      <c r="G159" s="189">
        <f>ROUND(E159*F159,2)</f>
        <v>0</v>
      </c>
      <c r="H159" s="166">
        <v>95.29</v>
      </c>
      <c r="I159" s="166">
        <f>ROUND(E159*H159,2)</f>
        <v>95.29</v>
      </c>
      <c r="J159" s="166">
        <v>731.71</v>
      </c>
      <c r="K159" s="166">
        <f>ROUND(E159*J159,2)</f>
        <v>731.71</v>
      </c>
      <c r="L159" s="166">
        <v>15</v>
      </c>
      <c r="M159" s="166">
        <f>G159*(1+L159/100)</f>
        <v>0</v>
      </c>
      <c r="N159" s="166">
        <v>1.41E-3</v>
      </c>
      <c r="O159" s="166">
        <f>ROUND(E159*N159,2)</f>
        <v>0</v>
      </c>
      <c r="P159" s="166">
        <v>0</v>
      </c>
      <c r="Q159" s="166">
        <f>ROUND(E159*P159,2)</f>
        <v>0</v>
      </c>
      <c r="R159" s="166"/>
      <c r="S159" s="166" t="s">
        <v>129</v>
      </c>
      <c r="T159" s="166" t="s">
        <v>182</v>
      </c>
      <c r="U159" s="166">
        <v>1.575</v>
      </c>
      <c r="V159" s="166">
        <f>ROUND(E159*U159,2)</f>
        <v>1.58</v>
      </c>
      <c r="W159" s="166"/>
      <c r="X159" s="166" t="s">
        <v>130</v>
      </c>
      <c r="Y159" s="161"/>
      <c r="Z159" s="161"/>
      <c r="AA159" s="161"/>
      <c r="AB159" s="161"/>
      <c r="AC159" s="161"/>
      <c r="AD159" s="161"/>
      <c r="AE159" s="161"/>
      <c r="AF159" s="161"/>
      <c r="AG159" s="161" t="s">
        <v>131</v>
      </c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ht="22.5" outlineLevel="1" x14ac:dyDescent="0.2">
      <c r="A160" s="184">
        <v>63</v>
      </c>
      <c r="B160" s="185" t="s">
        <v>306</v>
      </c>
      <c r="C160" s="193" t="s">
        <v>307</v>
      </c>
      <c r="D160" s="186" t="s">
        <v>289</v>
      </c>
      <c r="E160" s="187">
        <v>1</v>
      </c>
      <c r="F160" s="188"/>
      <c r="G160" s="189">
        <f>ROUND(E160*F160,2)</f>
        <v>0</v>
      </c>
      <c r="H160" s="166">
        <v>23.85</v>
      </c>
      <c r="I160" s="166">
        <f>ROUND(E160*H160,2)</f>
        <v>23.85</v>
      </c>
      <c r="J160" s="166">
        <v>166.15</v>
      </c>
      <c r="K160" s="166">
        <f>ROUND(E160*J160,2)</f>
        <v>166.15</v>
      </c>
      <c r="L160" s="166">
        <v>15</v>
      </c>
      <c r="M160" s="166">
        <f>G160*(1+L160/100)</f>
        <v>0</v>
      </c>
      <c r="N160" s="166">
        <v>3.0000000000000001E-5</v>
      </c>
      <c r="O160" s="166">
        <f>ROUND(E160*N160,2)</f>
        <v>0</v>
      </c>
      <c r="P160" s="166">
        <v>0</v>
      </c>
      <c r="Q160" s="166">
        <f>ROUND(E160*P160,2)</f>
        <v>0</v>
      </c>
      <c r="R160" s="166"/>
      <c r="S160" s="166" t="s">
        <v>129</v>
      </c>
      <c r="T160" s="166" t="s">
        <v>129</v>
      </c>
      <c r="U160" s="166">
        <v>0.33</v>
      </c>
      <c r="V160" s="166">
        <f>ROUND(E160*U160,2)</f>
        <v>0.33</v>
      </c>
      <c r="W160" s="166"/>
      <c r="X160" s="166" t="s">
        <v>130</v>
      </c>
      <c r="Y160" s="161"/>
      <c r="Z160" s="161"/>
      <c r="AA160" s="161"/>
      <c r="AB160" s="161"/>
      <c r="AC160" s="161"/>
      <c r="AD160" s="161"/>
      <c r="AE160" s="161"/>
      <c r="AF160" s="161"/>
      <c r="AG160" s="161" t="s">
        <v>131</v>
      </c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outlineLevel="1" x14ac:dyDescent="0.2">
      <c r="A161" s="184">
        <v>64</v>
      </c>
      <c r="B161" s="185" t="s">
        <v>308</v>
      </c>
      <c r="C161" s="193" t="s">
        <v>309</v>
      </c>
      <c r="D161" s="186" t="s">
        <v>230</v>
      </c>
      <c r="E161" s="187">
        <v>1</v>
      </c>
      <c r="F161" s="188"/>
      <c r="G161" s="189">
        <f>ROUND(E161*F161,2)</f>
        <v>0</v>
      </c>
      <c r="H161" s="166">
        <v>422.36</v>
      </c>
      <c r="I161" s="166">
        <f>ROUND(E161*H161,2)</f>
        <v>422.36</v>
      </c>
      <c r="J161" s="166">
        <v>689.64</v>
      </c>
      <c r="K161" s="166">
        <f>ROUND(E161*J161,2)</f>
        <v>689.64</v>
      </c>
      <c r="L161" s="166">
        <v>15</v>
      </c>
      <c r="M161" s="166">
        <f>G161*(1+L161/100)</f>
        <v>0</v>
      </c>
      <c r="N161" s="166">
        <v>1.82E-3</v>
      </c>
      <c r="O161" s="166">
        <f>ROUND(E161*N161,2)</f>
        <v>0</v>
      </c>
      <c r="P161" s="166">
        <v>0</v>
      </c>
      <c r="Q161" s="166">
        <f>ROUND(E161*P161,2)</f>
        <v>0</v>
      </c>
      <c r="R161" s="166"/>
      <c r="S161" s="166" t="s">
        <v>129</v>
      </c>
      <c r="T161" s="166" t="s">
        <v>129</v>
      </c>
      <c r="U161" s="166">
        <v>1.262</v>
      </c>
      <c r="V161" s="166">
        <f>ROUND(E161*U161,2)</f>
        <v>1.26</v>
      </c>
      <c r="W161" s="166"/>
      <c r="X161" s="166" t="s">
        <v>130</v>
      </c>
      <c r="Y161" s="161"/>
      <c r="Z161" s="161"/>
      <c r="AA161" s="161"/>
      <c r="AB161" s="161"/>
      <c r="AC161" s="161"/>
      <c r="AD161" s="161"/>
      <c r="AE161" s="161"/>
      <c r="AF161" s="161"/>
      <c r="AG161" s="161" t="s">
        <v>131</v>
      </c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</row>
    <row r="162" spans="1:60" outlineLevel="1" x14ac:dyDescent="0.2">
      <c r="A162" s="184">
        <v>65</v>
      </c>
      <c r="B162" s="185" t="s">
        <v>310</v>
      </c>
      <c r="C162" s="193" t="s">
        <v>311</v>
      </c>
      <c r="D162" s="186" t="s">
        <v>289</v>
      </c>
      <c r="E162" s="187">
        <v>1</v>
      </c>
      <c r="F162" s="188"/>
      <c r="G162" s="189">
        <f>ROUND(E162*F162,2)</f>
        <v>0</v>
      </c>
      <c r="H162" s="166">
        <v>0</v>
      </c>
      <c r="I162" s="166">
        <f>ROUND(E162*H162,2)</f>
        <v>0</v>
      </c>
      <c r="J162" s="166">
        <v>123</v>
      </c>
      <c r="K162" s="166">
        <f>ROUND(E162*J162,2)</f>
        <v>123</v>
      </c>
      <c r="L162" s="166">
        <v>15</v>
      </c>
      <c r="M162" s="166">
        <f>G162*(1+L162/100)</f>
        <v>0</v>
      </c>
      <c r="N162" s="166">
        <v>0</v>
      </c>
      <c r="O162" s="166">
        <f>ROUND(E162*N162,2)</f>
        <v>0</v>
      </c>
      <c r="P162" s="166">
        <v>6.7000000000000004E-2</v>
      </c>
      <c r="Q162" s="166">
        <f>ROUND(E162*P162,2)</f>
        <v>7.0000000000000007E-2</v>
      </c>
      <c r="R162" s="166"/>
      <c r="S162" s="166" t="s">
        <v>129</v>
      </c>
      <c r="T162" s="166" t="s">
        <v>129</v>
      </c>
      <c r="U162" s="166">
        <v>0.31</v>
      </c>
      <c r="V162" s="166">
        <f>ROUND(E162*U162,2)</f>
        <v>0.31</v>
      </c>
      <c r="W162" s="166"/>
      <c r="X162" s="166" t="s">
        <v>130</v>
      </c>
      <c r="Y162" s="161"/>
      <c r="Z162" s="161"/>
      <c r="AA162" s="161"/>
      <c r="AB162" s="161"/>
      <c r="AC162" s="161"/>
      <c r="AD162" s="161"/>
      <c r="AE162" s="161"/>
      <c r="AF162" s="161"/>
      <c r="AG162" s="161" t="s">
        <v>131</v>
      </c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outlineLevel="1" x14ac:dyDescent="0.2">
      <c r="A163" s="184">
        <v>66</v>
      </c>
      <c r="B163" s="185" t="s">
        <v>312</v>
      </c>
      <c r="C163" s="193" t="s">
        <v>313</v>
      </c>
      <c r="D163" s="186" t="s">
        <v>289</v>
      </c>
      <c r="E163" s="187">
        <v>5</v>
      </c>
      <c r="F163" s="188"/>
      <c r="G163" s="189">
        <f>ROUND(E163*F163,2)</f>
        <v>0</v>
      </c>
      <c r="H163" s="166">
        <v>129.06</v>
      </c>
      <c r="I163" s="166">
        <f>ROUND(E163*H163,2)</f>
        <v>645.29999999999995</v>
      </c>
      <c r="J163" s="166">
        <v>114.44</v>
      </c>
      <c r="K163" s="166">
        <f>ROUND(E163*J163,2)</f>
        <v>572.20000000000005</v>
      </c>
      <c r="L163" s="166">
        <v>15</v>
      </c>
      <c r="M163" s="166">
        <f>G163*(1+L163/100)</f>
        <v>0</v>
      </c>
      <c r="N163" s="166">
        <v>1.7000000000000001E-4</v>
      </c>
      <c r="O163" s="166">
        <f>ROUND(E163*N163,2)</f>
        <v>0</v>
      </c>
      <c r="P163" s="166">
        <v>0</v>
      </c>
      <c r="Q163" s="166">
        <f>ROUND(E163*P163,2)</f>
        <v>0</v>
      </c>
      <c r="R163" s="166"/>
      <c r="S163" s="166" t="s">
        <v>129</v>
      </c>
      <c r="T163" s="166" t="s">
        <v>129</v>
      </c>
      <c r="U163" s="166">
        <v>0.22700000000000001</v>
      </c>
      <c r="V163" s="166">
        <f>ROUND(E163*U163,2)</f>
        <v>1.1399999999999999</v>
      </c>
      <c r="W163" s="166"/>
      <c r="X163" s="166" t="s">
        <v>130</v>
      </c>
      <c r="Y163" s="161"/>
      <c r="Z163" s="161"/>
      <c r="AA163" s="161"/>
      <c r="AB163" s="161"/>
      <c r="AC163" s="161"/>
      <c r="AD163" s="161"/>
      <c r="AE163" s="161"/>
      <c r="AF163" s="161"/>
      <c r="AG163" s="161" t="s">
        <v>131</v>
      </c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</row>
    <row r="164" spans="1:60" ht="22.5" outlineLevel="1" x14ac:dyDescent="0.2">
      <c r="A164" s="184">
        <v>67</v>
      </c>
      <c r="B164" s="185" t="s">
        <v>314</v>
      </c>
      <c r="C164" s="193" t="s">
        <v>315</v>
      </c>
      <c r="D164" s="186" t="s">
        <v>289</v>
      </c>
      <c r="E164" s="187">
        <v>1</v>
      </c>
      <c r="F164" s="188"/>
      <c r="G164" s="189">
        <f>ROUND(E164*F164,2)</f>
        <v>0</v>
      </c>
      <c r="H164" s="166">
        <v>196.5</v>
      </c>
      <c r="I164" s="166">
        <f>ROUND(E164*H164,2)</f>
        <v>196.5</v>
      </c>
      <c r="J164" s="166">
        <v>62.5</v>
      </c>
      <c r="K164" s="166">
        <f>ROUND(E164*J164,2)</f>
        <v>62.5</v>
      </c>
      <c r="L164" s="166">
        <v>15</v>
      </c>
      <c r="M164" s="166">
        <f>G164*(1+L164/100)</f>
        <v>0</v>
      </c>
      <c r="N164" s="166">
        <v>2.4000000000000001E-4</v>
      </c>
      <c r="O164" s="166">
        <f>ROUND(E164*N164,2)</f>
        <v>0</v>
      </c>
      <c r="P164" s="166">
        <v>0</v>
      </c>
      <c r="Q164" s="166">
        <f>ROUND(E164*P164,2)</f>
        <v>0</v>
      </c>
      <c r="R164" s="166"/>
      <c r="S164" s="166" t="s">
        <v>129</v>
      </c>
      <c r="T164" s="166" t="s">
        <v>129</v>
      </c>
      <c r="U164" s="166">
        <v>0.124</v>
      </c>
      <c r="V164" s="166">
        <f>ROUND(E164*U164,2)</f>
        <v>0.12</v>
      </c>
      <c r="W164" s="166"/>
      <c r="X164" s="166" t="s">
        <v>130</v>
      </c>
      <c r="Y164" s="161"/>
      <c r="Z164" s="161"/>
      <c r="AA164" s="161"/>
      <c r="AB164" s="161"/>
      <c r="AC164" s="161"/>
      <c r="AD164" s="161"/>
      <c r="AE164" s="161"/>
      <c r="AF164" s="161"/>
      <c r="AG164" s="161" t="s">
        <v>131</v>
      </c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</row>
    <row r="165" spans="1:60" ht="22.5" outlineLevel="1" x14ac:dyDescent="0.2">
      <c r="A165" s="184">
        <v>68</v>
      </c>
      <c r="B165" s="185" t="s">
        <v>316</v>
      </c>
      <c r="C165" s="193" t="s">
        <v>317</v>
      </c>
      <c r="D165" s="186" t="s">
        <v>230</v>
      </c>
      <c r="E165" s="187">
        <v>1</v>
      </c>
      <c r="F165" s="188"/>
      <c r="G165" s="189">
        <f>ROUND(E165*F165,2)</f>
        <v>0</v>
      </c>
      <c r="H165" s="166">
        <v>1800.68</v>
      </c>
      <c r="I165" s="166">
        <f>ROUND(E165*H165,2)</f>
        <v>1800.68</v>
      </c>
      <c r="J165" s="166">
        <v>224.32</v>
      </c>
      <c r="K165" s="166">
        <f>ROUND(E165*J165,2)</f>
        <v>224.32</v>
      </c>
      <c r="L165" s="166">
        <v>15</v>
      </c>
      <c r="M165" s="166">
        <f>G165*(1+L165/100)</f>
        <v>0</v>
      </c>
      <c r="N165" s="166">
        <v>1.64E-3</v>
      </c>
      <c r="O165" s="166">
        <f>ROUND(E165*N165,2)</f>
        <v>0</v>
      </c>
      <c r="P165" s="166">
        <v>0</v>
      </c>
      <c r="Q165" s="166">
        <f>ROUND(E165*P165,2)</f>
        <v>0</v>
      </c>
      <c r="R165" s="166"/>
      <c r="S165" s="166" t="s">
        <v>129</v>
      </c>
      <c r="T165" s="166" t="s">
        <v>129</v>
      </c>
      <c r="U165" s="166">
        <v>0.44500000000000001</v>
      </c>
      <c r="V165" s="166">
        <f>ROUND(E165*U165,2)</f>
        <v>0.45</v>
      </c>
      <c r="W165" s="166"/>
      <c r="X165" s="166" t="s">
        <v>130</v>
      </c>
      <c r="Y165" s="161"/>
      <c r="Z165" s="161"/>
      <c r="AA165" s="161"/>
      <c r="AB165" s="161"/>
      <c r="AC165" s="161"/>
      <c r="AD165" s="161"/>
      <c r="AE165" s="161"/>
      <c r="AF165" s="161"/>
      <c r="AG165" s="161" t="s">
        <v>131</v>
      </c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</row>
    <row r="166" spans="1:60" outlineLevel="1" x14ac:dyDescent="0.2">
      <c r="A166" s="184">
        <v>69</v>
      </c>
      <c r="B166" s="185" t="s">
        <v>318</v>
      </c>
      <c r="C166" s="193" t="s">
        <v>319</v>
      </c>
      <c r="D166" s="186" t="s">
        <v>230</v>
      </c>
      <c r="E166" s="187">
        <v>2</v>
      </c>
      <c r="F166" s="188"/>
      <c r="G166" s="189">
        <f>ROUND(E166*F166,2)</f>
        <v>0</v>
      </c>
      <c r="H166" s="166">
        <v>7.11</v>
      </c>
      <c r="I166" s="166">
        <f>ROUND(E166*H166,2)</f>
        <v>14.22</v>
      </c>
      <c r="J166" s="166">
        <v>224.39</v>
      </c>
      <c r="K166" s="166">
        <f>ROUND(E166*J166,2)</f>
        <v>448.78</v>
      </c>
      <c r="L166" s="166">
        <v>15</v>
      </c>
      <c r="M166" s="166">
        <f>G166*(1+L166/100)</f>
        <v>0</v>
      </c>
      <c r="N166" s="166">
        <v>4.0000000000000003E-5</v>
      </c>
      <c r="O166" s="166">
        <f>ROUND(E166*N166,2)</f>
        <v>0</v>
      </c>
      <c r="P166" s="166">
        <v>0</v>
      </c>
      <c r="Q166" s="166">
        <f>ROUND(E166*P166,2)</f>
        <v>0</v>
      </c>
      <c r="R166" s="166"/>
      <c r="S166" s="166" t="s">
        <v>129</v>
      </c>
      <c r="T166" s="166" t="s">
        <v>129</v>
      </c>
      <c r="U166" s="166">
        <v>0.44500000000000001</v>
      </c>
      <c r="V166" s="166">
        <f>ROUND(E166*U166,2)</f>
        <v>0.89</v>
      </c>
      <c r="W166" s="166"/>
      <c r="X166" s="166" t="s">
        <v>130</v>
      </c>
      <c r="Y166" s="161"/>
      <c r="Z166" s="161"/>
      <c r="AA166" s="161"/>
      <c r="AB166" s="161"/>
      <c r="AC166" s="161"/>
      <c r="AD166" s="161"/>
      <c r="AE166" s="161"/>
      <c r="AF166" s="161"/>
      <c r="AG166" s="161" t="s">
        <v>131</v>
      </c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</row>
    <row r="167" spans="1:60" outlineLevel="1" x14ac:dyDescent="0.2">
      <c r="A167" s="184">
        <v>70</v>
      </c>
      <c r="B167" s="185" t="s">
        <v>320</v>
      </c>
      <c r="C167" s="193" t="s">
        <v>321</v>
      </c>
      <c r="D167" s="186" t="s">
        <v>289</v>
      </c>
      <c r="E167" s="187">
        <v>1</v>
      </c>
      <c r="F167" s="188"/>
      <c r="G167" s="189">
        <f>ROUND(E167*F167,2)</f>
        <v>0</v>
      </c>
      <c r="H167" s="166">
        <v>0</v>
      </c>
      <c r="I167" s="166">
        <f>ROUND(E167*H167,2)</f>
        <v>0</v>
      </c>
      <c r="J167" s="166">
        <v>86</v>
      </c>
      <c r="K167" s="166">
        <f>ROUND(E167*J167,2)</f>
        <v>86</v>
      </c>
      <c r="L167" s="166">
        <v>15</v>
      </c>
      <c r="M167" s="166">
        <f>G167*(1+L167/100)</f>
        <v>0</v>
      </c>
      <c r="N167" s="166">
        <v>0</v>
      </c>
      <c r="O167" s="166">
        <f>ROUND(E167*N167,2)</f>
        <v>0</v>
      </c>
      <c r="P167" s="166">
        <v>1.56E-3</v>
      </c>
      <c r="Q167" s="166">
        <f>ROUND(E167*P167,2)</f>
        <v>0</v>
      </c>
      <c r="R167" s="166"/>
      <c r="S167" s="166" t="s">
        <v>129</v>
      </c>
      <c r="T167" s="166" t="s">
        <v>129</v>
      </c>
      <c r="U167" s="166">
        <v>0.217</v>
      </c>
      <c r="V167" s="166">
        <f>ROUND(E167*U167,2)</f>
        <v>0.22</v>
      </c>
      <c r="W167" s="166"/>
      <c r="X167" s="166" t="s">
        <v>130</v>
      </c>
      <c r="Y167" s="161"/>
      <c r="Z167" s="161"/>
      <c r="AA167" s="161"/>
      <c r="AB167" s="161"/>
      <c r="AC167" s="161"/>
      <c r="AD167" s="161"/>
      <c r="AE167" s="161"/>
      <c r="AF167" s="161"/>
      <c r="AG167" s="161" t="s">
        <v>131</v>
      </c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</row>
    <row r="168" spans="1:60" ht="22.5" outlineLevel="1" x14ac:dyDescent="0.2">
      <c r="A168" s="184">
        <v>71</v>
      </c>
      <c r="B168" s="185" t="s">
        <v>322</v>
      </c>
      <c r="C168" s="193" t="s">
        <v>323</v>
      </c>
      <c r="D168" s="186" t="s">
        <v>230</v>
      </c>
      <c r="E168" s="187">
        <v>1</v>
      </c>
      <c r="F168" s="188"/>
      <c r="G168" s="189">
        <f>ROUND(E168*F168,2)</f>
        <v>0</v>
      </c>
      <c r="H168" s="166">
        <v>435.99</v>
      </c>
      <c r="I168" s="166">
        <f>ROUND(E168*H168,2)</f>
        <v>435.99</v>
      </c>
      <c r="J168" s="166">
        <v>124.01</v>
      </c>
      <c r="K168" s="166">
        <f>ROUND(E168*J168,2)</f>
        <v>124.01</v>
      </c>
      <c r="L168" s="166">
        <v>15</v>
      </c>
      <c r="M168" s="166">
        <f>G168*(1+L168/100)</f>
        <v>0</v>
      </c>
      <c r="N168" s="166">
        <v>2.0000000000000001E-4</v>
      </c>
      <c r="O168" s="166">
        <f>ROUND(E168*N168,2)</f>
        <v>0</v>
      </c>
      <c r="P168" s="166">
        <v>0</v>
      </c>
      <c r="Q168" s="166">
        <f>ROUND(E168*P168,2)</f>
        <v>0</v>
      </c>
      <c r="R168" s="166"/>
      <c r="S168" s="166" t="s">
        <v>129</v>
      </c>
      <c r="T168" s="166" t="s">
        <v>129</v>
      </c>
      <c r="U168" s="166">
        <v>0.246</v>
      </c>
      <c r="V168" s="166">
        <f>ROUND(E168*U168,2)</f>
        <v>0.25</v>
      </c>
      <c r="W168" s="166"/>
      <c r="X168" s="166" t="s">
        <v>130</v>
      </c>
      <c r="Y168" s="161"/>
      <c r="Z168" s="161"/>
      <c r="AA168" s="161"/>
      <c r="AB168" s="161"/>
      <c r="AC168" s="161"/>
      <c r="AD168" s="161"/>
      <c r="AE168" s="161"/>
      <c r="AF168" s="161"/>
      <c r="AG168" s="161" t="s">
        <v>131</v>
      </c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</row>
    <row r="169" spans="1:60" outlineLevel="1" x14ac:dyDescent="0.2">
      <c r="A169" s="184">
        <v>72</v>
      </c>
      <c r="B169" s="185" t="s">
        <v>324</v>
      </c>
      <c r="C169" s="193" t="s">
        <v>325</v>
      </c>
      <c r="D169" s="186" t="s">
        <v>230</v>
      </c>
      <c r="E169" s="187">
        <v>1</v>
      </c>
      <c r="F169" s="188"/>
      <c r="G169" s="189">
        <f>ROUND(E169*F169,2)</f>
        <v>0</v>
      </c>
      <c r="H169" s="166">
        <v>358.49</v>
      </c>
      <c r="I169" s="166">
        <f>ROUND(E169*H169,2)</f>
        <v>358.49</v>
      </c>
      <c r="J169" s="166">
        <v>124.01</v>
      </c>
      <c r="K169" s="166">
        <f>ROUND(E169*J169,2)</f>
        <v>124.01</v>
      </c>
      <c r="L169" s="166">
        <v>15</v>
      </c>
      <c r="M169" s="166">
        <f>G169*(1+L169/100)</f>
        <v>0</v>
      </c>
      <c r="N169" s="166">
        <v>2.5999999999999998E-4</v>
      </c>
      <c r="O169" s="166">
        <f>ROUND(E169*N169,2)</f>
        <v>0</v>
      </c>
      <c r="P169" s="166">
        <v>0</v>
      </c>
      <c r="Q169" s="166">
        <f>ROUND(E169*P169,2)</f>
        <v>0</v>
      </c>
      <c r="R169" s="166"/>
      <c r="S169" s="166" t="s">
        <v>129</v>
      </c>
      <c r="T169" s="166" t="s">
        <v>129</v>
      </c>
      <c r="U169" s="166">
        <v>0.246</v>
      </c>
      <c r="V169" s="166">
        <f>ROUND(E169*U169,2)</f>
        <v>0.25</v>
      </c>
      <c r="W169" s="166"/>
      <c r="X169" s="166" t="s">
        <v>130</v>
      </c>
      <c r="Y169" s="161"/>
      <c r="Z169" s="161"/>
      <c r="AA169" s="161"/>
      <c r="AB169" s="161"/>
      <c r="AC169" s="161"/>
      <c r="AD169" s="161"/>
      <c r="AE169" s="161"/>
      <c r="AF169" s="161"/>
      <c r="AG169" s="161" t="s">
        <v>131</v>
      </c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</row>
    <row r="170" spans="1:60" outlineLevel="1" x14ac:dyDescent="0.2">
      <c r="A170" s="184">
        <v>73</v>
      </c>
      <c r="B170" s="185" t="s">
        <v>326</v>
      </c>
      <c r="C170" s="193" t="s">
        <v>327</v>
      </c>
      <c r="D170" s="186" t="s">
        <v>230</v>
      </c>
      <c r="E170" s="187">
        <v>1</v>
      </c>
      <c r="F170" s="188"/>
      <c r="G170" s="189">
        <f>ROUND(E170*F170,2)</f>
        <v>0</v>
      </c>
      <c r="H170" s="166">
        <v>243.49</v>
      </c>
      <c r="I170" s="166">
        <f>ROUND(E170*H170,2)</f>
        <v>243.49</v>
      </c>
      <c r="J170" s="166">
        <v>124.01</v>
      </c>
      <c r="K170" s="166">
        <f>ROUND(E170*J170,2)</f>
        <v>124.01</v>
      </c>
      <c r="L170" s="166">
        <v>15</v>
      </c>
      <c r="M170" s="166">
        <f>G170*(1+L170/100)</f>
        <v>0</v>
      </c>
      <c r="N170" s="166">
        <v>2.0000000000000001E-4</v>
      </c>
      <c r="O170" s="166">
        <f>ROUND(E170*N170,2)</f>
        <v>0</v>
      </c>
      <c r="P170" s="166">
        <v>0</v>
      </c>
      <c r="Q170" s="166">
        <f>ROUND(E170*P170,2)</f>
        <v>0</v>
      </c>
      <c r="R170" s="166"/>
      <c r="S170" s="166" t="s">
        <v>129</v>
      </c>
      <c r="T170" s="166" t="s">
        <v>129</v>
      </c>
      <c r="U170" s="166">
        <v>0.246</v>
      </c>
      <c r="V170" s="166">
        <f>ROUND(E170*U170,2)</f>
        <v>0.25</v>
      </c>
      <c r="W170" s="166"/>
      <c r="X170" s="166" t="s">
        <v>130</v>
      </c>
      <c r="Y170" s="161"/>
      <c r="Z170" s="161"/>
      <c r="AA170" s="161"/>
      <c r="AB170" s="161"/>
      <c r="AC170" s="161"/>
      <c r="AD170" s="161"/>
      <c r="AE170" s="161"/>
      <c r="AF170" s="161"/>
      <c r="AG170" s="161" t="s">
        <v>131</v>
      </c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</row>
    <row r="171" spans="1:60" outlineLevel="1" x14ac:dyDescent="0.2">
      <c r="A171" s="178">
        <v>74</v>
      </c>
      <c r="B171" s="179" t="s">
        <v>328</v>
      </c>
      <c r="C171" s="191" t="s">
        <v>329</v>
      </c>
      <c r="D171" s="180" t="s">
        <v>128</v>
      </c>
      <c r="E171" s="181">
        <v>0.24</v>
      </c>
      <c r="F171" s="182"/>
      <c r="G171" s="183">
        <f>ROUND(E171*F171,2)</f>
        <v>0</v>
      </c>
      <c r="H171" s="166">
        <v>30.35</v>
      </c>
      <c r="I171" s="166">
        <f>ROUND(E171*H171,2)</f>
        <v>7.28</v>
      </c>
      <c r="J171" s="166">
        <v>1075.6500000000001</v>
      </c>
      <c r="K171" s="166">
        <f>ROUND(E171*J171,2)</f>
        <v>258.16000000000003</v>
      </c>
      <c r="L171" s="166">
        <v>15</v>
      </c>
      <c r="M171" s="166">
        <f>G171*(1+L171/100)</f>
        <v>0</v>
      </c>
      <c r="N171" s="166">
        <v>8.0000000000000007E-5</v>
      </c>
      <c r="O171" s="166">
        <f>ROUND(E171*N171,2)</f>
        <v>0</v>
      </c>
      <c r="P171" s="166">
        <v>0</v>
      </c>
      <c r="Q171" s="166">
        <f>ROUND(E171*P171,2)</f>
        <v>0</v>
      </c>
      <c r="R171" s="166"/>
      <c r="S171" s="166" t="s">
        <v>129</v>
      </c>
      <c r="T171" s="166" t="s">
        <v>129</v>
      </c>
      <c r="U171" s="166">
        <v>2.1</v>
      </c>
      <c r="V171" s="166">
        <f>ROUND(E171*U171,2)</f>
        <v>0.5</v>
      </c>
      <c r="W171" s="166"/>
      <c r="X171" s="166" t="s">
        <v>130</v>
      </c>
      <c r="Y171" s="161"/>
      <c r="Z171" s="161"/>
      <c r="AA171" s="161"/>
      <c r="AB171" s="161"/>
      <c r="AC171" s="161"/>
      <c r="AD171" s="161"/>
      <c r="AE171" s="161"/>
      <c r="AF171" s="161"/>
      <c r="AG171" s="161" t="s">
        <v>131</v>
      </c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</row>
    <row r="172" spans="1:60" outlineLevel="1" x14ac:dyDescent="0.2">
      <c r="A172" s="164"/>
      <c r="B172" s="165"/>
      <c r="C172" s="192" t="s">
        <v>330</v>
      </c>
      <c r="D172" s="167"/>
      <c r="E172" s="168">
        <v>0.24</v>
      </c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1"/>
      <c r="Z172" s="161"/>
      <c r="AA172" s="161"/>
      <c r="AB172" s="161"/>
      <c r="AC172" s="161"/>
      <c r="AD172" s="161"/>
      <c r="AE172" s="161"/>
      <c r="AF172" s="161"/>
      <c r="AG172" s="161" t="s">
        <v>133</v>
      </c>
      <c r="AH172" s="161">
        <v>0</v>
      </c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</row>
    <row r="173" spans="1:60" ht="22.5" outlineLevel="1" x14ac:dyDescent="0.2">
      <c r="A173" s="184">
        <v>75</v>
      </c>
      <c r="B173" s="185" t="s">
        <v>331</v>
      </c>
      <c r="C173" s="193" t="s">
        <v>332</v>
      </c>
      <c r="D173" s="186" t="s">
        <v>230</v>
      </c>
      <c r="E173" s="187">
        <v>1</v>
      </c>
      <c r="F173" s="188"/>
      <c r="G173" s="189">
        <f>ROUND(E173*F173,2)</f>
        <v>0</v>
      </c>
      <c r="H173" s="166">
        <v>1073</v>
      </c>
      <c r="I173" s="166">
        <f>ROUND(E173*H173,2)</f>
        <v>1073</v>
      </c>
      <c r="J173" s="166">
        <v>0</v>
      </c>
      <c r="K173" s="166">
        <f>ROUND(E173*J173,2)</f>
        <v>0</v>
      </c>
      <c r="L173" s="166">
        <v>15</v>
      </c>
      <c r="M173" s="166">
        <f>G173*(1+L173/100)</f>
        <v>0</v>
      </c>
      <c r="N173" s="166">
        <v>1.2999999999999999E-2</v>
      </c>
      <c r="O173" s="166">
        <f>ROUND(E173*N173,2)</f>
        <v>0.01</v>
      </c>
      <c r="P173" s="166">
        <v>0</v>
      </c>
      <c r="Q173" s="166">
        <f>ROUND(E173*P173,2)</f>
        <v>0</v>
      </c>
      <c r="R173" s="166"/>
      <c r="S173" s="166" t="s">
        <v>129</v>
      </c>
      <c r="T173" s="166" t="s">
        <v>129</v>
      </c>
      <c r="U173" s="166">
        <v>0</v>
      </c>
      <c r="V173" s="166">
        <f>ROUND(E173*U173,2)</f>
        <v>0</v>
      </c>
      <c r="W173" s="166"/>
      <c r="X173" s="166" t="s">
        <v>197</v>
      </c>
      <c r="Y173" s="161"/>
      <c r="Z173" s="161"/>
      <c r="AA173" s="161"/>
      <c r="AB173" s="161"/>
      <c r="AC173" s="161"/>
      <c r="AD173" s="161"/>
      <c r="AE173" s="161"/>
      <c r="AF173" s="161"/>
      <c r="AG173" s="161" t="s">
        <v>333</v>
      </c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</row>
    <row r="174" spans="1:60" outlineLevel="1" x14ac:dyDescent="0.2">
      <c r="A174" s="184">
        <v>76</v>
      </c>
      <c r="B174" s="185" t="s">
        <v>334</v>
      </c>
      <c r="C174" s="193" t="s">
        <v>335</v>
      </c>
      <c r="D174" s="186" t="s">
        <v>230</v>
      </c>
      <c r="E174" s="187">
        <v>2</v>
      </c>
      <c r="F174" s="188"/>
      <c r="G174" s="189">
        <f>ROUND(E174*F174,2)</f>
        <v>0</v>
      </c>
      <c r="H174" s="166">
        <v>214</v>
      </c>
      <c r="I174" s="166">
        <f>ROUND(E174*H174,2)</f>
        <v>428</v>
      </c>
      <c r="J174" s="166">
        <v>0</v>
      </c>
      <c r="K174" s="166">
        <f>ROUND(E174*J174,2)</f>
        <v>0</v>
      </c>
      <c r="L174" s="166">
        <v>15</v>
      </c>
      <c r="M174" s="166">
        <f>G174*(1+L174/100)</f>
        <v>0</v>
      </c>
      <c r="N174" s="166">
        <v>8.9999999999999998E-4</v>
      </c>
      <c r="O174" s="166">
        <f>ROUND(E174*N174,2)</f>
        <v>0</v>
      </c>
      <c r="P174" s="166">
        <v>0</v>
      </c>
      <c r="Q174" s="166">
        <f>ROUND(E174*P174,2)</f>
        <v>0</v>
      </c>
      <c r="R174" s="166"/>
      <c r="S174" s="166" t="s">
        <v>194</v>
      </c>
      <c r="T174" s="166" t="s">
        <v>145</v>
      </c>
      <c r="U174" s="166">
        <v>0</v>
      </c>
      <c r="V174" s="166">
        <f>ROUND(E174*U174,2)</f>
        <v>0</v>
      </c>
      <c r="W174" s="166"/>
      <c r="X174" s="166" t="s">
        <v>336</v>
      </c>
      <c r="Y174" s="161"/>
      <c r="Z174" s="161"/>
      <c r="AA174" s="161"/>
      <c r="AB174" s="161"/>
      <c r="AC174" s="161"/>
      <c r="AD174" s="161"/>
      <c r="AE174" s="161"/>
      <c r="AF174" s="161"/>
      <c r="AG174" s="161" t="s">
        <v>337</v>
      </c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</row>
    <row r="175" spans="1:60" ht="22.5" outlineLevel="1" x14ac:dyDescent="0.2">
      <c r="A175" s="184">
        <v>77</v>
      </c>
      <c r="B175" s="185" t="s">
        <v>338</v>
      </c>
      <c r="C175" s="193" t="s">
        <v>339</v>
      </c>
      <c r="D175" s="186" t="s">
        <v>230</v>
      </c>
      <c r="E175" s="187">
        <v>1</v>
      </c>
      <c r="F175" s="188"/>
      <c r="G175" s="189">
        <f>ROUND(E175*F175,2)</f>
        <v>0</v>
      </c>
      <c r="H175" s="166">
        <v>1192</v>
      </c>
      <c r="I175" s="166">
        <f>ROUND(E175*H175,2)</f>
        <v>1192</v>
      </c>
      <c r="J175" s="166">
        <v>0</v>
      </c>
      <c r="K175" s="166">
        <f>ROUND(E175*J175,2)</f>
        <v>0</v>
      </c>
      <c r="L175" s="166">
        <v>15</v>
      </c>
      <c r="M175" s="166">
        <f>G175*(1+L175/100)</f>
        <v>0</v>
      </c>
      <c r="N175" s="166">
        <v>1E-4</v>
      </c>
      <c r="O175" s="166">
        <f>ROUND(E175*N175,2)</f>
        <v>0</v>
      </c>
      <c r="P175" s="166">
        <v>0</v>
      </c>
      <c r="Q175" s="166">
        <f>ROUND(E175*P175,2)</f>
        <v>0</v>
      </c>
      <c r="R175" s="166"/>
      <c r="S175" s="166" t="s">
        <v>194</v>
      </c>
      <c r="T175" s="166" t="s">
        <v>145</v>
      </c>
      <c r="U175" s="166">
        <v>0</v>
      </c>
      <c r="V175" s="166">
        <f>ROUND(E175*U175,2)</f>
        <v>0</v>
      </c>
      <c r="W175" s="166"/>
      <c r="X175" s="166" t="s">
        <v>336</v>
      </c>
      <c r="Y175" s="161"/>
      <c r="Z175" s="161"/>
      <c r="AA175" s="161"/>
      <c r="AB175" s="161"/>
      <c r="AC175" s="161"/>
      <c r="AD175" s="161"/>
      <c r="AE175" s="161"/>
      <c r="AF175" s="161"/>
      <c r="AG175" s="161" t="s">
        <v>337</v>
      </c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</row>
    <row r="176" spans="1:60" ht="22.5" outlineLevel="1" x14ac:dyDescent="0.2">
      <c r="A176" s="184">
        <v>78</v>
      </c>
      <c r="B176" s="185" t="s">
        <v>340</v>
      </c>
      <c r="C176" s="193" t="s">
        <v>341</v>
      </c>
      <c r="D176" s="186" t="s">
        <v>230</v>
      </c>
      <c r="E176" s="187">
        <v>1</v>
      </c>
      <c r="F176" s="188"/>
      <c r="G176" s="189">
        <f>ROUND(E176*F176,2)</f>
        <v>0</v>
      </c>
      <c r="H176" s="166">
        <v>1670</v>
      </c>
      <c r="I176" s="166">
        <f>ROUND(E176*H176,2)</f>
        <v>1670</v>
      </c>
      <c r="J176" s="166">
        <v>0</v>
      </c>
      <c r="K176" s="166">
        <f>ROUND(E176*J176,2)</f>
        <v>0</v>
      </c>
      <c r="L176" s="166">
        <v>15</v>
      </c>
      <c r="M176" s="166">
        <f>G176*(1+L176/100)</f>
        <v>0</v>
      </c>
      <c r="N176" s="166">
        <v>8.0000000000000004E-4</v>
      </c>
      <c r="O176" s="166">
        <f>ROUND(E176*N176,2)</f>
        <v>0</v>
      </c>
      <c r="P176" s="166">
        <v>0</v>
      </c>
      <c r="Q176" s="166">
        <f>ROUND(E176*P176,2)</f>
        <v>0</v>
      </c>
      <c r="R176" s="166" t="s">
        <v>342</v>
      </c>
      <c r="S176" s="166" t="s">
        <v>129</v>
      </c>
      <c r="T176" s="166" t="s">
        <v>129</v>
      </c>
      <c r="U176" s="166">
        <v>0</v>
      </c>
      <c r="V176" s="166">
        <f>ROUND(E176*U176,2)</f>
        <v>0</v>
      </c>
      <c r="W176" s="166"/>
      <c r="X176" s="166" t="s">
        <v>336</v>
      </c>
      <c r="Y176" s="161"/>
      <c r="Z176" s="161"/>
      <c r="AA176" s="161"/>
      <c r="AB176" s="161"/>
      <c r="AC176" s="161"/>
      <c r="AD176" s="161"/>
      <c r="AE176" s="161"/>
      <c r="AF176" s="161"/>
      <c r="AG176" s="161" t="s">
        <v>337</v>
      </c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</row>
    <row r="177" spans="1:60" outlineLevel="1" x14ac:dyDescent="0.2">
      <c r="A177" s="184">
        <v>79</v>
      </c>
      <c r="B177" s="185" t="s">
        <v>343</v>
      </c>
      <c r="C177" s="193" t="s">
        <v>344</v>
      </c>
      <c r="D177" s="186" t="s">
        <v>230</v>
      </c>
      <c r="E177" s="187">
        <v>1</v>
      </c>
      <c r="F177" s="188"/>
      <c r="G177" s="189">
        <f>ROUND(E177*F177,2)</f>
        <v>0</v>
      </c>
      <c r="H177" s="166">
        <v>480</v>
      </c>
      <c r="I177" s="166">
        <f>ROUND(E177*H177,2)</f>
        <v>480</v>
      </c>
      <c r="J177" s="166">
        <v>0</v>
      </c>
      <c r="K177" s="166">
        <f>ROUND(E177*J177,2)</f>
        <v>0</v>
      </c>
      <c r="L177" s="166">
        <v>15</v>
      </c>
      <c r="M177" s="166">
        <f>G177*(1+L177/100)</f>
        <v>0</v>
      </c>
      <c r="N177" s="166">
        <v>2E-3</v>
      </c>
      <c r="O177" s="166">
        <f>ROUND(E177*N177,2)</f>
        <v>0</v>
      </c>
      <c r="P177" s="166">
        <v>0</v>
      </c>
      <c r="Q177" s="166">
        <f>ROUND(E177*P177,2)</f>
        <v>0</v>
      </c>
      <c r="R177" s="166"/>
      <c r="S177" s="166" t="s">
        <v>194</v>
      </c>
      <c r="T177" s="166" t="s">
        <v>145</v>
      </c>
      <c r="U177" s="166">
        <v>0</v>
      </c>
      <c r="V177" s="166">
        <f>ROUND(E177*U177,2)</f>
        <v>0</v>
      </c>
      <c r="W177" s="166"/>
      <c r="X177" s="166" t="s">
        <v>336</v>
      </c>
      <c r="Y177" s="161"/>
      <c r="Z177" s="161"/>
      <c r="AA177" s="161"/>
      <c r="AB177" s="161"/>
      <c r="AC177" s="161"/>
      <c r="AD177" s="161"/>
      <c r="AE177" s="161"/>
      <c r="AF177" s="161"/>
      <c r="AG177" s="161" t="s">
        <v>337</v>
      </c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</row>
    <row r="178" spans="1:60" outlineLevel="1" x14ac:dyDescent="0.2">
      <c r="A178" s="184">
        <v>80</v>
      </c>
      <c r="B178" s="185" t="s">
        <v>345</v>
      </c>
      <c r="C178" s="193" t="s">
        <v>346</v>
      </c>
      <c r="D178" s="186" t="s">
        <v>347</v>
      </c>
      <c r="E178" s="187">
        <v>1</v>
      </c>
      <c r="F178" s="188"/>
      <c r="G178" s="189">
        <f>ROUND(E178*F178,2)</f>
        <v>0</v>
      </c>
      <c r="H178" s="166">
        <v>850</v>
      </c>
      <c r="I178" s="166">
        <f>ROUND(E178*H178,2)</f>
        <v>850</v>
      </c>
      <c r="J178" s="166">
        <v>0</v>
      </c>
      <c r="K178" s="166">
        <f>ROUND(E178*J178,2)</f>
        <v>0</v>
      </c>
      <c r="L178" s="166">
        <v>15</v>
      </c>
      <c r="M178" s="166">
        <f>G178*(1+L178/100)</f>
        <v>0</v>
      </c>
      <c r="N178" s="166">
        <v>0.01</v>
      </c>
      <c r="O178" s="166">
        <f>ROUND(E178*N178,2)</f>
        <v>0.01</v>
      </c>
      <c r="P178" s="166">
        <v>0</v>
      </c>
      <c r="Q178" s="166">
        <f>ROUND(E178*P178,2)</f>
        <v>0</v>
      </c>
      <c r="R178" s="166" t="s">
        <v>342</v>
      </c>
      <c r="S178" s="166" t="s">
        <v>129</v>
      </c>
      <c r="T178" s="166" t="s">
        <v>145</v>
      </c>
      <c r="U178" s="166">
        <v>0</v>
      </c>
      <c r="V178" s="166">
        <f>ROUND(E178*U178,2)</f>
        <v>0</v>
      </c>
      <c r="W178" s="166"/>
      <c r="X178" s="166" t="s">
        <v>336</v>
      </c>
      <c r="Y178" s="161"/>
      <c r="Z178" s="161"/>
      <c r="AA178" s="161"/>
      <c r="AB178" s="161"/>
      <c r="AC178" s="161"/>
      <c r="AD178" s="161"/>
      <c r="AE178" s="161"/>
      <c r="AF178" s="161"/>
      <c r="AG178" s="161" t="s">
        <v>337</v>
      </c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</row>
    <row r="179" spans="1:60" outlineLevel="1" x14ac:dyDescent="0.2">
      <c r="A179" s="184">
        <v>81</v>
      </c>
      <c r="B179" s="185" t="s">
        <v>348</v>
      </c>
      <c r="C179" s="193" t="s">
        <v>349</v>
      </c>
      <c r="D179" s="186" t="s">
        <v>289</v>
      </c>
      <c r="E179" s="187">
        <v>1</v>
      </c>
      <c r="F179" s="188"/>
      <c r="G179" s="189">
        <f>ROUND(E179*F179,2)</f>
        <v>0</v>
      </c>
      <c r="H179" s="166">
        <v>0</v>
      </c>
      <c r="I179" s="166">
        <f>ROUND(E179*H179,2)</f>
        <v>0</v>
      </c>
      <c r="J179" s="166">
        <v>233.5</v>
      </c>
      <c r="K179" s="166">
        <f>ROUND(E179*J179,2)</f>
        <v>233.5</v>
      </c>
      <c r="L179" s="166">
        <v>15</v>
      </c>
      <c r="M179" s="166">
        <f>G179*(1+L179/100)</f>
        <v>0</v>
      </c>
      <c r="N179" s="166">
        <v>0</v>
      </c>
      <c r="O179" s="166">
        <f>ROUND(E179*N179,2)</f>
        <v>0</v>
      </c>
      <c r="P179" s="166">
        <v>1.933E-2</v>
      </c>
      <c r="Q179" s="166">
        <f>ROUND(E179*P179,2)</f>
        <v>0.02</v>
      </c>
      <c r="R179" s="166"/>
      <c r="S179" s="166" t="s">
        <v>129</v>
      </c>
      <c r="T179" s="166" t="s">
        <v>129</v>
      </c>
      <c r="U179" s="166">
        <v>0</v>
      </c>
      <c r="V179" s="166">
        <f>ROUND(E179*U179,2)</f>
        <v>0</v>
      </c>
      <c r="W179" s="166"/>
      <c r="X179" s="166" t="s">
        <v>197</v>
      </c>
      <c r="Y179" s="161"/>
      <c r="Z179" s="161"/>
      <c r="AA179" s="161"/>
      <c r="AB179" s="161"/>
      <c r="AC179" s="161"/>
      <c r="AD179" s="161"/>
      <c r="AE179" s="161"/>
      <c r="AF179" s="161"/>
      <c r="AG179" s="161" t="s">
        <v>198</v>
      </c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</row>
    <row r="180" spans="1:60" outlineLevel="1" x14ac:dyDescent="0.2">
      <c r="A180" s="184">
        <v>82</v>
      </c>
      <c r="B180" s="185" t="s">
        <v>350</v>
      </c>
      <c r="C180" s="193" t="s">
        <v>351</v>
      </c>
      <c r="D180" s="186" t="s">
        <v>289</v>
      </c>
      <c r="E180" s="187">
        <v>1</v>
      </c>
      <c r="F180" s="188"/>
      <c r="G180" s="189">
        <f>ROUND(E180*F180,2)</f>
        <v>0</v>
      </c>
      <c r="H180" s="166">
        <v>0</v>
      </c>
      <c r="I180" s="166">
        <f>ROUND(E180*H180,2)</f>
        <v>0</v>
      </c>
      <c r="J180" s="166">
        <v>151.5</v>
      </c>
      <c r="K180" s="166">
        <f>ROUND(E180*J180,2)</f>
        <v>151.5</v>
      </c>
      <c r="L180" s="166">
        <v>15</v>
      </c>
      <c r="M180" s="166">
        <f>G180*(1+L180/100)</f>
        <v>0</v>
      </c>
      <c r="N180" s="166">
        <v>0</v>
      </c>
      <c r="O180" s="166">
        <f>ROUND(E180*N180,2)</f>
        <v>0</v>
      </c>
      <c r="P180" s="166">
        <v>1.9460000000000002E-2</v>
      </c>
      <c r="Q180" s="166">
        <f>ROUND(E180*P180,2)</f>
        <v>0.02</v>
      </c>
      <c r="R180" s="166"/>
      <c r="S180" s="166" t="s">
        <v>129</v>
      </c>
      <c r="T180" s="166" t="s">
        <v>129</v>
      </c>
      <c r="U180" s="166">
        <v>0</v>
      </c>
      <c r="V180" s="166">
        <f>ROUND(E180*U180,2)</f>
        <v>0</v>
      </c>
      <c r="W180" s="166"/>
      <c r="X180" s="166" t="s">
        <v>197</v>
      </c>
      <c r="Y180" s="161"/>
      <c r="Z180" s="161"/>
      <c r="AA180" s="161"/>
      <c r="AB180" s="161"/>
      <c r="AC180" s="161"/>
      <c r="AD180" s="161"/>
      <c r="AE180" s="161"/>
      <c r="AF180" s="161"/>
      <c r="AG180" s="161" t="s">
        <v>198</v>
      </c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</row>
    <row r="181" spans="1:60" outlineLevel="1" x14ac:dyDescent="0.2">
      <c r="A181" s="184">
        <v>83</v>
      </c>
      <c r="B181" s="185" t="s">
        <v>352</v>
      </c>
      <c r="C181" s="193" t="s">
        <v>353</v>
      </c>
      <c r="D181" s="186" t="s">
        <v>289</v>
      </c>
      <c r="E181" s="187">
        <v>1</v>
      </c>
      <c r="F181" s="188"/>
      <c r="G181" s="189">
        <f>ROUND(E181*F181,2)</f>
        <v>0</v>
      </c>
      <c r="H181" s="166">
        <v>0</v>
      </c>
      <c r="I181" s="166">
        <f>ROUND(E181*H181,2)</f>
        <v>0</v>
      </c>
      <c r="J181" s="166">
        <v>171</v>
      </c>
      <c r="K181" s="166">
        <f>ROUND(E181*J181,2)</f>
        <v>171</v>
      </c>
      <c r="L181" s="166">
        <v>15</v>
      </c>
      <c r="M181" s="166">
        <f>G181*(1+L181/100)</f>
        <v>0</v>
      </c>
      <c r="N181" s="166">
        <v>0</v>
      </c>
      <c r="O181" s="166">
        <f>ROUND(E181*N181,2)</f>
        <v>0</v>
      </c>
      <c r="P181" s="166">
        <v>3.2899999999999999E-2</v>
      </c>
      <c r="Q181" s="166">
        <f>ROUND(E181*P181,2)</f>
        <v>0.03</v>
      </c>
      <c r="R181" s="166"/>
      <c r="S181" s="166" t="s">
        <v>129</v>
      </c>
      <c r="T181" s="166" t="s">
        <v>129</v>
      </c>
      <c r="U181" s="166">
        <v>0</v>
      </c>
      <c r="V181" s="166">
        <f>ROUND(E181*U181,2)</f>
        <v>0</v>
      </c>
      <c r="W181" s="166"/>
      <c r="X181" s="166" t="s">
        <v>197</v>
      </c>
      <c r="Y181" s="161"/>
      <c r="Z181" s="161"/>
      <c r="AA181" s="161"/>
      <c r="AB181" s="161"/>
      <c r="AC181" s="161"/>
      <c r="AD181" s="161"/>
      <c r="AE181" s="161"/>
      <c r="AF181" s="161"/>
      <c r="AG181" s="161" t="s">
        <v>198</v>
      </c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</row>
    <row r="182" spans="1:60" ht="22.5" outlineLevel="1" x14ac:dyDescent="0.2">
      <c r="A182" s="184">
        <v>84</v>
      </c>
      <c r="B182" s="185" t="s">
        <v>354</v>
      </c>
      <c r="C182" s="193" t="s">
        <v>355</v>
      </c>
      <c r="D182" s="186" t="s">
        <v>0</v>
      </c>
      <c r="E182" s="187">
        <v>256.9794</v>
      </c>
      <c r="F182" s="188"/>
      <c r="G182" s="189">
        <f>ROUND(E182*F182,2)</f>
        <v>0</v>
      </c>
      <c r="H182" s="166">
        <v>0</v>
      </c>
      <c r="I182" s="166">
        <f>ROUND(E182*H182,2)</f>
        <v>0</v>
      </c>
      <c r="J182" s="166">
        <v>0.31</v>
      </c>
      <c r="K182" s="166">
        <f>ROUND(E182*J182,2)</f>
        <v>79.66</v>
      </c>
      <c r="L182" s="166">
        <v>15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129</v>
      </c>
      <c r="T182" s="166" t="s">
        <v>182</v>
      </c>
      <c r="U182" s="166">
        <v>0</v>
      </c>
      <c r="V182" s="166">
        <f>ROUND(E182*U182,2)</f>
        <v>0</v>
      </c>
      <c r="W182" s="166"/>
      <c r="X182" s="166" t="s">
        <v>238</v>
      </c>
      <c r="Y182" s="161"/>
      <c r="Z182" s="161"/>
      <c r="AA182" s="161"/>
      <c r="AB182" s="161"/>
      <c r="AC182" s="161"/>
      <c r="AD182" s="161"/>
      <c r="AE182" s="161"/>
      <c r="AF182" s="161"/>
      <c r="AG182" s="161" t="s">
        <v>239</v>
      </c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</row>
    <row r="183" spans="1:60" x14ac:dyDescent="0.2">
      <c r="A183" s="172" t="s">
        <v>124</v>
      </c>
      <c r="B183" s="173" t="s">
        <v>72</v>
      </c>
      <c r="C183" s="190" t="s">
        <v>73</v>
      </c>
      <c r="D183" s="174"/>
      <c r="E183" s="175"/>
      <c r="F183" s="176"/>
      <c r="G183" s="177">
        <f>SUMIF(AG184:AG190,"&lt;&gt;NOR",G184:G190)</f>
        <v>0</v>
      </c>
      <c r="H183" s="171"/>
      <c r="I183" s="171">
        <f>SUM(I184:I190)</f>
        <v>750.2</v>
      </c>
      <c r="J183" s="171"/>
      <c r="K183" s="171">
        <f>SUM(K184:K190)</f>
        <v>671.93999999999994</v>
      </c>
      <c r="L183" s="171"/>
      <c r="M183" s="171">
        <f>SUM(M184:M190)</f>
        <v>0</v>
      </c>
      <c r="N183" s="171"/>
      <c r="O183" s="171">
        <f>SUM(O184:O190)</f>
        <v>0</v>
      </c>
      <c r="P183" s="171"/>
      <c r="Q183" s="171">
        <f>SUM(Q184:Q190)</f>
        <v>0.01</v>
      </c>
      <c r="R183" s="171"/>
      <c r="S183" s="171"/>
      <c r="T183" s="171"/>
      <c r="U183" s="171"/>
      <c r="V183" s="171">
        <f>SUM(V184:V190)</f>
        <v>1.44</v>
      </c>
      <c r="W183" s="171"/>
      <c r="X183" s="171"/>
      <c r="AG183" t="s">
        <v>125</v>
      </c>
    </row>
    <row r="184" spans="1:60" ht="22.5" outlineLevel="1" x14ac:dyDescent="0.2">
      <c r="A184" s="184">
        <v>85</v>
      </c>
      <c r="B184" s="185" t="s">
        <v>356</v>
      </c>
      <c r="C184" s="193" t="s">
        <v>357</v>
      </c>
      <c r="D184" s="186" t="s">
        <v>230</v>
      </c>
      <c r="E184" s="187">
        <v>1</v>
      </c>
      <c r="F184" s="188"/>
      <c r="G184" s="189">
        <f>ROUND(E184*F184,2)</f>
        <v>0</v>
      </c>
      <c r="H184" s="166">
        <v>135.19999999999999</v>
      </c>
      <c r="I184" s="166">
        <f>ROUND(E184*H184,2)</f>
        <v>135.19999999999999</v>
      </c>
      <c r="J184" s="166">
        <v>156.80000000000001</v>
      </c>
      <c r="K184" s="166">
        <f>ROUND(E184*J184,2)</f>
        <v>156.80000000000001</v>
      </c>
      <c r="L184" s="166">
        <v>15</v>
      </c>
      <c r="M184" s="166">
        <f>G184*(1+L184/100)</f>
        <v>0</v>
      </c>
      <c r="N184" s="166">
        <v>7.2999999999999996E-4</v>
      </c>
      <c r="O184" s="166">
        <f>ROUND(E184*N184,2)</f>
        <v>0</v>
      </c>
      <c r="P184" s="166">
        <v>0</v>
      </c>
      <c r="Q184" s="166">
        <f>ROUND(E184*P184,2)</f>
        <v>0</v>
      </c>
      <c r="R184" s="166"/>
      <c r="S184" s="166" t="s">
        <v>129</v>
      </c>
      <c r="T184" s="166" t="s">
        <v>129</v>
      </c>
      <c r="U184" s="166">
        <v>0.33</v>
      </c>
      <c r="V184" s="166">
        <f>ROUND(E184*U184,2)</f>
        <v>0.33</v>
      </c>
      <c r="W184" s="166"/>
      <c r="X184" s="166" t="s">
        <v>130</v>
      </c>
      <c r="Y184" s="161"/>
      <c r="Z184" s="161"/>
      <c r="AA184" s="161"/>
      <c r="AB184" s="161"/>
      <c r="AC184" s="161"/>
      <c r="AD184" s="161"/>
      <c r="AE184" s="161"/>
      <c r="AF184" s="161"/>
      <c r="AG184" s="161" t="s">
        <v>131</v>
      </c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</row>
    <row r="185" spans="1:60" outlineLevel="1" x14ac:dyDescent="0.2">
      <c r="A185" s="184">
        <v>86</v>
      </c>
      <c r="B185" s="185" t="s">
        <v>358</v>
      </c>
      <c r="C185" s="193" t="s">
        <v>359</v>
      </c>
      <c r="D185" s="186" t="s">
        <v>137</v>
      </c>
      <c r="E185" s="187">
        <v>0.5</v>
      </c>
      <c r="F185" s="188"/>
      <c r="G185" s="189">
        <f>ROUND(E185*F185,2)</f>
        <v>0</v>
      </c>
      <c r="H185" s="166">
        <v>0</v>
      </c>
      <c r="I185" s="166">
        <f>ROUND(E185*H185,2)</f>
        <v>0</v>
      </c>
      <c r="J185" s="166">
        <v>161</v>
      </c>
      <c r="K185" s="166">
        <f>ROUND(E185*J185,2)</f>
        <v>80.5</v>
      </c>
      <c r="L185" s="166">
        <v>15</v>
      </c>
      <c r="M185" s="166">
        <f>G185*(1+L185/100)</f>
        <v>0</v>
      </c>
      <c r="N185" s="166">
        <v>0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129</v>
      </c>
      <c r="T185" s="166" t="s">
        <v>129</v>
      </c>
      <c r="U185" s="166">
        <v>0.35</v>
      </c>
      <c r="V185" s="166">
        <f>ROUND(E185*U185,2)</f>
        <v>0.18</v>
      </c>
      <c r="W185" s="166"/>
      <c r="X185" s="166" t="s">
        <v>130</v>
      </c>
      <c r="Y185" s="161"/>
      <c r="Z185" s="161"/>
      <c r="AA185" s="161"/>
      <c r="AB185" s="161"/>
      <c r="AC185" s="161"/>
      <c r="AD185" s="161"/>
      <c r="AE185" s="161"/>
      <c r="AF185" s="161"/>
      <c r="AG185" s="161" t="s">
        <v>131</v>
      </c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</row>
    <row r="186" spans="1:60" ht="22.5" outlineLevel="1" x14ac:dyDescent="0.2">
      <c r="A186" s="184">
        <v>87</v>
      </c>
      <c r="B186" s="185" t="s">
        <v>360</v>
      </c>
      <c r="C186" s="193" t="s">
        <v>361</v>
      </c>
      <c r="D186" s="186" t="s">
        <v>230</v>
      </c>
      <c r="E186" s="187">
        <v>1</v>
      </c>
      <c r="F186" s="188"/>
      <c r="G186" s="189">
        <f>ROUND(E186*F186,2)</f>
        <v>0</v>
      </c>
      <c r="H186" s="166">
        <v>0</v>
      </c>
      <c r="I186" s="166">
        <f>ROUND(E186*H186,2)</f>
        <v>0</v>
      </c>
      <c r="J186" s="166">
        <v>230</v>
      </c>
      <c r="K186" s="166">
        <f>ROUND(E186*J186,2)</f>
        <v>230</v>
      </c>
      <c r="L186" s="166">
        <v>15</v>
      </c>
      <c r="M186" s="166">
        <f>G186*(1+L186/100)</f>
        <v>0</v>
      </c>
      <c r="N186" s="166">
        <v>0</v>
      </c>
      <c r="O186" s="166">
        <f>ROUND(E186*N186,2)</f>
        <v>0</v>
      </c>
      <c r="P186" s="166">
        <v>0</v>
      </c>
      <c r="Q186" s="166">
        <f>ROUND(E186*P186,2)</f>
        <v>0</v>
      </c>
      <c r="R186" s="166"/>
      <c r="S186" s="166" t="s">
        <v>129</v>
      </c>
      <c r="T186" s="166" t="s">
        <v>129</v>
      </c>
      <c r="U186" s="166">
        <v>0.5</v>
      </c>
      <c r="V186" s="166">
        <f>ROUND(E186*U186,2)</f>
        <v>0.5</v>
      </c>
      <c r="W186" s="166"/>
      <c r="X186" s="166" t="s">
        <v>130</v>
      </c>
      <c r="Y186" s="161"/>
      <c r="Z186" s="161"/>
      <c r="AA186" s="161"/>
      <c r="AB186" s="161"/>
      <c r="AC186" s="161"/>
      <c r="AD186" s="161"/>
      <c r="AE186" s="161"/>
      <c r="AF186" s="161"/>
      <c r="AG186" s="161" t="s">
        <v>131</v>
      </c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</row>
    <row r="187" spans="1:60" ht="22.5" outlineLevel="1" x14ac:dyDescent="0.2">
      <c r="A187" s="184">
        <v>88</v>
      </c>
      <c r="B187" s="185" t="s">
        <v>362</v>
      </c>
      <c r="C187" s="193" t="s">
        <v>363</v>
      </c>
      <c r="D187" s="186" t="s">
        <v>230</v>
      </c>
      <c r="E187" s="187">
        <v>1</v>
      </c>
      <c r="F187" s="188"/>
      <c r="G187" s="189">
        <f>ROUND(E187*F187,2)</f>
        <v>0</v>
      </c>
      <c r="H187" s="166">
        <v>0</v>
      </c>
      <c r="I187" s="166">
        <f>ROUND(E187*H187,2)</f>
        <v>0</v>
      </c>
      <c r="J187" s="166">
        <v>197</v>
      </c>
      <c r="K187" s="166">
        <f>ROUND(E187*J187,2)</f>
        <v>197</v>
      </c>
      <c r="L187" s="166">
        <v>15</v>
      </c>
      <c r="M187" s="166">
        <f>G187*(1+L187/100)</f>
        <v>0</v>
      </c>
      <c r="N187" s="166">
        <v>0</v>
      </c>
      <c r="O187" s="166">
        <f>ROUND(E187*N187,2)</f>
        <v>0</v>
      </c>
      <c r="P187" s="166">
        <v>1.489E-2</v>
      </c>
      <c r="Q187" s="166">
        <f>ROUND(E187*P187,2)</f>
        <v>0.01</v>
      </c>
      <c r="R187" s="166"/>
      <c r="S187" s="166" t="s">
        <v>129</v>
      </c>
      <c r="T187" s="166" t="s">
        <v>129</v>
      </c>
      <c r="U187" s="166">
        <v>0.42899999999999999</v>
      </c>
      <c r="V187" s="166">
        <f>ROUND(E187*U187,2)</f>
        <v>0.43</v>
      </c>
      <c r="W187" s="166"/>
      <c r="X187" s="166" t="s">
        <v>130</v>
      </c>
      <c r="Y187" s="161"/>
      <c r="Z187" s="161"/>
      <c r="AA187" s="161"/>
      <c r="AB187" s="161"/>
      <c r="AC187" s="161"/>
      <c r="AD187" s="161"/>
      <c r="AE187" s="161"/>
      <c r="AF187" s="161"/>
      <c r="AG187" s="161" t="s">
        <v>131</v>
      </c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</row>
    <row r="188" spans="1:60" outlineLevel="1" x14ac:dyDescent="0.2">
      <c r="A188" s="184">
        <v>89</v>
      </c>
      <c r="B188" s="185" t="s">
        <v>364</v>
      </c>
      <c r="C188" s="193" t="s">
        <v>365</v>
      </c>
      <c r="D188" s="186" t="s">
        <v>137</v>
      </c>
      <c r="E188" s="187">
        <v>0.5</v>
      </c>
      <c r="F188" s="188"/>
      <c r="G188" s="189">
        <f>ROUND(E188*F188,2)</f>
        <v>0</v>
      </c>
      <c r="H188" s="166">
        <v>142</v>
      </c>
      <c r="I188" s="166">
        <f>ROUND(E188*H188,2)</f>
        <v>71</v>
      </c>
      <c r="J188" s="166">
        <v>0</v>
      </c>
      <c r="K188" s="166">
        <f>ROUND(E188*J188,2)</f>
        <v>0</v>
      </c>
      <c r="L188" s="166">
        <v>15</v>
      </c>
      <c r="M188" s="166">
        <f>G188*(1+L188/100)</f>
        <v>0</v>
      </c>
      <c r="N188" s="166">
        <v>4.8000000000000001E-4</v>
      </c>
      <c r="O188" s="166">
        <f>ROUND(E188*N188,2)</f>
        <v>0</v>
      </c>
      <c r="P188" s="166">
        <v>0</v>
      </c>
      <c r="Q188" s="166">
        <f>ROUND(E188*P188,2)</f>
        <v>0</v>
      </c>
      <c r="R188" s="166"/>
      <c r="S188" s="166" t="s">
        <v>194</v>
      </c>
      <c r="T188" s="166" t="s">
        <v>145</v>
      </c>
      <c r="U188" s="166">
        <v>0</v>
      </c>
      <c r="V188" s="166">
        <f>ROUND(E188*U188,2)</f>
        <v>0</v>
      </c>
      <c r="W188" s="166"/>
      <c r="X188" s="166" t="s">
        <v>336</v>
      </c>
      <c r="Y188" s="161"/>
      <c r="Z188" s="161"/>
      <c r="AA188" s="161"/>
      <c r="AB188" s="161"/>
      <c r="AC188" s="161"/>
      <c r="AD188" s="161"/>
      <c r="AE188" s="161"/>
      <c r="AF188" s="161"/>
      <c r="AG188" s="161" t="s">
        <v>337</v>
      </c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</row>
    <row r="189" spans="1:60" ht="22.5" outlineLevel="1" x14ac:dyDescent="0.2">
      <c r="A189" s="184">
        <v>90</v>
      </c>
      <c r="B189" s="185" t="s">
        <v>366</v>
      </c>
      <c r="C189" s="193" t="s">
        <v>367</v>
      </c>
      <c r="D189" s="186" t="s">
        <v>230</v>
      </c>
      <c r="E189" s="187">
        <v>1</v>
      </c>
      <c r="F189" s="188"/>
      <c r="G189" s="189">
        <f>ROUND(E189*F189,2)</f>
        <v>0</v>
      </c>
      <c r="H189" s="166">
        <v>544</v>
      </c>
      <c r="I189" s="166">
        <f>ROUND(E189*H189,2)</f>
        <v>544</v>
      </c>
      <c r="J189" s="166">
        <v>0</v>
      </c>
      <c r="K189" s="166">
        <f>ROUND(E189*J189,2)</f>
        <v>0</v>
      </c>
      <c r="L189" s="166">
        <v>15</v>
      </c>
      <c r="M189" s="166">
        <f>G189*(1+L189/100)</f>
        <v>0</v>
      </c>
      <c r="N189" s="166">
        <v>5.9000000000000003E-4</v>
      </c>
      <c r="O189" s="166">
        <f>ROUND(E189*N189,2)</f>
        <v>0</v>
      </c>
      <c r="P189" s="166">
        <v>0</v>
      </c>
      <c r="Q189" s="166">
        <f>ROUND(E189*P189,2)</f>
        <v>0</v>
      </c>
      <c r="R189" s="166" t="s">
        <v>342</v>
      </c>
      <c r="S189" s="166" t="s">
        <v>129</v>
      </c>
      <c r="T189" s="166" t="s">
        <v>129</v>
      </c>
      <c r="U189" s="166">
        <v>0</v>
      </c>
      <c r="V189" s="166">
        <f>ROUND(E189*U189,2)</f>
        <v>0</v>
      </c>
      <c r="W189" s="166"/>
      <c r="X189" s="166" t="s">
        <v>336</v>
      </c>
      <c r="Y189" s="161"/>
      <c r="Z189" s="161"/>
      <c r="AA189" s="161"/>
      <c r="AB189" s="161"/>
      <c r="AC189" s="161"/>
      <c r="AD189" s="161"/>
      <c r="AE189" s="161"/>
      <c r="AF189" s="161"/>
      <c r="AG189" s="161" t="s">
        <v>337</v>
      </c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</row>
    <row r="190" spans="1:60" outlineLevel="1" x14ac:dyDescent="0.2">
      <c r="A190" s="184">
        <v>91</v>
      </c>
      <c r="B190" s="185" t="s">
        <v>368</v>
      </c>
      <c r="C190" s="193" t="s">
        <v>369</v>
      </c>
      <c r="D190" s="186" t="s">
        <v>0</v>
      </c>
      <c r="E190" s="187">
        <v>14.145</v>
      </c>
      <c r="F190" s="188"/>
      <c r="G190" s="189">
        <f>ROUND(E190*F190,2)</f>
        <v>0</v>
      </c>
      <c r="H190" s="166">
        <v>0</v>
      </c>
      <c r="I190" s="166">
        <f>ROUND(E190*H190,2)</f>
        <v>0</v>
      </c>
      <c r="J190" s="166">
        <v>0.54</v>
      </c>
      <c r="K190" s="166">
        <f>ROUND(E190*J190,2)</f>
        <v>7.64</v>
      </c>
      <c r="L190" s="166">
        <v>15</v>
      </c>
      <c r="M190" s="166">
        <f>G190*(1+L190/100)</f>
        <v>0</v>
      </c>
      <c r="N190" s="166">
        <v>0</v>
      </c>
      <c r="O190" s="166">
        <f>ROUND(E190*N190,2)</f>
        <v>0</v>
      </c>
      <c r="P190" s="166">
        <v>0</v>
      </c>
      <c r="Q190" s="166">
        <f>ROUND(E190*P190,2)</f>
        <v>0</v>
      </c>
      <c r="R190" s="166"/>
      <c r="S190" s="166" t="s">
        <v>129</v>
      </c>
      <c r="T190" s="166" t="s">
        <v>129</v>
      </c>
      <c r="U190" s="166">
        <v>0</v>
      </c>
      <c r="V190" s="166">
        <f>ROUND(E190*U190,2)</f>
        <v>0</v>
      </c>
      <c r="W190" s="166"/>
      <c r="X190" s="166" t="s">
        <v>238</v>
      </c>
      <c r="Y190" s="161"/>
      <c r="Z190" s="161"/>
      <c r="AA190" s="161"/>
      <c r="AB190" s="161"/>
      <c r="AC190" s="161"/>
      <c r="AD190" s="161"/>
      <c r="AE190" s="161"/>
      <c r="AF190" s="161"/>
      <c r="AG190" s="161" t="s">
        <v>239</v>
      </c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</row>
    <row r="191" spans="1:60" x14ac:dyDescent="0.2">
      <c r="A191" s="172" t="s">
        <v>124</v>
      </c>
      <c r="B191" s="173" t="s">
        <v>78</v>
      </c>
      <c r="C191" s="190" t="s">
        <v>79</v>
      </c>
      <c r="D191" s="174"/>
      <c r="E191" s="175"/>
      <c r="F191" s="176"/>
      <c r="G191" s="177">
        <f>SUMIF(AG192:AG211,"&lt;&gt;NOR",G192:G211)</f>
        <v>0</v>
      </c>
      <c r="H191" s="171"/>
      <c r="I191" s="171">
        <f>SUM(I192:I211)</f>
        <v>0</v>
      </c>
      <c r="J191" s="171"/>
      <c r="K191" s="171">
        <f>SUM(K192:K211)</f>
        <v>53155.060000000005</v>
      </c>
      <c r="L191" s="171"/>
      <c r="M191" s="171">
        <f>SUM(M192:M211)</f>
        <v>0</v>
      </c>
      <c r="N191" s="171"/>
      <c r="O191" s="171">
        <f>SUM(O192:O211)</f>
        <v>0</v>
      </c>
      <c r="P191" s="171"/>
      <c r="Q191" s="171">
        <f>SUM(Q192:Q211)</f>
        <v>0.01</v>
      </c>
      <c r="R191" s="171"/>
      <c r="S191" s="171"/>
      <c r="T191" s="171"/>
      <c r="U191" s="171"/>
      <c r="V191" s="171">
        <f>SUM(V192:V211)</f>
        <v>7.9799999999999995</v>
      </c>
      <c r="W191" s="171"/>
      <c r="X191" s="171"/>
      <c r="AG191" t="s">
        <v>125</v>
      </c>
    </row>
    <row r="192" spans="1:60" ht="22.5" outlineLevel="1" x14ac:dyDescent="0.2">
      <c r="A192" s="184">
        <v>92</v>
      </c>
      <c r="B192" s="185" t="s">
        <v>370</v>
      </c>
      <c r="C192" s="193" t="s">
        <v>371</v>
      </c>
      <c r="D192" s="186" t="s">
        <v>230</v>
      </c>
      <c r="E192" s="187">
        <v>3</v>
      </c>
      <c r="F192" s="188"/>
      <c r="G192" s="189">
        <f>ROUND(E192*F192,2)</f>
        <v>0</v>
      </c>
      <c r="H192" s="166">
        <v>0</v>
      </c>
      <c r="I192" s="166">
        <f>ROUND(E192*H192,2)</f>
        <v>0</v>
      </c>
      <c r="J192" s="166">
        <v>739</v>
      </c>
      <c r="K192" s="166">
        <f>ROUND(E192*J192,2)</f>
        <v>2217</v>
      </c>
      <c r="L192" s="166">
        <v>15</v>
      </c>
      <c r="M192" s="166">
        <f>G192*(1+L192/100)</f>
        <v>0</v>
      </c>
      <c r="N192" s="166">
        <v>0</v>
      </c>
      <c r="O192" s="166">
        <f>ROUND(E192*N192,2)</f>
        <v>0</v>
      </c>
      <c r="P192" s="166">
        <v>0</v>
      </c>
      <c r="Q192" s="166">
        <f>ROUND(E192*P192,2)</f>
        <v>0</v>
      </c>
      <c r="R192" s="166"/>
      <c r="S192" s="166" t="s">
        <v>129</v>
      </c>
      <c r="T192" s="166" t="s">
        <v>145</v>
      </c>
      <c r="U192" s="166">
        <v>1.45</v>
      </c>
      <c r="V192" s="166">
        <f>ROUND(E192*U192,2)</f>
        <v>4.3499999999999996</v>
      </c>
      <c r="W192" s="166"/>
      <c r="X192" s="166" t="s">
        <v>130</v>
      </c>
      <c r="Y192" s="161"/>
      <c r="Z192" s="161"/>
      <c r="AA192" s="161"/>
      <c r="AB192" s="161"/>
      <c r="AC192" s="161"/>
      <c r="AD192" s="161"/>
      <c r="AE192" s="161"/>
      <c r="AF192" s="161"/>
      <c r="AG192" s="161" t="s">
        <v>131</v>
      </c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</row>
    <row r="193" spans="1:60" outlineLevel="1" x14ac:dyDescent="0.2">
      <c r="A193" s="184">
        <v>93</v>
      </c>
      <c r="B193" s="185" t="s">
        <v>372</v>
      </c>
      <c r="C193" s="193" t="s">
        <v>373</v>
      </c>
      <c r="D193" s="186" t="s">
        <v>230</v>
      </c>
      <c r="E193" s="187">
        <v>3</v>
      </c>
      <c r="F193" s="188"/>
      <c r="G193" s="189">
        <f>ROUND(E193*F193,2)</f>
        <v>0</v>
      </c>
      <c r="H193" s="166">
        <v>0</v>
      </c>
      <c r="I193" s="166">
        <f>ROUND(E193*H193,2)</f>
        <v>0</v>
      </c>
      <c r="J193" s="166">
        <v>50.6</v>
      </c>
      <c r="K193" s="166">
        <f>ROUND(E193*J193,2)</f>
        <v>151.80000000000001</v>
      </c>
      <c r="L193" s="166">
        <v>15</v>
      </c>
      <c r="M193" s="166">
        <f>G193*(1+L193/100)</f>
        <v>0</v>
      </c>
      <c r="N193" s="166">
        <v>0</v>
      </c>
      <c r="O193" s="166">
        <f>ROUND(E193*N193,2)</f>
        <v>0</v>
      </c>
      <c r="P193" s="166">
        <v>1.8E-3</v>
      </c>
      <c r="Q193" s="166">
        <f>ROUND(E193*P193,2)</f>
        <v>0.01</v>
      </c>
      <c r="R193" s="166"/>
      <c r="S193" s="166" t="s">
        <v>129</v>
      </c>
      <c r="T193" s="166" t="s">
        <v>129</v>
      </c>
      <c r="U193" s="166">
        <v>0.11</v>
      </c>
      <c r="V193" s="166">
        <f>ROUND(E193*U193,2)</f>
        <v>0.33</v>
      </c>
      <c r="W193" s="166"/>
      <c r="X193" s="166" t="s">
        <v>130</v>
      </c>
      <c r="Y193" s="161"/>
      <c r="Z193" s="161"/>
      <c r="AA193" s="161"/>
      <c r="AB193" s="161"/>
      <c r="AC193" s="161"/>
      <c r="AD193" s="161"/>
      <c r="AE193" s="161"/>
      <c r="AF193" s="161"/>
      <c r="AG193" s="161" t="s">
        <v>131</v>
      </c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</row>
    <row r="194" spans="1:60" ht="22.5" outlineLevel="1" x14ac:dyDescent="0.2">
      <c r="A194" s="184">
        <v>94</v>
      </c>
      <c r="B194" s="185" t="s">
        <v>374</v>
      </c>
      <c r="C194" s="193" t="s">
        <v>375</v>
      </c>
      <c r="D194" s="186" t="s">
        <v>230</v>
      </c>
      <c r="E194" s="187">
        <v>3</v>
      </c>
      <c r="F194" s="188"/>
      <c r="G194" s="189">
        <f>ROUND(E194*F194,2)</f>
        <v>0</v>
      </c>
      <c r="H194" s="166">
        <v>0</v>
      </c>
      <c r="I194" s="166">
        <f>ROUND(E194*H194,2)</f>
        <v>0</v>
      </c>
      <c r="J194" s="166">
        <v>555</v>
      </c>
      <c r="K194" s="166">
        <f>ROUND(E194*J194,2)</f>
        <v>1665</v>
      </c>
      <c r="L194" s="166">
        <v>15</v>
      </c>
      <c r="M194" s="166">
        <f>G194*(1+L194/100)</f>
        <v>0</v>
      </c>
      <c r="N194" s="166">
        <v>0</v>
      </c>
      <c r="O194" s="166">
        <f>ROUND(E194*N194,2)</f>
        <v>0</v>
      </c>
      <c r="P194" s="166">
        <v>0</v>
      </c>
      <c r="Q194" s="166">
        <f>ROUND(E194*P194,2)</f>
        <v>0</v>
      </c>
      <c r="R194" s="166"/>
      <c r="S194" s="166" t="s">
        <v>129</v>
      </c>
      <c r="T194" s="166" t="s">
        <v>129</v>
      </c>
      <c r="U194" s="166">
        <v>1.1000000000000001</v>
      </c>
      <c r="V194" s="166">
        <f>ROUND(E194*U194,2)</f>
        <v>3.3</v>
      </c>
      <c r="W194" s="166"/>
      <c r="X194" s="166" t="s">
        <v>130</v>
      </c>
      <c r="Y194" s="161"/>
      <c r="Z194" s="161"/>
      <c r="AA194" s="161"/>
      <c r="AB194" s="161"/>
      <c r="AC194" s="161"/>
      <c r="AD194" s="161"/>
      <c r="AE194" s="161"/>
      <c r="AF194" s="161"/>
      <c r="AG194" s="161" t="s">
        <v>131</v>
      </c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</row>
    <row r="195" spans="1:60" ht="45" outlineLevel="1" x14ac:dyDescent="0.2">
      <c r="A195" s="184">
        <v>95</v>
      </c>
      <c r="B195" s="185" t="s">
        <v>376</v>
      </c>
      <c r="C195" s="193" t="s">
        <v>377</v>
      </c>
      <c r="D195" s="186" t="s">
        <v>230</v>
      </c>
      <c r="E195" s="187">
        <v>1</v>
      </c>
      <c r="F195" s="188"/>
      <c r="G195" s="189">
        <f>ROUND(E195*F195,2)</f>
        <v>0</v>
      </c>
      <c r="H195" s="166">
        <v>0</v>
      </c>
      <c r="I195" s="166">
        <f>ROUND(E195*H195,2)</f>
        <v>0</v>
      </c>
      <c r="J195" s="166">
        <v>5279</v>
      </c>
      <c r="K195" s="166">
        <f>ROUND(E195*J195,2)</f>
        <v>5279</v>
      </c>
      <c r="L195" s="166">
        <v>15</v>
      </c>
      <c r="M195" s="166">
        <f>G195*(1+L195/100)</f>
        <v>0</v>
      </c>
      <c r="N195" s="166">
        <v>0</v>
      </c>
      <c r="O195" s="166">
        <f>ROUND(E195*N195,2)</f>
        <v>0</v>
      </c>
      <c r="P195" s="166">
        <v>0</v>
      </c>
      <c r="Q195" s="166">
        <f>ROUND(E195*P195,2)</f>
        <v>0</v>
      </c>
      <c r="R195" s="166"/>
      <c r="S195" s="166" t="s">
        <v>194</v>
      </c>
      <c r="T195" s="166" t="s">
        <v>145</v>
      </c>
      <c r="U195" s="166">
        <v>0</v>
      </c>
      <c r="V195" s="166">
        <f>ROUND(E195*U195,2)</f>
        <v>0</v>
      </c>
      <c r="W195" s="166"/>
      <c r="X195" s="166" t="s">
        <v>130</v>
      </c>
      <c r="Y195" s="161"/>
      <c r="Z195" s="161"/>
      <c r="AA195" s="161"/>
      <c r="AB195" s="161"/>
      <c r="AC195" s="161"/>
      <c r="AD195" s="161"/>
      <c r="AE195" s="161"/>
      <c r="AF195" s="161"/>
      <c r="AG195" s="161" t="s">
        <v>131</v>
      </c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</row>
    <row r="196" spans="1:60" outlineLevel="1" x14ac:dyDescent="0.2">
      <c r="A196" s="184">
        <v>96</v>
      </c>
      <c r="B196" s="185" t="s">
        <v>378</v>
      </c>
      <c r="C196" s="193" t="s">
        <v>379</v>
      </c>
      <c r="D196" s="186" t="s">
        <v>230</v>
      </c>
      <c r="E196" s="187">
        <v>1</v>
      </c>
      <c r="F196" s="188"/>
      <c r="G196" s="189">
        <f>ROUND(E196*F196,2)</f>
        <v>0</v>
      </c>
      <c r="H196" s="166">
        <v>0</v>
      </c>
      <c r="I196" s="166">
        <f>ROUND(E196*H196,2)</f>
        <v>0</v>
      </c>
      <c r="J196" s="166">
        <v>2500</v>
      </c>
      <c r="K196" s="166">
        <f>ROUND(E196*J196,2)</f>
        <v>2500</v>
      </c>
      <c r="L196" s="166">
        <v>15</v>
      </c>
      <c r="M196" s="166">
        <f>G196*(1+L196/100)</f>
        <v>0</v>
      </c>
      <c r="N196" s="166">
        <v>0</v>
      </c>
      <c r="O196" s="166">
        <f>ROUND(E196*N196,2)</f>
        <v>0</v>
      </c>
      <c r="P196" s="166">
        <v>0</v>
      </c>
      <c r="Q196" s="166">
        <f>ROUND(E196*P196,2)</f>
        <v>0</v>
      </c>
      <c r="R196" s="166"/>
      <c r="S196" s="166" t="s">
        <v>194</v>
      </c>
      <c r="T196" s="166" t="s">
        <v>145</v>
      </c>
      <c r="U196" s="166">
        <v>0</v>
      </c>
      <c r="V196" s="166">
        <f>ROUND(E196*U196,2)</f>
        <v>0</v>
      </c>
      <c r="W196" s="166"/>
      <c r="X196" s="166" t="s">
        <v>197</v>
      </c>
      <c r="Y196" s="161"/>
      <c r="Z196" s="161"/>
      <c r="AA196" s="161"/>
      <c r="AB196" s="161"/>
      <c r="AC196" s="161"/>
      <c r="AD196" s="161"/>
      <c r="AE196" s="161"/>
      <c r="AF196" s="161"/>
      <c r="AG196" s="161" t="s">
        <v>198</v>
      </c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</row>
    <row r="197" spans="1:60" ht="22.5" outlineLevel="1" x14ac:dyDescent="0.2">
      <c r="A197" s="184">
        <v>97</v>
      </c>
      <c r="B197" s="185" t="s">
        <v>380</v>
      </c>
      <c r="C197" s="193" t="s">
        <v>381</v>
      </c>
      <c r="D197" s="186" t="s">
        <v>251</v>
      </c>
      <c r="E197" s="187">
        <v>1</v>
      </c>
      <c r="F197" s="188"/>
      <c r="G197" s="189">
        <f>ROUND(E197*F197,2)</f>
        <v>0</v>
      </c>
      <c r="H197" s="166">
        <v>0</v>
      </c>
      <c r="I197" s="166">
        <f>ROUND(E197*H197,2)</f>
        <v>0</v>
      </c>
      <c r="J197" s="166">
        <v>4000</v>
      </c>
      <c r="K197" s="166">
        <f>ROUND(E197*J197,2)</f>
        <v>4000</v>
      </c>
      <c r="L197" s="166">
        <v>15</v>
      </c>
      <c r="M197" s="166">
        <f>G197*(1+L197/100)</f>
        <v>0</v>
      </c>
      <c r="N197" s="166">
        <v>0</v>
      </c>
      <c r="O197" s="166">
        <f>ROUND(E197*N197,2)</f>
        <v>0</v>
      </c>
      <c r="P197" s="166">
        <v>0</v>
      </c>
      <c r="Q197" s="166">
        <f>ROUND(E197*P197,2)</f>
        <v>0</v>
      </c>
      <c r="R197" s="166"/>
      <c r="S197" s="166" t="s">
        <v>194</v>
      </c>
      <c r="T197" s="166" t="s">
        <v>145</v>
      </c>
      <c r="U197" s="166">
        <v>0</v>
      </c>
      <c r="V197" s="166">
        <f>ROUND(E197*U197,2)</f>
        <v>0</v>
      </c>
      <c r="W197" s="166"/>
      <c r="X197" s="166" t="s">
        <v>197</v>
      </c>
      <c r="Y197" s="161"/>
      <c r="Z197" s="161"/>
      <c r="AA197" s="161"/>
      <c r="AB197" s="161"/>
      <c r="AC197" s="161"/>
      <c r="AD197" s="161"/>
      <c r="AE197" s="161"/>
      <c r="AF197" s="161"/>
      <c r="AG197" s="161" t="s">
        <v>198</v>
      </c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</row>
    <row r="198" spans="1:60" ht="22.5" outlineLevel="1" x14ac:dyDescent="0.2">
      <c r="A198" s="178">
        <v>98</v>
      </c>
      <c r="B198" s="179" t="s">
        <v>382</v>
      </c>
      <c r="C198" s="191" t="s">
        <v>383</v>
      </c>
      <c r="D198" s="180" t="s">
        <v>137</v>
      </c>
      <c r="E198" s="181">
        <v>2.2000000000000002</v>
      </c>
      <c r="F198" s="182"/>
      <c r="G198" s="183">
        <f>ROUND(E198*F198,2)</f>
        <v>0</v>
      </c>
      <c r="H198" s="166">
        <v>0</v>
      </c>
      <c r="I198" s="166">
        <f>ROUND(E198*H198,2)</f>
        <v>0</v>
      </c>
      <c r="J198" s="166">
        <v>16500</v>
      </c>
      <c r="K198" s="166">
        <f>ROUND(E198*J198,2)</f>
        <v>36300</v>
      </c>
      <c r="L198" s="166">
        <v>15</v>
      </c>
      <c r="M198" s="166">
        <f>G198*(1+L198/100)</f>
        <v>0</v>
      </c>
      <c r="N198" s="166">
        <v>0</v>
      </c>
      <c r="O198" s="166">
        <f>ROUND(E198*N198,2)</f>
        <v>0</v>
      </c>
      <c r="P198" s="166">
        <v>0</v>
      </c>
      <c r="Q198" s="166">
        <f>ROUND(E198*P198,2)</f>
        <v>0</v>
      </c>
      <c r="R198" s="166"/>
      <c r="S198" s="166" t="s">
        <v>194</v>
      </c>
      <c r="T198" s="166" t="s">
        <v>145</v>
      </c>
      <c r="U198" s="166">
        <v>0</v>
      </c>
      <c r="V198" s="166">
        <f>ROUND(E198*U198,2)</f>
        <v>0</v>
      </c>
      <c r="W198" s="166"/>
      <c r="X198" s="166" t="s">
        <v>197</v>
      </c>
      <c r="Y198" s="161"/>
      <c r="Z198" s="161"/>
      <c r="AA198" s="161"/>
      <c r="AB198" s="161"/>
      <c r="AC198" s="161"/>
      <c r="AD198" s="161"/>
      <c r="AE198" s="161"/>
      <c r="AF198" s="161"/>
      <c r="AG198" s="161" t="s">
        <v>198</v>
      </c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</row>
    <row r="199" spans="1:60" ht="22.5" outlineLevel="1" x14ac:dyDescent="0.2">
      <c r="A199" s="164"/>
      <c r="B199" s="165"/>
      <c r="C199" s="192" t="s">
        <v>384</v>
      </c>
      <c r="D199" s="167"/>
      <c r="E199" s="168">
        <v>2.2000000000000002</v>
      </c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1"/>
      <c r="Z199" s="161"/>
      <c r="AA199" s="161"/>
      <c r="AB199" s="161"/>
      <c r="AC199" s="161"/>
      <c r="AD199" s="161"/>
      <c r="AE199" s="161"/>
      <c r="AF199" s="161"/>
      <c r="AG199" s="161" t="s">
        <v>133</v>
      </c>
      <c r="AH199" s="161">
        <v>0</v>
      </c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</row>
    <row r="200" spans="1:60" outlineLevel="1" x14ac:dyDescent="0.2">
      <c r="A200" s="164"/>
      <c r="B200" s="165"/>
      <c r="C200" s="192" t="s">
        <v>385</v>
      </c>
      <c r="D200" s="167"/>
      <c r="E200" s="168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1"/>
      <c r="Z200" s="161"/>
      <c r="AA200" s="161"/>
      <c r="AB200" s="161"/>
      <c r="AC200" s="161"/>
      <c r="AD200" s="161"/>
      <c r="AE200" s="161"/>
      <c r="AF200" s="161"/>
      <c r="AG200" s="161" t="s">
        <v>133</v>
      </c>
      <c r="AH200" s="161">
        <v>0</v>
      </c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</row>
    <row r="201" spans="1:60" outlineLevel="1" x14ac:dyDescent="0.2">
      <c r="A201" s="164"/>
      <c r="B201" s="165"/>
      <c r="C201" s="192" t="s">
        <v>386</v>
      </c>
      <c r="D201" s="167"/>
      <c r="E201" s="168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1"/>
      <c r="Z201" s="161"/>
      <c r="AA201" s="161"/>
      <c r="AB201" s="161"/>
      <c r="AC201" s="161"/>
      <c r="AD201" s="161"/>
      <c r="AE201" s="161"/>
      <c r="AF201" s="161"/>
      <c r="AG201" s="161" t="s">
        <v>133</v>
      </c>
      <c r="AH201" s="161">
        <v>0</v>
      </c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</row>
    <row r="202" spans="1:60" ht="22.5" outlineLevel="1" x14ac:dyDescent="0.2">
      <c r="A202" s="164"/>
      <c r="B202" s="165"/>
      <c r="C202" s="192" t="s">
        <v>387</v>
      </c>
      <c r="D202" s="167"/>
      <c r="E202" s="168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1"/>
      <c r="Z202" s="161"/>
      <c r="AA202" s="161"/>
      <c r="AB202" s="161"/>
      <c r="AC202" s="161"/>
      <c r="AD202" s="161"/>
      <c r="AE202" s="161"/>
      <c r="AF202" s="161"/>
      <c r="AG202" s="161" t="s">
        <v>133</v>
      </c>
      <c r="AH202" s="161">
        <v>0</v>
      </c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</row>
    <row r="203" spans="1:60" outlineLevel="1" x14ac:dyDescent="0.2">
      <c r="A203" s="164"/>
      <c r="B203" s="165"/>
      <c r="C203" s="192" t="s">
        <v>388</v>
      </c>
      <c r="D203" s="167"/>
      <c r="E203" s="168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1"/>
      <c r="Z203" s="161"/>
      <c r="AA203" s="161"/>
      <c r="AB203" s="161"/>
      <c r="AC203" s="161"/>
      <c r="AD203" s="161"/>
      <c r="AE203" s="161"/>
      <c r="AF203" s="161"/>
      <c r="AG203" s="161" t="s">
        <v>133</v>
      </c>
      <c r="AH203" s="161">
        <v>0</v>
      </c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</row>
    <row r="204" spans="1:60" ht="22.5" outlineLevel="1" x14ac:dyDescent="0.2">
      <c r="A204" s="164"/>
      <c r="B204" s="165"/>
      <c r="C204" s="192" t="s">
        <v>389</v>
      </c>
      <c r="D204" s="167"/>
      <c r="E204" s="168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1"/>
      <c r="Z204" s="161"/>
      <c r="AA204" s="161"/>
      <c r="AB204" s="161"/>
      <c r="AC204" s="161"/>
      <c r="AD204" s="161"/>
      <c r="AE204" s="161"/>
      <c r="AF204" s="161"/>
      <c r="AG204" s="161" t="s">
        <v>133</v>
      </c>
      <c r="AH204" s="161">
        <v>0</v>
      </c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</row>
    <row r="205" spans="1:60" ht="22.5" outlineLevel="1" x14ac:dyDescent="0.2">
      <c r="A205" s="164"/>
      <c r="B205" s="165"/>
      <c r="C205" s="192" t="s">
        <v>390</v>
      </c>
      <c r="D205" s="167"/>
      <c r="E205" s="168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1"/>
      <c r="Z205" s="161"/>
      <c r="AA205" s="161"/>
      <c r="AB205" s="161"/>
      <c r="AC205" s="161"/>
      <c r="AD205" s="161"/>
      <c r="AE205" s="161"/>
      <c r="AF205" s="161"/>
      <c r="AG205" s="161" t="s">
        <v>133</v>
      </c>
      <c r="AH205" s="161">
        <v>0</v>
      </c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</row>
    <row r="206" spans="1:60" outlineLevel="1" x14ac:dyDescent="0.2">
      <c r="A206" s="164"/>
      <c r="B206" s="165"/>
      <c r="C206" s="192" t="s">
        <v>391</v>
      </c>
      <c r="D206" s="167"/>
      <c r="E206" s="168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1"/>
      <c r="Z206" s="161"/>
      <c r="AA206" s="161"/>
      <c r="AB206" s="161"/>
      <c r="AC206" s="161"/>
      <c r="AD206" s="161"/>
      <c r="AE206" s="161"/>
      <c r="AF206" s="161"/>
      <c r="AG206" s="161" t="s">
        <v>133</v>
      </c>
      <c r="AH206" s="161">
        <v>0</v>
      </c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</row>
    <row r="207" spans="1:60" outlineLevel="1" x14ac:dyDescent="0.2">
      <c r="A207" s="164"/>
      <c r="B207" s="165"/>
      <c r="C207" s="192" t="s">
        <v>392</v>
      </c>
      <c r="D207" s="167"/>
      <c r="E207" s="168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1"/>
      <c r="Z207" s="161"/>
      <c r="AA207" s="161"/>
      <c r="AB207" s="161"/>
      <c r="AC207" s="161"/>
      <c r="AD207" s="161"/>
      <c r="AE207" s="161"/>
      <c r="AF207" s="161"/>
      <c r="AG207" s="161" t="s">
        <v>133</v>
      </c>
      <c r="AH207" s="161">
        <v>0</v>
      </c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</row>
    <row r="208" spans="1:60" outlineLevel="1" x14ac:dyDescent="0.2">
      <c r="A208" s="164"/>
      <c r="B208" s="165"/>
      <c r="C208" s="192" t="s">
        <v>393</v>
      </c>
      <c r="D208" s="167"/>
      <c r="E208" s="168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1"/>
      <c r="Z208" s="161"/>
      <c r="AA208" s="161"/>
      <c r="AB208" s="161"/>
      <c r="AC208" s="161"/>
      <c r="AD208" s="161"/>
      <c r="AE208" s="161"/>
      <c r="AF208" s="161"/>
      <c r="AG208" s="161" t="s">
        <v>133</v>
      </c>
      <c r="AH208" s="161">
        <v>0</v>
      </c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</row>
    <row r="209" spans="1:60" ht="22.5" outlineLevel="1" x14ac:dyDescent="0.2">
      <c r="A209" s="164"/>
      <c r="B209" s="165"/>
      <c r="C209" s="192" t="s">
        <v>394</v>
      </c>
      <c r="D209" s="167"/>
      <c r="E209" s="168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1"/>
      <c r="Z209" s="161"/>
      <c r="AA209" s="161"/>
      <c r="AB209" s="161"/>
      <c r="AC209" s="161"/>
      <c r="AD209" s="161"/>
      <c r="AE209" s="161"/>
      <c r="AF209" s="161"/>
      <c r="AG209" s="161" t="s">
        <v>133</v>
      </c>
      <c r="AH209" s="161">
        <v>0</v>
      </c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</row>
    <row r="210" spans="1:60" ht="22.5" outlineLevel="1" x14ac:dyDescent="0.2">
      <c r="A210" s="164"/>
      <c r="B210" s="165"/>
      <c r="C210" s="192" t="s">
        <v>395</v>
      </c>
      <c r="D210" s="167"/>
      <c r="E210" s="168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1"/>
      <c r="Z210" s="161"/>
      <c r="AA210" s="161"/>
      <c r="AB210" s="161"/>
      <c r="AC210" s="161"/>
      <c r="AD210" s="161"/>
      <c r="AE210" s="161"/>
      <c r="AF210" s="161"/>
      <c r="AG210" s="161" t="s">
        <v>133</v>
      </c>
      <c r="AH210" s="161">
        <v>0</v>
      </c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</row>
    <row r="211" spans="1:60" outlineLevel="1" x14ac:dyDescent="0.2">
      <c r="A211" s="184">
        <v>99</v>
      </c>
      <c r="B211" s="185" t="s">
        <v>396</v>
      </c>
      <c r="C211" s="193" t="s">
        <v>397</v>
      </c>
      <c r="D211" s="186" t="s">
        <v>0</v>
      </c>
      <c r="E211" s="187">
        <v>521.12800000000004</v>
      </c>
      <c r="F211" s="188"/>
      <c r="G211" s="189">
        <f>ROUND(E211*F211,2)</f>
        <v>0</v>
      </c>
      <c r="H211" s="166">
        <v>0</v>
      </c>
      <c r="I211" s="166">
        <f>ROUND(E211*H211,2)</f>
        <v>0</v>
      </c>
      <c r="J211" s="166">
        <v>2</v>
      </c>
      <c r="K211" s="166">
        <f>ROUND(E211*J211,2)</f>
        <v>1042.26</v>
      </c>
      <c r="L211" s="166">
        <v>15</v>
      </c>
      <c r="M211" s="166">
        <f>G211*(1+L211/100)</f>
        <v>0</v>
      </c>
      <c r="N211" s="166">
        <v>0</v>
      </c>
      <c r="O211" s="166">
        <f>ROUND(E211*N211,2)</f>
        <v>0</v>
      </c>
      <c r="P211" s="166">
        <v>0</v>
      </c>
      <c r="Q211" s="166">
        <f>ROUND(E211*P211,2)</f>
        <v>0</v>
      </c>
      <c r="R211" s="166"/>
      <c r="S211" s="166" t="s">
        <v>129</v>
      </c>
      <c r="T211" s="166" t="s">
        <v>145</v>
      </c>
      <c r="U211" s="166">
        <v>0</v>
      </c>
      <c r="V211" s="166">
        <f>ROUND(E211*U211,2)</f>
        <v>0</v>
      </c>
      <c r="W211" s="166"/>
      <c r="X211" s="166" t="s">
        <v>238</v>
      </c>
      <c r="Y211" s="161"/>
      <c r="Z211" s="161"/>
      <c r="AA211" s="161"/>
      <c r="AB211" s="161"/>
      <c r="AC211" s="161"/>
      <c r="AD211" s="161"/>
      <c r="AE211" s="161"/>
      <c r="AF211" s="161"/>
      <c r="AG211" s="161" t="s">
        <v>239</v>
      </c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</row>
    <row r="212" spans="1:60" x14ac:dyDescent="0.2">
      <c r="A212" s="172" t="s">
        <v>124</v>
      </c>
      <c r="B212" s="173" t="s">
        <v>80</v>
      </c>
      <c r="C212" s="190" t="s">
        <v>81</v>
      </c>
      <c r="D212" s="174"/>
      <c r="E212" s="175"/>
      <c r="F212" s="176"/>
      <c r="G212" s="177">
        <f>SUMIF(AG213:AG227,"&lt;&gt;NOR",G213:G227)</f>
        <v>0</v>
      </c>
      <c r="H212" s="171"/>
      <c r="I212" s="171">
        <f>SUM(I213:I227)</f>
        <v>2671.91</v>
      </c>
      <c r="J212" s="171"/>
      <c r="K212" s="171">
        <f>SUM(K213:K227)</f>
        <v>2746.83</v>
      </c>
      <c r="L212" s="171"/>
      <c r="M212" s="171">
        <f>SUM(M213:M227)</f>
        <v>0</v>
      </c>
      <c r="N212" s="171"/>
      <c r="O212" s="171">
        <f>SUM(O213:O227)</f>
        <v>0.02</v>
      </c>
      <c r="P212" s="171"/>
      <c r="Q212" s="171">
        <f>SUM(Q213:Q227)</f>
        <v>0</v>
      </c>
      <c r="R212" s="171"/>
      <c r="S212" s="171"/>
      <c r="T212" s="171"/>
      <c r="U212" s="171"/>
      <c r="V212" s="171">
        <f>SUM(V213:V227)</f>
        <v>4.7900000000000009</v>
      </c>
      <c r="W212" s="171"/>
      <c r="X212" s="171"/>
      <c r="AG212" t="s">
        <v>125</v>
      </c>
    </row>
    <row r="213" spans="1:60" ht="22.5" outlineLevel="1" x14ac:dyDescent="0.2">
      <c r="A213" s="178">
        <v>100</v>
      </c>
      <c r="B213" s="179" t="s">
        <v>398</v>
      </c>
      <c r="C213" s="191" t="s">
        <v>399</v>
      </c>
      <c r="D213" s="180" t="s">
        <v>128</v>
      </c>
      <c r="E213" s="181">
        <v>3.74</v>
      </c>
      <c r="F213" s="182"/>
      <c r="G213" s="183">
        <f>ROUND(E213*F213,2)</f>
        <v>0</v>
      </c>
      <c r="H213" s="166">
        <v>0</v>
      </c>
      <c r="I213" s="166">
        <f>ROUND(E213*H213,2)</f>
        <v>0</v>
      </c>
      <c r="J213" s="166">
        <v>7.1</v>
      </c>
      <c r="K213" s="166">
        <f>ROUND(E213*J213,2)</f>
        <v>26.55</v>
      </c>
      <c r="L213" s="166">
        <v>15</v>
      </c>
      <c r="M213" s="166">
        <f>G213*(1+L213/100)</f>
        <v>0</v>
      </c>
      <c r="N213" s="166">
        <v>0</v>
      </c>
      <c r="O213" s="166">
        <f>ROUND(E213*N213,2)</f>
        <v>0</v>
      </c>
      <c r="P213" s="166">
        <v>0</v>
      </c>
      <c r="Q213" s="166">
        <f>ROUND(E213*P213,2)</f>
        <v>0</v>
      </c>
      <c r="R213" s="166"/>
      <c r="S213" s="166" t="s">
        <v>129</v>
      </c>
      <c r="T213" s="166" t="s">
        <v>129</v>
      </c>
      <c r="U213" s="166">
        <v>1.6E-2</v>
      </c>
      <c r="V213" s="166">
        <f>ROUND(E213*U213,2)</f>
        <v>0.06</v>
      </c>
      <c r="W213" s="166"/>
      <c r="X213" s="166" t="s">
        <v>130</v>
      </c>
      <c r="Y213" s="161"/>
      <c r="Z213" s="161"/>
      <c r="AA213" s="161"/>
      <c r="AB213" s="161"/>
      <c r="AC213" s="161"/>
      <c r="AD213" s="161"/>
      <c r="AE213" s="161"/>
      <c r="AF213" s="161"/>
      <c r="AG213" s="161" t="s">
        <v>131</v>
      </c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</row>
    <row r="214" spans="1:60" outlineLevel="1" x14ac:dyDescent="0.2">
      <c r="A214" s="164"/>
      <c r="B214" s="165"/>
      <c r="C214" s="192" t="s">
        <v>150</v>
      </c>
      <c r="D214" s="167"/>
      <c r="E214" s="168">
        <v>3.74</v>
      </c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1"/>
      <c r="Z214" s="161"/>
      <c r="AA214" s="161"/>
      <c r="AB214" s="161"/>
      <c r="AC214" s="161"/>
      <c r="AD214" s="161"/>
      <c r="AE214" s="161"/>
      <c r="AF214" s="161"/>
      <c r="AG214" s="161" t="s">
        <v>133</v>
      </c>
      <c r="AH214" s="161">
        <v>0</v>
      </c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</row>
    <row r="215" spans="1:60" outlineLevel="1" x14ac:dyDescent="0.2">
      <c r="A215" s="178">
        <v>101</v>
      </c>
      <c r="B215" s="179" t="s">
        <v>400</v>
      </c>
      <c r="C215" s="191" t="s">
        <v>401</v>
      </c>
      <c r="D215" s="180" t="s">
        <v>128</v>
      </c>
      <c r="E215" s="181">
        <v>3.74</v>
      </c>
      <c r="F215" s="182"/>
      <c r="G215" s="183">
        <f>ROUND(E215*F215,2)</f>
        <v>0</v>
      </c>
      <c r="H215" s="166">
        <v>24.89</v>
      </c>
      <c r="I215" s="166">
        <f>ROUND(E215*H215,2)</f>
        <v>93.09</v>
      </c>
      <c r="J215" s="166">
        <v>25.21</v>
      </c>
      <c r="K215" s="166">
        <f>ROUND(E215*J215,2)</f>
        <v>94.29</v>
      </c>
      <c r="L215" s="166">
        <v>15</v>
      </c>
      <c r="M215" s="166">
        <f>G215*(1+L215/100)</f>
        <v>0</v>
      </c>
      <c r="N215" s="166">
        <v>2.1000000000000001E-4</v>
      </c>
      <c r="O215" s="166">
        <f>ROUND(E215*N215,2)</f>
        <v>0</v>
      </c>
      <c r="P215" s="166">
        <v>0</v>
      </c>
      <c r="Q215" s="166">
        <f>ROUND(E215*P215,2)</f>
        <v>0</v>
      </c>
      <c r="R215" s="166"/>
      <c r="S215" s="166" t="s">
        <v>129</v>
      </c>
      <c r="T215" s="166" t="s">
        <v>129</v>
      </c>
      <c r="U215" s="166">
        <v>0.05</v>
      </c>
      <c r="V215" s="166">
        <f>ROUND(E215*U215,2)</f>
        <v>0.19</v>
      </c>
      <c r="W215" s="166"/>
      <c r="X215" s="166" t="s">
        <v>130</v>
      </c>
      <c r="Y215" s="161"/>
      <c r="Z215" s="161"/>
      <c r="AA215" s="161"/>
      <c r="AB215" s="161"/>
      <c r="AC215" s="161"/>
      <c r="AD215" s="161"/>
      <c r="AE215" s="161"/>
      <c r="AF215" s="161"/>
      <c r="AG215" s="161" t="s">
        <v>131</v>
      </c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</row>
    <row r="216" spans="1:60" outlineLevel="1" x14ac:dyDescent="0.2">
      <c r="A216" s="164"/>
      <c r="B216" s="165"/>
      <c r="C216" s="192" t="s">
        <v>150</v>
      </c>
      <c r="D216" s="167"/>
      <c r="E216" s="168">
        <v>3.74</v>
      </c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1"/>
      <c r="Z216" s="161"/>
      <c r="AA216" s="161"/>
      <c r="AB216" s="161"/>
      <c r="AC216" s="161"/>
      <c r="AD216" s="161"/>
      <c r="AE216" s="161"/>
      <c r="AF216" s="161"/>
      <c r="AG216" s="161" t="s">
        <v>133</v>
      </c>
      <c r="AH216" s="161">
        <v>0</v>
      </c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</row>
    <row r="217" spans="1:60" outlineLevel="1" x14ac:dyDescent="0.2">
      <c r="A217" s="178">
        <v>102</v>
      </c>
      <c r="B217" s="179" t="s">
        <v>402</v>
      </c>
      <c r="C217" s="191" t="s">
        <v>403</v>
      </c>
      <c r="D217" s="180" t="s">
        <v>128</v>
      </c>
      <c r="E217" s="181">
        <v>3.74</v>
      </c>
      <c r="F217" s="182"/>
      <c r="G217" s="183">
        <f>ROUND(E217*F217,2)</f>
        <v>0</v>
      </c>
      <c r="H217" s="166">
        <v>137.32</v>
      </c>
      <c r="I217" s="166">
        <f>ROUND(E217*H217,2)</f>
        <v>513.58000000000004</v>
      </c>
      <c r="J217" s="166">
        <v>524.67999999999995</v>
      </c>
      <c r="K217" s="166">
        <f>ROUND(E217*J217,2)</f>
        <v>1962.3</v>
      </c>
      <c r="L217" s="166">
        <v>15</v>
      </c>
      <c r="M217" s="166">
        <f>G217*(1+L217/100)</f>
        <v>0</v>
      </c>
      <c r="N217" s="166">
        <v>5.1500000000000001E-3</v>
      </c>
      <c r="O217" s="166">
        <f>ROUND(E217*N217,2)</f>
        <v>0.02</v>
      </c>
      <c r="P217" s="166">
        <v>0</v>
      </c>
      <c r="Q217" s="166">
        <f>ROUND(E217*P217,2)</f>
        <v>0</v>
      </c>
      <c r="R217" s="166"/>
      <c r="S217" s="166" t="s">
        <v>129</v>
      </c>
      <c r="T217" s="166" t="s">
        <v>129</v>
      </c>
      <c r="U217" s="166">
        <v>1.04</v>
      </c>
      <c r="V217" s="166">
        <f>ROUND(E217*U217,2)</f>
        <v>3.89</v>
      </c>
      <c r="W217" s="166"/>
      <c r="X217" s="166" t="s">
        <v>130</v>
      </c>
      <c r="Y217" s="161"/>
      <c r="Z217" s="161"/>
      <c r="AA217" s="161"/>
      <c r="AB217" s="161"/>
      <c r="AC217" s="161"/>
      <c r="AD217" s="161"/>
      <c r="AE217" s="161"/>
      <c r="AF217" s="161"/>
      <c r="AG217" s="161" t="s">
        <v>131</v>
      </c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</row>
    <row r="218" spans="1:60" outlineLevel="1" x14ac:dyDescent="0.2">
      <c r="A218" s="164"/>
      <c r="B218" s="165"/>
      <c r="C218" s="192" t="s">
        <v>150</v>
      </c>
      <c r="D218" s="167"/>
      <c r="E218" s="168">
        <v>3.74</v>
      </c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1"/>
      <c r="Z218" s="161"/>
      <c r="AA218" s="161"/>
      <c r="AB218" s="161"/>
      <c r="AC218" s="161"/>
      <c r="AD218" s="161"/>
      <c r="AE218" s="161"/>
      <c r="AF218" s="161"/>
      <c r="AG218" s="161" t="s">
        <v>133</v>
      </c>
      <c r="AH218" s="161">
        <v>0</v>
      </c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</row>
    <row r="219" spans="1:60" outlineLevel="1" x14ac:dyDescent="0.2">
      <c r="A219" s="178">
        <v>103</v>
      </c>
      <c r="B219" s="179" t="s">
        <v>404</v>
      </c>
      <c r="C219" s="191" t="s">
        <v>405</v>
      </c>
      <c r="D219" s="180" t="s">
        <v>137</v>
      </c>
      <c r="E219" s="181">
        <v>7.7</v>
      </c>
      <c r="F219" s="182"/>
      <c r="G219" s="183">
        <f>ROUND(E219*F219,2)</f>
        <v>0</v>
      </c>
      <c r="H219" s="166">
        <v>21.81</v>
      </c>
      <c r="I219" s="166">
        <f>ROUND(E219*H219,2)</f>
        <v>167.94</v>
      </c>
      <c r="J219" s="166">
        <v>35.29</v>
      </c>
      <c r="K219" s="166">
        <f>ROUND(E219*J219,2)</f>
        <v>271.73</v>
      </c>
      <c r="L219" s="166">
        <v>15</v>
      </c>
      <c r="M219" s="166">
        <f>G219*(1+L219/100)</f>
        <v>0</v>
      </c>
      <c r="N219" s="166">
        <v>4.0000000000000003E-5</v>
      </c>
      <c r="O219" s="166">
        <f>ROUND(E219*N219,2)</f>
        <v>0</v>
      </c>
      <c r="P219" s="166">
        <v>0</v>
      </c>
      <c r="Q219" s="166">
        <f>ROUND(E219*P219,2)</f>
        <v>0</v>
      </c>
      <c r="R219" s="166"/>
      <c r="S219" s="166" t="s">
        <v>129</v>
      </c>
      <c r="T219" s="166" t="s">
        <v>129</v>
      </c>
      <c r="U219" s="166">
        <v>7.0000000000000007E-2</v>
      </c>
      <c r="V219" s="166">
        <f>ROUND(E219*U219,2)</f>
        <v>0.54</v>
      </c>
      <c r="W219" s="166"/>
      <c r="X219" s="166" t="s">
        <v>130</v>
      </c>
      <c r="Y219" s="161"/>
      <c r="Z219" s="161"/>
      <c r="AA219" s="161"/>
      <c r="AB219" s="161"/>
      <c r="AC219" s="161"/>
      <c r="AD219" s="161"/>
      <c r="AE219" s="161"/>
      <c r="AF219" s="161"/>
      <c r="AG219" s="161" t="s">
        <v>131</v>
      </c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</row>
    <row r="220" spans="1:60" outlineLevel="1" x14ac:dyDescent="0.2">
      <c r="A220" s="164"/>
      <c r="B220" s="165"/>
      <c r="C220" s="192" t="s">
        <v>406</v>
      </c>
      <c r="D220" s="167"/>
      <c r="E220" s="168">
        <v>7.7</v>
      </c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1"/>
      <c r="Z220" s="161"/>
      <c r="AA220" s="161"/>
      <c r="AB220" s="161"/>
      <c r="AC220" s="161"/>
      <c r="AD220" s="161"/>
      <c r="AE220" s="161"/>
      <c r="AF220" s="161"/>
      <c r="AG220" s="161" t="s">
        <v>133</v>
      </c>
      <c r="AH220" s="161">
        <v>0</v>
      </c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</row>
    <row r="221" spans="1:60" outlineLevel="1" x14ac:dyDescent="0.2">
      <c r="A221" s="178">
        <v>104</v>
      </c>
      <c r="B221" s="179" t="s">
        <v>407</v>
      </c>
      <c r="C221" s="191" t="s">
        <v>408</v>
      </c>
      <c r="D221" s="180" t="s">
        <v>128</v>
      </c>
      <c r="E221" s="181">
        <v>3.74</v>
      </c>
      <c r="F221" s="182"/>
      <c r="G221" s="183">
        <f>ROUND(E221*F221,2)</f>
        <v>0</v>
      </c>
      <c r="H221" s="166">
        <v>0</v>
      </c>
      <c r="I221" s="166">
        <f>ROUND(E221*H221,2)</f>
        <v>0</v>
      </c>
      <c r="J221" s="166">
        <v>15.1</v>
      </c>
      <c r="K221" s="166">
        <f>ROUND(E221*J221,2)</f>
        <v>56.47</v>
      </c>
      <c r="L221" s="166">
        <v>15</v>
      </c>
      <c r="M221" s="166">
        <f>G221*(1+L221/100)</f>
        <v>0</v>
      </c>
      <c r="N221" s="166">
        <v>0</v>
      </c>
      <c r="O221" s="166">
        <f>ROUND(E221*N221,2)</f>
        <v>0</v>
      </c>
      <c r="P221" s="166">
        <v>0</v>
      </c>
      <c r="Q221" s="166">
        <f>ROUND(E221*P221,2)</f>
        <v>0</v>
      </c>
      <c r="R221" s="166"/>
      <c r="S221" s="166" t="s">
        <v>129</v>
      </c>
      <c r="T221" s="166" t="s">
        <v>129</v>
      </c>
      <c r="U221" s="166">
        <v>0.03</v>
      </c>
      <c r="V221" s="166">
        <f>ROUND(E221*U221,2)</f>
        <v>0.11</v>
      </c>
      <c r="W221" s="166"/>
      <c r="X221" s="166" t="s">
        <v>130</v>
      </c>
      <c r="Y221" s="161"/>
      <c r="Z221" s="161"/>
      <c r="AA221" s="161"/>
      <c r="AB221" s="161"/>
      <c r="AC221" s="161"/>
      <c r="AD221" s="161"/>
      <c r="AE221" s="161"/>
      <c r="AF221" s="161"/>
      <c r="AG221" s="161" t="s">
        <v>131</v>
      </c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</row>
    <row r="222" spans="1:60" outlineLevel="1" x14ac:dyDescent="0.2">
      <c r="A222" s="164"/>
      <c r="B222" s="165"/>
      <c r="C222" s="192" t="s">
        <v>150</v>
      </c>
      <c r="D222" s="167"/>
      <c r="E222" s="168">
        <v>3.74</v>
      </c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1"/>
      <c r="Z222" s="161"/>
      <c r="AA222" s="161"/>
      <c r="AB222" s="161"/>
      <c r="AC222" s="161"/>
      <c r="AD222" s="161"/>
      <c r="AE222" s="161"/>
      <c r="AF222" s="161"/>
      <c r="AG222" s="161" t="s">
        <v>133</v>
      </c>
      <c r="AH222" s="161">
        <v>0</v>
      </c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</row>
    <row r="223" spans="1:60" outlineLevel="1" x14ac:dyDescent="0.2">
      <c r="A223" s="178">
        <v>105</v>
      </c>
      <c r="B223" s="179" t="s">
        <v>409</v>
      </c>
      <c r="C223" s="191" t="s">
        <v>410</v>
      </c>
      <c r="D223" s="180" t="s">
        <v>128</v>
      </c>
      <c r="E223" s="181">
        <v>3.74</v>
      </c>
      <c r="F223" s="182"/>
      <c r="G223" s="183">
        <f>ROUND(E223*F223,2)</f>
        <v>0</v>
      </c>
      <c r="H223" s="166">
        <v>12.3</v>
      </c>
      <c r="I223" s="166">
        <f>ROUND(E223*H223,2)</f>
        <v>46</v>
      </c>
      <c r="J223" s="166">
        <v>0</v>
      </c>
      <c r="K223" s="166">
        <f>ROUND(E223*J223,2)</f>
        <v>0</v>
      </c>
      <c r="L223" s="166">
        <v>15</v>
      </c>
      <c r="M223" s="166">
        <f>G223*(1+L223/100)</f>
        <v>0</v>
      </c>
      <c r="N223" s="166">
        <v>1.1999999999999999E-3</v>
      </c>
      <c r="O223" s="166">
        <f>ROUND(E223*N223,2)</f>
        <v>0</v>
      </c>
      <c r="P223" s="166">
        <v>0</v>
      </c>
      <c r="Q223" s="166">
        <f>ROUND(E223*P223,2)</f>
        <v>0</v>
      </c>
      <c r="R223" s="166"/>
      <c r="S223" s="166" t="s">
        <v>129</v>
      </c>
      <c r="T223" s="166" t="s">
        <v>129</v>
      </c>
      <c r="U223" s="166">
        <v>0</v>
      </c>
      <c r="V223" s="166">
        <f>ROUND(E223*U223,2)</f>
        <v>0</v>
      </c>
      <c r="W223" s="166"/>
      <c r="X223" s="166" t="s">
        <v>130</v>
      </c>
      <c r="Y223" s="161"/>
      <c r="Z223" s="161"/>
      <c r="AA223" s="161"/>
      <c r="AB223" s="161"/>
      <c r="AC223" s="161"/>
      <c r="AD223" s="161"/>
      <c r="AE223" s="161"/>
      <c r="AF223" s="161"/>
      <c r="AG223" s="161" t="s">
        <v>131</v>
      </c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</row>
    <row r="224" spans="1:60" outlineLevel="1" x14ac:dyDescent="0.2">
      <c r="A224" s="164"/>
      <c r="B224" s="165"/>
      <c r="C224" s="192" t="s">
        <v>150</v>
      </c>
      <c r="D224" s="167"/>
      <c r="E224" s="168">
        <v>3.74</v>
      </c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1"/>
      <c r="Z224" s="161"/>
      <c r="AA224" s="161"/>
      <c r="AB224" s="161"/>
      <c r="AC224" s="161"/>
      <c r="AD224" s="161"/>
      <c r="AE224" s="161"/>
      <c r="AF224" s="161"/>
      <c r="AG224" s="161" t="s">
        <v>133</v>
      </c>
      <c r="AH224" s="161">
        <v>0</v>
      </c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</row>
    <row r="225" spans="1:60" ht="22.5" outlineLevel="1" x14ac:dyDescent="0.2">
      <c r="A225" s="178">
        <v>106</v>
      </c>
      <c r="B225" s="179" t="s">
        <v>411</v>
      </c>
      <c r="C225" s="191" t="s">
        <v>412</v>
      </c>
      <c r="D225" s="180" t="s">
        <v>128</v>
      </c>
      <c r="E225" s="181">
        <v>4.1139999999999999</v>
      </c>
      <c r="F225" s="182"/>
      <c r="G225" s="183">
        <f>ROUND(E225*F225,2)</f>
        <v>0</v>
      </c>
      <c r="H225" s="166">
        <v>450</v>
      </c>
      <c r="I225" s="166">
        <f>ROUND(E225*H225,2)</f>
        <v>1851.3</v>
      </c>
      <c r="J225" s="166">
        <v>0</v>
      </c>
      <c r="K225" s="166">
        <f>ROUND(E225*J225,2)</f>
        <v>0</v>
      </c>
      <c r="L225" s="166">
        <v>15</v>
      </c>
      <c r="M225" s="166">
        <f>G225*(1+L225/100)</f>
        <v>0</v>
      </c>
      <c r="N225" s="166">
        <v>0</v>
      </c>
      <c r="O225" s="166">
        <f>ROUND(E225*N225,2)</f>
        <v>0</v>
      </c>
      <c r="P225" s="166">
        <v>0</v>
      </c>
      <c r="Q225" s="166">
        <f>ROUND(E225*P225,2)</f>
        <v>0</v>
      </c>
      <c r="R225" s="166"/>
      <c r="S225" s="166" t="s">
        <v>194</v>
      </c>
      <c r="T225" s="166" t="s">
        <v>145</v>
      </c>
      <c r="U225" s="166">
        <v>0</v>
      </c>
      <c r="V225" s="166">
        <f>ROUND(E225*U225,2)</f>
        <v>0</v>
      </c>
      <c r="W225" s="166"/>
      <c r="X225" s="166" t="s">
        <v>336</v>
      </c>
      <c r="Y225" s="161"/>
      <c r="Z225" s="161"/>
      <c r="AA225" s="161"/>
      <c r="AB225" s="161"/>
      <c r="AC225" s="161"/>
      <c r="AD225" s="161"/>
      <c r="AE225" s="161"/>
      <c r="AF225" s="161"/>
      <c r="AG225" s="161" t="s">
        <v>337</v>
      </c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</row>
    <row r="226" spans="1:60" outlineLevel="1" x14ac:dyDescent="0.2">
      <c r="A226" s="164"/>
      <c r="B226" s="165"/>
      <c r="C226" s="192" t="s">
        <v>413</v>
      </c>
      <c r="D226" s="167"/>
      <c r="E226" s="168">
        <v>4.1139999999999999</v>
      </c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1"/>
      <c r="Z226" s="161"/>
      <c r="AA226" s="161"/>
      <c r="AB226" s="161"/>
      <c r="AC226" s="161"/>
      <c r="AD226" s="161"/>
      <c r="AE226" s="161"/>
      <c r="AF226" s="161"/>
      <c r="AG226" s="161" t="s">
        <v>133</v>
      </c>
      <c r="AH226" s="161">
        <v>0</v>
      </c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</row>
    <row r="227" spans="1:60" outlineLevel="1" x14ac:dyDescent="0.2">
      <c r="A227" s="184">
        <v>107</v>
      </c>
      <c r="B227" s="185" t="s">
        <v>414</v>
      </c>
      <c r="C227" s="193" t="s">
        <v>415</v>
      </c>
      <c r="D227" s="186" t="s">
        <v>0</v>
      </c>
      <c r="E227" s="187">
        <v>50.8324</v>
      </c>
      <c r="F227" s="188"/>
      <c r="G227" s="189">
        <f>ROUND(E227*F227,2)</f>
        <v>0</v>
      </c>
      <c r="H227" s="166">
        <v>0</v>
      </c>
      <c r="I227" s="166">
        <f>ROUND(E227*H227,2)</f>
        <v>0</v>
      </c>
      <c r="J227" s="166">
        <v>6.6</v>
      </c>
      <c r="K227" s="166">
        <f>ROUND(E227*J227,2)</f>
        <v>335.49</v>
      </c>
      <c r="L227" s="166">
        <v>15</v>
      </c>
      <c r="M227" s="166">
        <f>G227*(1+L227/100)</f>
        <v>0</v>
      </c>
      <c r="N227" s="166">
        <v>0</v>
      </c>
      <c r="O227" s="166">
        <f>ROUND(E227*N227,2)</f>
        <v>0</v>
      </c>
      <c r="P227" s="166">
        <v>0</v>
      </c>
      <c r="Q227" s="166">
        <f>ROUND(E227*P227,2)</f>
        <v>0</v>
      </c>
      <c r="R227" s="166"/>
      <c r="S227" s="166" t="s">
        <v>129</v>
      </c>
      <c r="T227" s="166" t="s">
        <v>182</v>
      </c>
      <c r="U227" s="166">
        <v>0</v>
      </c>
      <c r="V227" s="166">
        <f>ROUND(E227*U227,2)</f>
        <v>0</v>
      </c>
      <c r="W227" s="166"/>
      <c r="X227" s="166" t="s">
        <v>238</v>
      </c>
      <c r="Y227" s="161"/>
      <c r="Z227" s="161"/>
      <c r="AA227" s="161"/>
      <c r="AB227" s="161"/>
      <c r="AC227" s="161"/>
      <c r="AD227" s="161"/>
      <c r="AE227" s="161"/>
      <c r="AF227" s="161"/>
      <c r="AG227" s="161" t="s">
        <v>239</v>
      </c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</row>
    <row r="228" spans="1:60" x14ac:dyDescent="0.2">
      <c r="A228" s="172" t="s">
        <v>124</v>
      </c>
      <c r="B228" s="173" t="s">
        <v>82</v>
      </c>
      <c r="C228" s="190" t="s">
        <v>83</v>
      </c>
      <c r="D228" s="174"/>
      <c r="E228" s="175"/>
      <c r="F228" s="176"/>
      <c r="G228" s="177">
        <f>SUMIF(AG229:AG274,"&lt;&gt;NOR",G229:G274)</f>
        <v>0</v>
      </c>
      <c r="H228" s="171"/>
      <c r="I228" s="171">
        <f>SUM(I229:I274)</f>
        <v>16404.830000000002</v>
      </c>
      <c r="J228" s="171"/>
      <c r="K228" s="171">
        <f>SUM(K229:K274)</f>
        <v>12448.92</v>
      </c>
      <c r="L228" s="171"/>
      <c r="M228" s="171">
        <f>SUM(M229:M274)</f>
        <v>0</v>
      </c>
      <c r="N228" s="171"/>
      <c r="O228" s="171">
        <f>SUM(O229:O274)</f>
        <v>0.15</v>
      </c>
      <c r="P228" s="171"/>
      <c r="Q228" s="171">
        <f>SUM(Q229:Q274)</f>
        <v>0</v>
      </c>
      <c r="R228" s="171"/>
      <c r="S228" s="171"/>
      <c r="T228" s="171"/>
      <c r="U228" s="171"/>
      <c r="V228" s="171">
        <f>SUM(V229:V274)</f>
        <v>25.49</v>
      </c>
      <c r="W228" s="171"/>
      <c r="X228" s="171"/>
      <c r="AG228" t="s">
        <v>125</v>
      </c>
    </row>
    <row r="229" spans="1:60" ht="22.5" outlineLevel="1" x14ac:dyDescent="0.2">
      <c r="A229" s="178">
        <v>108</v>
      </c>
      <c r="B229" s="179" t="s">
        <v>416</v>
      </c>
      <c r="C229" s="191" t="s">
        <v>417</v>
      </c>
      <c r="D229" s="180" t="s">
        <v>128</v>
      </c>
      <c r="E229" s="181">
        <v>40.57</v>
      </c>
      <c r="F229" s="182"/>
      <c r="G229" s="183">
        <f>ROUND(E229*F229,2)</f>
        <v>0</v>
      </c>
      <c r="H229" s="166">
        <v>0</v>
      </c>
      <c r="I229" s="166">
        <f>ROUND(E229*H229,2)</f>
        <v>0</v>
      </c>
      <c r="J229" s="166">
        <v>6.8</v>
      </c>
      <c r="K229" s="166">
        <f>ROUND(E229*J229,2)</f>
        <v>275.88</v>
      </c>
      <c r="L229" s="166">
        <v>15</v>
      </c>
      <c r="M229" s="166">
        <f>G229*(1+L229/100)</f>
        <v>0</v>
      </c>
      <c r="N229" s="166">
        <v>0</v>
      </c>
      <c r="O229" s="166">
        <f>ROUND(E229*N229,2)</f>
        <v>0</v>
      </c>
      <c r="P229" s="166">
        <v>0</v>
      </c>
      <c r="Q229" s="166">
        <f>ROUND(E229*P229,2)</f>
        <v>0</v>
      </c>
      <c r="R229" s="166"/>
      <c r="S229" s="166" t="s">
        <v>129</v>
      </c>
      <c r="T229" s="166" t="s">
        <v>182</v>
      </c>
      <c r="U229" s="166">
        <v>1.6E-2</v>
      </c>
      <c r="V229" s="166">
        <f>ROUND(E229*U229,2)</f>
        <v>0.65</v>
      </c>
      <c r="W229" s="166"/>
      <c r="X229" s="166" t="s">
        <v>130</v>
      </c>
      <c r="Y229" s="161"/>
      <c r="Z229" s="161"/>
      <c r="AA229" s="161"/>
      <c r="AB229" s="161"/>
      <c r="AC229" s="161"/>
      <c r="AD229" s="161"/>
      <c r="AE229" s="161"/>
      <c r="AF229" s="161"/>
      <c r="AG229" s="161" t="s">
        <v>131</v>
      </c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</row>
    <row r="230" spans="1:60" outlineLevel="1" x14ac:dyDescent="0.2">
      <c r="A230" s="164"/>
      <c r="B230" s="165"/>
      <c r="C230" s="192" t="s">
        <v>149</v>
      </c>
      <c r="D230" s="167"/>
      <c r="E230" s="168">
        <v>3.36</v>
      </c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1"/>
      <c r="Z230" s="161"/>
      <c r="AA230" s="161"/>
      <c r="AB230" s="161"/>
      <c r="AC230" s="161"/>
      <c r="AD230" s="161"/>
      <c r="AE230" s="161"/>
      <c r="AF230" s="161"/>
      <c r="AG230" s="161" t="s">
        <v>133</v>
      </c>
      <c r="AH230" s="161">
        <v>0</v>
      </c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</row>
    <row r="231" spans="1:60" outlineLevel="1" x14ac:dyDescent="0.2">
      <c r="A231" s="164"/>
      <c r="B231" s="165"/>
      <c r="C231" s="192" t="s">
        <v>162</v>
      </c>
      <c r="D231" s="167"/>
      <c r="E231" s="168">
        <v>15.12</v>
      </c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1"/>
      <c r="Z231" s="161"/>
      <c r="AA231" s="161"/>
      <c r="AB231" s="161"/>
      <c r="AC231" s="161"/>
      <c r="AD231" s="161"/>
      <c r="AE231" s="161"/>
      <c r="AF231" s="161"/>
      <c r="AG231" s="161" t="s">
        <v>133</v>
      </c>
      <c r="AH231" s="161">
        <v>0</v>
      </c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</row>
    <row r="232" spans="1:60" outlineLevel="1" x14ac:dyDescent="0.2">
      <c r="A232" s="164"/>
      <c r="B232" s="165"/>
      <c r="C232" s="192" t="s">
        <v>209</v>
      </c>
      <c r="D232" s="167"/>
      <c r="E232" s="168">
        <v>16.8</v>
      </c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1"/>
      <c r="Z232" s="161"/>
      <c r="AA232" s="161"/>
      <c r="AB232" s="161"/>
      <c r="AC232" s="161"/>
      <c r="AD232" s="161"/>
      <c r="AE232" s="161"/>
      <c r="AF232" s="161"/>
      <c r="AG232" s="161" t="s">
        <v>133</v>
      </c>
      <c r="AH232" s="161">
        <v>0</v>
      </c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</row>
    <row r="233" spans="1:60" outlineLevel="1" x14ac:dyDescent="0.2">
      <c r="A233" s="164"/>
      <c r="B233" s="165"/>
      <c r="C233" s="192" t="s">
        <v>164</v>
      </c>
      <c r="D233" s="167"/>
      <c r="E233" s="168">
        <v>5.29</v>
      </c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1"/>
      <c r="Z233" s="161"/>
      <c r="AA233" s="161"/>
      <c r="AB233" s="161"/>
      <c r="AC233" s="161"/>
      <c r="AD233" s="161"/>
      <c r="AE233" s="161"/>
      <c r="AF233" s="161"/>
      <c r="AG233" s="161" t="s">
        <v>133</v>
      </c>
      <c r="AH233" s="161">
        <v>0</v>
      </c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</row>
    <row r="234" spans="1:60" ht="22.5" outlineLevel="1" x14ac:dyDescent="0.2">
      <c r="A234" s="178">
        <v>109</v>
      </c>
      <c r="B234" s="179" t="s">
        <v>418</v>
      </c>
      <c r="C234" s="191" t="s">
        <v>419</v>
      </c>
      <c r="D234" s="180" t="s">
        <v>137</v>
      </c>
      <c r="E234" s="181">
        <v>43.37</v>
      </c>
      <c r="F234" s="182"/>
      <c r="G234" s="183">
        <f>ROUND(E234*F234,2)</f>
        <v>0</v>
      </c>
      <c r="H234" s="166">
        <v>0</v>
      </c>
      <c r="I234" s="166">
        <f>ROUND(E234*H234,2)</f>
        <v>0</v>
      </c>
      <c r="J234" s="166">
        <v>13.9</v>
      </c>
      <c r="K234" s="166">
        <f>ROUND(E234*J234,2)</f>
        <v>602.84</v>
      </c>
      <c r="L234" s="166">
        <v>15</v>
      </c>
      <c r="M234" s="166">
        <f>G234*(1+L234/100)</f>
        <v>0</v>
      </c>
      <c r="N234" s="166">
        <v>0</v>
      </c>
      <c r="O234" s="166">
        <f>ROUND(E234*N234,2)</f>
        <v>0</v>
      </c>
      <c r="P234" s="166">
        <v>8.0000000000000007E-5</v>
      </c>
      <c r="Q234" s="166">
        <f>ROUND(E234*P234,2)</f>
        <v>0</v>
      </c>
      <c r="R234" s="166"/>
      <c r="S234" s="166" t="s">
        <v>129</v>
      </c>
      <c r="T234" s="166" t="s">
        <v>129</v>
      </c>
      <c r="U234" s="166">
        <v>3.5000000000000003E-2</v>
      </c>
      <c r="V234" s="166">
        <f>ROUND(E234*U234,2)</f>
        <v>1.52</v>
      </c>
      <c r="W234" s="166"/>
      <c r="X234" s="166" t="s">
        <v>130</v>
      </c>
      <c r="Y234" s="161"/>
      <c r="Z234" s="161"/>
      <c r="AA234" s="161"/>
      <c r="AB234" s="161"/>
      <c r="AC234" s="161"/>
      <c r="AD234" s="161"/>
      <c r="AE234" s="161"/>
      <c r="AF234" s="161"/>
      <c r="AG234" s="161" t="s">
        <v>131</v>
      </c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</row>
    <row r="235" spans="1:60" outlineLevel="1" x14ac:dyDescent="0.2">
      <c r="A235" s="164"/>
      <c r="B235" s="165"/>
      <c r="C235" s="192" t="s">
        <v>420</v>
      </c>
      <c r="D235" s="167"/>
      <c r="E235" s="168">
        <v>7.6</v>
      </c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1"/>
      <c r="Z235" s="161"/>
      <c r="AA235" s="161"/>
      <c r="AB235" s="161"/>
      <c r="AC235" s="161"/>
      <c r="AD235" s="161"/>
      <c r="AE235" s="161"/>
      <c r="AF235" s="161"/>
      <c r="AG235" s="161" t="s">
        <v>133</v>
      </c>
      <c r="AH235" s="161">
        <v>0</v>
      </c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</row>
    <row r="236" spans="1:60" outlineLevel="1" x14ac:dyDescent="0.2">
      <c r="A236" s="164"/>
      <c r="B236" s="165"/>
      <c r="C236" s="192" t="s">
        <v>421</v>
      </c>
      <c r="D236" s="167"/>
      <c r="E236" s="168">
        <v>-0.83</v>
      </c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1"/>
      <c r="Z236" s="161"/>
      <c r="AA236" s="161"/>
      <c r="AB236" s="161"/>
      <c r="AC236" s="161"/>
      <c r="AD236" s="161"/>
      <c r="AE236" s="161"/>
      <c r="AF236" s="161"/>
      <c r="AG236" s="161" t="s">
        <v>133</v>
      </c>
      <c r="AH236" s="161">
        <v>0</v>
      </c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</row>
    <row r="237" spans="1:60" outlineLevel="1" x14ac:dyDescent="0.2">
      <c r="A237" s="164"/>
      <c r="B237" s="165"/>
      <c r="C237" s="192" t="s">
        <v>422</v>
      </c>
      <c r="D237" s="167"/>
      <c r="E237" s="168">
        <v>-0.6</v>
      </c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1"/>
      <c r="Z237" s="161"/>
      <c r="AA237" s="161"/>
      <c r="AB237" s="161"/>
      <c r="AC237" s="161"/>
      <c r="AD237" s="161"/>
      <c r="AE237" s="161"/>
      <c r="AF237" s="161"/>
      <c r="AG237" s="161" t="s">
        <v>133</v>
      </c>
      <c r="AH237" s="161">
        <v>0</v>
      </c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</row>
    <row r="238" spans="1:60" outlineLevel="1" x14ac:dyDescent="0.2">
      <c r="A238" s="164"/>
      <c r="B238" s="165"/>
      <c r="C238" s="192" t="s">
        <v>423</v>
      </c>
      <c r="D238" s="167"/>
      <c r="E238" s="168">
        <v>16.600000000000001</v>
      </c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1"/>
      <c r="Z238" s="161"/>
      <c r="AA238" s="161"/>
      <c r="AB238" s="161"/>
      <c r="AC238" s="161"/>
      <c r="AD238" s="161"/>
      <c r="AE238" s="161"/>
      <c r="AF238" s="161"/>
      <c r="AG238" s="161" t="s">
        <v>133</v>
      </c>
      <c r="AH238" s="161">
        <v>0</v>
      </c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</row>
    <row r="239" spans="1:60" outlineLevel="1" x14ac:dyDescent="0.2">
      <c r="A239" s="164"/>
      <c r="B239" s="165"/>
      <c r="C239" s="192" t="s">
        <v>424</v>
      </c>
      <c r="D239" s="167"/>
      <c r="E239" s="168">
        <v>-0.8</v>
      </c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1"/>
      <c r="Z239" s="161"/>
      <c r="AA239" s="161"/>
      <c r="AB239" s="161"/>
      <c r="AC239" s="161"/>
      <c r="AD239" s="161"/>
      <c r="AE239" s="161"/>
      <c r="AF239" s="161"/>
      <c r="AG239" s="161" t="s">
        <v>133</v>
      </c>
      <c r="AH239" s="161">
        <v>0</v>
      </c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</row>
    <row r="240" spans="1:60" outlineLevel="1" x14ac:dyDescent="0.2">
      <c r="A240" s="164"/>
      <c r="B240" s="165"/>
      <c r="C240" s="192" t="s">
        <v>425</v>
      </c>
      <c r="D240" s="167"/>
      <c r="E240" s="168">
        <v>17.2</v>
      </c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1"/>
      <c r="Z240" s="161"/>
      <c r="AA240" s="161"/>
      <c r="AB240" s="161"/>
      <c r="AC240" s="161"/>
      <c r="AD240" s="161"/>
      <c r="AE240" s="161"/>
      <c r="AF240" s="161"/>
      <c r="AG240" s="161" t="s">
        <v>133</v>
      </c>
      <c r="AH240" s="161">
        <v>0</v>
      </c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</row>
    <row r="241" spans="1:60" outlineLevel="1" x14ac:dyDescent="0.2">
      <c r="A241" s="164"/>
      <c r="B241" s="165"/>
      <c r="C241" s="192" t="s">
        <v>424</v>
      </c>
      <c r="D241" s="167"/>
      <c r="E241" s="168">
        <v>-0.8</v>
      </c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1"/>
      <c r="Z241" s="161"/>
      <c r="AA241" s="161"/>
      <c r="AB241" s="161"/>
      <c r="AC241" s="161"/>
      <c r="AD241" s="161"/>
      <c r="AE241" s="161"/>
      <c r="AF241" s="161"/>
      <c r="AG241" s="161" t="s">
        <v>133</v>
      </c>
      <c r="AH241" s="161">
        <v>0</v>
      </c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</row>
    <row r="242" spans="1:60" outlineLevel="1" x14ac:dyDescent="0.2">
      <c r="A242" s="164"/>
      <c r="B242" s="165"/>
      <c r="C242" s="192" t="s">
        <v>426</v>
      </c>
      <c r="D242" s="167"/>
      <c r="E242" s="168">
        <v>-1.7</v>
      </c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1"/>
      <c r="Z242" s="161"/>
      <c r="AA242" s="161"/>
      <c r="AB242" s="161"/>
      <c r="AC242" s="161"/>
      <c r="AD242" s="161"/>
      <c r="AE242" s="161"/>
      <c r="AF242" s="161"/>
      <c r="AG242" s="161" t="s">
        <v>133</v>
      </c>
      <c r="AH242" s="161">
        <v>0</v>
      </c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</row>
    <row r="243" spans="1:60" outlineLevel="1" x14ac:dyDescent="0.2">
      <c r="A243" s="164"/>
      <c r="B243" s="165"/>
      <c r="C243" s="192" t="s">
        <v>427</v>
      </c>
      <c r="D243" s="167"/>
      <c r="E243" s="168">
        <v>9.1999999999999993</v>
      </c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1"/>
      <c r="Z243" s="161"/>
      <c r="AA243" s="161"/>
      <c r="AB243" s="161"/>
      <c r="AC243" s="161"/>
      <c r="AD243" s="161"/>
      <c r="AE243" s="161"/>
      <c r="AF243" s="161"/>
      <c r="AG243" s="161" t="s">
        <v>133</v>
      </c>
      <c r="AH243" s="161">
        <v>0</v>
      </c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</row>
    <row r="244" spans="1:60" outlineLevel="1" x14ac:dyDescent="0.2">
      <c r="A244" s="164"/>
      <c r="B244" s="165"/>
      <c r="C244" s="192" t="s">
        <v>424</v>
      </c>
      <c r="D244" s="167"/>
      <c r="E244" s="168">
        <v>-0.8</v>
      </c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1"/>
      <c r="Z244" s="161"/>
      <c r="AA244" s="161"/>
      <c r="AB244" s="161"/>
      <c r="AC244" s="161"/>
      <c r="AD244" s="161"/>
      <c r="AE244" s="161"/>
      <c r="AF244" s="161"/>
      <c r="AG244" s="161" t="s">
        <v>133</v>
      </c>
      <c r="AH244" s="161">
        <v>0</v>
      </c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</row>
    <row r="245" spans="1:60" outlineLevel="1" x14ac:dyDescent="0.2">
      <c r="A245" s="164"/>
      <c r="B245" s="165"/>
      <c r="C245" s="192" t="s">
        <v>426</v>
      </c>
      <c r="D245" s="167"/>
      <c r="E245" s="168">
        <v>-1.7</v>
      </c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1"/>
      <c r="Z245" s="161"/>
      <c r="AA245" s="161"/>
      <c r="AB245" s="161"/>
      <c r="AC245" s="161"/>
      <c r="AD245" s="161"/>
      <c r="AE245" s="161"/>
      <c r="AF245" s="161"/>
      <c r="AG245" s="161" t="s">
        <v>133</v>
      </c>
      <c r="AH245" s="161">
        <v>0</v>
      </c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</row>
    <row r="246" spans="1:60" ht="22.5" outlineLevel="1" x14ac:dyDescent="0.2">
      <c r="A246" s="178">
        <v>110</v>
      </c>
      <c r="B246" s="179" t="s">
        <v>428</v>
      </c>
      <c r="C246" s="191" t="s">
        <v>429</v>
      </c>
      <c r="D246" s="180" t="s">
        <v>137</v>
      </c>
      <c r="E246" s="181">
        <v>43.37</v>
      </c>
      <c r="F246" s="182"/>
      <c r="G246" s="183">
        <f>ROUND(E246*F246,2)</f>
        <v>0</v>
      </c>
      <c r="H246" s="166">
        <v>31.22</v>
      </c>
      <c r="I246" s="166">
        <f>ROUND(E246*H246,2)</f>
        <v>1354.01</v>
      </c>
      <c r="J246" s="166">
        <v>66.78</v>
      </c>
      <c r="K246" s="166">
        <f>ROUND(E246*J246,2)</f>
        <v>2896.25</v>
      </c>
      <c r="L246" s="166">
        <v>15</v>
      </c>
      <c r="M246" s="166">
        <f>G246*(1+L246/100)</f>
        <v>0</v>
      </c>
      <c r="N246" s="166">
        <v>8.0000000000000007E-5</v>
      </c>
      <c r="O246" s="166">
        <f>ROUND(E246*N246,2)</f>
        <v>0</v>
      </c>
      <c r="P246" s="166">
        <v>0</v>
      </c>
      <c r="Q246" s="166">
        <f>ROUND(E246*P246,2)</f>
        <v>0</v>
      </c>
      <c r="R246" s="166"/>
      <c r="S246" s="166" t="s">
        <v>129</v>
      </c>
      <c r="T246" s="166" t="s">
        <v>182</v>
      </c>
      <c r="U246" s="166">
        <v>0.13719999999999999</v>
      </c>
      <c r="V246" s="166">
        <f>ROUND(E246*U246,2)</f>
        <v>5.95</v>
      </c>
      <c r="W246" s="166"/>
      <c r="X246" s="166" t="s">
        <v>130</v>
      </c>
      <c r="Y246" s="161"/>
      <c r="Z246" s="161"/>
      <c r="AA246" s="161"/>
      <c r="AB246" s="161"/>
      <c r="AC246" s="161"/>
      <c r="AD246" s="161"/>
      <c r="AE246" s="161"/>
      <c r="AF246" s="161"/>
      <c r="AG246" s="161" t="s">
        <v>131</v>
      </c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</row>
    <row r="247" spans="1:60" outlineLevel="1" x14ac:dyDescent="0.2">
      <c r="A247" s="164"/>
      <c r="B247" s="165"/>
      <c r="C247" s="192" t="s">
        <v>420</v>
      </c>
      <c r="D247" s="167"/>
      <c r="E247" s="168">
        <v>7.6</v>
      </c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1"/>
      <c r="Z247" s="161"/>
      <c r="AA247" s="161"/>
      <c r="AB247" s="161"/>
      <c r="AC247" s="161"/>
      <c r="AD247" s="161"/>
      <c r="AE247" s="161"/>
      <c r="AF247" s="161"/>
      <c r="AG247" s="161" t="s">
        <v>133</v>
      </c>
      <c r="AH247" s="161">
        <v>0</v>
      </c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</row>
    <row r="248" spans="1:60" outlineLevel="1" x14ac:dyDescent="0.2">
      <c r="A248" s="164"/>
      <c r="B248" s="165"/>
      <c r="C248" s="192" t="s">
        <v>421</v>
      </c>
      <c r="D248" s="167"/>
      <c r="E248" s="168">
        <v>-0.83</v>
      </c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1"/>
      <c r="Z248" s="161"/>
      <c r="AA248" s="161"/>
      <c r="AB248" s="161"/>
      <c r="AC248" s="161"/>
      <c r="AD248" s="161"/>
      <c r="AE248" s="161"/>
      <c r="AF248" s="161"/>
      <c r="AG248" s="161" t="s">
        <v>133</v>
      </c>
      <c r="AH248" s="161">
        <v>0</v>
      </c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</row>
    <row r="249" spans="1:60" outlineLevel="1" x14ac:dyDescent="0.2">
      <c r="A249" s="164"/>
      <c r="B249" s="165"/>
      <c r="C249" s="192" t="s">
        <v>422</v>
      </c>
      <c r="D249" s="167"/>
      <c r="E249" s="168">
        <v>-0.6</v>
      </c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1"/>
      <c r="Z249" s="161"/>
      <c r="AA249" s="161"/>
      <c r="AB249" s="161"/>
      <c r="AC249" s="161"/>
      <c r="AD249" s="161"/>
      <c r="AE249" s="161"/>
      <c r="AF249" s="161"/>
      <c r="AG249" s="161" t="s">
        <v>133</v>
      </c>
      <c r="AH249" s="161">
        <v>0</v>
      </c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</row>
    <row r="250" spans="1:60" outlineLevel="1" x14ac:dyDescent="0.2">
      <c r="A250" s="164"/>
      <c r="B250" s="165"/>
      <c r="C250" s="192" t="s">
        <v>423</v>
      </c>
      <c r="D250" s="167"/>
      <c r="E250" s="168">
        <v>16.600000000000001</v>
      </c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1"/>
      <c r="Z250" s="161"/>
      <c r="AA250" s="161"/>
      <c r="AB250" s="161"/>
      <c r="AC250" s="161"/>
      <c r="AD250" s="161"/>
      <c r="AE250" s="161"/>
      <c r="AF250" s="161"/>
      <c r="AG250" s="161" t="s">
        <v>133</v>
      </c>
      <c r="AH250" s="161">
        <v>0</v>
      </c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</row>
    <row r="251" spans="1:60" outlineLevel="1" x14ac:dyDescent="0.2">
      <c r="A251" s="164"/>
      <c r="B251" s="165"/>
      <c r="C251" s="192" t="s">
        <v>424</v>
      </c>
      <c r="D251" s="167"/>
      <c r="E251" s="168">
        <v>-0.8</v>
      </c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1"/>
      <c r="Z251" s="161"/>
      <c r="AA251" s="161"/>
      <c r="AB251" s="161"/>
      <c r="AC251" s="161"/>
      <c r="AD251" s="161"/>
      <c r="AE251" s="161"/>
      <c r="AF251" s="161"/>
      <c r="AG251" s="161" t="s">
        <v>133</v>
      </c>
      <c r="AH251" s="161">
        <v>0</v>
      </c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</row>
    <row r="252" spans="1:60" outlineLevel="1" x14ac:dyDescent="0.2">
      <c r="A252" s="164"/>
      <c r="B252" s="165"/>
      <c r="C252" s="192" t="s">
        <v>425</v>
      </c>
      <c r="D252" s="167"/>
      <c r="E252" s="168">
        <v>17.2</v>
      </c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1"/>
      <c r="Z252" s="161"/>
      <c r="AA252" s="161"/>
      <c r="AB252" s="161"/>
      <c r="AC252" s="161"/>
      <c r="AD252" s="161"/>
      <c r="AE252" s="161"/>
      <c r="AF252" s="161"/>
      <c r="AG252" s="161" t="s">
        <v>133</v>
      </c>
      <c r="AH252" s="161">
        <v>0</v>
      </c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</row>
    <row r="253" spans="1:60" outlineLevel="1" x14ac:dyDescent="0.2">
      <c r="A253" s="164"/>
      <c r="B253" s="165"/>
      <c r="C253" s="192" t="s">
        <v>424</v>
      </c>
      <c r="D253" s="167"/>
      <c r="E253" s="168">
        <v>-0.8</v>
      </c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1"/>
      <c r="Z253" s="161"/>
      <c r="AA253" s="161"/>
      <c r="AB253" s="161"/>
      <c r="AC253" s="161"/>
      <c r="AD253" s="161"/>
      <c r="AE253" s="161"/>
      <c r="AF253" s="161"/>
      <c r="AG253" s="161" t="s">
        <v>133</v>
      </c>
      <c r="AH253" s="161">
        <v>0</v>
      </c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</row>
    <row r="254" spans="1:60" outlineLevel="1" x14ac:dyDescent="0.2">
      <c r="A254" s="164"/>
      <c r="B254" s="165"/>
      <c r="C254" s="192" t="s">
        <v>426</v>
      </c>
      <c r="D254" s="167"/>
      <c r="E254" s="168">
        <v>-1.7</v>
      </c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1"/>
      <c r="Z254" s="161"/>
      <c r="AA254" s="161"/>
      <c r="AB254" s="161"/>
      <c r="AC254" s="161"/>
      <c r="AD254" s="161"/>
      <c r="AE254" s="161"/>
      <c r="AF254" s="161"/>
      <c r="AG254" s="161" t="s">
        <v>133</v>
      </c>
      <c r="AH254" s="161">
        <v>0</v>
      </c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</row>
    <row r="255" spans="1:60" outlineLevel="1" x14ac:dyDescent="0.2">
      <c r="A255" s="164"/>
      <c r="B255" s="165"/>
      <c r="C255" s="192" t="s">
        <v>427</v>
      </c>
      <c r="D255" s="167"/>
      <c r="E255" s="168">
        <v>9.1999999999999993</v>
      </c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1"/>
      <c r="Z255" s="161"/>
      <c r="AA255" s="161"/>
      <c r="AB255" s="161"/>
      <c r="AC255" s="161"/>
      <c r="AD255" s="161"/>
      <c r="AE255" s="161"/>
      <c r="AF255" s="161"/>
      <c r="AG255" s="161" t="s">
        <v>133</v>
      </c>
      <c r="AH255" s="161">
        <v>0</v>
      </c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</row>
    <row r="256" spans="1:60" outlineLevel="1" x14ac:dyDescent="0.2">
      <c r="A256" s="164"/>
      <c r="B256" s="165"/>
      <c r="C256" s="192" t="s">
        <v>424</v>
      </c>
      <c r="D256" s="167"/>
      <c r="E256" s="168">
        <v>-0.8</v>
      </c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1"/>
      <c r="Z256" s="161"/>
      <c r="AA256" s="161"/>
      <c r="AB256" s="161"/>
      <c r="AC256" s="161"/>
      <c r="AD256" s="161"/>
      <c r="AE256" s="161"/>
      <c r="AF256" s="161"/>
      <c r="AG256" s="161" t="s">
        <v>133</v>
      </c>
      <c r="AH256" s="161">
        <v>0</v>
      </c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</row>
    <row r="257" spans="1:60" outlineLevel="1" x14ac:dyDescent="0.2">
      <c r="A257" s="164"/>
      <c r="B257" s="165"/>
      <c r="C257" s="192" t="s">
        <v>426</v>
      </c>
      <c r="D257" s="167"/>
      <c r="E257" s="168">
        <v>-1.7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1"/>
      <c r="Z257" s="161"/>
      <c r="AA257" s="161"/>
      <c r="AB257" s="161"/>
      <c r="AC257" s="161"/>
      <c r="AD257" s="161"/>
      <c r="AE257" s="161"/>
      <c r="AF257" s="161"/>
      <c r="AG257" s="161" t="s">
        <v>133</v>
      </c>
      <c r="AH257" s="161">
        <v>0</v>
      </c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</row>
    <row r="258" spans="1:60" ht="33.75" outlineLevel="1" x14ac:dyDescent="0.2">
      <c r="A258" s="178">
        <v>111</v>
      </c>
      <c r="B258" s="179" t="s">
        <v>430</v>
      </c>
      <c r="C258" s="191" t="s">
        <v>431</v>
      </c>
      <c r="D258" s="180" t="s">
        <v>128</v>
      </c>
      <c r="E258" s="181">
        <v>40.57</v>
      </c>
      <c r="F258" s="182"/>
      <c r="G258" s="183">
        <f>ROUND(E258*F258,2)</f>
        <v>0</v>
      </c>
      <c r="H258" s="166">
        <v>356.05</v>
      </c>
      <c r="I258" s="166">
        <f>ROUND(E258*H258,2)</f>
        <v>14444.95</v>
      </c>
      <c r="J258" s="166">
        <v>184.95</v>
      </c>
      <c r="K258" s="166">
        <f>ROUND(E258*J258,2)</f>
        <v>7503.42</v>
      </c>
      <c r="L258" s="166">
        <v>15</v>
      </c>
      <c r="M258" s="166">
        <f>G258*(1+L258/100)</f>
        <v>0</v>
      </c>
      <c r="N258" s="166">
        <v>3.63E-3</v>
      </c>
      <c r="O258" s="166">
        <f>ROUND(E258*N258,2)</f>
        <v>0.15</v>
      </c>
      <c r="P258" s="166">
        <v>0</v>
      </c>
      <c r="Q258" s="166">
        <f>ROUND(E258*P258,2)</f>
        <v>0</v>
      </c>
      <c r="R258" s="166"/>
      <c r="S258" s="166" t="s">
        <v>129</v>
      </c>
      <c r="T258" s="166" t="s">
        <v>182</v>
      </c>
      <c r="U258" s="166">
        <v>0.38</v>
      </c>
      <c r="V258" s="166">
        <f>ROUND(E258*U258,2)</f>
        <v>15.42</v>
      </c>
      <c r="W258" s="166"/>
      <c r="X258" s="166" t="s">
        <v>130</v>
      </c>
      <c r="Y258" s="161"/>
      <c r="Z258" s="161"/>
      <c r="AA258" s="161"/>
      <c r="AB258" s="161"/>
      <c r="AC258" s="161"/>
      <c r="AD258" s="161"/>
      <c r="AE258" s="161"/>
      <c r="AF258" s="161"/>
      <c r="AG258" s="161" t="s">
        <v>131</v>
      </c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</row>
    <row r="259" spans="1:60" outlineLevel="1" x14ac:dyDescent="0.2">
      <c r="A259" s="164"/>
      <c r="B259" s="165"/>
      <c r="C259" s="192" t="s">
        <v>149</v>
      </c>
      <c r="D259" s="167"/>
      <c r="E259" s="168">
        <v>3.36</v>
      </c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1"/>
      <c r="Z259" s="161"/>
      <c r="AA259" s="161"/>
      <c r="AB259" s="161"/>
      <c r="AC259" s="161"/>
      <c r="AD259" s="161"/>
      <c r="AE259" s="161"/>
      <c r="AF259" s="161"/>
      <c r="AG259" s="161" t="s">
        <v>133</v>
      </c>
      <c r="AH259" s="161">
        <v>0</v>
      </c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</row>
    <row r="260" spans="1:60" outlineLevel="1" x14ac:dyDescent="0.2">
      <c r="A260" s="164"/>
      <c r="B260" s="165"/>
      <c r="C260" s="192" t="s">
        <v>162</v>
      </c>
      <c r="D260" s="167"/>
      <c r="E260" s="168">
        <v>15.12</v>
      </c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1"/>
      <c r="Z260" s="161"/>
      <c r="AA260" s="161"/>
      <c r="AB260" s="161"/>
      <c r="AC260" s="161"/>
      <c r="AD260" s="161"/>
      <c r="AE260" s="161"/>
      <c r="AF260" s="161"/>
      <c r="AG260" s="161" t="s">
        <v>133</v>
      </c>
      <c r="AH260" s="161">
        <v>0</v>
      </c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</row>
    <row r="261" spans="1:60" outlineLevel="1" x14ac:dyDescent="0.2">
      <c r="A261" s="164"/>
      <c r="B261" s="165"/>
      <c r="C261" s="192" t="s">
        <v>209</v>
      </c>
      <c r="D261" s="167"/>
      <c r="E261" s="168">
        <v>16.8</v>
      </c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1"/>
      <c r="Z261" s="161"/>
      <c r="AA261" s="161"/>
      <c r="AB261" s="161"/>
      <c r="AC261" s="161"/>
      <c r="AD261" s="161"/>
      <c r="AE261" s="161"/>
      <c r="AF261" s="161"/>
      <c r="AG261" s="161" t="s">
        <v>133</v>
      </c>
      <c r="AH261" s="161">
        <v>0</v>
      </c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</row>
    <row r="262" spans="1:60" outlineLevel="1" x14ac:dyDescent="0.2">
      <c r="A262" s="164"/>
      <c r="B262" s="165"/>
      <c r="C262" s="192" t="s">
        <v>164</v>
      </c>
      <c r="D262" s="167"/>
      <c r="E262" s="168">
        <v>5.29</v>
      </c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1"/>
      <c r="Z262" s="161"/>
      <c r="AA262" s="161"/>
      <c r="AB262" s="161"/>
      <c r="AC262" s="161"/>
      <c r="AD262" s="161"/>
      <c r="AE262" s="161"/>
      <c r="AF262" s="161"/>
      <c r="AG262" s="161" t="s">
        <v>133</v>
      </c>
      <c r="AH262" s="161">
        <v>0</v>
      </c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</row>
    <row r="263" spans="1:60" outlineLevel="1" x14ac:dyDescent="0.2">
      <c r="A263" s="178">
        <v>112</v>
      </c>
      <c r="B263" s="179" t="s">
        <v>432</v>
      </c>
      <c r="C263" s="191" t="s">
        <v>433</v>
      </c>
      <c r="D263" s="180" t="s">
        <v>137</v>
      </c>
      <c r="E263" s="181">
        <v>2.4</v>
      </c>
      <c r="F263" s="182"/>
      <c r="G263" s="183">
        <f>ROUND(E263*F263,2)</f>
        <v>0</v>
      </c>
      <c r="H263" s="166">
        <v>0</v>
      </c>
      <c r="I263" s="166">
        <f>ROUND(E263*H263,2)</f>
        <v>0</v>
      </c>
      <c r="J263" s="166">
        <v>74</v>
      </c>
      <c r="K263" s="166">
        <f>ROUND(E263*J263,2)</f>
        <v>177.6</v>
      </c>
      <c r="L263" s="166">
        <v>15</v>
      </c>
      <c r="M263" s="166">
        <f>G263*(1+L263/100)</f>
        <v>0</v>
      </c>
      <c r="N263" s="166">
        <v>0</v>
      </c>
      <c r="O263" s="166">
        <f>ROUND(E263*N263,2)</f>
        <v>0</v>
      </c>
      <c r="P263" s="166">
        <v>0</v>
      </c>
      <c r="Q263" s="166">
        <f>ROUND(E263*P263,2)</f>
        <v>0</v>
      </c>
      <c r="R263" s="166"/>
      <c r="S263" s="166" t="s">
        <v>129</v>
      </c>
      <c r="T263" s="166" t="s">
        <v>182</v>
      </c>
      <c r="U263" s="166">
        <v>0.152</v>
      </c>
      <c r="V263" s="166">
        <f>ROUND(E263*U263,2)</f>
        <v>0.36</v>
      </c>
      <c r="W263" s="166"/>
      <c r="X263" s="166" t="s">
        <v>130</v>
      </c>
      <c r="Y263" s="161"/>
      <c r="Z263" s="161"/>
      <c r="AA263" s="161"/>
      <c r="AB263" s="161"/>
      <c r="AC263" s="161"/>
      <c r="AD263" s="161"/>
      <c r="AE263" s="161"/>
      <c r="AF263" s="161"/>
      <c r="AG263" s="161" t="s">
        <v>131</v>
      </c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</row>
    <row r="264" spans="1:60" outlineLevel="1" x14ac:dyDescent="0.2">
      <c r="A264" s="164"/>
      <c r="B264" s="165"/>
      <c r="C264" s="192" t="s">
        <v>434</v>
      </c>
      <c r="D264" s="167"/>
      <c r="E264" s="168">
        <v>2.4</v>
      </c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1"/>
      <c r="Z264" s="161"/>
      <c r="AA264" s="161"/>
      <c r="AB264" s="161"/>
      <c r="AC264" s="161"/>
      <c r="AD264" s="161"/>
      <c r="AE264" s="161"/>
      <c r="AF264" s="161"/>
      <c r="AG264" s="161" t="s">
        <v>133</v>
      </c>
      <c r="AH264" s="161">
        <v>0</v>
      </c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</row>
    <row r="265" spans="1:60" ht="22.5" outlineLevel="1" x14ac:dyDescent="0.2">
      <c r="A265" s="178">
        <v>113</v>
      </c>
      <c r="B265" s="179" t="s">
        <v>435</v>
      </c>
      <c r="C265" s="191" t="s">
        <v>436</v>
      </c>
      <c r="D265" s="180" t="s">
        <v>137</v>
      </c>
      <c r="E265" s="181">
        <v>20.285</v>
      </c>
      <c r="F265" s="182"/>
      <c r="G265" s="183">
        <f>ROUND(E265*F265,2)</f>
        <v>0</v>
      </c>
      <c r="H265" s="166">
        <v>10.42</v>
      </c>
      <c r="I265" s="166">
        <f>ROUND(E265*H265,2)</f>
        <v>211.37</v>
      </c>
      <c r="J265" s="166">
        <v>38.08</v>
      </c>
      <c r="K265" s="166">
        <f>ROUND(E265*J265,2)</f>
        <v>772.45</v>
      </c>
      <c r="L265" s="166">
        <v>15</v>
      </c>
      <c r="M265" s="166">
        <f>G265*(1+L265/100)</f>
        <v>0</v>
      </c>
      <c r="N265" s="166">
        <v>4.0000000000000003E-5</v>
      </c>
      <c r="O265" s="166">
        <f>ROUND(E265*N265,2)</f>
        <v>0</v>
      </c>
      <c r="P265" s="166">
        <v>0</v>
      </c>
      <c r="Q265" s="166">
        <f>ROUND(E265*P265,2)</f>
        <v>0</v>
      </c>
      <c r="R265" s="166"/>
      <c r="S265" s="166" t="s">
        <v>129</v>
      </c>
      <c r="T265" s="166" t="s">
        <v>182</v>
      </c>
      <c r="U265" s="166">
        <v>7.8200000000000006E-2</v>
      </c>
      <c r="V265" s="166">
        <f>ROUND(E265*U265,2)</f>
        <v>1.59</v>
      </c>
      <c r="W265" s="166"/>
      <c r="X265" s="166" t="s">
        <v>130</v>
      </c>
      <c r="Y265" s="161"/>
      <c r="Z265" s="161"/>
      <c r="AA265" s="161"/>
      <c r="AB265" s="161"/>
      <c r="AC265" s="161"/>
      <c r="AD265" s="161"/>
      <c r="AE265" s="161"/>
      <c r="AF265" s="161"/>
      <c r="AG265" s="161" t="s">
        <v>131</v>
      </c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</row>
    <row r="266" spans="1:60" outlineLevel="1" x14ac:dyDescent="0.2">
      <c r="A266" s="164"/>
      <c r="B266" s="165"/>
      <c r="C266" s="194" t="s">
        <v>437</v>
      </c>
      <c r="D266" s="169"/>
      <c r="E266" s="170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1"/>
      <c r="Z266" s="161"/>
      <c r="AA266" s="161"/>
      <c r="AB266" s="161"/>
      <c r="AC266" s="161"/>
      <c r="AD266" s="161"/>
      <c r="AE266" s="161"/>
      <c r="AF266" s="161"/>
      <c r="AG266" s="161" t="s">
        <v>133</v>
      </c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</row>
    <row r="267" spans="1:60" outlineLevel="1" x14ac:dyDescent="0.2">
      <c r="A267" s="164"/>
      <c r="B267" s="165"/>
      <c r="C267" s="195" t="s">
        <v>438</v>
      </c>
      <c r="D267" s="169"/>
      <c r="E267" s="170">
        <v>3.36</v>
      </c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1"/>
      <c r="Z267" s="161"/>
      <c r="AA267" s="161"/>
      <c r="AB267" s="161"/>
      <c r="AC267" s="161"/>
      <c r="AD267" s="161"/>
      <c r="AE267" s="161"/>
      <c r="AF267" s="161"/>
      <c r="AG267" s="161" t="s">
        <v>133</v>
      </c>
      <c r="AH267" s="161">
        <v>2</v>
      </c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</row>
    <row r="268" spans="1:60" outlineLevel="1" x14ac:dyDescent="0.2">
      <c r="A268" s="164"/>
      <c r="B268" s="165"/>
      <c r="C268" s="195" t="s">
        <v>439</v>
      </c>
      <c r="D268" s="169"/>
      <c r="E268" s="170">
        <v>15.12</v>
      </c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1"/>
      <c r="Z268" s="161"/>
      <c r="AA268" s="161"/>
      <c r="AB268" s="161"/>
      <c r="AC268" s="161"/>
      <c r="AD268" s="161"/>
      <c r="AE268" s="161"/>
      <c r="AF268" s="161"/>
      <c r="AG268" s="161" t="s">
        <v>133</v>
      </c>
      <c r="AH268" s="161">
        <v>2</v>
      </c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</row>
    <row r="269" spans="1:60" outlineLevel="1" x14ac:dyDescent="0.2">
      <c r="A269" s="164"/>
      <c r="B269" s="165"/>
      <c r="C269" s="195" t="s">
        <v>440</v>
      </c>
      <c r="D269" s="169"/>
      <c r="E269" s="170">
        <v>16.8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1"/>
      <c r="Z269" s="161"/>
      <c r="AA269" s="161"/>
      <c r="AB269" s="161"/>
      <c r="AC269" s="161"/>
      <c r="AD269" s="161"/>
      <c r="AE269" s="161"/>
      <c r="AF269" s="161"/>
      <c r="AG269" s="161" t="s">
        <v>133</v>
      </c>
      <c r="AH269" s="161">
        <v>2</v>
      </c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</row>
    <row r="270" spans="1:60" outlineLevel="1" x14ac:dyDescent="0.2">
      <c r="A270" s="164"/>
      <c r="B270" s="165"/>
      <c r="C270" s="195" t="s">
        <v>441</v>
      </c>
      <c r="D270" s="169"/>
      <c r="E270" s="170">
        <v>5.29</v>
      </c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1"/>
      <c r="Z270" s="161"/>
      <c r="AA270" s="161"/>
      <c r="AB270" s="161"/>
      <c r="AC270" s="161"/>
      <c r="AD270" s="161"/>
      <c r="AE270" s="161"/>
      <c r="AF270" s="161"/>
      <c r="AG270" s="161" t="s">
        <v>133</v>
      </c>
      <c r="AH270" s="161">
        <v>2</v>
      </c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</row>
    <row r="271" spans="1:60" outlineLevel="1" x14ac:dyDescent="0.2">
      <c r="A271" s="164"/>
      <c r="B271" s="165"/>
      <c r="C271" s="194" t="s">
        <v>442</v>
      </c>
      <c r="D271" s="169"/>
      <c r="E271" s="170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1"/>
      <c r="Z271" s="161"/>
      <c r="AA271" s="161"/>
      <c r="AB271" s="161"/>
      <c r="AC271" s="161"/>
      <c r="AD271" s="161"/>
      <c r="AE271" s="161"/>
      <c r="AF271" s="161"/>
      <c r="AG271" s="161" t="s">
        <v>133</v>
      </c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</row>
    <row r="272" spans="1:60" outlineLevel="1" x14ac:dyDescent="0.2">
      <c r="A272" s="164"/>
      <c r="B272" s="165"/>
      <c r="C272" s="192" t="s">
        <v>443</v>
      </c>
      <c r="D272" s="167"/>
      <c r="E272" s="168">
        <v>20.285</v>
      </c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1"/>
      <c r="Z272" s="161"/>
      <c r="AA272" s="161"/>
      <c r="AB272" s="161"/>
      <c r="AC272" s="161"/>
      <c r="AD272" s="161"/>
      <c r="AE272" s="161"/>
      <c r="AF272" s="161"/>
      <c r="AG272" s="161" t="s">
        <v>133</v>
      </c>
      <c r="AH272" s="161">
        <v>0</v>
      </c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</row>
    <row r="273" spans="1:60" ht="22.5" outlineLevel="1" x14ac:dyDescent="0.2">
      <c r="A273" s="184">
        <v>114</v>
      </c>
      <c r="B273" s="185" t="s">
        <v>444</v>
      </c>
      <c r="C273" s="193" t="s">
        <v>445</v>
      </c>
      <c r="D273" s="186" t="s">
        <v>230</v>
      </c>
      <c r="E273" s="187">
        <v>3</v>
      </c>
      <c r="F273" s="188"/>
      <c r="G273" s="189">
        <f>ROUND(E273*F273,2)</f>
        <v>0</v>
      </c>
      <c r="H273" s="166">
        <v>131.5</v>
      </c>
      <c r="I273" s="166">
        <f>ROUND(E273*H273,2)</f>
        <v>394.5</v>
      </c>
      <c r="J273" s="166">
        <v>0</v>
      </c>
      <c r="K273" s="166">
        <f>ROUND(E273*J273,2)</f>
        <v>0</v>
      </c>
      <c r="L273" s="166">
        <v>15</v>
      </c>
      <c r="M273" s="166">
        <f>G273*(1+L273/100)</f>
        <v>0</v>
      </c>
      <c r="N273" s="166">
        <v>1.3999999999999999E-4</v>
      </c>
      <c r="O273" s="166">
        <f>ROUND(E273*N273,2)</f>
        <v>0</v>
      </c>
      <c r="P273" s="166">
        <v>0</v>
      </c>
      <c r="Q273" s="166">
        <f>ROUND(E273*P273,2)</f>
        <v>0</v>
      </c>
      <c r="R273" s="166" t="s">
        <v>342</v>
      </c>
      <c r="S273" s="166" t="s">
        <v>129</v>
      </c>
      <c r="T273" s="166" t="s">
        <v>129</v>
      </c>
      <c r="U273" s="166">
        <v>0</v>
      </c>
      <c r="V273" s="166">
        <f>ROUND(E273*U273,2)</f>
        <v>0</v>
      </c>
      <c r="W273" s="166"/>
      <c r="X273" s="166" t="s">
        <v>336</v>
      </c>
      <c r="Y273" s="161"/>
      <c r="Z273" s="161"/>
      <c r="AA273" s="161"/>
      <c r="AB273" s="161"/>
      <c r="AC273" s="161"/>
      <c r="AD273" s="161"/>
      <c r="AE273" s="161"/>
      <c r="AF273" s="161"/>
      <c r="AG273" s="161" t="s">
        <v>337</v>
      </c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</row>
    <row r="274" spans="1:60" outlineLevel="1" x14ac:dyDescent="0.2">
      <c r="A274" s="184">
        <v>115</v>
      </c>
      <c r="B274" s="185" t="s">
        <v>446</v>
      </c>
      <c r="C274" s="193" t="s">
        <v>447</v>
      </c>
      <c r="D274" s="186" t="s">
        <v>0</v>
      </c>
      <c r="E274" s="187">
        <v>286.33269999999999</v>
      </c>
      <c r="F274" s="188"/>
      <c r="G274" s="189">
        <f>ROUND(E274*F274,2)</f>
        <v>0</v>
      </c>
      <c r="H274" s="166">
        <v>0</v>
      </c>
      <c r="I274" s="166">
        <f>ROUND(E274*H274,2)</f>
        <v>0</v>
      </c>
      <c r="J274" s="166">
        <v>0.77</v>
      </c>
      <c r="K274" s="166">
        <f>ROUND(E274*J274,2)</f>
        <v>220.48</v>
      </c>
      <c r="L274" s="166">
        <v>15</v>
      </c>
      <c r="M274" s="166">
        <f>G274*(1+L274/100)</f>
        <v>0</v>
      </c>
      <c r="N274" s="166">
        <v>0</v>
      </c>
      <c r="O274" s="166">
        <f>ROUND(E274*N274,2)</f>
        <v>0</v>
      </c>
      <c r="P274" s="166">
        <v>0</v>
      </c>
      <c r="Q274" s="166">
        <f>ROUND(E274*P274,2)</f>
        <v>0</v>
      </c>
      <c r="R274" s="166"/>
      <c r="S274" s="166" t="s">
        <v>129</v>
      </c>
      <c r="T274" s="166" t="s">
        <v>182</v>
      </c>
      <c r="U274" s="166">
        <v>0</v>
      </c>
      <c r="V274" s="166">
        <f>ROUND(E274*U274,2)</f>
        <v>0</v>
      </c>
      <c r="W274" s="166"/>
      <c r="X274" s="166" t="s">
        <v>238</v>
      </c>
      <c r="Y274" s="161"/>
      <c r="Z274" s="161"/>
      <c r="AA274" s="161"/>
      <c r="AB274" s="161"/>
      <c r="AC274" s="161"/>
      <c r="AD274" s="161"/>
      <c r="AE274" s="161"/>
      <c r="AF274" s="161"/>
      <c r="AG274" s="161" t="s">
        <v>239</v>
      </c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</row>
    <row r="275" spans="1:60" x14ac:dyDescent="0.2">
      <c r="A275" s="172" t="s">
        <v>124</v>
      </c>
      <c r="B275" s="173" t="s">
        <v>84</v>
      </c>
      <c r="C275" s="190" t="s">
        <v>85</v>
      </c>
      <c r="D275" s="174"/>
      <c r="E275" s="175"/>
      <c r="F275" s="176"/>
      <c r="G275" s="177">
        <f>SUMIF(AG276:AG301,"&lt;&gt;NOR",G276:G301)</f>
        <v>0</v>
      </c>
      <c r="H275" s="171"/>
      <c r="I275" s="171">
        <f>SUM(I276:I301)</f>
        <v>11413.07</v>
      </c>
      <c r="J275" s="171"/>
      <c r="K275" s="171">
        <f>SUM(K276:K301)</f>
        <v>15002.27</v>
      </c>
      <c r="L275" s="171"/>
      <c r="M275" s="171">
        <f>SUM(M276:M301)</f>
        <v>0</v>
      </c>
      <c r="N275" s="171"/>
      <c r="O275" s="171">
        <f>SUM(O276:O301)</f>
        <v>0.12000000000000001</v>
      </c>
      <c r="P275" s="171"/>
      <c r="Q275" s="171">
        <f>SUM(Q276:Q301)</f>
        <v>0</v>
      </c>
      <c r="R275" s="171"/>
      <c r="S275" s="171"/>
      <c r="T275" s="171"/>
      <c r="U275" s="171"/>
      <c r="V275" s="171">
        <f>SUM(V276:V301)</f>
        <v>27.810000000000002</v>
      </c>
      <c r="W275" s="171"/>
      <c r="X275" s="171"/>
      <c r="AG275" t="s">
        <v>125</v>
      </c>
    </row>
    <row r="276" spans="1:60" outlineLevel="1" x14ac:dyDescent="0.2">
      <c r="A276" s="178">
        <v>116</v>
      </c>
      <c r="B276" s="179" t="s">
        <v>404</v>
      </c>
      <c r="C276" s="191" t="s">
        <v>405</v>
      </c>
      <c r="D276" s="180" t="s">
        <v>137</v>
      </c>
      <c r="E276" s="181">
        <v>12</v>
      </c>
      <c r="F276" s="182"/>
      <c r="G276" s="183">
        <f>ROUND(E276*F276,2)</f>
        <v>0</v>
      </c>
      <c r="H276" s="166">
        <v>21.81</v>
      </c>
      <c r="I276" s="166">
        <f>ROUND(E276*H276,2)</f>
        <v>261.72000000000003</v>
      </c>
      <c r="J276" s="166">
        <v>35.29</v>
      </c>
      <c r="K276" s="166">
        <f>ROUND(E276*J276,2)</f>
        <v>423.48</v>
      </c>
      <c r="L276" s="166">
        <v>15</v>
      </c>
      <c r="M276" s="166">
        <f>G276*(1+L276/100)</f>
        <v>0</v>
      </c>
      <c r="N276" s="166">
        <v>4.0000000000000003E-5</v>
      </c>
      <c r="O276" s="166">
        <f>ROUND(E276*N276,2)</f>
        <v>0</v>
      </c>
      <c r="P276" s="166">
        <v>0</v>
      </c>
      <c r="Q276" s="166">
        <f>ROUND(E276*P276,2)</f>
        <v>0</v>
      </c>
      <c r="R276" s="166"/>
      <c r="S276" s="166" t="s">
        <v>129</v>
      </c>
      <c r="T276" s="166" t="s">
        <v>129</v>
      </c>
      <c r="U276" s="166">
        <v>7.0000000000000007E-2</v>
      </c>
      <c r="V276" s="166">
        <f>ROUND(E276*U276,2)</f>
        <v>0.84</v>
      </c>
      <c r="W276" s="166"/>
      <c r="X276" s="166" t="s">
        <v>130</v>
      </c>
      <c r="Y276" s="161"/>
      <c r="Z276" s="161"/>
      <c r="AA276" s="161"/>
      <c r="AB276" s="161"/>
      <c r="AC276" s="161"/>
      <c r="AD276" s="161"/>
      <c r="AE276" s="161"/>
      <c r="AF276" s="161"/>
      <c r="AG276" s="161" t="s">
        <v>131</v>
      </c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</row>
    <row r="277" spans="1:60" outlineLevel="1" x14ac:dyDescent="0.2">
      <c r="A277" s="164"/>
      <c r="B277" s="165"/>
      <c r="C277" s="192" t="s">
        <v>448</v>
      </c>
      <c r="D277" s="167"/>
      <c r="E277" s="168">
        <v>12</v>
      </c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1"/>
      <c r="Z277" s="161"/>
      <c r="AA277" s="161"/>
      <c r="AB277" s="161"/>
      <c r="AC277" s="161"/>
      <c r="AD277" s="161"/>
      <c r="AE277" s="161"/>
      <c r="AF277" s="161"/>
      <c r="AG277" s="161" t="s">
        <v>133</v>
      </c>
      <c r="AH277" s="161">
        <v>0</v>
      </c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</row>
    <row r="278" spans="1:60" outlineLevel="1" x14ac:dyDescent="0.2">
      <c r="A278" s="178">
        <v>117</v>
      </c>
      <c r="B278" s="179" t="s">
        <v>449</v>
      </c>
      <c r="C278" s="191" t="s">
        <v>450</v>
      </c>
      <c r="D278" s="180" t="s">
        <v>128</v>
      </c>
      <c r="E278" s="181">
        <v>18.2</v>
      </c>
      <c r="F278" s="182"/>
      <c r="G278" s="183">
        <f>ROUND(E278*F278,2)</f>
        <v>0</v>
      </c>
      <c r="H278" s="166">
        <v>24.89</v>
      </c>
      <c r="I278" s="166">
        <f>ROUND(E278*H278,2)</f>
        <v>453</v>
      </c>
      <c r="J278" s="166">
        <v>25.21</v>
      </c>
      <c r="K278" s="166">
        <f>ROUND(E278*J278,2)</f>
        <v>458.82</v>
      </c>
      <c r="L278" s="166">
        <v>15</v>
      </c>
      <c r="M278" s="166">
        <f>G278*(1+L278/100)</f>
        <v>0</v>
      </c>
      <c r="N278" s="166">
        <v>2.1000000000000001E-4</v>
      </c>
      <c r="O278" s="166">
        <f>ROUND(E278*N278,2)</f>
        <v>0</v>
      </c>
      <c r="P278" s="166">
        <v>0</v>
      </c>
      <c r="Q278" s="166">
        <f>ROUND(E278*P278,2)</f>
        <v>0</v>
      </c>
      <c r="R278" s="166"/>
      <c r="S278" s="166" t="s">
        <v>129</v>
      </c>
      <c r="T278" s="166" t="s">
        <v>129</v>
      </c>
      <c r="U278" s="166">
        <v>0.05</v>
      </c>
      <c r="V278" s="166">
        <f>ROUND(E278*U278,2)</f>
        <v>0.91</v>
      </c>
      <c r="W278" s="166"/>
      <c r="X278" s="166" t="s">
        <v>130</v>
      </c>
      <c r="Y278" s="161"/>
      <c r="Z278" s="161"/>
      <c r="AA278" s="161"/>
      <c r="AB278" s="161"/>
      <c r="AC278" s="161"/>
      <c r="AD278" s="161"/>
      <c r="AE278" s="161"/>
      <c r="AF278" s="161"/>
      <c r="AG278" s="161" t="s">
        <v>131</v>
      </c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</row>
    <row r="279" spans="1:60" outlineLevel="1" x14ac:dyDescent="0.2">
      <c r="A279" s="164"/>
      <c r="B279" s="165"/>
      <c r="C279" s="192" t="s">
        <v>233</v>
      </c>
      <c r="D279" s="167"/>
      <c r="E279" s="168">
        <v>15.4</v>
      </c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1"/>
      <c r="Z279" s="161"/>
      <c r="AA279" s="161"/>
      <c r="AB279" s="161"/>
      <c r="AC279" s="161"/>
      <c r="AD279" s="161"/>
      <c r="AE279" s="161"/>
      <c r="AF279" s="161"/>
      <c r="AG279" s="161" t="s">
        <v>133</v>
      </c>
      <c r="AH279" s="161">
        <v>0</v>
      </c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</row>
    <row r="280" spans="1:60" outlineLevel="1" x14ac:dyDescent="0.2">
      <c r="A280" s="164"/>
      <c r="B280" s="165"/>
      <c r="C280" s="192" t="s">
        <v>451</v>
      </c>
      <c r="D280" s="167"/>
      <c r="E280" s="168">
        <v>2.8</v>
      </c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1"/>
      <c r="Z280" s="161"/>
      <c r="AA280" s="161"/>
      <c r="AB280" s="161"/>
      <c r="AC280" s="161"/>
      <c r="AD280" s="161"/>
      <c r="AE280" s="161"/>
      <c r="AF280" s="161"/>
      <c r="AG280" s="161" t="s">
        <v>133</v>
      </c>
      <c r="AH280" s="161">
        <v>0</v>
      </c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</row>
    <row r="281" spans="1:60" outlineLevel="1" x14ac:dyDescent="0.2">
      <c r="A281" s="178">
        <v>118</v>
      </c>
      <c r="B281" s="179" t="s">
        <v>452</v>
      </c>
      <c r="C281" s="191" t="s">
        <v>453</v>
      </c>
      <c r="D281" s="180" t="s">
        <v>128</v>
      </c>
      <c r="E281" s="181">
        <v>18.2</v>
      </c>
      <c r="F281" s="182"/>
      <c r="G281" s="183">
        <f>ROUND(E281*F281,2)</f>
        <v>0</v>
      </c>
      <c r="H281" s="166">
        <v>0</v>
      </c>
      <c r="I281" s="166">
        <f>ROUND(E281*H281,2)</f>
        <v>0</v>
      </c>
      <c r="J281" s="166">
        <v>49.1</v>
      </c>
      <c r="K281" s="166">
        <f>ROUND(E281*J281,2)</f>
        <v>893.62</v>
      </c>
      <c r="L281" s="166">
        <v>15</v>
      </c>
      <c r="M281" s="166">
        <f>G281*(1+L281/100)</f>
        <v>0</v>
      </c>
      <c r="N281" s="166">
        <v>0</v>
      </c>
      <c r="O281" s="166">
        <f>ROUND(E281*N281,2)</f>
        <v>0</v>
      </c>
      <c r="P281" s="166">
        <v>0</v>
      </c>
      <c r="Q281" s="166">
        <f>ROUND(E281*P281,2)</f>
        <v>0</v>
      </c>
      <c r="R281" s="166"/>
      <c r="S281" s="166" t="s">
        <v>129</v>
      </c>
      <c r="T281" s="166" t="s">
        <v>182</v>
      </c>
      <c r="U281" s="166">
        <v>0.1</v>
      </c>
      <c r="V281" s="166">
        <f>ROUND(E281*U281,2)</f>
        <v>1.82</v>
      </c>
      <c r="W281" s="166"/>
      <c r="X281" s="166" t="s">
        <v>130</v>
      </c>
      <c r="Y281" s="161"/>
      <c r="Z281" s="161"/>
      <c r="AA281" s="161"/>
      <c r="AB281" s="161"/>
      <c r="AC281" s="161"/>
      <c r="AD281" s="161"/>
      <c r="AE281" s="161"/>
      <c r="AF281" s="161"/>
      <c r="AG281" s="161" t="s">
        <v>131</v>
      </c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</row>
    <row r="282" spans="1:60" outlineLevel="1" x14ac:dyDescent="0.2">
      <c r="A282" s="164"/>
      <c r="B282" s="165"/>
      <c r="C282" s="192" t="s">
        <v>233</v>
      </c>
      <c r="D282" s="167"/>
      <c r="E282" s="168">
        <v>15.4</v>
      </c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1"/>
      <c r="Z282" s="161"/>
      <c r="AA282" s="161"/>
      <c r="AB282" s="161"/>
      <c r="AC282" s="161"/>
      <c r="AD282" s="161"/>
      <c r="AE282" s="161"/>
      <c r="AF282" s="161"/>
      <c r="AG282" s="161" t="s">
        <v>133</v>
      </c>
      <c r="AH282" s="161">
        <v>0</v>
      </c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</row>
    <row r="283" spans="1:60" outlineLevel="1" x14ac:dyDescent="0.2">
      <c r="A283" s="164"/>
      <c r="B283" s="165"/>
      <c r="C283" s="192" t="s">
        <v>451</v>
      </c>
      <c r="D283" s="167"/>
      <c r="E283" s="168">
        <v>2.8</v>
      </c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1"/>
      <c r="Z283" s="161"/>
      <c r="AA283" s="161"/>
      <c r="AB283" s="161"/>
      <c r="AC283" s="161"/>
      <c r="AD283" s="161"/>
      <c r="AE283" s="161"/>
      <c r="AF283" s="161"/>
      <c r="AG283" s="161" t="s">
        <v>133</v>
      </c>
      <c r="AH283" s="161">
        <v>0</v>
      </c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</row>
    <row r="284" spans="1:60" outlineLevel="1" x14ac:dyDescent="0.2">
      <c r="A284" s="178">
        <v>119</v>
      </c>
      <c r="B284" s="179" t="s">
        <v>454</v>
      </c>
      <c r="C284" s="191" t="s">
        <v>455</v>
      </c>
      <c r="D284" s="180" t="s">
        <v>128</v>
      </c>
      <c r="E284" s="181">
        <v>18.2</v>
      </c>
      <c r="F284" s="182"/>
      <c r="G284" s="183">
        <f>ROUND(E284*F284,2)</f>
        <v>0</v>
      </c>
      <c r="H284" s="166">
        <v>142.66</v>
      </c>
      <c r="I284" s="166">
        <f>ROUND(E284*H284,2)</f>
        <v>2596.41</v>
      </c>
      <c r="J284" s="166">
        <v>653.34</v>
      </c>
      <c r="K284" s="166">
        <f>ROUND(E284*J284,2)</f>
        <v>11890.79</v>
      </c>
      <c r="L284" s="166">
        <v>15</v>
      </c>
      <c r="M284" s="166">
        <f>G284*(1+L284/100)</f>
        <v>0</v>
      </c>
      <c r="N284" s="166">
        <v>5.3499999999999997E-3</v>
      </c>
      <c r="O284" s="166">
        <f>ROUND(E284*N284,2)</f>
        <v>0.1</v>
      </c>
      <c r="P284" s="166">
        <v>0</v>
      </c>
      <c r="Q284" s="166">
        <f>ROUND(E284*P284,2)</f>
        <v>0</v>
      </c>
      <c r="R284" s="166"/>
      <c r="S284" s="166" t="s">
        <v>129</v>
      </c>
      <c r="T284" s="166" t="s">
        <v>129</v>
      </c>
      <c r="U284" s="166">
        <v>1.288</v>
      </c>
      <c r="V284" s="166">
        <f>ROUND(E284*U284,2)</f>
        <v>23.44</v>
      </c>
      <c r="W284" s="166"/>
      <c r="X284" s="166" t="s">
        <v>130</v>
      </c>
      <c r="Y284" s="161"/>
      <c r="Z284" s="161"/>
      <c r="AA284" s="161"/>
      <c r="AB284" s="161"/>
      <c r="AC284" s="161"/>
      <c r="AD284" s="161"/>
      <c r="AE284" s="161"/>
      <c r="AF284" s="161"/>
      <c r="AG284" s="161" t="s">
        <v>131</v>
      </c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</row>
    <row r="285" spans="1:60" outlineLevel="1" x14ac:dyDescent="0.2">
      <c r="A285" s="164"/>
      <c r="B285" s="165"/>
      <c r="C285" s="192" t="s">
        <v>233</v>
      </c>
      <c r="D285" s="167"/>
      <c r="E285" s="168">
        <v>15.4</v>
      </c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1"/>
      <c r="Z285" s="161"/>
      <c r="AA285" s="161"/>
      <c r="AB285" s="161"/>
      <c r="AC285" s="161"/>
      <c r="AD285" s="161"/>
      <c r="AE285" s="161"/>
      <c r="AF285" s="161"/>
      <c r="AG285" s="161" t="s">
        <v>133</v>
      </c>
      <c r="AH285" s="161">
        <v>0</v>
      </c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</row>
    <row r="286" spans="1:60" outlineLevel="1" x14ac:dyDescent="0.2">
      <c r="A286" s="164"/>
      <c r="B286" s="165"/>
      <c r="C286" s="192" t="s">
        <v>451</v>
      </c>
      <c r="D286" s="167"/>
      <c r="E286" s="168">
        <v>2.8</v>
      </c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1"/>
      <c r="Z286" s="161"/>
      <c r="AA286" s="161"/>
      <c r="AB286" s="161"/>
      <c r="AC286" s="161"/>
      <c r="AD286" s="161"/>
      <c r="AE286" s="161"/>
      <c r="AF286" s="161"/>
      <c r="AG286" s="161" t="s">
        <v>133</v>
      </c>
      <c r="AH286" s="161">
        <v>0</v>
      </c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</row>
    <row r="287" spans="1:60" outlineLevel="1" x14ac:dyDescent="0.2">
      <c r="A287" s="178">
        <v>120</v>
      </c>
      <c r="B287" s="179" t="s">
        <v>456</v>
      </c>
      <c r="C287" s="191" t="s">
        <v>457</v>
      </c>
      <c r="D287" s="180" t="s">
        <v>128</v>
      </c>
      <c r="E287" s="181">
        <v>18.2</v>
      </c>
      <c r="F287" s="182"/>
      <c r="G287" s="183">
        <f>ROUND(E287*F287,2)</f>
        <v>0</v>
      </c>
      <c r="H287" s="166">
        <v>9.1999999999999993</v>
      </c>
      <c r="I287" s="166">
        <f>ROUND(E287*H287,2)</f>
        <v>167.44</v>
      </c>
      <c r="J287" s="166">
        <v>0</v>
      </c>
      <c r="K287" s="166">
        <f>ROUND(E287*J287,2)</f>
        <v>0</v>
      </c>
      <c r="L287" s="166">
        <v>15</v>
      </c>
      <c r="M287" s="166">
        <f>G287*(1+L287/100)</f>
        <v>0</v>
      </c>
      <c r="N287" s="166">
        <v>8.9999999999999998E-4</v>
      </c>
      <c r="O287" s="166">
        <f>ROUND(E287*N287,2)</f>
        <v>0.02</v>
      </c>
      <c r="P287" s="166">
        <v>0</v>
      </c>
      <c r="Q287" s="166">
        <f>ROUND(E287*P287,2)</f>
        <v>0</v>
      </c>
      <c r="R287" s="166"/>
      <c r="S287" s="166" t="s">
        <v>129</v>
      </c>
      <c r="T287" s="166" t="s">
        <v>129</v>
      </c>
      <c r="U287" s="166">
        <v>0</v>
      </c>
      <c r="V287" s="166">
        <f>ROUND(E287*U287,2)</f>
        <v>0</v>
      </c>
      <c r="W287" s="166"/>
      <c r="X287" s="166" t="s">
        <v>130</v>
      </c>
      <c r="Y287" s="161"/>
      <c r="Z287" s="161"/>
      <c r="AA287" s="161"/>
      <c r="AB287" s="161"/>
      <c r="AC287" s="161"/>
      <c r="AD287" s="161"/>
      <c r="AE287" s="161"/>
      <c r="AF287" s="161"/>
      <c r="AG287" s="161" t="s">
        <v>131</v>
      </c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</row>
    <row r="288" spans="1:60" outlineLevel="1" x14ac:dyDescent="0.2">
      <c r="A288" s="164"/>
      <c r="B288" s="165"/>
      <c r="C288" s="192" t="s">
        <v>233</v>
      </c>
      <c r="D288" s="167"/>
      <c r="E288" s="168">
        <v>15.4</v>
      </c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1"/>
      <c r="Z288" s="161"/>
      <c r="AA288" s="161"/>
      <c r="AB288" s="161"/>
      <c r="AC288" s="161"/>
      <c r="AD288" s="161"/>
      <c r="AE288" s="161"/>
      <c r="AF288" s="161"/>
      <c r="AG288" s="161" t="s">
        <v>133</v>
      </c>
      <c r="AH288" s="161">
        <v>0</v>
      </c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</row>
    <row r="289" spans="1:60" outlineLevel="1" x14ac:dyDescent="0.2">
      <c r="A289" s="164"/>
      <c r="B289" s="165"/>
      <c r="C289" s="192" t="s">
        <v>451</v>
      </c>
      <c r="D289" s="167"/>
      <c r="E289" s="168">
        <v>2.8</v>
      </c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1"/>
      <c r="Z289" s="161"/>
      <c r="AA289" s="161"/>
      <c r="AB289" s="161"/>
      <c r="AC289" s="161"/>
      <c r="AD289" s="161"/>
      <c r="AE289" s="161"/>
      <c r="AF289" s="161"/>
      <c r="AG289" s="161" t="s">
        <v>133</v>
      </c>
      <c r="AH289" s="161">
        <v>0</v>
      </c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</row>
    <row r="290" spans="1:60" ht="22.5" outlineLevel="1" x14ac:dyDescent="0.2">
      <c r="A290" s="178">
        <v>121</v>
      </c>
      <c r="B290" s="179" t="s">
        <v>458</v>
      </c>
      <c r="C290" s="191" t="s">
        <v>459</v>
      </c>
      <c r="D290" s="180" t="s">
        <v>137</v>
      </c>
      <c r="E290" s="181">
        <v>6.7</v>
      </c>
      <c r="F290" s="182"/>
      <c r="G290" s="183">
        <f>ROUND(E290*F290,2)</f>
        <v>0</v>
      </c>
      <c r="H290" s="166">
        <v>0</v>
      </c>
      <c r="I290" s="166">
        <f>ROUND(E290*H290,2)</f>
        <v>0</v>
      </c>
      <c r="J290" s="166">
        <v>60.5</v>
      </c>
      <c r="K290" s="166">
        <f>ROUND(E290*J290,2)</f>
        <v>405.35</v>
      </c>
      <c r="L290" s="166">
        <v>15</v>
      </c>
      <c r="M290" s="166">
        <f>G290*(1+L290/100)</f>
        <v>0</v>
      </c>
      <c r="N290" s="166">
        <v>0</v>
      </c>
      <c r="O290" s="166">
        <f>ROUND(E290*N290,2)</f>
        <v>0</v>
      </c>
      <c r="P290" s="166">
        <v>0</v>
      </c>
      <c r="Q290" s="166">
        <f>ROUND(E290*P290,2)</f>
        <v>0</v>
      </c>
      <c r="R290" s="166"/>
      <c r="S290" s="166" t="s">
        <v>129</v>
      </c>
      <c r="T290" s="166" t="s">
        <v>129</v>
      </c>
      <c r="U290" s="166">
        <v>0.12</v>
      </c>
      <c r="V290" s="166">
        <f>ROUND(E290*U290,2)</f>
        <v>0.8</v>
      </c>
      <c r="W290" s="166"/>
      <c r="X290" s="166" t="s">
        <v>130</v>
      </c>
      <c r="Y290" s="161"/>
      <c r="Z290" s="161"/>
      <c r="AA290" s="161"/>
      <c r="AB290" s="161"/>
      <c r="AC290" s="161"/>
      <c r="AD290" s="161"/>
      <c r="AE290" s="161"/>
      <c r="AF290" s="161"/>
      <c r="AG290" s="161" t="s">
        <v>131</v>
      </c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</row>
    <row r="291" spans="1:60" outlineLevel="1" x14ac:dyDescent="0.2">
      <c r="A291" s="164"/>
      <c r="B291" s="165"/>
      <c r="C291" s="192" t="s">
        <v>460</v>
      </c>
      <c r="D291" s="167"/>
      <c r="E291" s="168">
        <v>4</v>
      </c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1"/>
      <c r="Z291" s="161"/>
      <c r="AA291" s="161"/>
      <c r="AB291" s="161"/>
      <c r="AC291" s="161"/>
      <c r="AD291" s="161"/>
      <c r="AE291" s="161"/>
      <c r="AF291" s="161"/>
      <c r="AG291" s="161" t="s">
        <v>133</v>
      </c>
      <c r="AH291" s="161">
        <v>0</v>
      </c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</row>
    <row r="292" spans="1:60" outlineLevel="1" x14ac:dyDescent="0.2">
      <c r="A292" s="164"/>
      <c r="B292" s="165"/>
      <c r="C292" s="192" t="s">
        <v>461</v>
      </c>
      <c r="D292" s="167"/>
      <c r="E292" s="168">
        <v>2.7</v>
      </c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1"/>
      <c r="Z292" s="161"/>
      <c r="AA292" s="161"/>
      <c r="AB292" s="161"/>
      <c r="AC292" s="161"/>
      <c r="AD292" s="161"/>
      <c r="AE292" s="161"/>
      <c r="AF292" s="161"/>
      <c r="AG292" s="161" t="s">
        <v>133</v>
      </c>
      <c r="AH292" s="161">
        <v>0</v>
      </c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</row>
    <row r="293" spans="1:60" ht="22.5" outlineLevel="1" x14ac:dyDescent="0.2">
      <c r="A293" s="178">
        <v>122</v>
      </c>
      <c r="B293" s="179" t="s">
        <v>462</v>
      </c>
      <c r="C293" s="191" t="s">
        <v>463</v>
      </c>
      <c r="D293" s="180" t="s">
        <v>128</v>
      </c>
      <c r="E293" s="181">
        <v>20.93</v>
      </c>
      <c r="F293" s="182"/>
      <c r="G293" s="183">
        <f>ROUND(E293*F293,2)</f>
        <v>0</v>
      </c>
      <c r="H293" s="166">
        <v>350</v>
      </c>
      <c r="I293" s="166">
        <f>ROUND(E293*H293,2)</f>
        <v>7325.5</v>
      </c>
      <c r="J293" s="166">
        <v>0</v>
      </c>
      <c r="K293" s="166">
        <f>ROUND(E293*J293,2)</f>
        <v>0</v>
      </c>
      <c r="L293" s="166">
        <v>15</v>
      </c>
      <c r="M293" s="166">
        <f>G293*(1+L293/100)</f>
        <v>0</v>
      </c>
      <c r="N293" s="166">
        <v>0</v>
      </c>
      <c r="O293" s="166">
        <f>ROUND(E293*N293,2)</f>
        <v>0</v>
      </c>
      <c r="P293" s="166">
        <v>0</v>
      </c>
      <c r="Q293" s="166">
        <f>ROUND(E293*P293,2)</f>
        <v>0</v>
      </c>
      <c r="R293" s="166"/>
      <c r="S293" s="166" t="s">
        <v>194</v>
      </c>
      <c r="T293" s="166" t="s">
        <v>145</v>
      </c>
      <c r="U293" s="166">
        <v>0</v>
      </c>
      <c r="V293" s="166">
        <f>ROUND(E293*U293,2)</f>
        <v>0</v>
      </c>
      <c r="W293" s="166"/>
      <c r="X293" s="166" t="s">
        <v>197</v>
      </c>
      <c r="Y293" s="161"/>
      <c r="Z293" s="161"/>
      <c r="AA293" s="161"/>
      <c r="AB293" s="161"/>
      <c r="AC293" s="161"/>
      <c r="AD293" s="161"/>
      <c r="AE293" s="161"/>
      <c r="AF293" s="161"/>
      <c r="AG293" s="161" t="s">
        <v>333</v>
      </c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</row>
    <row r="294" spans="1:60" outlineLevel="1" x14ac:dyDescent="0.2">
      <c r="A294" s="164"/>
      <c r="B294" s="165"/>
      <c r="C294" s="194" t="s">
        <v>437</v>
      </c>
      <c r="D294" s="169"/>
      <c r="E294" s="170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1"/>
      <c r="Z294" s="161"/>
      <c r="AA294" s="161"/>
      <c r="AB294" s="161"/>
      <c r="AC294" s="161"/>
      <c r="AD294" s="161"/>
      <c r="AE294" s="161"/>
      <c r="AF294" s="161"/>
      <c r="AG294" s="161" t="s">
        <v>133</v>
      </c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</row>
    <row r="295" spans="1:60" outlineLevel="1" x14ac:dyDescent="0.2">
      <c r="A295" s="164"/>
      <c r="B295" s="165"/>
      <c r="C295" s="195" t="s">
        <v>464</v>
      </c>
      <c r="D295" s="169"/>
      <c r="E295" s="170">
        <v>15.4</v>
      </c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1"/>
      <c r="Z295" s="161"/>
      <c r="AA295" s="161"/>
      <c r="AB295" s="161"/>
      <c r="AC295" s="161"/>
      <c r="AD295" s="161"/>
      <c r="AE295" s="161"/>
      <c r="AF295" s="161"/>
      <c r="AG295" s="161" t="s">
        <v>133</v>
      </c>
      <c r="AH295" s="161">
        <v>2</v>
      </c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</row>
    <row r="296" spans="1:60" outlineLevel="1" x14ac:dyDescent="0.2">
      <c r="A296" s="164"/>
      <c r="B296" s="165"/>
      <c r="C296" s="195" t="s">
        <v>465</v>
      </c>
      <c r="D296" s="169"/>
      <c r="E296" s="170">
        <v>2.8</v>
      </c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1"/>
      <c r="Z296" s="161"/>
      <c r="AA296" s="161"/>
      <c r="AB296" s="161"/>
      <c r="AC296" s="161"/>
      <c r="AD296" s="161"/>
      <c r="AE296" s="161"/>
      <c r="AF296" s="161"/>
      <c r="AG296" s="161" t="s">
        <v>133</v>
      </c>
      <c r="AH296" s="161">
        <v>2</v>
      </c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</row>
    <row r="297" spans="1:60" outlineLevel="1" x14ac:dyDescent="0.2">
      <c r="A297" s="164"/>
      <c r="B297" s="165"/>
      <c r="C297" s="194" t="s">
        <v>442</v>
      </c>
      <c r="D297" s="169"/>
      <c r="E297" s="170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1"/>
      <c r="Z297" s="161"/>
      <c r="AA297" s="161"/>
      <c r="AB297" s="161"/>
      <c r="AC297" s="161"/>
      <c r="AD297" s="161"/>
      <c r="AE297" s="161"/>
      <c r="AF297" s="161"/>
      <c r="AG297" s="161" t="s">
        <v>133</v>
      </c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</row>
    <row r="298" spans="1:60" outlineLevel="1" x14ac:dyDescent="0.2">
      <c r="A298" s="164"/>
      <c r="B298" s="165"/>
      <c r="C298" s="192" t="s">
        <v>466</v>
      </c>
      <c r="D298" s="167"/>
      <c r="E298" s="168">
        <v>20.93</v>
      </c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1"/>
      <c r="Z298" s="161"/>
      <c r="AA298" s="161"/>
      <c r="AB298" s="161"/>
      <c r="AC298" s="161"/>
      <c r="AD298" s="161"/>
      <c r="AE298" s="161"/>
      <c r="AF298" s="161"/>
      <c r="AG298" s="161" t="s">
        <v>133</v>
      </c>
      <c r="AH298" s="161">
        <v>0</v>
      </c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</row>
    <row r="299" spans="1:60" outlineLevel="1" x14ac:dyDescent="0.2">
      <c r="A299" s="178">
        <v>123</v>
      </c>
      <c r="B299" s="179" t="s">
        <v>467</v>
      </c>
      <c r="C299" s="191" t="s">
        <v>468</v>
      </c>
      <c r="D299" s="180" t="s">
        <v>137</v>
      </c>
      <c r="E299" s="181">
        <v>7</v>
      </c>
      <c r="F299" s="182"/>
      <c r="G299" s="183">
        <f>ROUND(E299*F299,2)</f>
        <v>0</v>
      </c>
      <c r="H299" s="166">
        <v>87</v>
      </c>
      <c r="I299" s="166">
        <f>ROUND(E299*H299,2)</f>
        <v>609</v>
      </c>
      <c r="J299" s="166">
        <v>0</v>
      </c>
      <c r="K299" s="166">
        <f>ROUND(E299*J299,2)</f>
        <v>0</v>
      </c>
      <c r="L299" s="166">
        <v>15</v>
      </c>
      <c r="M299" s="166">
        <f>G299*(1+L299/100)</f>
        <v>0</v>
      </c>
      <c r="N299" s="166">
        <v>2.2000000000000001E-4</v>
      </c>
      <c r="O299" s="166">
        <f>ROUND(E299*N299,2)</f>
        <v>0</v>
      </c>
      <c r="P299" s="166">
        <v>0</v>
      </c>
      <c r="Q299" s="166">
        <f>ROUND(E299*P299,2)</f>
        <v>0</v>
      </c>
      <c r="R299" s="166"/>
      <c r="S299" s="166" t="s">
        <v>194</v>
      </c>
      <c r="T299" s="166" t="s">
        <v>145</v>
      </c>
      <c r="U299" s="166">
        <v>0</v>
      </c>
      <c r="V299" s="166">
        <f>ROUND(E299*U299,2)</f>
        <v>0</v>
      </c>
      <c r="W299" s="166"/>
      <c r="X299" s="166" t="s">
        <v>197</v>
      </c>
      <c r="Y299" s="161"/>
      <c r="Z299" s="161"/>
      <c r="AA299" s="161"/>
      <c r="AB299" s="161"/>
      <c r="AC299" s="161"/>
      <c r="AD299" s="161"/>
      <c r="AE299" s="161"/>
      <c r="AF299" s="161"/>
      <c r="AG299" s="161" t="s">
        <v>333</v>
      </c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</row>
    <row r="300" spans="1:60" outlineLevel="1" x14ac:dyDescent="0.2">
      <c r="A300" s="164"/>
      <c r="B300" s="165"/>
      <c r="C300" s="192" t="s">
        <v>469</v>
      </c>
      <c r="D300" s="167"/>
      <c r="E300" s="168">
        <v>7</v>
      </c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1"/>
      <c r="Z300" s="161"/>
      <c r="AA300" s="161"/>
      <c r="AB300" s="161"/>
      <c r="AC300" s="161"/>
      <c r="AD300" s="161"/>
      <c r="AE300" s="161"/>
      <c r="AF300" s="161"/>
      <c r="AG300" s="161" t="s">
        <v>133</v>
      </c>
      <c r="AH300" s="161">
        <v>0</v>
      </c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</row>
    <row r="301" spans="1:60" outlineLevel="1" x14ac:dyDescent="0.2">
      <c r="A301" s="184">
        <v>124</v>
      </c>
      <c r="B301" s="185" t="s">
        <v>470</v>
      </c>
      <c r="C301" s="193" t="s">
        <v>471</v>
      </c>
      <c r="D301" s="186" t="s">
        <v>0</v>
      </c>
      <c r="E301" s="187">
        <v>254.85130000000001</v>
      </c>
      <c r="F301" s="188"/>
      <c r="G301" s="189">
        <f>ROUND(E301*F301,2)</f>
        <v>0</v>
      </c>
      <c r="H301" s="166">
        <v>0</v>
      </c>
      <c r="I301" s="166">
        <f>ROUND(E301*H301,2)</f>
        <v>0</v>
      </c>
      <c r="J301" s="166">
        <v>3.65</v>
      </c>
      <c r="K301" s="166">
        <f>ROUND(E301*J301,2)</f>
        <v>930.21</v>
      </c>
      <c r="L301" s="166">
        <v>15</v>
      </c>
      <c r="M301" s="166">
        <f>G301*(1+L301/100)</f>
        <v>0</v>
      </c>
      <c r="N301" s="166">
        <v>0</v>
      </c>
      <c r="O301" s="166">
        <f>ROUND(E301*N301,2)</f>
        <v>0</v>
      </c>
      <c r="P301" s="166">
        <v>0</v>
      </c>
      <c r="Q301" s="166">
        <f>ROUND(E301*P301,2)</f>
        <v>0</v>
      </c>
      <c r="R301" s="166"/>
      <c r="S301" s="166" t="s">
        <v>129</v>
      </c>
      <c r="T301" s="166" t="s">
        <v>182</v>
      </c>
      <c r="U301" s="166">
        <v>0</v>
      </c>
      <c r="V301" s="166">
        <f>ROUND(E301*U301,2)</f>
        <v>0</v>
      </c>
      <c r="W301" s="166"/>
      <c r="X301" s="166" t="s">
        <v>238</v>
      </c>
      <c r="Y301" s="161"/>
      <c r="Z301" s="161"/>
      <c r="AA301" s="161"/>
      <c r="AB301" s="161"/>
      <c r="AC301" s="161"/>
      <c r="AD301" s="161"/>
      <c r="AE301" s="161"/>
      <c r="AF301" s="161"/>
      <c r="AG301" s="161" t="s">
        <v>239</v>
      </c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</row>
    <row r="302" spans="1:60" x14ac:dyDescent="0.2">
      <c r="A302" s="172" t="s">
        <v>124</v>
      </c>
      <c r="B302" s="173" t="s">
        <v>86</v>
      </c>
      <c r="C302" s="190" t="s">
        <v>87</v>
      </c>
      <c r="D302" s="174"/>
      <c r="E302" s="175"/>
      <c r="F302" s="176"/>
      <c r="G302" s="177">
        <f>SUMIF(AG303:AG315,"&lt;&gt;NOR",G303:G315)</f>
        <v>0</v>
      </c>
      <c r="H302" s="171"/>
      <c r="I302" s="171">
        <f>SUM(I303:I315)</f>
        <v>1324.33</v>
      </c>
      <c r="J302" s="171"/>
      <c r="K302" s="171">
        <f>SUM(K303:K315)</f>
        <v>5572.76</v>
      </c>
      <c r="L302" s="171"/>
      <c r="M302" s="171">
        <f>SUM(M303:M315)</f>
        <v>0</v>
      </c>
      <c r="N302" s="171"/>
      <c r="O302" s="171">
        <f>SUM(O303:O315)</f>
        <v>0</v>
      </c>
      <c r="P302" s="171"/>
      <c r="Q302" s="171">
        <f>SUM(Q303:Q315)</f>
        <v>0</v>
      </c>
      <c r="R302" s="171"/>
      <c r="S302" s="171"/>
      <c r="T302" s="171"/>
      <c r="U302" s="171"/>
      <c r="V302" s="171">
        <f>SUM(V303:V315)</f>
        <v>12.43</v>
      </c>
      <c r="W302" s="171"/>
      <c r="X302" s="171"/>
      <c r="AG302" t="s">
        <v>125</v>
      </c>
    </row>
    <row r="303" spans="1:60" outlineLevel="1" x14ac:dyDescent="0.2">
      <c r="A303" s="178">
        <v>125</v>
      </c>
      <c r="B303" s="179" t="s">
        <v>472</v>
      </c>
      <c r="C303" s="191" t="s">
        <v>473</v>
      </c>
      <c r="D303" s="180" t="s">
        <v>128</v>
      </c>
      <c r="E303" s="181">
        <v>4.4160000000000004</v>
      </c>
      <c r="F303" s="182"/>
      <c r="G303" s="183">
        <f>ROUND(E303*F303,2)</f>
        <v>0</v>
      </c>
      <c r="H303" s="166">
        <v>70.86</v>
      </c>
      <c r="I303" s="166">
        <f>ROUND(E303*H303,2)</f>
        <v>312.92</v>
      </c>
      <c r="J303" s="166">
        <v>67.64</v>
      </c>
      <c r="K303" s="166">
        <f>ROUND(E303*J303,2)</f>
        <v>298.7</v>
      </c>
      <c r="L303" s="166">
        <v>15</v>
      </c>
      <c r="M303" s="166">
        <f>G303*(1+L303/100)</f>
        <v>0</v>
      </c>
      <c r="N303" s="166">
        <v>3.6999999999999999E-4</v>
      </c>
      <c r="O303" s="166">
        <f>ROUND(E303*N303,2)</f>
        <v>0</v>
      </c>
      <c r="P303" s="166">
        <v>0</v>
      </c>
      <c r="Q303" s="166">
        <f>ROUND(E303*P303,2)</f>
        <v>0</v>
      </c>
      <c r="R303" s="166"/>
      <c r="S303" s="166" t="s">
        <v>129</v>
      </c>
      <c r="T303" s="166" t="s">
        <v>182</v>
      </c>
      <c r="U303" s="166">
        <v>0.13900000000000001</v>
      </c>
      <c r="V303" s="166">
        <f>ROUND(E303*U303,2)</f>
        <v>0.61</v>
      </c>
      <c r="W303" s="166"/>
      <c r="X303" s="166" t="s">
        <v>130</v>
      </c>
      <c r="Y303" s="161"/>
      <c r="Z303" s="161"/>
      <c r="AA303" s="161"/>
      <c r="AB303" s="161"/>
      <c r="AC303" s="161"/>
      <c r="AD303" s="161"/>
      <c r="AE303" s="161"/>
      <c r="AF303" s="161"/>
      <c r="AG303" s="161" t="s">
        <v>131</v>
      </c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</row>
    <row r="304" spans="1:60" outlineLevel="1" x14ac:dyDescent="0.2">
      <c r="A304" s="164"/>
      <c r="B304" s="165"/>
      <c r="C304" s="192" t="s">
        <v>474</v>
      </c>
      <c r="D304" s="167"/>
      <c r="E304" s="168">
        <v>3.456</v>
      </c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1"/>
      <c r="Z304" s="161"/>
      <c r="AA304" s="161"/>
      <c r="AB304" s="161"/>
      <c r="AC304" s="161"/>
      <c r="AD304" s="161"/>
      <c r="AE304" s="161"/>
      <c r="AF304" s="161"/>
      <c r="AG304" s="161" t="s">
        <v>133</v>
      </c>
      <c r="AH304" s="161">
        <v>0</v>
      </c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</row>
    <row r="305" spans="1:60" outlineLevel="1" x14ac:dyDescent="0.2">
      <c r="A305" s="164"/>
      <c r="B305" s="165"/>
      <c r="C305" s="192" t="s">
        <v>475</v>
      </c>
      <c r="D305" s="167"/>
      <c r="E305" s="168">
        <v>0.96</v>
      </c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1"/>
      <c r="Z305" s="161"/>
      <c r="AA305" s="161"/>
      <c r="AB305" s="161"/>
      <c r="AC305" s="161"/>
      <c r="AD305" s="161"/>
      <c r="AE305" s="161"/>
      <c r="AF305" s="161"/>
      <c r="AG305" s="161" t="s">
        <v>133</v>
      </c>
      <c r="AH305" s="161">
        <v>0</v>
      </c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spans="1:60" outlineLevel="1" x14ac:dyDescent="0.2">
      <c r="A306" s="178">
        <v>126</v>
      </c>
      <c r="B306" s="179" t="s">
        <v>476</v>
      </c>
      <c r="C306" s="191" t="s">
        <v>477</v>
      </c>
      <c r="D306" s="180" t="s">
        <v>137</v>
      </c>
      <c r="E306" s="181">
        <v>34</v>
      </c>
      <c r="F306" s="182"/>
      <c r="G306" s="183">
        <f>ROUND(E306*F306,2)</f>
        <v>0</v>
      </c>
      <c r="H306" s="166">
        <v>16.11</v>
      </c>
      <c r="I306" s="166">
        <f>ROUND(E306*H306,2)</f>
        <v>547.74</v>
      </c>
      <c r="J306" s="166">
        <v>58.49</v>
      </c>
      <c r="K306" s="166">
        <f>ROUND(E306*J306,2)</f>
        <v>1988.66</v>
      </c>
      <c r="L306" s="166">
        <v>15</v>
      </c>
      <c r="M306" s="166">
        <f>G306*(1+L306/100)</f>
        <v>0</v>
      </c>
      <c r="N306" s="166">
        <v>9.0000000000000006E-5</v>
      </c>
      <c r="O306" s="166">
        <f>ROUND(E306*N306,2)</f>
        <v>0</v>
      </c>
      <c r="P306" s="166">
        <v>0</v>
      </c>
      <c r="Q306" s="166">
        <f>ROUND(E306*P306,2)</f>
        <v>0</v>
      </c>
      <c r="R306" s="166"/>
      <c r="S306" s="166" t="s">
        <v>129</v>
      </c>
      <c r="T306" s="166" t="s">
        <v>129</v>
      </c>
      <c r="U306" s="166">
        <v>0.11600000000000001</v>
      </c>
      <c r="V306" s="166">
        <f>ROUND(E306*U306,2)</f>
        <v>3.94</v>
      </c>
      <c r="W306" s="166"/>
      <c r="X306" s="166" t="s">
        <v>130</v>
      </c>
      <c r="Y306" s="161"/>
      <c r="Z306" s="161"/>
      <c r="AA306" s="161"/>
      <c r="AB306" s="161"/>
      <c r="AC306" s="161"/>
      <c r="AD306" s="161"/>
      <c r="AE306" s="161"/>
      <c r="AF306" s="161"/>
      <c r="AG306" s="161" t="s">
        <v>131</v>
      </c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</row>
    <row r="307" spans="1:60" outlineLevel="1" x14ac:dyDescent="0.2">
      <c r="A307" s="164"/>
      <c r="B307" s="165"/>
      <c r="C307" s="192" t="s">
        <v>478</v>
      </c>
      <c r="D307" s="167"/>
      <c r="E307" s="168">
        <v>34</v>
      </c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1"/>
      <c r="Z307" s="161"/>
      <c r="AA307" s="161"/>
      <c r="AB307" s="161"/>
      <c r="AC307" s="161"/>
      <c r="AD307" s="161"/>
      <c r="AE307" s="161"/>
      <c r="AF307" s="161"/>
      <c r="AG307" s="161" t="s">
        <v>133</v>
      </c>
      <c r="AH307" s="161">
        <v>0</v>
      </c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</row>
    <row r="308" spans="1:60" outlineLevel="1" x14ac:dyDescent="0.2">
      <c r="A308" s="178">
        <v>127</v>
      </c>
      <c r="B308" s="179" t="s">
        <v>479</v>
      </c>
      <c r="C308" s="191" t="s">
        <v>480</v>
      </c>
      <c r="D308" s="180" t="s">
        <v>128</v>
      </c>
      <c r="E308" s="181">
        <v>40.57</v>
      </c>
      <c r="F308" s="182"/>
      <c r="G308" s="183">
        <f>ROUND(E308*F308,2)</f>
        <v>0</v>
      </c>
      <c r="H308" s="166">
        <v>5.61</v>
      </c>
      <c r="I308" s="166">
        <f>ROUND(E308*H308,2)</f>
        <v>227.6</v>
      </c>
      <c r="J308" s="166">
        <v>57.09</v>
      </c>
      <c r="K308" s="166">
        <f>ROUND(E308*J308,2)</f>
        <v>2316.14</v>
      </c>
      <c r="L308" s="166">
        <v>15</v>
      </c>
      <c r="M308" s="166">
        <f>G308*(1+L308/100)</f>
        <v>0</v>
      </c>
      <c r="N308" s="166">
        <v>6.9999999999999994E-5</v>
      </c>
      <c r="O308" s="166">
        <f>ROUND(E308*N308,2)</f>
        <v>0</v>
      </c>
      <c r="P308" s="166">
        <v>0</v>
      </c>
      <c r="Q308" s="166">
        <f>ROUND(E308*P308,2)</f>
        <v>0</v>
      </c>
      <c r="R308" s="166"/>
      <c r="S308" s="166" t="s">
        <v>129</v>
      </c>
      <c r="T308" s="166" t="s">
        <v>129</v>
      </c>
      <c r="U308" s="166">
        <v>0.14399999999999999</v>
      </c>
      <c r="V308" s="166">
        <f>ROUND(E308*U308,2)</f>
        <v>5.84</v>
      </c>
      <c r="W308" s="166"/>
      <c r="X308" s="166" t="s">
        <v>130</v>
      </c>
      <c r="Y308" s="161"/>
      <c r="Z308" s="161"/>
      <c r="AA308" s="161"/>
      <c r="AB308" s="161"/>
      <c r="AC308" s="161"/>
      <c r="AD308" s="161"/>
      <c r="AE308" s="161"/>
      <c r="AF308" s="161"/>
      <c r="AG308" s="161" t="s">
        <v>131</v>
      </c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</row>
    <row r="309" spans="1:60" outlineLevel="1" x14ac:dyDescent="0.2">
      <c r="A309" s="164"/>
      <c r="B309" s="165"/>
      <c r="C309" s="192" t="s">
        <v>149</v>
      </c>
      <c r="D309" s="167"/>
      <c r="E309" s="168">
        <v>3.36</v>
      </c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1"/>
      <c r="Z309" s="161"/>
      <c r="AA309" s="161"/>
      <c r="AB309" s="161"/>
      <c r="AC309" s="161"/>
      <c r="AD309" s="161"/>
      <c r="AE309" s="161"/>
      <c r="AF309" s="161"/>
      <c r="AG309" s="161" t="s">
        <v>133</v>
      </c>
      <c r="AH309" s="161">
        <v>0</v>
      </c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</row>
    <row r="310" spans="1:60" outlineLevel="1" x14ac:dyDescent="0.2">
      <c r="A310" s="164"/>
      <c r="B310" s="165"/>
      <c r="C310" s="192" t="s">
        <v>162</v>
      </c>
      <c r="D310" s="167"/>
      <c r="E310" s="168">
        <v>15.12</v>
      </c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1"/>
      <c r="Z310" s="161"/>
      <c r="AA310" s="161"/>
      <c r="AB310" s="161"/>
      <c r="AC310" s="161"/>
      <c r="AD310" s="161"/>
      <c r="AE310" s="161"/>
      <c r="AF310" s="161"/>
      <c r="AG310" s="161" t="s">
        <v>133</v>
      </c>
      <c r="AH310" s="161">
        <v>0</v>
      </c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</row>
    <row r="311" spans="1:60" outlineLevel="1" x14ac:dyDescent="0.2">
      <c r="A311" s="164"/>
      <c r="B311" s="165"/>
      <c r="C311" s="192" t="s">
        <v>209</v>
      </c>
      <c r="D311" s="167"/>
      <c r="E311" s="168">
        <v>16.8</v>
      </c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1"/>
      <c r="Z311" s="161"/>
      <c r="AA311" s="161"/>
      <c r="AB311" s="161"/>
      <c r="AC311" s="161"/>
      <c r="AD311" s="161"/>
      <c r="AE311" s="161"/>
      <c r="AF311" s="161"/>
      <c r="AG311" s="161" t="s">
        <v>133</v>
      </c>
      <c r="AH311" s="161">
        <v>0</v>
      </c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</row>
    <row r="312" spans="1:60" outlineLevel="1" x14ac:dyDescent="0.2">
      <c r="A312" s="164"/>
      <c r="B312" s="165"/>
      <c r="C312" s="192" t="s">
        <v>164</v>
      </c>
      <c r="D312" s="167"/>
      <c r="E312" s="168">
        <v>5.29</v>
      </c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1"/>
      <c r="Z312" s="161"/>
      <c r="AA312" s="161"/>
      <c r="AB312" s="161"/>
      <c r="AC312" s="161"/>
      <c r="AD312" s="161"/>
      <c r="AE312" s="161"/>
      <c r="AF312" s="161"/>
      <c r="AG312" s="161" t="s">
        <v>133</v>
      </c>
      <c r="AH312" s="161">
        <v>0</v>
      </c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</row>
    <row r="313" spans="1:60" outlineLevel="1" x14ac:dyDescent="0.2">
      <c r="A313" s="178">
        <v>128</v>
      </c>
      <c r="B313" s="179" t="s">
        <v>481</v>
      </c>
      <c r="C313" s="191" t="s">
        <v>482</v>
      </c>
      <c r="D313" s="180" t="s">
        <v>128</v>
      </c>
      <c r="E313" s="181">
        <v>4.95</v>
      </c>
      <c r="F313" s="182"/>
      <c r="G313" s="183">
        <f>ROUND(E313*F313,2)</f>
        <v>0</v>
      </c>
      <c r="H313" s="166">
        <v>47.69</v>
      </c>
      <c r="I313" s="166">
        <f>ROUND(E313*H313,2)</f>
        <v>236.07</v>
      </c>
      <c r="J313" s="166">
        <v>195.81</v>
      </c>
      <c r="K313" s="166">
        <f>ROUND(E313*J313,2)</f>
        <v>969.26</v>
      </c>
      <c r="L313" s="166">
        <v>15</v>
      </c>
      <c r="M313" s="166">
        <f>G313*(1+L313/100)</f>
        <v>0</v>
      </c>
      <c r="N313" s="166">
        <v>3.6000000000000002E-4</v>
      </c>
      <c r="O313" s="166">
        <f>ROUND(E313*N313,2)</f>
        <v>0</v>
      </c>
      <c r="P313" s="166">
        <v>0</v>
      </c>
      <c r="Q313" s="166">
        <f>ROUND(E313*P313,2)</f>
        <v>0</v>
      </c>
      <c r="R313" s="166"/>
      <c r="S313" s="166" t="s">
        <v>194</v>
      </c>
      <c r="T313" s="166" t="s">
        <v>145</v>
      </c>
      <c r="U313" s="166">
        <v>0.41299999999999998</v>
      </c>
      <c r="V313" s="166">
        <f>ROUND(E313*U313,2)</f>
        <v>2.04</v>
      </c>
      <c r="W313" s="166"/>
      <c r="X313" s="166" t="s">
        <v>130</v>
      </c>
      <c r="Y313" s="161"/>
      <c r="Z313" s="161"/>
      <c r="AA313" s="161"/>
      <c r="AB313" s="161"/>
      <c r="AC313" s="161"/>
      <c r="AD313" s="161"/>
      <c r="AE313" s="161"/>
      <c r="AF313" s="161"/>
      <c r="AG313" s="161" t="s">
        <v>131</v>
      </c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</row>
    <row r="314" spans="1:60" outlineLevel="1" x14ac:dyDescent="0.2">
      <c r="A314" s="164"/>
      <c r="B314" s="165"/>
      <c r="C314" s="192" t="s">
        <v>483</v>
      </c>
      <c r="D314" s="167"/>
      <c r="E314" s="168">
        <v>3.75</v>
      </c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1"/>
      <c r="Z314" s="161"/>
      <c r="AA314" s="161"/>
      <c r="AB314" s="161"/>
      <c r="AC314" s="161"/>
      <c r="AD314" s="161"/>
      <c r="AE314" s="161"/>
      <c r="AF314" s="161"/>
      <c r="AG314" s="161" t="s">
        <v>133</v>
      </c>
      <c r="AH314" s="161">
        <v>0</v>
      </c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</row>
    <row r="315" spans="1:60" outlineLevel="1" x14ac:dyDescent="0.2">
      <c r="A315" s="164"/>
      <c r="B315" s="165"/>
      <c r="C315" s="192" t="s">
        <v>484</v>
      </c>
      <c r="D315" s="167"/>
      <c r="E315" s="168">
        <v>1.2</v>
      </c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1"/>
      <c r="Z315" s="161"/>
      <c r="AA315" s="161"/>
      <c r="AB315" s="161"/>
      <c r="AC315" s="161"/>
      <c r="AD315" s="161"/>
      <c r="AE315" s="161"/>
      <c r="AF315" s="161"/>
      <c r="AG315" s="161" t="s">
        <v>133</v>
      </c>
      <c r="AH315" s="161">
        <v>0</v>
      </c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</row>
    <row r="316" spans="1:60" x14ac:dyDescent="0.2">
      <c r="A316" s="172" t="s">
        <v>124</v>
      </c>
      <c r="B316" s="173" t="s">
        <v>88</v>
      </c>
      <c r="C316" s="190" t="s">
        <v>89</v>
      </c>
      <c r="D316" s="174"/>
      <c r="E316" s="175"/>
      <c r="F316" s="176"/>
      <c r="G316" s="177">
        <f>SUMIF(AG317:AG357,"&lt;&gt;NOR",G317:G357)</f>
        <v>0</v>
      </c>
      <c r="H316" s="171"/>
      <c r="I316" s="171">
        <f>SUM(I317:I357)</f>
        <v>1161.3500000000001</v>
      </c>
      <c r="J316" s="171"/>
      <c r="K316" s="171">
        <f>SUM(K317:K357)</f>
        <v>15667.410000000002</v>
      </c>
      <c r="L316" s="171"/>
      <c r="M316" s="171">
        <f>SUM(M317:M357)</f>
        <v>0</v>
      </c>
      <c r="N316" s="171"/>
      <c r="O316" s="171">
        <f>SUM(O317:O357)</f>
        <v>0.05</v>
      </c>
      <c r="P316" s="171"/>
      <c r="Q316" s="171">
        <f>SUM(Q317:Q357)</f>
        <v>0</v>
      </c>
      <c r="R316" s="171"/>
      <c r="S316" s="171"/>
      <c r="T316" s="171"/>
      <c r="U316" s="171"/>
      <c r="V316" s="171">
        <f>SUM(V317:V357)</f>
        <v>32.090000000000003</v>
      </c>
      <c r="W316" s="171"/>
      <c r="X316" s="171"/>
      <c r="AG316" t="s">
        <v>125</v>
      </c>
    </row>
    <row r="317" spans="1:60" outlineLevel="1" x14ac:dyDescent="0.2">
      <c r="A317" s="178">
        <v>129</v>
      </c>
      <c r="B317" s="179" t="s">
        <v>485</v>
      </c>
      <c r="C317" s="191" t="s">
        <v>486</v>
      </c>
      <c r="D317" s="180" t="s">
        <v>128</v>
      </c>
      <c r="E317" s="181">
        <v>179.21</v>
      </c>
      <c r="F317" s="182"/>
      <c r="G317" s="183">
        <f>ROUND(E317*F317,2)</f>
        <v>0</v>
      </c>
      <c r="H317" s="166">
        <v>0.1</v>
      </c>
      <c r="I317" s="166">
        <f>ROUND(E317*H317,2)</f>
        <v>17.920000000000002</v>
      </c>
      <c r="J317" s="166">
        <v>34</v>
      </c>
      <c r="K317" s="166">
        <f>ROUND(E317*J317,2)</f>
        <v>6093.14</v>
      </c>
      <c r="L317" s="166">
        <v>15</v>
      </c>
      <c r="M317" s="166">
        <f>G317*(1+L317/100)</f>
        <v>0</v>
      </c>
      <c r="N317" s="166">
        <v>0</v>
      </c>
      <c r="O317" s="166">
        <f>ROUND(E317*N317,2)</f>
        <v>0</v>
      </c>
      <c r="P317" s="166">
        <v>0</v>
      </c>
      <c r="Q317" s="166">
        <f>ROUND(E317*P317,2)</f>
        <v>0</v>
      </c>
      <c r="R317" s="166"/>
      <c r="S317" s="166" t="s">
        <v>129</v>
      </c>
      <c r="T317" s="166" t="s">
        <v>129</v>
      </c>
      <c r="U317" s="166">
        <v>6.9709999999999994E-2</v>
      </c>
      <c r="V317" s="166">
        <f>ROUND(E317*U317,2)</f>
        <v>12.49</v>
      </c>
      <c r="W317" s="166"/>
      <c r="X317" s="166" t="s">
        <v>130</v>
      </c>
      <c r="Y317" s="161"/>
      <c r="Z317" s="161"/>
      <c r="AA317" s="161"/>
      <c r="AB317" s="161"/>
      <c r="AC317" s="161"/>
      <c r="AD317" s="161"/>
      <c r="AE317" s="161"/>
      <c r="AF317" s="161"/>
      <c r="AG317" s="161" t="s">
        <v>131</v>
      </c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</row>
    <row r="318" spans="1:60" outlineLevel="1" x14ac:dyDescent="0.2">
      <c r="A318" s="164"/>
      <c r="B318" s="165"/>
      <c r="C318" s="192" t="s">
        <v>487</v>
      </c>
      <c r="D318" s="167"/>
      <c r="E318" s="168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1"/>
      <c r="Z318" s="161"/>
      <c r="AA318" s="161"/>
      <c r="AB318" s="161"/>
      <c r="AC318" s="161"/>
      <c r="AD318" s="161"/>
      <c r="AE318" s="161"/>
      <c r="AF318" s="161"/>
      <c r="AG318" s="161" t="s">
        <v>133</v>
      </c>
      <c r="AH318" s="161">
        <v>0</v>
      </c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</row>
    <row r="319" spans="1:60" outlineLevel="1" x14ac:dyDescent="0.2">
      <c r="A319" s="164"/>
      <c r="B319" s="165"/>
      <c r="C319" s="192" t="s">
        <v>170</v>
      </c>
      <c r="D319" s="167"/>
      <c r="E319" s="168">
        <v>20.52</v>
      </c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1"/>
      <c r="Z319" s="161"/>
      <c r="AA319" s="161"/>
      <c r="AB319" s="161"/>
      <c r="AC319" s="161"/>
      <c r="AD319" s="161"/>
      <c r="AE319" s="161"/>
      <c r="AF319" s="161"/>
      <c r="AG319" s="161" t="s">
        <v>133</v>
      </c>
      <c r="AH319" s="161">
        <v>0</v>
      </c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</row>
    <row r="320" spans="1:60" outlineLevel="1" x14ac:dyDescent="0.2">
      <c r="A320" s="164"/>
      <c r="B320" s="165"/>
      <c r="C320" s="192" t="s">
        <v>488</v>
      </c>
      <c r="D320" s="167"/>
      <c r="E320" s="168">
        <v>7.46</v>
      </c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1"/>
      <c r="Z320" s="161"/>
      <c r="AA320" s="161"/>
      <c r="AB320" s="161"/>
      <c r="AC320" s="161"/>
      <c r="AD320" s="161"/>
      <c r="AE320" s="161"/>
      <c r="AF320" s="161"/>
      <c r="AG320" s="161" t="s">
        <v>133</v>
      </c>
      <c r="AH320" s="161">
        <v>0</v>
      </c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</row>
    <row r="321" spans="1:60" outlineLevel="1" x14ac:dyDescent="0.2">
      <c r="A321" s="164"/>
      <c r="B321" s="165"/>
      <c r="C321" s="192" t="s">
        <v>174</v>
      </c>
      <c r="D321" s="167"/>
      <c r="E321" s="168">
        <v>44.82</v>
      </c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1"/>
      <c r="Z321" s="161"/>
      <c r="AA321" s="161"/>
      <c r="AB321" s="161"/>
      <c r="AC321" s="161"/>
      <c r="AD321" s="161"/>
      <c r="AE321" s="161"/>
      <c r="AF321" s="161"/>
      <c r="AG321" s="161" t="s">
        <v>133</v>
      </c>
      <c r="AH321" s="161">
        <v>0</v>
      </c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</row>
    <row r="322" spans="1:60" outlineLevel="1" x14ac:dyDescent="0.2">
      <c r="A322" s="164"/>
      <c r="B322" s="165"/>
      <c r="C322" s="192" t="s">
        <v>176</v>
      </c>
      <c r="D322" s="167"/>
      <c r="E322" s="168">
        <v>46.44</v>
      </c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1"/>
      <c r="Z322" s="161"/>
      <c r="AA322" s="161"/>
      <c r="AB322" s="161"/>
      <c r="AC322" s="161"/>
      <c r="AD322" s="161"/>
      <c r="AE322" s="161"/>
      <c r="AF322" s="161"/>
      <c r="AG322" s="161" t="s">
        <v>133</v>
      </c>
      <c r="AH322" s="161">
        <v>0</v>
      </c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</row>
    <row r="323" spans="1:60" outlineLevel="1" x14ac:dyDescent="0.2">
      <c r="A323" s="164"/>
      <c r="B323" s="165"/>
      <c r="C323" s="192" t="s">
        <v>177</v>
      </c>
      <c r="D323" s="167"/>
      <c r="E323" s="168">
        <v>-4.59</v>
      </c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1"/>
      <c r="Z323" s="161"/>
      <c r="AA323" s="161"/>
      <c r="AB323" s="161"/>
      <c r="AC323" s="161"/>
      <c r="AD323" s="161"/>
      <c r="AE323" s="161"/>
      <c r="AF323" s="161"/>
      <c r="AG323" s="161" t="s">
        <v>133</v>
      </c>
      <c r="AH323" s="161">
        <v>0</v>
      </c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</row>
    <row r="324" spans="1:60" outlineLevel="1" x14ac:dyDescent="0.2">
      <c r="A324" s="164"/>
      <c r="B324" s="165"/>
      <c r="C324" s="192" t="s">
        <v>178</v>
      </c>
      <c r="D324" s="167"/>
      <c r="E324" s="168">
        <v>24.84</v>
      </c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1"/>
      <c r="Z324" s="161"/>
      <c r="AA324" s="161"/>
      <c r="AB324" s="161"/>
      <c r="AC324" s="161"/>
      <c r="AD324" s="161"/>
      <c r="AE324" s="161"/>
      <c r="AF324" s="161"/>
      <c r="AG324" s="161" t="s">
        <v>133</v>
      </c>
      <c r="AH324" s="161">
        <v>0</v>
      </c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</row>
    <row r="325" spans="1:60" outlineLevel="1" x14ac:dyDescent="0.2">
      <c r="A325" s="164"/>
      <c r="B325" s="165"/>
      <c r="C325" s="192" t="s">
        <v>177</v>
      </c>
      <c r="D325" s="167"/>
      <c r="E325" s="168">
        <v>-4.59</v>
      </c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1"/>
      <c r="Z325" s="161"/>
      <c r="AA325" s="161"/>
      <c r="AB325" s="161"/>
      <c r="AC325" s="161"/>
      <c r="AD325" s="161"/>
      <c r="AE325" s="161"/>
      <c r="AF325" s="161"/>
      <c r="AG325" s="161" t="s">
        <v>133</v>
      </c>
      <c r="AH325" s="161">
        <v>0</v>
      </c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</row>
    <row r="326" spans="1:60" outlineLevel="1" x14ac:dyDescent="0.2">
      <c r="A326" s="164"/>
      <c r="B326" s="165"/>
      <c r="C326" s="192" t="s">
        <v>489</v>
      </c>
      <c r="D326" s="167"/>
      <c r="E326" s="168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1"/>
      <c r="Z326" s="161"/>
      <c r="AA326" s="161"/>
      <c r="AB326" s="161"/>
      <c r="AC326" s="161"/>
      <c r="AD326" s="161"/>
      <c r="AE326" s="161"/>
      <c r="AF326" s="161"/>
      <c r="AG326" s="161" t="s">
        <v>133</v>
      </c>
      <c r="AH326" s="161">
        <v>0</v>
      </c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</row>
    <row r="327" spans="1:60" outlineLevel="1" x14ac:dyDescent="0.2">
      <c r="A327" s="164"/>
      <c r="B327" s="165"/>
      <c r="C327" s="192" t="s">
        <v>149</v>
      </c>
      <c r="D327" s="167"/>
      <c r="E327" s="168">
        <v>3.36</v>
      </c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1"/>
      <c r="Z327" s="161"/>
      <c r="AA327" s="161"/>
      <c r="AB327" s="161"/>
      <c r="AC327" s="161"/>
      <c r="AD327" s="161"/>
      <c r="AE327" s="161"/>
      <c r="AF327" s="161"/>
      <c r="AG327" s="161" t="s">
        <v>133</v>
      </c>
      <c r="AH327" s="161">
        <v>0</v>
      </c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</row>
    <row r="328" spans="1:60" outlineLevel="1" x14ac:dyDescent="0.2">
      <c r="A328" s="164"/>
      <c r="B328" s="165"/>
      <c r="C328" s="192" t="s">
        <v>150</v>
      </c>
      <c r="D328" s="167"/>
      <c r="E328" s="168">
        <v>3.74</v>
      </c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1"/>
      <c r="Z328" s="161"/>
      <c r="AA328" s="161"/>
      <c r="AB328" s="161"/>
      <c r="AC328" s="161"/>
      <c r="AD328" s="161"/>
      <c r="AE328" s="161"/>
      <c r="AF328" s="161"/>
      <c r="AG328" s="161" t="s">
        <v>133</v>
      </c>
      <c r="AH328" s="161">
        <v>0</v>
      </c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</row>
    <row r="329" spans="1:60" outlineLevel="1" x14ac:dyDescent="0.2">
      <c r="A329" s="164"/>
      <c r="B329" s="165"/>
      <c r="C329" s="192" t="s">
        <v>162</v>
      </c>
      <c r="D329" s="167"/>
      <c r="E329" s="168">
        <v>15.12</v>
      </c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1"/>
      <c r="Z329" s="161"/>
      <c r="AA329" s="161"/>
      <c r="AB329" s="161"/>
      <c r="AC329" s="161"/>
      <c r="AD329" s="161"/>
      <c r="AE329" s="161"/>
      <c r="AF329" s="161"/>
      <c r="AG329" s="161" t="s">
        <v>133</v>
      </c>
      <c r="AH329" s="161">
        <v>0</v>
      </c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</row>
    <row r="330" spans="1:60" outlineLevel="1" x14ac:dyDescent="0.2">
      <c r="A330" s="164"/>
      <c r="B330" s="165"/>
      <c r="C330" s="192" t="s">
        <v>209</v>
      </c>
      <c r="D330" s="167"/>
      <c r="E330" s="168">
        <v>16.8</v>
      </c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1"/>
      <c r="Z330" s="161"/>
      <c r="AA330" s="161"/>
      <c r="AB330" s="161"/>
      <c r="AC330" s="161"/>
      <c r="AD330" s="161"/>
      <c r="AE330" s="161"/>
      <c r="AF330" s="161"/>
      <c r="AG330" s="161" t="s">
        <v>133</v>
      </c>
      <c r="AH330" s="161">
        <v>0</v>
      </c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</row>
    <row r="331" spans="1:60" outlineLevel="1" x14ac:dyDescent="0.2">
      <c r="A331" s="164"/>
      <c r="B331" s="165"/>
      <c r="C331" s="192" t="s">
        <v>164</v>
      </c>
      <c r="D331" s="167"/>
      <c r="E331" s="168">
        <v>5.29</v>
      </c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1"/>
      <c r="Z331" s="161"/>
      <c r="AA331" s="161"/>
      <c r="AB331" s="161"/>
      <c r="AC331" s="161"/>
      <c r="AD331" s="161"/>
      <c r="AE331" s="161"/>
      <c r="AF331" s="161"/>
      <c r="AG331" s="161" t="s">
        <v>133</v>
      </c>
      <c r="AH331" s="161">
        <v>0</v>
      </c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</row>
    <row r="332" spans="1:60" outlineLevel="1" x14ac:dyDescent="0.2">
      <c r="A332" s="178">
        <v>130</v>
      </c>
      <c r="B332" s="179" t="s">
        <v>490</v>
      </c>
      <c r="C332" s="191" t="s">
        <v>491</v>
      </c>
      <c r="D332" s="180" t="s">
        <v>128</v>
      </c>
      <c r="E332" s="181">
        <v>7.1</v>
      </c>
      <c r="F332" s="182"/>
      <c r="G332" s="183">
        <f>ROUND(E332*F332,2)</f>
        <v>0</v>
      </c>
      <c r="H332" s="166">
        <v>4.16</v>
      </c>
      <c r="I332" s="166">
        <f>ROUND(E332*H332,2)</f>
        <v>29.54</v>
      </c>
      <c r="J332" s="166">
        <v>15.84</v>
      </c>
      <c r="K332" s="166">
        <f>ROUND(E332*J332,2)</f>
        <v>112.46</v>
      </c>
      <c r="L332" s="166">
        <v>15</v>
      </c>
      <c r="M332" s="166">
        <f>G332*(1+L332/100)</f>
        <v>0</v>
      </c>
      <c r="N332" s="166">
        <v>6.9999999999999994E-5</v>
      </c>
      <c r="O332" s="166">
        <f>ROUND(E332*N332,2)</f>
        <v>0</v>
      </c>
      <c r="P332" s="166">
        <v>0</v>
      </c>
      <c r="Q332" s="166">
        <f>ROUND(E332*P332,2)</f>
        <v>0</v>
      </c>
      <c r="R332" s="166"/>
      <c r="S332" s="166" t="s">
        <v>129</v>
      </c>
      <c r="T332" s="166" t="s">
        <v>182</v>
      </c>
      <c r="U332" s="166">
        <v>3.2480000000000002E-2</v>
      </c>
      <c r="V332" s="166">
        <f>ROUND(E332*U332,2)</f>
        <v>0.23</v>
      </c>
      <c r="W332" s="166"/>
      <c r="X332" s="166" t="s">
        <v>130</v>
      </c>
      <c r="Y332" s="161"/>
      <c r="Z332" s="161"/>
      <c r="AA332" s="161"/>
      <c r="AB332" s="161"/>
      <c r="AC332" s="161"/>
      <c r="AD332" s="161"/>
      <c r="AE332" s="161"/>
      <c r="AF332" s="161"/>
      <c r="AG332" s="161" t="s">
        <v>131</v>
      </c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</row>
    <row r="333" spans="1:60" outlineLevel="1" x14ac:dyDescent="0.2">
      <c r="A333" s="164"/>
      <c r="B333" s="165"/>
      <c r="C333" s="192" t="s">
        <v>489</v>
      </c>
      <c r="D333" s="167"/>
      <c r="E333" s="168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1"/>
      <c r="Z333" s="161"/>
      <c r="AA333" s="161"/>
      <c r="AB333" s="161"/>
      <c r="AC333" s="161"/>
      <c r="AD333" s="161"/>
      <c r="AE333" s="161"/>
      <c r="AF333" s="161"/>
      <c r="AG333" s="161" t="s">
        <v>133</v>
      </c>
      <c r="AH333" s="161">
        <v>0</v>
      </c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</row>
    <row r="334" spans="1:60" outlineLevel="1" x14ac:dyDescent="0.2">
      <c r="A334" s="164"/>
      <c r="B334" s="165"/>
      <c r="C334" s="192" t="s">
        <v>149</v>
      </c>
      <c r="D334" s="167"/>
      <c r="E334" s="168">
        <v>3.36</v>
      </c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1"/>
      <c r="Z334" s="161"/>
      <c r="AA334" s="161"/>
      <c r="AB334" s="161"/>
      <c r="AC334" s="161"/>
      <c r="AD334" s="161"/>
      <c r="AE334" s="161"/>
      <c r="AF334" s="161"/>
      <c r="AG334" s="161" t="s">
        <v>133</v>
      </c>
      <c r="AH334" s="161">
        <v>0</v>
      </c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</row>
    <row r="335" spans="1:60" outlineLevel="1" x14ac:dyDescent="0.2">
      <c r="A335" s="164"/>
      <c r="B335" s="165"/>
      <c r="C335" s="192" t="s">
        <v>150</v>
      </c>
      <c r="D335" s="167"/>
      <c r="E335" s="168">
        <v>3.74</v>
      </c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1"/>
      <c r="Z335" s="161"/>
      <c r="AA335" s="161"/>
      <c r="AB335" s="161"/>
      <c r="AC335" s="161"/>
      <c r="AD335" s="161"/>
      <c r="AE335" s="161"/>
      <c r="AF335" s="161"/>
      <c r="AG335" s="161" t="s">
        <v>133</v>
      </c>
      <c r="AH335" s="161">
        <v>0</v>
      </c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</row>
    <row r="336" spans="1:60" outlineLevel="1" x14ac:dyDescent="0.2">
      <c r="A336" s="178">
        <v>131</v>
      </c>
      <c r="B336" s="179" t="s">
        <v>492</v>
      </c>
      <c r="C336" s="191" t="s">
        <v>493</v>
      </c>
      <c r="D336" s="180" t="s">
        <v>128</v>
      </c>
      <c r="E336" s="181">
        <v>179.21</v>
      </c>
      <c r="F336" s="182"/>
      <c r="G336" s="183">
        <f>ROUND(E336*F336,2)</f>
        <v>0</v>
      </c>
      <c r="H336" s="166">
        <v>3.79</v>
      </c>
      <c r="I336" s="166">
        <f>ROUND(E336*H336,2)</f>
        <v>679.21</v>
      </c>
      <c r="J336" s="166">
        <v>49.61</v>
      </c>
      <c r="K336" s="166">
        <f>ROUND(E336*J336,2)</f>
        <v>8890.61</v>
      </c>
      <c r="L336" s="166">
        <v>15</v>
      </c>
      <c r="M336" s="166">
        <f>G336*(1+L336/100)</f>
        <v>0</v>
      </c>
      <c r="N336" s="166">
        <v>1.3999999999999999E-4</v>
      </c>
      <c r="O336" s="166">
        <f>ROUND(E336*N336,2)</f>
        <v>0.03</v>
      </c>
      <c r="P336" s="166">
        <v>0</v>
      </c>
      <c r="Q336" s="166">
        <f>ROUND(E336*P336,2)</f>
        <v>0</v>
      </c>
      <c r="R336" s="166"/>
      <c r="S336" s="166" t="s">
        <v>129</v>
      </c>
      <c r="T336" s="166" t="s">
        <v>182</v>
      </c>
      <c r="U336" s="166">
        <v>0.10191</v>
      </c>
      <c r="V336" s="166">
        <f>ROUND(E336*U336,2)</f>
        <v>18.260000000000002</v>
      </c>
      <c r="W336" s="166"/>
      <c r="X336" s="166" t="s">
        <v>130</v>
      </c>
      <c r="Y336" s="161"/>
      <c r="Z336" s="161"/>
      <c r="AA336" s="161"/>
      <c r="AB336" s="161"/>
      <c r="AC336" s="161"/>
      <c r="AD336" s="161"/>
      <c r="AE336" s="161"/>
      <c r="AF336" s="161"/>
      <c r="AG336" s="161" t="s">
        <v>131</v>
      </c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</row>
    <row r="337" spans="1:60" outlineLevel="1" x14ac:dyDescent="0.2">
      <c r="A337" s="164"/>
      <c r="B337" s="165"/>
      <c r="C337" s="192" t="s">
        <v>487</v>
      </c>
      <c r="D337" s="167"/>
      <c r="E337" s="168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1"/>
      <c r="Z337" s="161"/>
      <c r="AA337" s="161"/>
      <c r="AB337" s="161"/>
      <c r="AC337" s="161"/>
      <c r="AD337" s="161"/>
      <c r="AE337" s="161"/>
      <c r="AF337" s="161"/>
      <c r="AG337" s="161" t="s">
        <v>133</v>
      </c>
      <c r="AH337" s="161">
        <v>0</v>
      </c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</row>
    <row r="338" spans="1:60" outlineLevel="1" x14ac:dyDescent="0.2">
      <c r="A338" s="164"/>
      <c r="B338" s="165"/>
      <c r="C338" s="192" t="s">
        <v>170</v>
      </c>
      <c r="D338" s="167"/>
      <c r="E338" s="168">
        <v>20.52</v>
      </c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1"/>
      <c r="Z338" s="161"/>
      <c r="AA338" s="161"/>
      <c r="AB338" s="161"/>
      <c r="AC338" s="161"/>
      <c r="AD338" s="161"/>
      <c r="AE338" s="161"/>
      <c r="AF338" s="161"/>
      <c r="AG338" s="161" t="s">
        <v>133</v>
      </c>
      <c r="AH338" s="161">
        <v>0</v>
      </c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</row>
    <row r="339" spans="1:60" outlineLevel="1" x14ac:dyDescent="0.2">
      <c r="A339" s="164"/>
      <c r="B339" s="165"/>
      <c r="C339" s="192" t="s">
        <v>488</v>
      </c>
      <c r="D339" s="167"/>
      <c r="E339" s="168">
        <v>7.46</v>
      </c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1"/>
      <c r="Z339" s="161"/>
      <c r="AA339" s="161"/>
      <c r="AB339" s="161"/>
      <c r="AC339" s="161"/>
      <c r="AD339" s="161"/>
      <c r="AE339" s="161"/>
      <c r="AF339" s="161"/>
      <c r="AG339" s="161" t="s">
        <v>133</v>
      </c>
      <c r="AH339" s="161">
        <v>0</v>
      </c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</row>
    <row r="340" spans="1:60" outlineLevel="1" x14ac:dyDescent="0.2">
      <c r="A340" s="164"/>
      <c r="B340" s="165"/>
      <c r="C340" s="192" t="s">
        <v>174</v>
      </c>
      <c r="D340" s="167"/>
      <c r="E340" s="168">
        <v>44.82</v>
      </c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1"/>
      <c r="Z340" s="161"/>
      <c r="AA340" s="161"/>
      <c r="AB340" s="161"/>
      <c r="AC340" s="161"/>
      <c r="AD340" s="161"/>
      <c r="AE340" s="161"/>
      <c r="AF340" s="161"/>
      <c r="AG340" s="161" t="s">
        <v>133</v>
      </c>
      <c r="AH340" s="161">
        <v>0</v>
      </c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</row>
    <row r="341" spans="1:60" outlineLevel="1" x14ac:dyDescent="0.2">
      <c r="A341" s="164"/>
      <c r="B341" s="165"/>
      <c r="C341" s="192" t="s">
        <v>176</v>
      </c>
      <c r="D341" s="167"/>
      <c r="E341" s="168">
        <v>46.44</v>
      </c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1"/>
      <c r="Z341" s="161"/>
      <c r="AA341" s="161"/>
      <c r="AB341" s="161"/>
      <c r="AC341" s="161"/>
      <c r="AD341" s="161"/>
      <c r="AE341" s="161"/>
      <c r="AF341" s="161"/>
      <c r="AG341" s="161" t="s">
        <v>133</v>
      </c>
      <c r="AH341" s="161">
        <v>0</v>
      </c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</row>
    <row r="342" spans="1:60" outlineLevel="1" x14ac:dyDescent="0.2">
      <c r="A342" s="164"/>
      <c r="B342" s="165"/>
      <c r="C342" s="192" t="s">
        <v>177</v>
      </c>
      <c r="D342" s="167"/>
      <c r="E342" s="168">
        <v>-4.59</v>
      </c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1"/>
      <c r="Z342" s="161"/>
      <c r="AA342" s="161"/>
      <c r="AB342" s="161"/>
      <c r="AC342" s="161"/>
      <c r="AD342" s="161"/>
      <c r="AE342" s="161"/>
      <c r="AF342" s="161"/>
      <c r="AG342" s="161" t="s">
        <v>133</v>
      </c>
      <c r="AH342" s="161">
        <v>0</v>
      </c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</row>
    <row r="343" spans="1:60" outlineLevel="1" x14ac:dyDescent="0.2">
      <c r="A343" s="164"/>
      <c r="B343" s="165"/>
      <c r="C343" s="192" t="s">
        <v>178</v>
      </c>
      <c r="D343" s="167"/>
      <c r="E343" s="168">
        <v>24.84</v>
      </c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1"/>
      <c r="Z343" s="161"/>
      <c r="AA343" s="161"/>
      <c r="AB343" s="161"/>
      <c r="AC343" s="161"/>
      <c r="AD343" s="161"/>
      <c r="AE343" s="161"/>
      <c r="AF343" s="161"/>
      <c r="AG343" s="161" t="s">
        <v>133</v>
      </c>
      <c r="AH343" s="161">
        <v>0</v>
      </c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</row>
    <row r="344" spans="1:60" outlineLevel="1" x14ac:dyDescent="0.2">
      <c r="A344" s="164"/>
      <c r="B344" s="165"/>
      <c r="C344" s="192" t="s">
        <v>177</v>
      </c>
      <c r="D344" s="167"/>
      <c r="E344" s="168">
        <v>-4.59</v>
      </c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1"/>
      <c r="Z344" s="161"/>
      <c r="AA344" s="161"/>
      <c r="AB344" s="161"/>
      <c r="AC344" s="161"/>
      <c r="AD344" s="161"/>
      <c r="AE344" s="161"/>
      <c r="AF344" s="161"/>
      <c r="AG344" s="161" t="s">
        <v>133</v>
      </c>
      <c r="AH344" s="161">
        <v>0</v>
      </c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</row>
    <row r="345" spans="1:60" outlineLevel="1" x14ac:dyDescent="0.2">
      <c r="A345" s="164"/>
      <c r="B345" s="165"/>
      <c r="C345" s="192" t="s">
        <v>489</v>
      </c>
      <c r="D345" s="167"/>
      <c r="E345" s="168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1"/>
      <c r="Z345" s="161"/>
      <c r="AA345" s="161"/>
      <c r="AB345" s="161"/>
      <c r="AC345" s="161"/>
      <c r="AD345" s="161"/>
      <c r="AE345" s="161"/>
      <c r="AF345" s="161"/>
      <c r="AG345" s="161" t="s">
        <v>133</v>
      </c>
      <c r="AH345" s="161">
        <v>0</v>
      </c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</row>
    <row r="346" spans="1:60" outlineLevel="1" x14ac:dyDescent="0.2">
      <c r="A346" s="164"/>
      <c r="B346" s="165"/>
      <c r="C346" s="192" t="s">
        <v>149</v>
      </c>
      <c r="D346" s="167"/>
      <c r="E346" s="168">
        <v>3.36</v>
      </c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1"/>
      <c r="Z346" s="161"/>
      <c r="AA346" s="161"/>
      <c r="AB346" s="161"/>
      <c r="AC346" s="161"/>
      <c r="AD346" s="161"/>
      <c r="AE346" s="161"/>
      <c r="AF346" s="161"/>
      <c r="AG346" s="161" t="s">
        <v>133</v>
      </c>
      <c r="AH346" s="161">
        <v>0</v>
      </c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</row>
    <row r="347" spans="1:60" outlineLevel="1" x14ac:dyDescent="0.2">
      <c r="A347" s="164"/>
      <c r="B347" s="165"/>
      <c r="C347" s="192" t="s">
        <v>150</v>
      </c>
      <c r="D347" s="167"/>
      <c r="E347" s="168">
        <v>3.74</v>
      </c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1"/>
      <c r="Z347" s="161"/>
      <c r="AA347" s="161"/>
      <c r="AB347" s="161"/>
      <c r="AC347" s="161"/>
      <c r="AD347" s="161"/>
      <c r="AE347" s="161"/>
      <c r="AF347" s="161"/>
      <c r="AG347" s="161" t="s">
        <v>133</v>
      </c>
      <c r="AH347" s="161">
        <v>0</v>
      </c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</row>
    <row r="348" spans="1:60" outlineLevel="1" x14ac:dyDescent="0.2">
      <c r="A348" s="164"/>
      <c r="B348" s="165"/>
      <c r="C348" s="192" t="s">
        <v>162</v>
      </c>
      <c r="D348" s="167"/>
      <c r="E348" s="168">
        <v>15.12</v>
      </c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1"/>
      <c r="Z348" s="161"/>
      <c r="AA348" s="161"/>
      <c r="AB348" s="161"/>
      <c r="AC348" s="161"/>
      <c r="AD348" s="161"/>
      <c r="AE348" s="161"/>
      <c r="AF348" s="161"/>
      <c r="AG348" s="161" t="s">
        <v>133</v>
      </c>
      <c r="AH348" s="161">
        <v>0</v>
      </c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</row>
    <row r="349" spans="1:60" outlineLevel="1" x14ac:dyDescent="0.2">
      <c r="A349" s="164"/>
      <c r="B349" s="165"/>
      <c r="C349" s="192" t="s">
        <v>209</v>
      </c>
      <c r="D349" s="167"/>
      <c r="E349" s="168">
        <v>16.8</v>
      </c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1"/>
      <c r="Z349" s="161"/>
      <c r="AA349" s="161"/>
      <c r="AB349" s="161"/>
      <c r="AC349" s="161"/>
      <c r="AD349" s="161"/>
      <c r="AE349" s="161"/>
      <c r="AF349" s="161"/>
      <c r="AG349" s="161" t="s">
        <v>133</v>
      </c>
      <c r="AH349" s="161">
        <v>0</v>
      </c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</row>
    <row r="350" spans="1:60" outlineLevel="1" x14ac:dyDescent="0.2">
      <c r="A350" s="164"/>
      <c r="B350" s="165"/>
      <c r="C350" s="192" t="s">
        <v>164</v>
      </c>
      <c r="D350" s="167"/>
      <c r="E350" s="168">
        <v>5.29</v>
      </c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1"/>
      <c r="Z350" s="161"/>
      <c r="AA350" s="161"/>
      <c r="AB350" s="161"/>
      <c r="AC350" s="161"/>
      <c r="AD350" s="161"/>
      <c r="AE350" s="161"/>
      <c r="AF350" s="161"/>
      <c r="AG350" s="161" t="s">
        <v>133</v>
      </c>
      <c r="AH350" s="161">
        <v>0</v>
      </c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</row>
    <row r="351" spans="1:60" outlineLevel="1" x14ac:dyDescent="0.2">
      <c r="A351" s="178">
        <v>132</v>
      </c>
      <c r="B351" s="179" t="s">
        <v>494</v>
      </c>
      <c r="C351" s="191" t="s">
        <v>495</v>
      </c>
      <c r="D351" s="180" t="s">
        <v>128</v>
      </c>
      <c r="E351" s="181">
        <v>44.31</v>
      </c>
      <c r="F351" s="182"/>
      <c r="G351" s="183">
        <f>ROUND(E351*F351,2)</f>
        <v>0</v>
      </c>
      <c r="H351" s="166">
        <v>9.81</v>
      </c>
      <c r="I351" s="166">
        <f>ROUND(E351*H351,2)</f>
        <v>434.68</v>
      </c>
      <c r="J351" s="166">
        <v>6.59</v>
      </c>
      <c r="K351" s="166">
        <f>ROUND(E351*J351,2)</f>
        <v>292</v>
      </c>
      <c r="L351" s="166">
        <v>15</v>
      </c>
      <c r="M351" s="166">
        <f>G351*(1+L351/100)</f>
        <v>0</v>
      </c>
      <c r="N351" s="166">
        <v>3.5E-4</v>
      </c>
      <c r="O351" s="166">
        <f>ROUND(E351*N351,2)</f>
        <v>0.02</v>
      </c>
      <c r="P351" s="166">
        <v>0</v>
      </c>
      <c r="Q351" s="166">
        <f>ROUND(E351*P351,2)</f>
        <v>0</v>
      </c>
      <c r="R351" s="166"/>
      <c r="S351" s="166" t="s">
        <v>129</v>
      </c>
      <c r="T351" s="166" t="s">
        <v>129</v>
      </c>
      <c r="U351" s="166">
        <v>1.35E-2</v>
      </c>
      <c r="V351" s="166">
        <f>ROUND(E351*U351,2)</f>
        <v>0.6</v>
      </c>
      <c r="W351" s="166"/>
      <c r="X351" s="166" t="s">
        <v>130</v>
      </c>
      <c r="Y351" s="161"/>
      <c r="Z351" s="161"/>
      <c r="AA351" s="161"/>
      <c r="AB351" s="161"/>
      <c r="AC351" s="161"/>
      <c r="AD351" s="161"/>
      <c r="AE351" s="161"/>
      <c r="AF351" s="161"/>
      <c r="AG351" s="161" t="s">
        <v>131</v>
      </c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</row>
    <row r="352" spans="1:60" outlineLevel="1" x14ac:dyDescent="0.2">
      <c r="A352" s="164"/>
      <c r="B352" s="165"/>
      <c r="C352" s="192" t="s">
        <v>149</v>
      </c>
      <c r="D352" s="167"/>
      <c r="E352" s="168">
        <v>3.36</v>
      </c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1"/>
      <c r="Z352" s="161"/>
      <c r="AA352" s="161"/>
      <c r="AB352" s="161"/>
      <c r="AC352" s="161"/>
      <c r="AD352" s="161"/>
      <c r="AE352" s="161"/>
      <c r="AF352" s="161"/>
      <c r="AG352" s="161" t="s">
        <v>133</v>
      </c>
      <c r="AH352" s="161">
        <v>0</v>
      </c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</row>
    <row r="353" spans="1:60" outlineLevel="1" x14ac:dyDescent="0.2">
      <c r="A353" s="164"/>
      <c r="B353" s="165"/>
      <c r="C353" s="192" t="s">
        <v>150</v>
      </c>
      <c r="D353" s="167"/>
      <c r="E353" s="168">
        <v>3.74</v>
      </c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1"/>
      <c r="Z353" s="161"/>
      <c r="AA353" s="161"/>
      <c r="AB353" s="161"/>
      <c r="AC353" s="161"/>
      <c r="AD353" s="161"/>
      <c r="AE353" s="161"/>
      <c r="AF353" s="161"/>
      <c r="AG353" s="161" t="s">
        <v>133</v>
      </c>
      <c r="AH353" s="161">
        <v>0</v>
      </c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</row>
    <row r="354" spans="1:60" outlineLevel="1" x14ac:dyDescent="0.2">
      <c r="A354" s="164"/>
      <c r="B354" s="165"/>
      <c r="C354" s="192" t="s">
        <v>162</v>
      </c>
      <c r="D354" s="167"/>
      <c r="E354" s="168">
        <v>15.12</v>
      </c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1"/>
      <c r="Z354" s="161"/>
      <c r="AA354" s="161"/>
      <c r="AB354" s="161"/>
      <c r="AC354" s="161"/>
      <c r="AD354" s="161"/>
      <c r="AE354" s="161"/>
      <c r="AF354" s="161"/>
      <c r="AG354" s="161" t="s">
        <v>133</v>
      </c>
      <c r="AH354" s="161">
        <v>0</v>
      </c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</row>
    <row r="355" spans="1:60" outlineLevel="1" x14ac:dyDescent="0.2">
      <c r="A355" s="164"/>
      <c r="B355" s="165"/>
      <c r="C355" s="192" t="s">
        <v>209</v>
      </c>
      <c r="D355" s="167"/>
      <c r="E355" s="168">
        <v>16.8</v>
      </c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1"/>
      <c r="Z355" s="161"/>
      <c r="AA355" s="161"/>
      <c r="AB355" s="161"/>
      <c r="AC355" s="161"/>
      <c r="AD355" s="161"/>
      <c r="AE355" s="161"/>
      <c r="AF355" s="161"/>
      <c r="AG355" s="161" t="s">
        <v>133</v>
      </c>
      <c r="AH355" s="161">
        <v>0</v>
      </c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</row>
    <row r="356" spans="1:60" outlineLevel="1" x14ac:dyDescent="0.2">
      <c r="A356" s="164"/>
      <c r="B356" s="165"/>
      <c r="C356" s="192" t="s">
        <v>164</v>
      </c>
      <c r="D356" s="167"/>
      <c r="E356" s="168">
        <v>5.29</v>
      </c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1"/>
      <c r="Z356" s="161"/>
      <c r="AA356" s="161"/>
      <c r="AB356" s="161"/>
      <c r="AC356" s="161"/>
      <c r="AD356" s="161"/>
      <c r="AE356" s="161"/>
      <c r="AF356" s="161"/>
      <c r="AG356" s="161" t="s">
        <v>133</v>
      </c>
      <c r="AH356" s="161">
        <v>0</v>
      </c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</row>
    <row r="357" spans="1:60" ht="22.5" outlineLevel="1" x14ac:dyDescent="0.2">
      <c r="A357" s="184">
        <v>133</v>
      </c>
      <c r="B357" s="185" t="s">
        <v>496</v>
      </c>
      <c r="C357" s="193" t="s">
        <v>497</v>
      </c>
      <c r="D357" s="186" t="s">
        <v>128</v>
      </c>
      <c r="E357" s="187">
        <v>8</v>
      </c>
      <c r="F357" s="188"/>
      <c r="G357" s="189">
        <f>ROUND(E357*F357,2)</f>
        <v>0</v>
      </c>
      <c r="H357" s="166">
        <v>0</v>
      </c>
      <c r="I357" s="166">
        <f>ROUND(E357*H357,2)</f>
        <v>0</v>
      </c>
      <c r="J357" s="166">
        <v>34.9</v>
      </c>
      <c r="K357" s="166">
        <f>ROUND(E357*J357,2)</f>
        <v>279.2</v>
      </c>
      <c r="L357" s="166">
        <v>15</v>
      </c>
      <c r="M357" s="166">
        <f>G357*(1+L357/100)</f>
        <v>0</v>
      </c>
      <c r="N357" s="166">
        <v>2.5999999999999998E-4</v>
      </c>
      <c r="O357" s="166">
        <f>ROUND(E357*N357,2)</f>
        <v>0</v>
      </c>
      <c r="P357" s="166">
        <v>0</v>
      </c>
      <c r="Q357" s="166">
        <f>ROUND(E357*P357,2)</f>
        <v>0</v>
      </c>
      <c r="R357" s="166"/>
      <c r="S357" s="166" t="s">
        <v>194</v>
      </c>
      <c r="T357" s="166" t="s">
        <v>129</v>
      </c>
      <c r="U357" s="166">
        <v>6.4130000000000006E-2</v>
      </c>
      <c r="V357" s="166">
        <f>ROUND(E357*U357,2)</f>
        <v>0.51</v>
      </c>
      <c r="W357" s="166"/>
      <c r="X357" s="166" t="s">
        <v>130</v>
      </c>
      <c r="Y357" s="161"/>
      <c r="Z357" s="161"/>
      <c r="AA357" s="161"/>
      <c r="AB357" s="161"/>
      <c r="AC357" s="161"/>
      <c r="AD357" s="161"/>
      <c r="AE357" s="161"/>
      <c r="AF357" s="161"/>
      <c r="AG357" s="161" t="s">
        <v>131</v>
      </c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</row>
    <row r="358" spans="1:60" x14ac:dyDescent="0.2">
      <c r="A358" s="172" t="s">
        <v>124</v>
      </c>
      <c r="B358" s="173" t="s">
        <v>90</v>
      </c>
      <c r="C358" s="190" t="s">
        <v>91</v>
      </c>
      <c r="D358" s="174"/>
      <c r="E358" s="175"/>
      <c r="F358" s="176"/>
      <c r="G358" s="177">
        <f>SUMIF(AG359:AG361,"&lt;&gt;NOR",G359:G361)</f>
        <v>0</v>
      </c>
      <c r="H358" s="171"/>
      <c r="I358" s="171">
        <f>SUM(I359:I361)</f>
        <v>756.29</v>
      </c>
      <c r="J358" s="171"/>
      <c r="K358" s="171">
        <f>SUM(K359:K361)</f>
        <v>337.87</v>
      </c>
      <c r="L358" s="171"/>
      <c r="M358" s="171">
        <f>SUM(M359:M361)</f>
        <v>0</v>
      </c>
      <c r="N358" s="171"/>
      <c r="O358" s="171">
        <f>SUM(O359:O361)</f>
        <v>0.03</v>
      </c>
      <c r="P358" s="171"/>
      <c r="Q358" s="171">
        <f>SUM(Q359:Q361)</f>
        <v>0</v>
      </c>
      <c r="R358" s="171"/>
      <c r="S358" s="171"/>
      <c r="T358" s="171"/>
      <c r="U358" s="171"/>
      <c r="V358" s="171">
        <f>SUM(V359:V361)</f>
        <v>2.33</v>
      </c>
      <c r="W358" s="171"/>
      <c r="X358" s="171"/>
      <c r="AG358" t="s">
        <v>125</v>
      </c>
    </row>
    <row r="359" spans="1:60" outlineLevel="1" x14ac:dyDescent="0.2">
      <c r="A359" s="178">
        <v>134</v>
      </c>
      <c r="B359" s="179" t="s">
        <v>498</v>
      </c>
      <c r="C359" s="191" t="s">
        <v>499</v>
      </c>
      <c r="D359" s="180" t="s">
        <v>128</v>
      </c>
      <c r="E359" s="181">
        <v>7.76</v>
      </c>
      <c r="F359" s="182"/>
      <c r="G359" s="183">
        <f>ROUND(E359*F359,2)</f>
        <v>0</v>
      </c>
      <c r="H359" s="166">
        <v>97.46</v>
      </c>
      <c r="I359" s="166">
        <f>ROUND(E359*H359,2)</f>
        <v>756.29</v>
      </c>
      <c r="J359" s="166">
        <v>43.54</v>
      </c>
      <c r="K359" s="166">
        <f>ROUND(E359*J359,2)</f>
        <v>337.87</v>
      </c>
      <c r="L359" s="166">
        <v>15</v>
      </c>
      <c r="M359" s="166">
        <f>G359*(1+L359/100)</f>
        <v>0</v>
      </c>
      <c r="N359" s="166">
        <v>3.82E-3</v>
      </c>
      <c r="O359" s="166">
        <f>ROUND(E359*N359,2)</f>
        <v>0.03</v>
      </c>
      <c r="P359" s="166">
        <v>0</v>
      </c>
      <c r="Q359" s="166">
        <f>ROUND(E359*P359,2)</f>
        <v>0</v>
      </c>
      <c r="R359" s="166"/>
      <c r="S359" s="166" t="s">
        <v>129</v>
      </c>
      <c r="T359" s="166" t="s">
        <v>145</v>
      </c>
      <c r="U359" s="166">
        <v>0.3</v>
      </c>
      <c r="V359" s="166">
        <f>ROUND(E359*U359,2)</f>
        <v>2.33</v>
      </c>
      <c r="W359" s="166"/>
      <c r="X359" s="166" t="s">
        <v>130</v>
      </c>
      <c r="Y359" s="161"/>
      <c r="Z359" s="161"/>
      <c r="AA359" s="161"/>
      <c r="AB359" s="161"/>
      <c r="AC359" s="161"/>
      <c r="AD359" s="161"/>
      <c r="AE359" s="161"/>
      <c r="AF359" s="161"/>
      <c r="AG359" s="161" t="s">
        <v>131</v>
      </c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</row>
    <row r="360" spans="1:60" ht="33.75" outlineLevel="1" x14ac:dyDescent="0.2">
      <c r="A360" s="164"/>
      <c r="B360" s="165"/>
      <c r="C360" s="192" t="s">
        <v>500</v>
      </c>
      <c r="D360" s="167"/>
      <c r="E360" s="168">
        <v>4.5</v>
      </c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1"/>
      <c r="Z360" s="161"/>
      <c r="AA360" s="161"/>
      <c r="AB360" s="161"/>
      <c r="AC360" s="161"/>
      <c r="AD360" s="161"/>
      <c r="AE360" s="161"/>
      <c r="AF360" s="161"/>
      <c r="AG360" s="161" t="s">
        <v>133</v>
      </c>
      <c r="AH360" s="161">
        <v>0</v>
      </c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</row>
    <row r="361" spans="1:60" outlineLevel="1" x14ac:dyDescent="0.2">
      <c r="A361" s="164"/>
      <c r="B361" s="165"/>
      <c r="C361" s="192" t="s">
        <v>501</v>
      </c>
      <c r="D361" s="167"/>
      <c r="E361" s="168">
        <v>3.26</v>
      </c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1"/>
      <c r="Z361" s="161"/>
      <c r="AA361" s="161"/>
      <c r="AB361" s="161"/>
      <c r="AC361" s="161"/>
      <c r="AD361" s="161"/>
      <c r="AE361" s="161"/>
      <c r="AF361" s="161"/>
      <c r="AG361" s="161" t="s">
        <v>133</v>
      </c>
      <c r="AH361" s="161">
        <v>0</v>
      </c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</row>
    <row r="362" spans="1:60" x14ac:dyDescent="0.2">
      <c r="A362" s="172" t="s">
        <v>124</v>
      </c>
      <c r="B362" s="173" t="s">
        <v>92</v>
      </c>
      <c r="C362" s="190" t="s">
        <v>93</v>
      </c>
      <c r="D362" s="174"/>
      <c r="E362" s="175"/>
      <c r="F362" s="176"/>
      <c r="G362" s="177">
        <f>SUMIF(AG363:AG398,"&lt;&gt;NOR",G363:G398)</f>
        <v>0</v>
      </c>
      <c r="H362" s="171"/>
      <c r="I362" s="171">
        <f>SUM(I363:I398)</f>
        <v>18530.669999999998</v>
      </c>
      <c r="J362" s="171"/>
      <c r="K362" s="171">
        <f>SUM(K363:K398)</f>
        <v>26157.43</v>
      </c>
      <c r="L362" s="171"/>
      <c r="M362" s="171">
        <f>SUM(M363:M398)</f>
        <v>0</v>
      </c>
      <c r="N362" s="171"/>
      <c r="O362" s="171">
        <f>SUM(O363:O398)</f>
        <v>25.07</v>
      </c>
      <c r="P362" s="171"/>
      <c r="Q362" s="171">
        <f>SUM(Q363:Q398)</f>
        <v>0</v>
      </c>
      <c r="R362" s="171"/>
      <c r="S362" s="171"/>
      <c r="T362" s="171"/>
      <c r="U362" s="171"/>
      <c r="V362" s="171">
        <f>SUM(V363:V398)</f>
        <v>29.02</v>
      </c>
      <c r="W362" s="171"/>
      <c r="X362" s="171"/>
      <c r="AG362" t="s">
        <v>125</v>
      </c>
    </row>
    <row r="363" spans="1:60" outlineLevel="1" x14ac:dyDescent="0.2">
      <c r="A363" s="184">
        <v>135</v>
      </c>
      <c r="B363" s="185" t="s">
        <v>502</v>
      </c>
      <c r="C363" s="193" t="s">
        <v>503</v>
      </c>
      <c r="D363" s="186" t="s">
        <v>230</v>
      </c>
      <c r="E363" s="187">
        <v>5</v>
      </c>
      <c r="F363" s="188"/>
      <c r="G363" s="189">
        <f>ROUND(E363*F363,2)</f>
        <v>0</v>
      </c>
      <c r="H363" s="166">
        <v>0</v>
      </c>
      <c r="I363" s="166">
        <f>ROUND(E363*H363,2)</f>
        <v>0</v>
      </c>
      <c r="J363" s="166">
        <v>28</v>
      </c>
      <c r="K363" s="166">
        <f>ROUND(E363*J363,2)</f>
        <v>140</v>
      </c>
      <c r="L363" s="166">
        <v>15</v>
      </c>
      <c r="M363" s="166">
        <f>G363*(1+L363/100)</f>
        <v>0</v>
      </c>
      <c r="N363" s="166">
        <v>0</v>
      </c>
      <c r="O363" s="166">
        <f>ROUND(E363*N363,2)</f>
        <v>0</v>
      </c>
      <c r="P363" s="166">
        <v>0</v>
      </c>
      <c r="Q363" s="166">
        <f>ROUND(E363*P363,2)</f>
        <v>0</v>
      </c>
      <c r="R363" s="166"/>
      <c r="S363" s="166" t="s">
        <v>129</v>
      </c>
      <c r="T363" s="166" t="s">
        <v>145</v>
      </c>
      <c r="U363" s="166">
        <v>5.0500000000000003E-2</v>
      </c>
      <c r="V363" s="166">
        <f>ROUND(E363*U363,2)</f>
        <v>0.25</v>
      </c>
      <c r="W363" s="166"/>
      <c r="X363" s="166" t="s">
        <v>130</v>
      </c>
      <c r="Y363" s="161"/>
      <c r="Z363" s="161"/>
      <c r="AA363" s="161"/>
      <c r="AB363" s="161"/>
      <c r="AC363" s="161"/>
      <c r="AD363" s="161"/>
      <c r="AE363" s="161"/>
      <c r="AF363" s="161"/>
      <c r="AG363" s="161" t="s">
        <v>131</v>
      </c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</row>
    <row r="364" spans="1:60" outlineLevel="1" x14ac:dyDescent="0.2">
      <c r="A364" s="184">
        <v>136</v>
      </c>
      <c r="B364" s="185" t="s">
        <v>504</v>
      </c>
      <c r="C364" s="193" t="s">
        <v>505</v>
      </c>
      <c r="D364" s="186" t="s">
        <v>230</v>
      </c>
      <c r="E364" s="187">
        <v>1</v>
      </c>
      <c r="F364" s="188"/>
      <c r="G364" s="189">
        <f>ROUND(E364*F364,2)</f>
        <v>0</v>
      </c>
      <c r="H364" s="166">
        <v>0</v>
      </c>
      <c r="I364" s="166">
        <f>ROUND(E364*H364,2)</f>
        <v>0</v>
      </c>
      <c r="J364" s="166">
        <v>33</v>
      </c>
      <c r="K364" s="166">
        <f>ROUND(E364*J364,2)</f>
        <v>33</v>
      </c>
      <c r="L364" s="166">
        <v>15</v>
      </c>
      <c r="M364" s="166">
        <f>G364*(1+L364/100)</f>
        <v>0</v>
      </c>
      <c r="N364" s="166">
        <v>0</v>
      </c>
      <c r="O364" s="166">
        <f>ROUND(E364*N364,2)</f>
        <v>0</v>
      </c>
      <c r="P364" s="166">
        <v>0</v>
      </c>
      <c r="Q364" s="166">
        <f>ROUND(E364*P364,2)</f>
        <v>0</v>
      </c>
      <c r="R364" s="166"/>
      <c r="S364" s="166" t="s">
        <v>129</v>
      </c>
      <c r="T364" s="166" t="s">
        <v>145</v>
      </c>
      <c r="U364" s="166">
        <v>0.06</v>
      </c>
      <c r="V364" s="166">
        <f>ROUND(E364*U364,2)</f>
        <v>0.06</v>
      </c>
      <c r="W364" s="166"/>
      <c r="X364" s="166" t="s">
        <v>130</v>
      </c>
      <c r="Y364" s="161"/>
      <c r="Z364" s="161"/>
      <c r="AA364" s="161"/>
      <c r="AB364" s="161"/>
      <c r="AC364" s="161"/>
      <c r="AD364" s="161"/>
      <c r="AE364" s="161"/>
      <c r="AF364" s="161"/>
      <c r="AG364" s="161" t="s">
        <v>131</v>
      </c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</row>
    <row r="365" spans="1:60" outlineLevel="1" x14ac:dyDescent="0.2">
      <c r="A365" s="184">
        <v>137</v>
      </c>
      <c r="B365" s="185" t="s">
        <v>506</v>
      </c>
      <c r="C365" s="193" t="s">
        <v>507</v>
      </c>
      <c r="D365" s="186" t="s">
        <v>230</v>
      </c>
      <c r="E365" s="187">
        <v>8</v>
      </c>
      <c r="F365" s="188"/>
      <c r="G365" s="189">
        <f>ROUND(E365*F365,2)</f>
        <v>0</v>
      </c>
      <c r="H365" s="166">
        <v>0</v>
      </c>
      <c r="I365" s="166">
        <f>ROUND(E365*H365,2)</f>
        <v>0</v>
      </c>
      <c r="J365" s="166">
        <v>167</v>
      </c>
      <c r="K365" s="166">
        <f>ROUND(E365*J365,2)</f>
        <v>1336</v>
      </c>
      <c r="L365" s="166">
        <v>15</v>
      </c>
      <c r="M365" s="166">
        <f>G365*(1+L365/100)</f>
        <v>0</v>
      </c>
      <c r="N365" s="166">
        <v>0</v>
      </c>
      <c r="O365" s="166">
        <f>ROUND(E365*N365,2)</f>
        <v>0</v>
      </c>
      <c r="P365" s="166">
        <v>0</v>
      </c>
      <c r="Q365" s="166">
        <f>ROUND(E365*P365,2)</f>
        <v>0</v>
      </c>
      <c r="R365" s="166"/>
      <c r="S365" s="166" t="s">
        <v>129</v>
      </c>
      <c r="T365" s="166" t="s">
        <v>145</v>
      </c>
      <c r="U365" s="166">
        <v>0.30567</v>
      </c>
      <c r="V365" s="166">
        <f>ROUND(E365*U365,2)</f>
        <v>2.4500000000000002</v>
      </c>
      <c r="W365" s="166"/>
      <c r="X365" s="166" t="s">
        <v>130</v>
      </c>
      <c r="Y365" s="161"/>
      <c r="Z365" s="161"/>
      <c r="AA365" s="161"/>
      <c r="AB365" s="161"/>
      <c r="AC365" s="161"/>
      <c r="AD365" s="161"/>
      <c r="AE365" s="161"/>
      <c r="AF365" s="161"/>
      <c r="AG365" s="161" t="s">
        <v>131</v>
      </c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</row>
    <row r="366" spans="1:60" ht="33.75" outlineLevel="1" x14ac:dyDescent="0.2">
      <c r="A366" s="184">
        <v>138</v>
      </c>
      <c r="B366" s="185" t="s">
        <v>508</v>
      </c>
      <c r="C366" s="193" t="s">
        <v>509</v>
      </c>
      <c r="D366" s="186" t="s">
        <v>230</v>
      </c>
      <c r="E366" s="187">
        <v>13</v>
      </c>
      <c r="F366" s="188"/>
      <c r="G366" s="189">
        <f>ROUND(E366*F366,2)</f>
        <v>0</v>
      </c>
      <c r="H366" s="166">
        <v>256.45</v>
      </c>
      <c r="I366" s="166">
        <f>ROUND(E366*H366,2)</f>
        <v>3333.85</v>
      </c>
      <c r="J366" s="166">
        <v>151.55000000000001</v>
      </c>
      <c r="K366" s="166">
        <f>ROUND(E366*J366,2)</f>
        <v>1970.15</v>
      </c>
      <c r="L366" s="166">
        <v>15</v>
      </c>
      <c r="M366" s="166">
        <f>G366*(1+L366/100)</f>
        <v>0</v>
      </c>
      <c r="N366" s="166">
        <v>1E-4</v>
      </c>
      <c r="O366" s="166">
        <f>ROUND(E366*N366,2)</f>
        <v>0</v>
      </c>
      <c r="P366" s="166">
        <v>0</v>
      </c>
      <c r="Q366" s="166">
        <f>ROUND(E366*P366,2)</f>
        <v>0</v>
      </c>
      <c r="R366" s="166"/>
      <c r="S366" s="166" t="s">
        <v>129</v>
      </c>
      <c r="T366" s="166" t="s">
        <v>145</v>
      </c>
      <c r="U366" s="166">
        <v>0.249</v>
      </c>
      <c r="V366" s="166">
        <f>ROUND(E366*U366,2)</f>
        <v>3.24</v>
      </c>
      <c r="W366" s="166"/>
      <c r="X366" s="166" t="s">
        <v>130</v>
      </c>
      <c r="Y366" s="161"/>
      <c r="Z366" s="161"/>
      <c r="AA366" s="161"/>
      <c r="AB366" s="161"/>
      <c r="AC366" s="161"/>
      <c r="AD366" s="161"/>
      <c r="AE366" s="161"/>
      <c r="AF366" s="161"/>
      <c r="AG366" s="161" t="s">
        <v>131</v>
      </c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</row>
    <row r="367" spans="1:60" outlineLevel="1" x14ac:dyDescent="0.2">
      <c r="A367" s="184">
        <v>139</v>
      </c>
      <c r="B367" s="185" t="s">
        <v>510</v>
      </c>
      <c r="C367" s="193" t="s">
        <v>511</v>
      </c>
      <c r="D367" s="186" t="s">
        <v>230</v>
      </c>
      <c r="E367" s="187">
        <v>6</v>
      </c>
      <c r="F367" s="188"/>
      <c r="G367" s="189">
        <f>ROUND(E367*F367,2)</f>
        <v>0</v>
      </c>
      <c r="H367" s="166">
        <v>0</v>
      </c>
      <c r="I367" s="166">
        <f>ROUND(E367*H367,2)</f>
        <v>0</v>
      </c>
      <c r="J367" s="166">
        <v>186</v>
      </c>
      <c r="K367" s="166">
        <f>ROUND(E367*J367,2)</f>
        <v>1116</v>
      </c>
      <c r="L367" s="166">
        <v>15</v>
      </c>
      <c r="M367" s="166">
        <f>G367*(1+L367/100)</f>
        <v>0</v>
      </c>
      <c r="N367" s="166">
        <v>0</v>
      </c>
      <c r="O367" s="166">
        <f>ROUND(E367*N367,2)</f>
        <v>0</v>
      </c>
      <c r="P367" s="166">
        <v>0</v>
      </c>
      <c r="Q367" s="166">
        <f>ROUND(E367*P367,2)</f>
        <v>0</v>
      </c>
      <c r="R367" s="166"/>
      <c r="S367" s="166" t="s">
        <v>129</v>
      </c>
      <c r="T367" s="166" t="s">
        <v>145</v>
      </c>
      <c r="U367" s="166">
        <v>0.34</v>
      </c>
      <c r="V367" s="166">
        <f>ROUND(E367*U367,2)</f>
        <v>2.04</v>
      </c>
      <c r="W367" s="166"/>
      <c r="X367" s="166" t="s">
        <v>130</v>
      </c>
      <c r="Y367" s="161"/>
      <c r="Z367" s="161"/>
      <c r="AA367" s="161"/>
      <c r="AB367" s="161"/>
      <c r="AC367" s="161"/>
      <c r="AD367" s="161"/>
      <c r="AE367" s="161"/>
      <c r="AF367" s="161"/>
      <c r="AG367" s="161" t="s">
        <v>131</v>
      </c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</row>
    <row r="368" spans="1:60" outlineLevel="1" x14ac:dyDescent="0.2">
      <c r="A368" s="184">
        <v>140</v>
      </c>
      <c r="B368" s="185" t="s">
        <v>512</v>
      </c>
      <c r="C368" s="193" t="s">
        <v>513</v>
      </c>
      <c r="D368" s="186" t="s">
        <v>230</v>
      </c>
      <c r="E368" s="187">
        <v>1</v>
      </c>
      <c r="F368" s="188"/>
      <c r="G368" s="189">
        <f>ROUND(E368*F368,2)</f>
        <v>0</v>
      </c>
      <c r="H368" s="166">
        <v>0</v>
      </c>
      <c r="I368" s="166">
        <f>ROUND(E368*H368,2)</f>
        <v>0</v>
      </c>
      <c r="J368" s="166">
        <v>223.5</v>
      </c>
      <c r="K368" s="166">
        <f>ROUND(E368*J368,2)</f>
        <v>223.5</v>
      </c>
      <c r="L368" s="166">
        <v>15</v>
      </c>
      <c r="M368" s="166">
        <f>G368*(1+L368/100)</f>
        <v>0</v>
      </c>
      <c r="N368" s="166">
        <v>0</v>
      </c>
      <c r="O368" s="166">
        <f>ROUND(E368*N368,2)</f>
        <v>0</v>
      </c>
      <c r="P368" s="166">
        <v>0</v>
      </c>
      <c r="Q368" s="166">
        <f>ROUND(E368*P368,2)</f>
        <v>0</v>
      </c>
      <c r="R368" s="166"/>
      <c r="S368" s="166" t="s">
        <v>129</v>
      </c>
      <c r="T368" s="166" t="s">
        <v>129</v>
      </c>
      <c r="U368" s="166">
        <v>0.45350000000000001</v>
      </c>
      <c r="V368" s="166">
        <f>ROUND(E368*U368,2)</f>
        <v>0.45</v>
      </c>
      <c r="W368" s="166"/>
      <c r="X368" s="166" t="s">
        <v>130</v>
      </c>
      <c r="Y368" s="161"/>
      <c r="Z368" s="161"/>
      <c r="AA368" s="161"/>
      <c r="AB368" s="161"/>
      <c r="AC368" s="161"/>
      <c r="AD368" s="161"/>
      <c r="AE368" s="161"/>
      <c r="AF368" s="161"/>
      <c r="AG368" s="161" t="s">
        <v>131</v>
      </c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</row>
    <row r="369" spans="1:60" outlineLevel="1" x14ac:dyDescent="0.2">
      <c r="A369" s="184">
        <v>141</v>
      </c>
      <c r="B369" s="185" t="s">
        <v>514</v>
      </c>
      <c r="C369" s="193" t="s">
        <v>515</v>
      </c>
      <c r="D369" s="186" t="s">
        <v>230</v>
      </c>
      <c r="E369" s="187">
        <v>1</v>
      </c>
      <c r="F369" s="188"/>
      <c r="G369" s="189">
        <f>ROUND(E369*F369,2)</f>
        <v>0</v>
      </c>
      <c r="H369" s="166">
        <v>0</v>
      </c>
      <c r="I369" s="166">
        <f>ROUND(E369*H369,2)</f>
        <v>0</v>
      </c>
      <c r="J369" s="166">
        <v>198</v>
      </c>
      <c r="K369" s="166">
        <f>ROUND(E369*J369,2)</f>
        <v>198</v>
      </c>
      <c r="L369" s="166">
        <v>15</v>
      </c>
      <c r="M369" s="166">
        <f>G369*(1+L369/100)</f>
        <v>0</v>
      </c>
      <c r="N369" s="166">
        <v>0</v>
      </c>
      <c r="O369" s="166">
        <f>ROUND(E369*N369,2)</f>
        <v>0</v>
      </c>
      <c r="P369" s="166">
        <v>0</v>
      </c>
      <c r="Q369" s="166">
        <f>ROUND(E369*P369,2)</f>
        <v>0</v>
      </c>
      <c r="R369" s="166"/>
      <c r="S369" s="166" t="s">
        <v>129</v>
      </c>
      <c r="T369" s="166" t="s">
        <v>145</v>
      </c>
      <c r="U369" s="166">
        <v>0.36199999999999999</v>
      </c>
      <c r="V369" s="166">
        <f>ROUND(E369*U369,2)</f>
        <v>0.36</v>
      </c>
      <c r="W369" s="166"/>
      <c r="X369" s="166" t="s">
        <v>130</v>
      </c>
      <c r="Y369" s="161"/>
      <c r="Z369" s="161"/>
      <c r="AA369" s="161"/>
      <c r="AB369" s="161"/>
      <c r="AC369" s="161"/>
      <c r="AD369" s="161"/>
      <c r="AE369" s="161"/>
      <c r="AF369" s="161"/>
      <c r="AG369" s="161" t="s">
        <v>131</v>
      </c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</row>
    <row r="370" spans="1:60" outlineLevel="1" x14ac:dyDescent="0.2">
      <c r="A370" s="184">
        <v>142</v>
      </c>
      <c r="B370" s="185" t="s">
        <v>516</v>
      </c>
      <c r="C370" s="193" t="s">
        <v>517</v>
      </c>
      <c r="D370" s="186" t="s">
        <v>230</v>
      </c>
      <c r="E370" s="187">
        <v>6</v>
      </c>
      <c r="F370" s="188"/>
      <c r="G370" s="189">
        <f>ROUND(E370*F370,2)</f>
        <v>0</v>
      </c>
      <c r="H370" s="166">
        <v>0</v>
      </c>
      <c r="I370" s="166">
        <f>ROUND(E370*H370,2)</f>
        <v>0</v>
      </c>
      <c r="J370" s="166">
        <v>212</v>
      </c>
      <c r="K370" s="166">
        <f>ROUND(E370*J370,2)</f>
        <v>1272</v>
      </c>
      <c r="L370" s="166">
        <v>15</v>
      </c>
      <c r="M370" s="166">
        <f>G370*(1+L370/100)</f>
        <v>0</v>
      </c>
      <c r="N370" s="166">
        <v>0</v>
      </c>
      <c r="O370" s="166">
        <f>ROUND(E370*N370,2)</f>
        <v>0</v>
      </c>
      <c r="P370" s="166">
        <v>0</v>
      </c>
      <c r="Q370" s="166">
        <f>ROUND(E370*P370,2)</f>
        <v>0</v>
      </c>
      <c r="R370" s="166"/>
      <c r="S370" s="166" t="s">
        <v>129</v>
      </c>
      <c r="T370" s="166" t="s">
        <v>129</v>
      </c>
      <c r="U370" s="166">
        <v>0.43</v>
      </c>
      <c r="V370" s="166">
        <f>ROUND(E370*U370,2)</f>
        <v>2.58</v>
      </c>
      <c r="W370" s="166"/>
      <c r="X370" s="166" t="s">
        <v>130</v>
      </c>
      <c r="Y370" s="161"/>
      <c r="Z370" s="161"/>
      <c r="AA370" s="161"/>
      <c r="AB370" s="161"/>
      <c r="AC370" s="161"/>
      <c r="AD370" s="161"/>
      <c r="AE370" s="161"/>
      <c r="AF370" s="161"/>
      <c r="AG370" s="161" t="s">
        <v>131</v>
      </c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</row>
    <row r="371" spans="1:60" outlineLevel="1" x14ac:dyDescent="0.2">
      <c r="A371" s="184">
        <v>143</v>
      </c>
      <c r="B371" s="185" t="s">
        <v>518</v>
      </c>
      <c r="C371" s="193" t="s">
        <v>519</v>
      </c>
      <c r="D371" s="186" t="s">
        <v>137</v>
      </c>
      <c r="E371" s="187">
        <v>12</v>
      </c>
      <c r="F371" s="188"/>
      <c r="G371" s="189">
        <f>ROUND(E371*F371,2)</f>
        <v>0</v>
      </c>
      <c r="H371" s="166">
        <v>0</v>
      </c>
      <c r="I371" s="166">
        <f>ROUND(E371*H371,2)</f>
        <v>0</v>
      </c>
      <c r="J371" s="166">
        <v>35</v>
      </c>
      <c r="K371" s="166">
        <f>ROUND(E371*J371,2)</f>
        <v>420</v>
      </c>
      <c r="L371" s="166">
        <v>15</v>
      </c>
      <c r="M371" s="166">
        <f>G371*(1+L371/100)</f>
        <v>0</v>
      </c>
      <c r="N371" s="166">
        <v>0</v>
      </c>
      <c r="O371" s="166">
        <f>ROUND(E371*N371,2)</f>
        <v>0</v>
      </c>
      <c r="P371" s="166">
        <v>0</v>
      </c>
      <c r="Q371" s="166">
        <f>ROUND(E371*P371,2)</f>
        <v>0</v>
      </c>
      <c r="R371" s="166"/>
      <c r="S371" s="166" t="s">
        <v>129</v>
      </c>
      <c r="T371" s="166" t="s">
        <v>145</v>
      </c>
      <c r="U371" s="166">
        <v>6.4149999999999999E-2</v>
      </c>
      <c r="V371" s="166">
        <f>ROUND(E371*U371,2)</f>
        <v>0.77</v>
      </c>
      <c r="W371" s="166"/>
      <c r="X371" s="166" t="s">
        <v>130</v>
      </c>
      <c r="Y371" s="161"/>
      <c r="Z371" s="161"/>
      <c r="AA371" s="161"/>
      <c r="AB371" s="161"/>
      <c r="AC371" s="161"/>
      <c r="AD371" s="161"/>
      <c r="AE371" s="161"/>
      <c r="AF371" s="161"/>
      <c r="AG371" s="161" t="s">
        <v>131</v>
      </c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</row>
    <row r="372" spans="1:60" outlineLevel="1" x14ac:dyDescent="0.2">
      <c r="A372" s="184">
        <v>144</v>
      </c>
      <c r="B372" s="185" t="s">
        <v>520</v>
      </c>
      <c r="C372" s="193" t="s">
        <v>521</v>
      </c>
      <c r="D372" s="186" t="s">
        <v>137</v>
      </c>
      <c r="E372" s="187">
        <v>0.5</v>
      </c>
      <c r="F372" s="188"/>
      <c r="G372" s="189">
        <f>ROUND(E372*F372,2)</f>
        <v>0</v>
      </c>
      <c r="H372" s="166">
        <v>0</v>
      </c>
      <c r="I372" s="166">
        <f>ROUND(E372*H372,2)</f>
        <v>0</v>
      </c>
      <c r="J372" s="166">
        <v>81</v>
      </c>
      <c r="K372" s="166">
        <f>ROUND(E372*J372,2)</f>
        <v>40.5</v>
      </c>
      <c r="L372" s="166">
        <v>15</v>
      </c>
      <c r="M372" s="166">
        <f>G372*(1+L372/100)</f>
        <v>0</v>
      </c>
      <c r="N372" s="166">
        <v>0</v>
      </c>
      <c r="O372" s="166">
        <f>ROUND(E372*N372,2)</f>
        <v>0</v>
      </c>
      <c r="P372" s="166">
        <v>0</v>
      </c>
      <c r="Q372" s="166">
        <f>ROUND(E372*P372,2)</f>
        <v>0</v>
      </c>
      <c r="R372" s="166"/>
      <c r="S372" s="166" t="s">
        <v>129</v>
      </c>
      <c r="T372" s="166" t="s">
        <v>145</v>
      </c>
      <c r="U372" s="166">
        <v>0.14868000000000001</v>
      </c>
      <c r="V372" s="166">
        <f>ROUND(E372*U372,2)</f>
        <v>7.0000000000000007E-2</v>
      </c>
      <c r="W372" s="166"/>
      <c r="X372" s="166" t="s">
        <v>130</v>
      </c>
      <c r="Y372" s="161"/>
      <c r="Z372" s="161"/>
      <c r="AA372" s="161"/>
      <c r="AB372" s="161"/>
      <c r="AC372" s="161"/>
      <c r="AD372" s="161"/>
      <c r="AE372" s="161"/>
      <c r="AF372" s="161"/>
      <c r="AG372" s="161" t="s">
        <v>131</v>
      </c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</row>
    <row r="373" spans="1:60" ht="22.5" outlineLevel="1" x14ac:dyDescent="0.2">
      <c r="A373" s="184">
        <v>145</v>
      </c>
      <c r="B373" s="185" t="s">
        <v>522</v>
      </c>
      <c r="C373" s="193" t="s">
        <v>523</v>
      </c>
      <c r="D373" s="186" t="s">
        <v>137</v>
      </c>
      <c r="E373" s="187">
        <v>60</v>
      </c>
      <c r="F373" s="188"/>
      <c r="G373" s="189">
        <f>ROUND(E373*F373,2)</f>
        <v>0</v>
      </c>
      <c r="H373" s="166">
        <v>15.04</v>
      </c>
      <c r="I373" s="166">
        <f>ROUND(E373*H373,2)</f>
        <v>902.4</v>
      </c>
      <c r="J373" s="166">
        <v>39.96</v>
      </c>
      <c r="K373" s="166">
        <f>ROUND(E373*J373,2)</f>
        <v>2397.6</v>
      </c>
      <c r="L373" s="166">
        <v>15</v>
      </c>
      <c r="M373" s="166">
        <f>G373*(1+L373/100)</f>
        <v>0</v>
      </c>
      <c r="N373" s="166">
        <v>1.6000000000000001E-4</v>
      </c>
      <c r="O373" s="166">
        <f>ROUND(E373*N373,2)</f>
        <v>0.01</v>
      </c>
      <c r="P373" s="166">
        <v>0</v>
      </c>
      <c r="Q373" s="166">
        <f>ROUND(E373*P373,2)</f>
        <v>0</v>
      </c>
      <c r="R373" s="166"/>
      <c r="S373" s="166" t="s">
        <v>129</v>
      </c>
      <c r="T373" s="166" t="s">
        <v>145</v>
      </c>
      <c r="U373" s="166">
        <v>7.0000000000000007E-2</v>
      </c>
      <c r="V373" s="166">
        <f>ROUND(E373*U373,2)</f>
        <v>4.2</v>
      </c>
      <c r="W373" s="166"/>
      <c r="X373" s="166" t="s">
        <v>130</v>
      </c>
      <c r="Y373" s="161"/>
      <c r="Z373" s="161"/>
      <c r="AA373" s="161"/>
      <c r="AB373" s="161"/>
      <c r="AC373" s="161"/>
      <c r="AD373" s="161"/>
      <c r="AE373" s="161"/>
      <c r="AF373" s="161"/>
      <c r="AG373" s="161" t="s">
        <v>131</v>
      </c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</row>
    <row r="374" spans="1:60" ht="22.5" outlineLevel="1" x14ac:dyDescent="0.2">
      <c r="A374" s="184">
        <v>146</v>
      </c>
      <c r="B374" s="185" t="s">
        <v>524</v>
      </c>
      <c r="C374" s="193" t="s">
        <v>525</v>
      </c>
      <c r="D374" s="186" t="s">
        <v>137</v>
      </c>
      <c r="E374" s="187">
        <v>70</v>
      </c>
      <c r="F374" s="188"/>
      <c r="G374" s="189">
        <f>ROUND(E374*F374,2)</f>
        <v>0</v>
      </c>
      <c r="H374" s="166">
        <v>24.99</v>
      </c>
      <c r="I374" s="166">
        <f>ROUND(E374*H374,2)</f>
        <v>1749.3</v>
      </c>
      <c r="J374" s="166">
        <v>41.01</v>
      </c>
      <c r="K374" s="166">
        <f>ROUND(E374*J374,2)</f>
        <v>2870.7</v>
      </c>
      <c r="L374" s="166">
        <v>15</v>
      </c>
      <c r="M374" s="166">
        <f>G374*(1+L374/100)</f>
        <v>0</v>
      </c>
      <c r="N374" s="166">
        <v>2.1000000000000001E-4</v>
      </c>
      <c r="O374" s="166">
        <f>ROUND(E374*N374,2)</f>
        <v>0.01</v>
      </c>
      <c r="P374" s="166">
        <v>0</v>
      </c>
      <c r="Q374" s="166">
        <f>ROUND(E374*P374,2)</f>
        <v>0</v>
      </c>
      <c r="R374" s="166"/>
      <c r="S374" s="166" t="s">
        <v>129</v>
      </c>
      <c r="T374" s="166" t="s">
        <v>145</v>
      </c>
      <c r="U374" s="166">
        <v>7.0000000000000007E-2</v>
      </c>
      <c r="V374" s="166">
        <f>ROUND(E374*U374,2)</f>
        <v>4.9000000000000004</v>
      </c>
      <c r="W374" s="166"/>
      <c r="X374" s="166" t="s">
        <v>130</v>
      </c>
      <c r="Y374" s="161"/>
      <c r="Z374" s="161"/>
      <c r="AA374" s="161"/>
      <c r="AB374" s="161"/>
      <c r="AC374" s="161"/>
      <c r="AD374" s="161"/>
      <c r="AE374" s="161"/>
      <c r="AF374" s="161"/>
      <c r="AG374" s="161" t="s">
        <v>131</v>
      </c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</row>
    <row r="375" spans="1:60" ht="33.75" outlineLevel="1" x14ac:dyDescent="0.2">
      <c r="A375" s="184">
        <v>147</v>
      </c>
      <c r="B375" s="185" t="s">
        <v>526</v>
      </c>
      <c r="C375" s="193" t="s">
        <v>527</v>
      </c>
      <c r="D375" s="186" t="s">
        <v>137</v>
      </c>
      <c r="E375" s="187">
        <v>7</v>
      </c>
      <c r="F375" s="188"/>
      <c r="G375" s="189">
        <f>ROUND(E375*F375,2)</f>
        <v>0</v>
      </c>
      <c r="H375" s="166">
        <v>69.66</v>
      </c>
      <c r="I375" s="166">
        <f>ROUND(E375*H375,2)</f>
        <v>487.62</v>
      </c>
      <c r="J375" s="166">
        <v>25.14</v>
      </c>
      <c r="K375" s="166">
        <f>ROUND(E375*J375,2)</f>
        <v>175.98</v>
      </c>
      <c r="L375" s="166">
        <v>15</v>
      </c>
      <c r="M375" s="166">
        <f>G375*(1+L375/100)</f>
        <v>0</v>
      </c>
      <c r="N375" s="166">
        <v>3.8000000000000002E-4</v>
      </c>
      <c r="O375" s="166">
        <f>ROUND(E375*N375,2)</f>
        <v>0</v>
      </c>
      <c r="P375" s="166">
        <v>0</v>
      </c>
      <c r="Q375" s="166">
        <f>ROUND(E375*P375,2)</f>
        <v>0</v>
      </c>
      <c r="R375" s="166"/>
      <c r="S375" s="166" t="s">
        <v>129</v>
      </c>
      <c r="T375" s="166" t="s">
        <v>129</v>
      </c>
      <c r="U375" s="166">
        <v>5.0959999999999998E-2</v>
      </c>
      <c r="V375" s="166">
        <f>ROUND(E375*U375,2)</f>
        <v>0.36</v>
      </c>
      <c r="W375" s="166"/>
      <c r="X375" s="166" t="s">
        <v>130</v>
      </c>
      <c r="Y375" s="161"/>
      <c r="Z375" s="161"/>
      <c r="AA375" s="161"/>
      <c r="AB375" s="161"/>
      <c r="AC375" s="161"/>
      <c r="AD375" s="161"/>
      <c r="AE375" s="161"/>
      <c r="AF375" s="161"/>
      <c r="AG375" s="161" t="s">
        <v>131</v>
      </c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</row>
    <row r="376" spans="1:60" outlineLevel="1" x14ac:dyDescent="0.2">
      <c r="A376" s="184">
        <v>148</v>
      </c>
      <c r="B376" s="185" t="s">
        <v>528</v>
      </c>
      <c r="C376" s="193" t="s">
        <v>529</v>
      </c>
      <c r="D376" s="186" t="s">
        <v>230</v>
      </c>
      <c r="E376" s="187">
        <v>21</v>
      </c>
      <c r="F376" s="188"/>
      <c r="G376" s="189">
        <f>ROUND(E376*F376,2)</f>
        <v>0</v>
      </c>
      <c r="H376" s="166">
        <v>0</v>
      </c>
      <c r="I376" s="166">
        <f>ROUND(E376*H376,2)</f>
        <v>0</v>
      </c>
      <c r="J376" s="166">
        <v>181</v>
      </c>
      <c r="K376" s="166">
        <f>ROUND(E376*J376,2)</f>
        <v>3801</v>
      </c>
      <c r="L376" s="166">
        <v>15</v>
      </c>
      <c r="M376" s="166">
        <f>G376*(1+L376/100)</f>
        <v>0</v>
      </c>
      <c r="N376" s="166">
        <v>0</v>
      </c>
      <c r="O376" s="166">
        <f>ROUND(E376*N376,2)</f>
        <v>0</v>
      </c>
      <c r="P376" s="166">
        <v>0</v>
      </c>
      <c r="Q376" s="166">
        <f>ROUND(E376*P376,2)</f>
        <v>0</v>
      </c>
      <c r="R376" s="166"/>
      <c r="S376" s="166" t="s">
        <v>129</v>
      </c>
      <c r="T376" s="166" t="s">
        <v>145</v>
      </c>
      <c r="U376" s="166">
        <v>0.33050000000000002</v>
      </c>
      <c r="V376" s="166">
        <f>ROUND(E376*U376,2)</f>
        <v>6.94</v>
      </c>
      <c r="W376" s="166"/>
      <c r="X376" s="166" t="s">
        <v>130</v>
      </c>
      <c r="Y376" s="161"/>
      <c r="Z376" s="161"/>
      <c r="AA376" s="161"/>
      <c r="AB376" s="161"/>
      <c r="AC376" s="161"/>
      <c r="AD376" s="161"/>
      <c r="AE376" s="161"/>
      <c r="AF376" s="161"/>
      <c r="AG376" s="161" t="s">
        <v>131</v>
      </c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</row>
    <row r="377" spans="1:60" outlineLevel="1" x14ac:dyDescent="0.2">
      <c r="A377" s="184">
        <v>149</v>
      </c>
      <c r="B377" s="185" t="s">
        <v>530</v>
      </c>
      <c r="C377" s="193" t="s">
        <v>531</v>
      </c>
      <c r="D377" s="186" t="s">
        <v>230</v>
      </c>
      <c r="E377" s="187">
        <v>1</v>
      </c>
      <c r="F377" s="188"/>
      <c r="G377" s="189">
        <f>ROUND(E377*F377,2)</f>
        <v>0</v>
      </c>
      <c r="H377" s="166">
        <v>0</v>
      </c>
      <c r="I377" s="166">
        <f>ROUND(E377*H377,2)</f>
        <v>0</v>
      </c>
      <c r="J377" s="166">
        <v>191</v>
      </c>
      <c r="K377" s="166">
        <f>ROUND(E377*J377,2)</f>
        <v>191</v>
      </c>
      <c r="L377" s="166">
        <v>15</v>
      </c>
      <c r="M377" s="166">
        <f>G377*(1+L377/100)</f>
        <v>0</v>
      </c>
      <c r="N377" s="166">
        <v>0</v>
      </c>
      <c r="O377" s="166">
        <f>ROUND(E377*N377,2)</f>
        <v>0</v>
      </c>
      <c r="P377" s="166">
        <v>0</v>
      </c>
      <c r="Q377" s="166">
        <f>ROUND(E377*P377,2)</f>
        <v>0</v>
      </c>
      <c r="R377" s="166"/>
      <c r="S377" s="166" t="s">
        <v>129</v>
      </c>
      <c r="T377" s="166" t="s">
        <v>145</v>
      </c>
      <c r="U377" s="166">
        <v>0.35</v>
      </c>
      <c r="V377" s="166">
        <f>ROUND(E377*U377,2)</f>
        <v>0.35</v>
      </c>
      <c r="W377" s="166"/>
      <c r="X377" s="166" t="s">
        <v>130</v>
      </c>
      <c r="Y377" s="161"/>
      <c r="Z377" s="161"/>
      <c r="AA377" s="161"/>
      <c r="AB377" s="161"/>
      <c r="AC377" s="161"/>
      <c r="AD377" s="161"/>
      <c r="AE377" s="161"/>
      <c r="AF377" s="161"/>
      <c r="AG377" s="161" t="s">
        <v>131</v>
      </c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</row>
    <row r="378" spans="1:60" outlineLevel="1" x14ac:dyDescent="0.2">
      <c r="A378" s="184">
        <v>150</v>
      </c>
      <c r="B378" s="185" t="s">
        <v>532</v>
      </c>
      <c r="C378" s="193" t="s">
        <v>533</v>
      </c>
      <c r="D378" s="186" t="s">
        <v>251</v>
      </c>
      <c r="E378" s="187">
        <v>1</v>
      </c>
      <c r="F378" s="188"/>
      <c r="G378" s="189">
        <f>ROUND(E378*F378,2)</f>
        <v>0</v>
      </c>
      <c r="H378" s="166">
        <v>0</v>
      </c>
      <c r="I378" s="166">
        <f>ROUND(E378*H378,2)</f>
        <v>0</v>
      </c>
      <c r="J378" s="166">
        <v>1500</v>
      </c>
      <c r="K378" s="166">
        <f>ROUND(E378*J378,2)</f>
        <v>1500</v>
      </c>
      <c r="L378" s="166">
        <v>15</v>
      </c>
      <c r="M378" s="166">
        <f>G378*(1+L378/100)</f>
        <v>0</v>
      </c>
      <c r="N378" s="166">
        <v>0</v>
      </c>
      <c r="O378" s="166">
        <f>ROUND(E378*N378,2)</f>
        <v>0</v>
      </c>
      <c r="P378" s="166">
        <v>0</v>
      </c>
      <c r="Q378" s="166">
        <f>ROUND(E378*P378,2)</f>
        <v>0</v>
      </c>
      <c r="R378" s="166"/>
      <c r="S378" s="166" t="s">
        <v>194</v>
      </c>
      <c r="T378" s="166" t="s">
        <v>145</v>
      </c>
      <c r="U378" s="166">
        <v>0</v>
      </c>
      <c r="V378" s="166">
        <f>ROUND(E378*U378,2)</f>
        <v>0</v>
      </c>
      <c r="W378" s="166"/>
      <c r="X378" s="166" t="s">
        <v>130</v>
      </c>
      <c r="Y378" s="161"/>
      <c r="Z378" s="161"/>
      <c r="AA378" s="161"/>
      <c r="AB378" s="161"/>
      <c r="AC378" s="161"/>
      <c r="AD378" s="161"/>
      <c r="AE378" s="161"/>
      <c r="AF378" s="161"/>
      <c r="AG378" s="161" t="s">
        <v>131</v>
      </c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</row>
    <row r="379" spans="1:60" outlineLevel="1" x14ac:dyDescent="0.2">
      <c r="A379" s="184">
        <v>151</v>
      </c>
      <c r="B379" s="185" t="s">
        <v>534</v>
      </c>
      <c r="C379" s="193" t="s">
        <v>535</v>
      </c>
      <c r="D379" s="186" t="s">
        <v>144</v>
      </c>
      <c r="E379" s="187">
        <v>4</v>
      </c>
      <c r="F379" s="188"/>
      <c r="G379" s="189">
        <f>ROUND(E379*F379,2)</f>
        <v>0</v>
      </c>
      <c r="H379" s="166">
        <v>0</v>
      </c>
      <c r="I379" s="166">
        <f>ROUND(E379*H379,2)</f>
        <v>0</v>
      </c>
      <c r="J379" s="166">
        <v>518</v>
      </c>
      <c r="K379" s="166">
        <f>ROUND(E379*J379,2)</f>
        <v>2072</v>
      </c>
      <c r="L379" s="166">
        <v>15</v>
      </c>
      <c r="M379" s="166">
        <f>G379*(1+L379/100)</f>
        <v>0</v>
      </c>
      <c r="N379" s="166">
        <v>0</v>
      </c>
      <c r="O379" s="166">
        <f>ROUND(E379*N379,2)</f>
        <v>0</v>
      </c>
      <c r="P379" s="166">
        <v>0</v>
      </c>
      <c r="Q379" s="166">
        <f>ROUND(E379*P379,2)</f>
        <v>0</v>
      </c>
      <c r="R379" s="166"/>
      <c r="S379" s="166" t="s">
        <v>194</v>
      </c>
      <c r="T379" s="166" t="s">
        <v>145</v>
      </c>
      <c r="U379" s="166">
        <v>0</v>
      </c>
      <c r="V379" s="166">
        <f>ROUND(E379*U379,2)</f>
        <v>0</v>
      </c>
      <c r="W379" s="166"/>
      <c r="X379" s="166" t="s">
        <v>130</v>
      </c>
      <c r="Y379" s="161"/>
      <c r="Z379" s="161"/>
      <c r="AA379" s="161"/>
      <c r="AB379" s="161"/>
      <c r="AC379" s="161"/>
      <c r="AD379" s="161"/>
      <c r="AE379" s="161"/>
      <c r="AF379" s="161"/>
      <c r="AG379" s="161" t="s">
        <v>131</v>
      </c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</row>
    <row r="380" spans="1:60" outlineLevel="1" x14ac:dyDescent="0.2">
      <c r="A380" s="184">
        <v>152</v>
      </c>
      <c r="B380" s="185" t="s">
        <v>536</v>
      </c>
      <c r="C380" s="193" t="s">
        <v>537</v>
      </c>
      <c r="D380" s="186" t="s">
        <v>144</v>
      </c>
      <c r="E380" s="187">
        <v>4</v>
      </c>
      <c r="F380" s="188"/>
      <c r="G380" s="189">
        <f>ROUND(E380*F380,2)</f>
        <v>0</v>
      </c>
      <c r="H380" s="166">
        <v>0</v>
      </c>
      <c r="I380" s="166">
        <f>ROUND(E380*H380,2)</f>
        <v>0</v>
      </c>
      <c r="J380" s="166">
        <v>350</v>
      </c>
      <c r="K380" s="166">
        <f>ROUND(E380*J380,2)</f>
        <v>1400</v>
      </c>
      <c r="L380" s="166">
        <v>15</v>
      </c>
      <c r="M380" s="166">
        <f>G380*(1+L380/100)</f>
        <v>0</v>
      </c>
      <c r="N380" s="166">
        <v>0</v>
      </c>
      <c r="O380" s="166">
        <f>ROUND(E380*N380,2)</f>
        <v>0</v>
      </c>
      <c r="P380" s="166">
        <v>0</v>
      </c>
      <c r="Q380" s="166">
        <f>ROUND(E380*P380,2)</f>
        <v>0</v>
      </c>
      <c r="R380" s="166"/>
      <c r="S380" s="166" t="s">
        <v>194</v>
      </c>
      <c r="T380" s="166" t="s">
        <v>145</v>
      </c>
      <c r="U380" s="166">
        <v>0</v>
      </c>
      <c r="V380" s="166">
        <f>ROUND(E380*U380,2)</f>
        <v>0</v>
      </c>
      <c r="W380" s="166"/>
      <c r="X380" s="166" t="s">
        <v>130</v>
      </c>
      <c r="Y380" s="161"/>
      <c r="Z380" s="161"/>
      <c r="AA380" s="161"/>
      <c r="AB380" s="161"/>
      <c r="AC380" s="161"/>
      <c r="AD380" s="161"/>
      <c r="AE380" s="161"/>
      <c r="AF380" s="161"/>
      <c r="AG380" s="161" t="s">
        <v>131</v>
      </c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</row>
    <row r="381" spans="1:60" outlineLevel="1" x14ac:dyDescent="0.2">
      <c r="A381" s="184">
        <v>153</v>
      </c>
      <c r="B381" s="185" t="s">
        <v>538</v>
      </c>
      <c r="C381" s="193" t="s">
        <v>539</v>
      </c>
      <c r="D381" s="186" t="s">
        <v>137</v>
      </c>
      <c r="E381" s="187">
        <v>12</v>
      </c>
      <c r="F381" s="188"/>
      <c r="G381" s="189">
        <f>ROUND(E381*F381,2)</f>
        <v>0</v>
      </c>
      <c r="H381" s="166">
        <v>16</v>
      </c>
      <c r="I381" s="166">
        <f>ROUND(E381*H381,2)</f>
        <v>192</v>
      </c>
      <c r="J381" s="166">
        <v>0</v>
      </c>
      <c r="K381" s="166">
        <f>ROUND(E381*J381,2)</f>
        <v>0</v>
      </c>
      <c r="L381" s="166">
        <v>15</v>
      </c>
      <c r="M381" s="166">
        <f>G381*(1+L381/100)</f>
        <v>0</v>
      </c>
      <c r="N381" s="166">
        <v>8.0000000000000007E-5</v>
      </c>
      <c r="O381" s="166">
        <f>ROUND(E381*N381,2)</f>
        <v>0</v>
      </c>
      <c r="P381" s="166">
        <v>0</v>
      </c>
      <c r="Q381" s="166">
        <f>ROUND(E381*P381,2)</f>
        <v>0</v>
      </c>
      <c r="R381" s="166" t="s">
        <v>342</v>
      </c>
      <c r="S381" s="166" t="s">
        <v>129</v>
      </c>
      <c r="T381" s="166" t="s">
        <v>145</v>
      </c>
      <c r="U381" s="166">
        <v>0</v>
      </c>
      <c r="V381" s="166">
        <f>ROUND(E381*U381,2)</f>
        <v>0</v>
      </c>
      <c r="W381" s="166"/>
      <c r="X381" s="166" t="s">
        <v>336</v>
      </c>
      <c r="Y381" s="161"/>
      <c r="Z381" s="161"/>
      <c r="AA381" s="161"/>
      <c r="AB381" s="161"/>
      <c r="AC381" s="161"/>
      <c r="AD381" s="161"/>
      <c r="AE381" s="161"/>
      <c r="AF381" s="161"/>
      <c r="AG381" s="161" t="s">
        <v>337</v>
      </c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</row>
    <row r="382" spans="1:60" outlineLevel="1" x14ac:dyDescent="0.2">
      <c r="A382" s="184">
        <v>154</v>
      </c>
      <c r="B382" s="185" t="s">
        <v>540</v>
      </c>
      <c r="C382" s="193" t="s">
        <v>541</v>
      </c>
      <c r="D382" s="186" t="s">
        <v>137</v>
      </c>
      <c r="E382" s="187">
        <v>0.5</v>
      </c>
      <c r="F382" s="188"/>
      <c r="G382" s="189">
        <f>ROUND(E382*F382,2)</f>
        <v>0</v>
      </c>
      <c r="H382" s="166">
        <v>17</v>
      </c>
      <c r="I382" s="166">
        <f>ROUND(E382*H382,2)</f>
        <v>8.5</v>
      </c>
      <c r="J382" s="166">
        <v>0</v>
      </c>
      <c r="K382" s="166">
        <f>ROUND(E382*J382,2)</f>
        <v>0</v>
      </c>
      <c r="L382" s="166">
        <v>15</v>
      </c>
      <c r="M382" s="166">
        <f>G382*(1+L382/100)</f>
        <v>0</v>
      </c>
      <c r="N382" s="166">
        <v>6.0000000000000002E-5</v>
      </c>
      <c r="O382" s="166">
        <f>ROUND(E382*N382,2)</f>
        <v>0</v>
      </c>
      <c r="P382" s="166">
        <v>0</v>
      </c>
      <c r="Q382" s="166">
        <f>ROUND(E382*P382,2)</f>
        <v>0</v>
      </c>
      <c r="R382" s="166" t="s">
        <v>342</v>
      </c>
      <c r="S382" s="166" t="s">
        <v>129</v>
      </c>
      <c r="T382" s="166" t="s">
        <v>145</v>
      </c>
      <c r="U382" s="166">
        <v>0</v>
      </c>
      <c r="V382" s="166">
        <f>ROUND(E382*U382,2)</f>
        <v>0</v>
      </c>
      <c r="W382" s="166"/>
      <c r="X382" s="166" t="s">
        <v>336</v>
      </c>
      <c r="Y382" s="161"/>
      <c r="Z382" s="161"/>
      <c r="AA382" s="161"/>
      <c r="AB382" s="161"/>
      <c r="AC382" s="161"/>
      <c r="AD382" s="161"/>
      <c r="AE382" s="161"/>
      <c r="AF382" s="161"/>
      <c r="AG382" s="161" t="s">
        <v>337</v>
      </c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</row>
    <row r="383" spans="1:60" ht="22.5" outlineLevel="1" x14ac:dyDescent="0.2">
      <c r="A383" s="184">
        <v>155</v>
      </c>
      <c r="B383" s="185" t="s">
        <v>542</v>
      </c>
      <c r="C383" s="193" t="s">
        <v>543</v>
      </c>
      <c r="D383" s="186" t="s">
        <v>230</v>
      </c>
      <c r="E383" s="187">
        <v>8</v>
      </c>
      <c r="F383" s="188"/>
      <c r="G383" s="189">
        <f>ROUND(E383*F383,2)</f>
        <v>0</v>
      </c>
      <c r="H383" s="166">
        <v>152</v>
      </c>
      <c r="I383" s="166">
        <f>ROUND(E383*H383,2)</f>
        <v>1216</v>
      </c>
      <c r="J383" s="166">
        <v>0</v>
      </c>
      <c r="K383" s="166">
        <f>ROUND(E383*J383,2)</f>
        <v>0</v>
      </c>
      <c r="L383" s="166">
        <v>15</v>
      </c>
      <c r="M383" s="166">
        <f>G383*(1+L383/100)</f>
        <v>0</v>
      </c>
      <c r="N383" s="166">
        <v>1.0000000000000001E-5</v>
      </c>
      <c r="O383" s="166">
        <f>ROUND(E383*N383,2)</f>
        <v>0</v>
      </c>
      <c r="P383" s="166">
        <v>0</v>
      </c>
      <c r="Q383" s="166">
        <f>ROUND(E383*P383,2)</f>
        <v>0</v>
      </c>
      <c r="R383" s="166" t="s">
        <v>342</v>
      </c>
      <c r="S383" s="166" t="s">
        <v>129</v>
      </c>
      <c r="T383" s="166" t="s">
        <v>145</v>
      </c>
      <c r="U383" s="166">
        <v>0</v>
      </c>
      <c r="V383" s="166">
        <f>ROUND(E383*U383,2)</f>
        <v>0</v>
      </c>
      <c r="W383" s="166"/>
      <c r="X383" s="166" t="s">
        <v>336</v>
      </c>
      <c r="Y383" s="161"/>
      <c r="Z383" s="161"/>
      <c r="AA383" s="161"/>
      <c r="AB383" s="161"/>
      <c r="AC383" s="161"/>
      <c r="AD383" s="161"/>
      <c r="AE383" s="161"/>
      <c r="AF383" s="161"/>
      <c r="AG383" s="161" t="s">
        <v>337</v>
      </c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</row>
    <row r="384" spans="1:60" outlineLevel="1" x14ac:dyDescent="0.2">
      <c r="A384" s="184">
        <v>156</v>
      </c>
      <c r="B384" s="185" t="s">
        <v>544</v>
      </c>
      <c r="C384" s="193" t="s">
        <v>545</v>
      </c>
      <c r="D384" s="186" t="s">
        <v>230</v>
      </c>
      <c r="E384" s="187">
        <v>1</v>
      </c>
      <c r="F384" s="188"/>
      <c r="G384" s="189">
        <f>ROUND(E384*F384,2)</f>
        <v>0</v>
      </c>
      <c r="H384" s="166">
        <v>557</v>
      </c>
      <c r="I384" s="166">
        <f>ROUND(E384*H384,2)</f>
        <v>557</v>
      </c>
      <c r="J384" s="166">
        <v>0</v>
      </c>
      <c r="K384" s="166">
        <f>ROUND(E384*J384,2)</f>
        <v>0</v>
      </c>
      <c r="L384" s="166">
        <v>15</v>
      </c>
      <c r="M384" s="166">
        <f>G384*(1+L384/100)</f>
        <v>0</v>
      </c>
      <c r="N384" s="166">
        <v>2.4000000000000001E-4</v>
      </c>
      <c r="O384" s="166">
        <f>ROUND(E384*N384,2)</f>
        <v>0</v>
      </c>
      <c r="P384" s="166">
        <v>0</v>
      </c>
      <c r="Q384" s="166">
        <f>ROUND(E384*P384,2)</f>
        <v>0</v>
      </c>
      <c r="R384" s="166" t="s">
        <v>342</v>
      </c>
      <c r="S384" s="166" t="s">
        <v>129</v>
      </c>
      <c r="T384" s="166" t="s">
        <v>129</v>
      </c>
      <c r="U384" s="166">
        <v>0</v>
      </c>
      <c r="V384" s="166">
        <f>ROUND(E384*U384,2)</f>
        <v>0</v>
      </c>
      <c r="W384" s="166"/>
      <c r="X384" s="166" t="s">
        <v>336</v>
      </c>
      <c r="Y384" s="161"/>
      <c r="Z384" s="161"/>
      <c r="AA384" s="161"/>
      <c r="AB384" s="161"/>
      <c r="AC384" s="161"/>
      <c r="AD384" s="161"/>
      <c r="AE384" s="161"/>
      <c r="AF384" s="161"/>
      <c r="AG384" s="161" t="s">
        <v>337</v>
      </c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</row>
    <row r="385" spans="1:60" outlineLevel="1" x14ac:dyDescent="0.2">
      <c r="A385" s="184">
        <v>157</v>
      </c>
      <c r="B385" s="185" t="s">
        <v>546</v>
      </c>
      <c r="C385" s="193" t="s">
        <v>547</v>
      </c>
      <c r="D385" s="186" t="s">
        <v>230</v>
      </c>
      <c r="E385" s="187">
        <v>8</v>
      </c>
      <c r="F385" s="188"/>
      <c r="G385" s="189">
        <f>ROUND(E385*F385,2)</f>
        <v>0</v>
      </c>
      <c r="H385" s="166">
        <v>54</v>
      </c>
      <c r="I385" s="166">
        <f>ROUND(E385*H385,2)</f>
        <v>432</v>
      </c>
      <c r="J385" s="166">
        <v>0</v>
      </c>
      <c r="K385" s="166">
        <f>ROUND(E385*J385,2)</f>
        <v>0</v>
      </c>
      <c r="L385" s="166">
        <v>15</v>
      </c>
      <c r="M385" s="166">
        <f>G385*(1+L385/100)</f>
        <v>0</v>
      </c>
      <c r="N385" s="166">
        <v>1.0000000000000001E-5</v>
      </c>
      <c r="O385" s="166">
        <f>ROUND(E385*N385,2)</f>
        <v>0</v>
      </c>
      <c r="P385" s="166">
        <v>0</v>
      </c>
      <c r="Q385" s="166">
        <f>ROUND(E385*P385,2)</f>
        <v>0</v>
      </c>
      <c r="R385" s="166" t="s">
        <v>342</v>
      </c>
      <c r="S385" s="166" t="s">
        <v>129</v>
      </c>
      <c r="T385" s="166" t="s">
        <v>145</v>
      </c>
      <c r="U385" s="166">
        <v>0</v>
      </c>
      <c r="V385" s="166">
        <f>ROUND(E385*U385,2)</f>
        <v>0</v>
      </c>
      <c r="W385" s="166"/>
      <c r="X385" s="166" t="s">
        <v>336</v>
      </c>
      <c r="Y385" s="161"/>
      <c r="Z385" s="161"/>
      <c r="AA385" s="161"/>
      <c r="AB385" s="161"/>
      <c r="AC385" s="161"/>
      <c r="AD385" s="161"/>
      <c r="AE385" s="161"/>
      <c r="AF385" s="161"/>
      <c r="AG385" s="161" t="s">
        <v>337</v>
      </c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</row>
    <row r="386" spans="1:60" outlineLevel="1" x14ac:dyDescent="0.2">
      <c r="A386" s="184">
        <v>158</v>
      </c>
      <c r="B386" s="185" t="s">
        <v>548</v>
      </c>
      <c r="C386" s="193" t="s">
        <v>549</v>
      </c>
      <c r="D386" s="186" t="s">
        <v>230</v>
      </c>
      <c r="E386" s="187">
        <v>8</v>
      </c>
      <c r="F386" s="188"/>
      <c r="G386" s="189">
        <f>ROUND(E386*F386,2)</f>
        <v>0</v>
      </c>
      <c r="H386" s="166">
        <v>34</v>
      </c>
      <c r="I386" s="166">
        <f>ROUND(E386*H386,2)</f>
        <v>272</v>
      </c>
      <c r="J386" s="166">
        <v>0</v>
      </c>
      <c r="K386" s="166">
        <f>ROUND(E386*J386,2)</f>
        <v>0</v>
      </c>
      <c r="L386" s="166">
        <v>15</v>
      </c>
      <c r="M386" s="166">
        <f>G386*(1+L386/100)</f>
        <v>0</v>
      </c>
      <c r="N386" s="166">
        <v>5.0000000000000002E-5</v>
      </c>
      <c r="O386" s="166">
        <f>ROUND(E386*N386,2)</f>
        <v>0</v>
      </c>
      <c r="P386" s="166">
        <v>0</v>
      </c>
      <c r="Q386" s="166">
        <f>ROUND(E386*P386,2)</f>
        <v>0</v>
      </c>
      <c r="R386" s="166" t="s">
        <v>342</v>
      </c>
      <c r="S386" s="166" t="s">
        <v>129</v>
      </c>
      <c r="T386" s="166" t="s">
        <v>145</v>
      </c>
      <c r="U386" s="166">
        <v>0</v>
      </c>
      <c r="V386" s="166">
        <f>ROUND(E386*U386,2)</f>
        <v>0</v>
      </c>
      <c r="W386" s="166"/>
      <c r="X386" s="166" t="s">
        <v>336</v>
      </c>
      <c r="Y386" s="161"/>
      <c r="Z386" s="161"/>
      <c r="AA386" s="161"/>
      <c r="AB386" s="161"/>
      <c r="AC386" s="161"/>
      <c r="AD386" s="161"/>
      <c r="AE386" s="161"/>
      <c r="AF386" s="161"/>
      <c r="AG386" s="161" t="s">
        <v>337</v>
      </c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</row>
    <row r="387" spans="1:60" outlineLevel="1" x14ac:dyDescent="0.2">
      <c r="A387" s="184">
        <v>159</v>
      </c>
      <c r="B387" s="185" t="s">
        <v>550</v>
      </c>
      <c r="C387" s="193" t="s">
        <v>551</v>
      </c>
      <c r="D387" s="186" t="s">
        <v>230</v>
      </c>
      <c r="E387" s="187">
        <v>1</v>
      </c>
      <c r="F387" s="188"/>
      <c r="G387" s="189">
        <f>ROUND(E387*F387,2)</f>
        <v>0</v>
      </c>
      <c r="H387" s="166">
        <v>45</v>
      </c>
      <c r="I387" s="166">
        <f>ROUND(E387*H387,2)</f>
        <v>45</v>
      </c>
      <c r="J387" s="166">
        <v>0</v>
      </c>
      <c r="K387" s="166">
        <f>ROUND(E387*J387,2)</f>
        <v>0</v>
      </c>
      <c r="L387" s="166">
        <v>15</v>
      </c>
      <c r="M387" s="166">
        <f>G387*(1+L387/100)</f>
        <v>0</v>
      </c>
      <c r="N387" s="166">
        <v>0</v>
      </c>
      <c r="O387" s="166">
        <f>ROUND(E387*N387,2)</f>
        <v>0</v>
      </c>
      <c r="P387" s="166">
        <v>0</v>
      </c>
      <c r="Q387" s="166">
        <f>ROUND(E387*P387,2)</f>
        <v>0</v>
      </c>
      <c r="R387" s="166" t="s">
        <v>342</v>
      </c>
      <c r="S387" s="166" t="s">
        <v>129</v>
      </c>
      <c r="T387" s="166" t="s">
        <v>145</v>
      </c>
      <c r="U387" s="166">
        <v>0</v>
      </c>
      <c r="V387" s="166">
        <f>ROUND(E387*U387,2)</f>
        <v>0</v>
      </c>
      <c r="W387" s="166"/>
      <c r="X387" s="166" t="s">
        <v>336</v>
      </c>
      <c r="Y387" s="161"/>
      <c r="Z387" s="161"/>
      <c r="AA387" s="161"/>
      <c r="AB387" s="161"/>
      <c r="AC387" s="161"/>
      <c r="AD387" s="161"/>
      <c r="AE387" s="161"/>
      <c r="AF387" s="161"/>
      <c r="AG387" s="161" t="s">
        <v>337</v>
      </c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</row>
    <row r="388" spans="1:60" outlineLevel="1" x14ac:dyDescent="0.2">
      <c r="A388" s="184">
        <v>160</v>
      </c>
      <c r="B388" s="185" t="s">
        <v>552</v>
      </c>
      <c r="C388" s="193" t="s">
        <v>553</v>
      </c>
      <c r="D388" s="186" t="s">
        <v>230</v>
      </c>
      <c r="E388" s="187">
        <v>21</v>
      </c>
      <c r="F388" s="188"/>
      <c r="G388" s="189">
        <f>ROUND(E388*F388,2)</f>
        <v>0</v>
      </c>
      <c r="H388" s="166">
        <v>14</v>
      </c>
      <c r="I388" s="166">
        <f>ROUND(E388*H388,2)</f>
        <v>294</v>
      </c>
      <c r="J388" s="166">
        <v>0</v>
      </c>
      <c r="K388" s="166">
        <f>ROUND(E388*J388,2)</f>
        <v>0</v>
      </c>
      <c r="L388" s="166">
        <v>15</v>
      </c>
      <c r="M388" s="166">
        <f>G388*(1+L388/100)</f>
        <v>0</v>
      </c>
      <c r="N388" s="166">
        <v>4.0000000000000003E-5</v>
      </c>
      <c r="O388" s="166">
        <f>ROUND(E388*N388,2)</f>
        <v>0</v>
      </c>
      <c r="P388" s="166">
        <v>0</v>
      </c>
      <c r="Q388" s="166">
        <f>ROUND(E388*P388,2)</f>
        <v>0</v>
      </c>
      <c r="R388" s="166" t="s">
        <v>342</v>
      </c>
      <c r="S388" s="166" t="s">
        <v>129</v>
      </c>
      <c r="T388" s="166" t="s">
        <v>145</v>
      </c>
      <c r="U388" s="166">
        <v>0</v>
      </c>
      <c r="V388" s="166">
        <f>ROUND(E388*U388,2)</f>
        <v>0</v>
      </c>
      <c r="W388" s="166"/>
      <c r="X388" s="166" t="s">
        <v>336</v>
      </c>
      <c r="Y388" s="161"/>
      <c r="Z388" s="161"/>
      <c r="AA388" s="161"/>
      <c r="AB388" s="161"/>
      <c r="AC388" s="161"/>
      <c r="AD388" s="161"/>
      <c r="AE388" s="161"/>
      <c r="AF388" s="161"/>
      <c r="AG388" s="161" t="s">
        <v>337</v>
      </c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</row>
    <row r="389" spans="1:60" outlineLevel="1" x14ac:dyDescent="0.2">
      <c r="A389" s="184">
        <v>161</v>
      </c>
      <c r="B389" s="185" t="s">
        <v>554</v>
      </c>
      <c r="C389" s="193" t="s">
        <v>555</v>
      </c>
      <c r="D389" s="186" t="s">
        <v>230</v>
      </c>
      <c r="E389" s="187">
        <v>5</v>
      </c>
      <c r="F389" s="188"/>
      <c r="G389" s="189">
        <f>ROUND(E389*F389,2)</f>
        <v>0</v>
      </c>
      <c r="H389" s="166">
        <v>850</v>
      </c>
      <c r="I389" s="166">
        <f>ROUND(E389*H389,2)</f>
        <v>4250</v>
      </c>
      <c r="J389" s="166">
        <v>0</v>
      </c>
      <c r="K389" s="166">
        <f>ROUND(E389*J389,2)</f>
        <v>0</v>
      </c>
      <c r="L389" s="166">
        <v>15</v>
      </c>
      <c r="M389" s="166">
        <f>G389*(1+L389/100)</f>
        <v>0</v>
      </c>
      <c r="N389" s="166">
        <v>4.0000000000000001E-3</v>
      </c>
      <c r="O389" s="166">
        <f>ROUND(E389*N389,2)</f>
        <v>0.02</v>
      </c>
      <c r="P389" s="166">
        <v>0</v>
      </c>
      <c r="Q389" s="166">
        <f>ROUND(E389*P389,2)</f>
        <v>0</v>
      </c>
      <c r="R389" s="166" t="s">
        <v>342</v>
      </c>
      <c r="S389" s="166" t="s">
        <v>129</v>
      </c>
      <c r="T389" s="166" t="s">
        <v>145</v>
      </c>
      <c r="U389" s="166">
        <v>0</v>
      </c>
      <c r="V389" s="166">
        <f>ROUND(E389*U389,2)</f>
        <v>0</v>
      </c>
      <c r="W389" s="166"/>
      <c r="X389" s="166" t="s">
        <v>336</v>
      </c>
      <c r="Y389" s="161"/>
      <c r="Z389" s="161"/>
      <c r="AA389" s="161"/>
      <c r="AB389" s="161"/>
      <c r="AC389" s="161"/>
      <c r="AD389" s="161"/>
      <c r="AE389" s="161"/>
      <c r="AF389" s="161"/>
      <c r="AG389" s="161" t="s">
        <v>337</v>
      </c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</row>
    <row r="390" spans="1:60" outlineLevel="1" x14ac:dyDescent="0.2">
      <c r="A390" s="184">
        <v>162</v>
      </c>
      <c r="B390" s="185" t="s">
        <v>556</v>
      </c>
      <c r="C390" s="193" t="s">
        <v>557</v>
      </c>
      <c r="D390" s="186" t="s">
        <v>230</v>
      </c>
      <c r="E390" s="187">
        <v>1</v>
      </c>
      <c r="F390" s="188"/>
      <c r="G390" s="189">
        <f>ROUND(E390*F390,2)</f>
        <v>0</v>
      </c>
      <c r="H390" s="166">
        <v>1210</v>
      </c>
      <c r="I390" s="166">
        <f>ROUND(E390*H390,2)</f>
        <v>1210</v>
      </c>
      <c r="J390" s="166">
        <v>0</v>
      </c>
      <c r="K390" s="166">
        <f>ROUND(E390*J390,2)</f>
        <v>0</v>
      </c>
      <c r="L390" s="166">
        <v>15</v>
      </c>
      <c r="M390" s="166">
        <f>G390*(1+L390/100)</f>
        <v>0</v>
      </c>
      <c r="N390" s="166">
        <v>4.0000000000000001E-3</v>
      </c>
      <c r="O390" s="166">
        <f>ROUND(E390*N390,2)</f>
        <v>0</v>
      </c>
      <c r="P390" s="166">
        <v>0</v>
      </c>
      <c r="Q390" s="166">
        <f>ROUND(E390*P390,2)</f>
        <v>0</v>
      </c>
      <c r="R390" s="166"/>
      <c r="S390" s="166" t="s">
        <v>194</v>
      </c>
      <c r="T390" s="166" t="s">
        <v>145</v>
      </c>
      <c r="U390" s="166">
        <v>0</v>
      </c>
      <c r="V390" s="166">
        <f>ROUND(E390*U390,2)</f>
        <v>0</v>
      </c>
      <c r="W390" s="166"/>
      <c r="X390" s="166" t="s">
        <v>336</v>
      </c>
      <c r="Y390" s="161"/>
      <c r="Z390" s="161"/>
      <c r="AA390" s="161"/>
      <c r="AB390" s="161"/>
      <c r="AC390" s="161"/>
      <c r="AD390" s="161"/>
      <c r="AE390" s="161"/>
      <c r="AF390" s="161"/>
      <c r="AG390" s="161" t="s">
        <v>337</v>
      </c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</row>
    <row r="391" spans="1:60" outlineLevel="1" x14ac:dyDescent="0.2">
      <c r="A391" s="184">
        <v>163</v>
      </c>
      <c r="B391" s="185" t="s">
        <v>558</v>
      </c>
      <c r="C391" s="193" t="s">
        <v>559</v>
      </c>
      <c r="D391" s="186" t="s">
        <v>230</v>
      </c>
      <c r="E391" s="187">
        <v>1</v>
      </c>
      <c r="F391" s="188"/>
      <c r="G391" s="189">
        <f>ROUND(E391*F391,2)</f>
        <v>0</v>
      </c>
      <c r="H391" s="166">
        <v>978</v>
      </c>
      <c r="I391" s="166">
        <f>ROUND(E391*H391,2)</f>
        <v>978</v>
      </c>
      <c r="J391" s="166">
        <v>0</v>
      </c>
      <c r="K391" s="166">
        <f>ROUND(E391*J391,2)</f>
        <v>0</v>
      </c>
      <c r="L391" s="166">
        <v>15</v>
      </c>
      <c r="M391" s="166">
        <f>G391*(1+L391/100)</f>
        <v>0</v>
      </c>
      <c r="N391" s="166">
        <v>2.63E-2</v>
      </c>
      <c r="O391" s="166">
        <f>ROUND(E391*N391,2)</f>
        <v>0.03</v>
      </c>
      <c r="P391" s="166">
        <v>0</v>
      </c>
      <c r="Q391" s="166">
        <f>ROUND(E391*P391,2)</f>
        <v>0</v>
      </c>
      <c r="R391" s="166"/>
      <c r="S391" s="166" t="s">
        <v>194</v>
      </c>
      <c r="T391" s="166" t="s">
        <v>145</v>
      </c>
      <c r="U391" s="166">
        <v>0</v>
      </c>
      <c r="V391" s="166">
        <f>ROUND(E391*U391,2)</f>
        <v>0</v>
      </c>
      <c r="W391" s="166"/>
      <c r="X391" s="166" t="s">
        <v>336</v>
      </c>
      <c r="Y391" s="161"/>
      <c r="Z391" s="161"/>
      <c r="AA391" s="161"/>
      <c r="AB391" s="161"/>
      <c r="AC391" s="161"/>
      <c r="AD391" s="161"/>
      <c r="AE391" s="161"/>
      <c r="AF391" s="161"/>
      <c r="AG391" s="161" t="s">
        <v>337</v>
      </c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</row>
    <row r="392" spans="1:60" outlineLevel="1" x14ac:dyDescent="0.2">
      <c r="A392" s="184">
        <v>164</v>
      </c>
      <c r="B392" s="185" t="s">
        <v>560</v>
      </c>
      <c r="C392" s="193" t="s">
        <v>561</v>
      </c>
      <c r="D392" s="186" t="s">
        <v>230</v>
      </c>
      <c r="E392" s="187">
        <v>2</v>
      </c>
      <c r="F392" s="188"/>
      <c r="G392" s="189">
        <f>ROUND(E392*F392,2)</f>
        <v>0</v>
      </c>
      <c r="H392" s="166">
        <v>187</v>
      </c>
      <c r="I392" s="166">
        <f>ROUND(E392*H392,2)</f>
        <v>374</v>
      </c>
      <c r="J392" s="166">
        <v>0</v>
      </c>
      <c r="K392" s="166">
        <f>ROUND(E392*J392,2)</f>
        <v>0</v>
      </c>
      <c r="L392" s="166">
        <v>15</v>
      </c>
      <c r="M392" s="166">
        <f>G392*(1+L392/100)</f>
        <v>0</v>
      </c>
      <c r="N392" s="166">
        <v>1.8000000000000001E-4</v>
      </c>
      <c r="O392" s="166">
        <f>ROUND(E392*N392,2)</f>
        <v>0</v>
      </c>
      <c r="P392" s="166">
        <v>0</v>
      </c>
      <c r="Q392" s="166">
        <f>ROUND(E392*P392,2)</f>
        <v>0</v>
      </c>
      <c r="R392" s="166" t="s">
        <v>342</v>
      </c>
      <c r="S392" s="166" t="s">
        <v>129</v>
      </c>
      <c r="T392" s="166" t="s">
        <v>145</v>
      </c>
      <c r="U392" s="166">
        <v>0</v>
      </c>
      <c r="V392" s="166">
        <f>ROUND(E392*U392,2)</f>
        <v>0</v>
      </c>
      <c r="W392" s="166"/>
      <c r="X392" s="166" t="s">
        <v>336</v>
      </c>
      <c r="Y392" s="161"/>
      <c r="Z392" s="161"/>
      <c r="AA392" s="161"/>
      <c r="AB392" s="161"/>
      <c r="AC392" s="161"/>
      <c r="AD392" s="161"/>
      <c r="AE392" s="161"/>
      <c r="AF392" s="161"/>
      <c r="AG392" s="161" t="s">
        <v>337</v>
      </c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</row>
    <row r="393" spans="1:60" outlineLevel="1" x14ac:dyDescent="0.2">
      <c r="A393" s="184">
        <v>165</v>
      </c>
      <c r="B393" s="185" t="s">
        <v>562</v>
      </c>
      <c r="C393" s="193" t="s">
        <v>563</v>
      </c>
      <c r="D393" s="186" t="s">
        <v>230</v>
      </c>
      <c r="E393" s="187">
        <v>2</v>
      </c>
      <c r="F393" s="188"/>
      <c r="G393" s="189">
        <f>ROUND(E393*F393,2)</f>
        <v>0</v>
      </c>
      <c r="H393" s="166">
        <v>223</v>
      </c>
      <c r="I393" s="166">
        <f>ROUND(E393*H393,2)</f>
        <v>446</v>
      </c>
      <c r="J393" s="166">
        <v>0</v>
      </c>
      <c r="K393" s="166">
        <f>ROUND(E393*J393,2)</f>
        <v>0</v>
      </c>
      <c r="L393" s="166">
        <v>15</v>
      </c>
      <c r="M393" s="166">
        <f>G393*(1+L393/100)</f>
        <v>0</v>
      </c>
      <c r="N393" s="166">
        <v>1.8000000000000001E-4</v>
      </c>
      <c r="O393" s="166">
        <f>ROUND(E393*N393,2)</f>
        <v>0</v>
      </c>
      <c r="P393" s="166">
        <v>0</v>
      </c>
      <c r="Q393" s="166">
        <f>ROUND(E393*P393,2)</f>
        <v>0</v>
      </c>
      <c r="R393" s="166" t="s">
        <v>342</v>
      </c>
      <c r="S393" s="166" t="s">
        <v>129</v>
      </c>
      <c r="T393" s="166" t="s">
        <v>145</v>
      </c>
      <c r="U393" s="166">
        <v>0</v>
      </c>
      <c r="V393" s="166">
        <f>ROUND(E393*U393,2)</f>
        <v>0</v>
      </c>
      <c r="W393" s="166"/>
      <c r="X393" s="166" t="s">
        <v>336</v>
      </c>
      <c r="Y393" s="161"/>
      <c r="Z393" s="161"/>
      <c r="AA393" s="161"/>
      <c r="AB393" s="161"/>
      <c r="AC393" s="161"/>
      <c r="AD393" s="161"/>
      <c r="AE393" s="161"/>
      <c r="AF393" s="161"/>
      <c r="AG393" s="161" t="s">
        <v>337</v>
      </c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</row>
    <row r="394" spans="1:60" outlineLevel="1" x14ac:dyDescent="0.2">
      <c r="A394" s="184">
        <v>166</v>
      </c>
      <c r="B394" s="185" t="s">
        <v>564</v>
      </c>
      <c r="C394" s="193" t="s">
        <v>565</v>
      </c>
      <c r="D394" s="186" t="s">
        <v>230</v>
      </c>
      <c r="E394" s="187">
        <v>1</v>
      </c>
      <c r="F394" s="188"/>
      <c r="G394" s="189">
        <f>ROUND(E394*F394,2)</f>
        <v>0</v>
      </c>
      <c r="H394" s="166">
        <v>162</v>
      </c>
      <c r="I394" s="166">
        <f>ROUND(E394*H394,2)</f>
        <v>162</v>
      </c>
      <c r="J394" s="166">
        <v>0</v>
      </c>
      <c r="K394" s="166">
        <f>ROUND(E394*J394,2)</f>
        <v>0</v>
      </c>
      <c r="L394" s="166">
        <v>15</v>
      </c>
      <c r="M394" s="166">
        <f>G394*(1+L394/100)</f>
        <v>0</v>
      </c>
      <c r="N394" s="166">
        <v>1.8000000000000001E-4</v>
      </c>
      <c r="O394" s="166">
        <f>ROUND(E394*N394,2)</f>
        <v>0</v>
      </c>
      <c r="P394" s="166">
        <v>0</v>
      </c>
      <c r="Q394" s="166">
        <f>ROUND(E394*P394,2)</f>
        <v>0</v>
      </c>
      <c r="R394" s="166" t="s">
        <v>342</v>
      </c>
      <c r="S394" s="166" t="s">
        <v>129</v>
      </c>
      <c r="T394" s="166" t="s">
        <v>145</v>
      </c>
      <c r="U394" s="166">
        <v>0</v>
      </c>
      <c r="V394" s="166">
        <f>ROUND(E394*U394,2)</f>
        <v>0</v>
      </c>
      <c r="W394" s="166"/>
      <c r="X394" s="166" t="s">
        <v>336</v>
      </c>
      <c r="Y394" s="161"/>
      <c r="Z394" s="161"/>
      <c r="AA394" s="161"/>
      <c r="AB394" s="161"/>
      <c r="AC394" s="161"/>
      <c r="AD394" s="161"/>
      <c r="AE394" s="161"/>
      <c r="AF394" s="161"/>
      <c r="AG394" s="161" t="s">
        <v>337</v>
      </c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</row>
    <row r="395" spans="1:60" outlineLevel="1" x14ac:dyDescent="0.2">
      <c r="A395" s="184">
        <v>167</v>
      </c>
      <c r="B395" s="185" t="s">
        <v>566</v>
      </c>
      <c r="C395" s="193" t="s">
        <v>567</v>
      </c>
      <c r="D395" s="186" t="s">
        <v>230</v>
      </c>
      <c r="E395" s="187">
        <v>1</v>
      </c>
      <c r="F395" s="188"/>
      <c r="G395" s="189">
        <f>ROUND(E395*F395,2)</f>
        <v>0</v>
      </c>
      <c r="H395" s="166">
        <v>378</v>
      </c>
      <c r="I395" s="166">
        <f>ROUND(E395*H395,2)</f>
        <v>378</v>
      </c>
      <c r="J395" s="166">
        <v>0</v>
      </c>
      <c r="K395" s="166">
        <f>ROUND(E395*J395,2)</f>
        <v>0</v>
      </c>
      <c r="L395" s="166">
        <v>15</v>
      </c>
      <c r="M395" s="166">
        <f>G395*(1+L395/100)</f>
        <v>0</v>
      </c>
      <c r="N395" s="166">
        <v>4.0000000000000002E-4</v>
      </c>
      <c r="O395" s="166">
        <f>ROUND(E395*N395,2)</f>
        <v>0</v>
      </c>
      <c r="P395" s="166">
        <v>0</v>
      </c>
      <c r="Q395" s="166">
        <f>ROUND(E395*P395,2)</f>
        <v>0</v>
      </c>
      <c r="R395" s="166" t="s">
        <v>342</v>
      </c>
      <c r="S395" s="166" t="s">
        <v>129</v>
      </c>
      <c r="T395" s="166" t="s">
        <v>129</v>
      </c>
      <c r="U395" s="166">
        <v>0</v>
      </c>
      <c r="V395" s="166">
        <f>ROUND(E395*U395,2)</f>
        <v>0</v>
      </c>
      <c r="W395" s="166"/>
      <c r="X395" s="166" t="s">
        <v>336</v>
      </c>
      <c r="Y395" s="161"/>
      <c r="Z395" s="161"/>
      <c r="AA395" s="161"/>
      <c r="AB395" s="161"/>
      <c r="AC395" s="161"/>
      <c r="AD395" s="161"/>
      <c r="AE395" s="161"/>
      <c r="AF395" s="161"/>
      <c r="AG395" s="161" t="s">
        <v>337</v>
      </c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</row>
    <row r="396" spans="1:60" outlineLevel="1" x14ac:dyDescent="0.2">
      <c r="A396" s="184">
        <v>168</v>
      </c>
      <c r="B396" s="185" t="s">
        <v>568</v>
      </c>
      <c r="C396" s="193" t="s">
        <v>569</v>
      </c>
      <c r="D396" s="186" t="s">
        <v>230</v>
      </c>
      <c r="E396" s="187">
        <v>1</v>
      </c>
      <c r="F396" s="188"/>
      <c r="G396" s="189">
        <f>ROUND(E396*F396,2)</f>
        <v>0</v>
      </c>
      <c r="H396" s="166">
        <v>943</v>
      </c>
      <c r="I396" s="166">
        <f>ROUND(E396*H396,2)</f>
        <v>943</v>
      </c>
      <c r="J396" s="166">
        <v>0</v>
      </c>
      <c r="K396" s="166">
        <f>ROUND(E396*J396,2)</f>
        <v>0</v>
      </c>
      <c r="L396" s="166">
        <v>15</v>
      </c>
      <c r="M396" s="166">
        <f>G396*(1+L396/100)</f>
        <v>0</v>
      </c>
      <c r="N396" s="166">
        <v>5.0000000000000001E-4</v>
      </c>
      <c r="O396" s="166">
        <f>ROUND(E396*N396,2)</f>
        <v>0</v>
      </c>
      <c r="P396" s="166">
        <v>0</v>
      </c>
      <c r="Q396" s="166">
        <f>ROUND(E396*P396,2)</f>
        <v>0</v>
      </c>
      <c r="R396" s="166" t="s">
        <v>342</v>
      </c>
      <c r="S396" s="166" t="s">
        <v>129</v>
      </c>
      <c r="T396" s="166" t="s">
        <v>145</v>
      </c>
      <c r="U396" s="166">
        <v>0</v>
      </c>
      <c r="V396" s="166">
        <f>ROUND(E396*U396,2)</f>
        <v>0</v>
      </c>
      <c r="W396" s="166"/>
      <c r="X396" s="166" t="s">
        <v>336</v>
      </c>
      <c r="Y396" s="161"/>
      <c r="Z396" s="161"/>
      <c r="AA396" s="161"/>
      <c r="AB396" s="161"/>
      <c r="AC396" s="161"/>
      <c r="AD396" s="161"/>
      <c r="AE396" s="161"/>
      <c r="AF396" s="161"/>
      <c r="AG396" s="161" t="s">
        <v>337</v>
      </c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</row>
    <row r="397" spans="1:60" outlineLevel="1" x14ac:dyDescent="0.2">
      <c r="A397" s="184">
        <v>169</v>
      </c>
      <c r="B397" s="185" t="s">
        <v>570</v>
      </c>
      <c r="C397" s="193" t="s">
        <v>571</v>
      </c>
      <c r="D397" s="186" t="s">
        <v>572</v>
      </c>
      <c r="E397" s="187">
        <v>25</v>
      </c>
      <c r="F397" s="188"/>
      <c r="G397" s="189">
        <f>ROUND(E397*F397,2)</f>
        <v>0</v>
      </c>
      <c r="H397" s="166">
        <v>12</v>
      </c>
      <c r="I397" s="166">
        <f>ROUND(E397*H397,2)</f>
        <v>300</v>
      </c>
      <c r="J397" s="166">
        <v>0</v>
      </c>
      <c r="K397" s="166">
        <f>ROUND(E397*J397,2)</f>
        <v>0</v>
      </c>
      <c r="L397" s="166">
        <v>15</v>
      </c>
      <c r="M397" s="166">
        <f>G397*(1+L397/100)</f>
        <v>0</v>
      </c>
      <c r="N397" s="166">
        <v>1</v>
      </c>
      <c r="O397" s="166">
        <f>ROUND(E397*N397,2)</f>
        <v>25</v>
      </c>
      <c r="P397" s="166">
        <v>0</v>
      </c>
      <c r="Q397" s="166">
        <f>ROUND(E397*P397,2)</f>
        <v>0</v>
      </c>
      <c r="R397" s="166" t="s">
        <v>342</v>
      </c>
      <c r="S397" s="166" t="s">
        <v>129</v>
      </c>
      <c r="T397" s="166" t="s">
        <v>145</v>
      </c>
      <c r="U397" s="166">
        <v>0</v>
      </c>
      <c r="V397" s="166">
        <f>ROUND(E397*U397,2)</f>
        <v>0</v>
      </c>
      <c r="W397" s="166"/>
      <c r="X397" s="166" t="s">
        <v>336</v>
      </c>
      <c r="Y397" s="161"/>
      <c r="Z397" s="161"/>
      <c r="AA397" s="161"/>
      <c r="AB397" s="161"/>
      <c r="AC397" s="161"/>
      <c r="AD397" s="161"/>
      <c r="AE397" s="161"/>
      <c r="AF397" s="161"/>
      <c r="AG397" s="161" t="s">
        <v>337</v>
      </c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</row>
    <row r="398" spans="1:60" outlineLevel="1" x14ac:dyDescent="0.2">
      <c r="A398" s="184">
        <v>170</v>
      </c>
      <c r="B398" s="185" t="s">
        <v>573</v>
      </c>
      <c r="C398" s="193" t="s">
        <v>574</v>
      </c>
      <c r="D398" s="186" t="s">
        <v>251</v>
      </c>
      <c r="E398" s="187">
        <v>1</v>
      </c>
      <c r="F398" s="188"/>
      <c r="G398" s="189">
        <f>ROUND(E398*F398,2)</f>
        <v>0</v>
      </c>
      <c r="H398" s="166">
        <v>0</v>
      </c>
      <c r="I398" s="166">
        <f>ROUND(E398*H398,2)</f>
        <v>0</v>
      </c>
      <c r="J398" s="166">
        <v>5000</v>
      </c>
      <c r="K398" s="166">
        <f>ROUND(E398*J398,2)</f>
        <v>5000</v>
      </c>
      <c r="L398" s="166">
        <v>15</v>
      </c>
      <c r="M398" s="166">
        <f>G398*(1+L398/100)</f>
        <v>0</v>
      </c>
      <c r="N398" s="166">
        <v>0</v>
      </c>
      <c r="O398" s="166">
        <f>ROUND(E398*N398,2)</f>
        <v>0</v>
      </c>
      <c r="P398" s="166">
        <v>0</v>
      </c>
      <c r="Q398" s="166">
        <f>ROUND(E398*P398,2)</f>
        <v>0</v>
      </c>
      <c r="R398" s="166"/>
      <c r="S398" s="166" t="s">
        <v>194</v>
      </c>
      <c r="T398" s="166" t="s">
        <v>145</v>
      </c>
      <c r="U398" s="166">
        <v>0</v>
      </c>
      <c r="V398" s="166">
        <f>ROUND(E398*U398,2)</f>
        <v>0</v>
      </c>
      <c r="W398" s="166"/>
      <c r="X398" s="166" t="s">
        <v>197</v>
      </c>
      <c r="Y398" s="161"/>
      <c r="Z398" s="161"/>
      <c r="AA398" s="161"/>
      <c r="AB398" s="161"/>
      <c r="AC398" s="161"/>
      <c r="AD398" s="161"/>
      <c r="AE398" s="161"/>
      <c r="AF398" s="161"/>
      <c r="AG398" s="161" t="s">
        <v>198</v>
      </c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</row>
    <row r="399" spans="1:60" x14ac:dyDescent="0.2">
      <c r="A399" s="172" t="s">
        <v>124</v>
      </c>
      <c r="B399" s="173" t="s">
        <v>94</v>
      </c>
      <c r="C399" s="190" t="s">
        <v>95</v>
      </c>
      <c r="D399" s="174"/>
      <c r="E399" s="175"/>
      <c r="F399" s="176"/>
      <c r="G399" s="177">
        <f>SUMIF(AG400:AG403,"&lt;&gt;NOR",G400:G403)</f>
        <v>0</v>
      </c>
      <c r="H399" s="171"/>
      <c r="I399" s="171">
        <f>SUM(I400:I403)</f>
        <v>650.14</v>
      </c>
      <c r="J399" s="171"/>
      <c r="K399" s="171">
        <f>SUM(K400:K403)</f>
        <v>668.86</v>
      </c>
      <c r="L399" s="171"/>
      <c r="M399" s="171">
        <f>SUM(M400:M403)</f>
        <v>0</v>
      </c>
      <c r="N399" s="171"/>
      <c r="O399" s="171">
        <f>SUM(O400:O403)</f>
        <v>0</v>
      </c>
      <c r="P399" s="171"/>
      <c r="Q399" s="171">
        <f>SUM(Q400:Q403)</f>
        <v>0</v>
      </c>
      <c r="R399" s="171"/>
      <c r="S399" s="171"/>
      <c r="T399" s="171"/>
      <c r="U399" s="171"/>
      <c r="V399" s="171">
        <f>SUM(V400:V403)</f>
        <v>1.35</v>
      </c>
      <c r="W399" s="171"/>
      <c r="X399" s="171"/>
      <c r="AG399" t="s">
        <v>125</v>
      </c>
    </row>
    <row r="400" spans="1:60" outlineLevel="1" x14ac:dyDescent="0.2">
      <c r="A400" s="184">
        <v>171</v>
      </c>
      <c r="B400" s="185" t="s">
        <v>575</v>
      </c>
      <c r="C400" s="193" t="s">
        <v>576</v>
      </c>
      <c r="D400" s="186" t="s">
        <v>230</v>
      </c>
      <c r="E400" s="187">
        <v>2</v>
      </c>
      <c r="F400" s="188"/>
      <c r="G400" s="189">
        <f>ROUND(E400*F400,2)</f>
        <v>0</v>
      </c>
      <c r="H400" s="166">
        <v>75.069999999999993</v>
      </c>
      <c r="I400" s="166">
        <f>ROUND(E400*H400,2)</f>
        <v>150.13999999999999</v>
      </c>
      <c r="J400" s="166">
        <v>116.43</v>
      </c>
      <c r="K400" s="166">
        <f>ROUND(E400*J400,2)</f>
        <v>232.86</v>
      </c>
      <c r="L400" s="166">
        <v>15</v>
      </c>
      <c r="M400" s="166">
        <f>G400*(1+L400/100)</f>
        <v>0</v>
      </c>
      <c r="N400" s="166">
        <v>0</v>
      </c>
      <c r="O400" s="166">
        <f>ROUND(E400*N400,2)</f>
        <v>0</v>
      </c>
      <c r="P400" s="166">
        <v>0</v>
      </c>
      <c r="Q400" s="166">
        <f>ROUND(E400*P400,2)</f>
        <v>0</v>
      </c>
      <c r="R400" s="166"/>
      <c r="S400" s="166" t="s">
        <v>129</v>
      </c>
      <c r="T400" s="166" t="s">
        <v>129</v>
      </c>
      <c r="U400" s="166">
        <v>0.23599999999999999</v>
      </c>
      <c r="V400" s="166">
        <f>ROUND(E400*U400,2)</f>
        <v>0.47</v>
      </c>
      <c r="W400" s="166"/>
      <c r="X400" s="166" t="s">
        <v>130</v>
      </c>
      <c r="Y400" s="161"/>
      <c r="Z400" s="161"/>
      <c r="AA400" s="161"/>
      <c r="AB400" s="161"/>
      <c r="AC400" s="161"/>
      <c r="AD400" s="161"/>
      <c r="AE400" s="161"/>
      <c r="AF400" s="161"/>
      <c r="AG400" s="161" t="s">
        <v>131</v>
      </c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</row>
    <row r="401" spans="1:60" outlineLevel="1" x14ac:dyDescent="0.2">
      <c r="A401" s="184">
        <v>172</v>
      </c>
      <c r="B401" s="185" t="s">
        <v>577</v>
      </c>
      <c r="C401" s="193" t="s">
        <v>578</v>
      </c>
      <c r="D401" s="186" t="s">
        <v>230</v>
      </c>
      <c r="E401" s="187">
        <v>1</v>
      </c>
      <c r="F401" s="188"/>
      <c r="G401" s="189">
        <f>ROUND(E401*F401,2)</f>
        <v>0</v>
      </c>
      <c r="H401" s="166">
        <v>0</v>
      </c>
      <c r="I401" s="166">
        <f>ROUND(E401*H401,2)</f>
        <v>0</v>
      </c>
      <c r="J401" s="166">
        <v>237</v>
      </c>
      <c r="K401" s="166">
        <f>ROUND(E401*J401,2)</f>
        <v>237</v>
      </c>
      <c r="L401" s="166">
        <v>15</v>
      </c>
      <c r="M401" s="166">
        <f>G401*(1+L401/100)</f>
        <v>0</v>
      </c>
      <c r="N401" s="166">
        <v>0</v>
      </c>
      <c r="O401" s="166">
        <f>ROUND(E401*N401,2)</f>
        <v>0</v>
      </c>
      <c r="P401" s="166">
        <v>0</v>
      </c>
      <c r="Q401" s="166">
        <f>ROUND(E401*P401,2)</f>
        <v>0</v>
      </c>
      <c r="R401" s="166"/>
      <c r="S401" s="166" t="s">
        <v>129</v>
      </c>
      <c r="T401" s="166" t="s">
        <v>129</v>
      </c>
      <c r="U401" s="166">
        <v>0.48</v>
      </c>
      <c r="V401" s="166">
        <f>ROUND(E401*U401,2)</f>
        <v>0.48</v>
      </c>
      <c r="W401" s="166"/>
      <c r="X401" s="166" t="s">
        <v>130</v>
      </c>
      <c r="Y401" s="161"/>
      <c r="Z401" s="161"/>
      <c r="AA401" s="161"/>
      <c r="AB401" s="161"/>
      <c r="AC401" s="161"/>
      <c r="AD401" s="161"/>
      <c r="AE401" s="161"/>
      <c r="AF401" s="161"/>
      <c r="AG401" s="161" t="s">
        <v>131</v>
      </c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</row>
    <row r="402" spans="1:60" outlineLevel="1" x14ac:dyDescent="0.2">
      <c r="A402" s="184">
        <v>173</v>
      </c>
      <c r="B402" s="185" t="s">
        <v>579</v>
      </c>
      <c r="C402" s="193" t="s">
        <v>580</v>
      </c>
      <c r="D402" s="186" t="s">
        <v>230</v>
      </c>
      <c r="E402" s="187">
        <v>2</v>
      </c>
      <c r="F402" s="188"/>
      <c r="G402" s="189">
        <f>ROUND(E402*F402,2)</f>
        <v>0</v>
      </c>
      <c r="H402" s="166">
        <v>0</v>
      </c>
      <c r="I402" s="166">
        <f>ROUND(E402*H402,2)</f>
        <v>0</v>
      </c>
      <c r="J402" s="166">
        <v>99.5</v>
      </c>
      <c r="K402" s="166">
        <f>ROUND(E402*J402,2)</f>
        <v>199</v>
      </c>
      <c r="L402" s="166">
        <v>15</v>
      </c>
      <c r="M402" s="166">
        <f>G402*(1+L402/100)</f>
        <v>0</v>
      </c>
      <c r="N402" s="166">
        <v>0</v>
      </c>
      <c r="O402" s="166">
        <f>ROUND(E402*N402,2)</f>
        <v>0</v>
      </c>
      <c r="P402" s="166">
        <v>0</v>
      </c>
      <c r="Q402" s="166">
        <f>ROUND(E402*P402,2)</f>
        <v>0</v>
      </c>
      <c r="R402" s="166"/>
      <c r="S402" s="166" t="s">
        <v>129</v>
      </c>
      <c r="T402" s="166" t="s">
        <v>129</v>
      </c>
      <c r="U402" s="166">
        <v>0.20166999999999999</v>
      </c>
      <c r="V402" s="166">
        <f>ROUND(E402*U402,2)</f>
        <v>0.4</v>
      </c>
      <c r="W402" s="166"/>
      <c r="X402" s="166" t="s">
        <v>130</v>
      </c>
      <c r="Y402" s="161"/>
      <c r="Z402" s="161"/>
      <c r="AA402" s="161"/>
      <c r="AB402" s="161"/>
      <c r="AC402" s="161"/>
      <c r="AD402" s="161"/>
      <c r="AE402" s="161"/>
      <c r="AF402" s="161"/>
      <c r="AG402" s="161" t="s">
        <v>131</v>
      </c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</row>
    <row r="403" spans="1:60" outlineLevel="1" x14ac:dyDescent="0.2">
      <c r="A403" s="184">
        <v>174</v>
      </c>
      <c r="B403" s="185" t="s">
        <v>581</v>
      </c>
      <c r="C403" s="193" t="s">
        <v>582</v>
      </c>
      <c r="D403" s="186" t="s">
        <v>230</v>
      </c>
      <c r="E403" s="187">
        <v>2</v>
      </c>
      <c r="F403" s="188"/>
      <c r="G403" s="189">
        <f>ROUND(E403*F403,2)</f>
        <v>0</v>
      </c>
      <c r="H403" s="166">
        <v>250</v>
      </c>
      <c r="I403" s="166">
        <f>ROUND(E403*H403,2)</f>
        <v>500</v>
      </c>
      <c r="J403" s="166">
        <v>0</v>
      </c>
      <c r="K403" s="166">
        <f>ROUND(E403*J403,2)</f>
        <v>0</v>
      </c>
      <c r="L403" s="166">
        <v>15</v>
      </c>
      <c r="M403" s="166">
        <f>G403*(1+L403/100)</f>
        <v>0</v>
      </c>
      <c r="N403" s="166">
        <v>1.0000000000000001E-5</v>
      </c>
      <c r="O403" s="166">
        <f>ROUND(E403*N403,2)</f>
        <v>0</v>
      </c>
      <c r="P403" s="166">
        <v>0</v>
      </c>
      <c r="Q403" s="166">
        <f>ROUND(E403*P403,2)</f>
        <v>0</v>
      </c>
      <c r="R403" s="166" t="s">
        <v>342</v>
      </c>
      <c r="S403" s="166" t="s">
        <v>129</v>
      </c>
      <c r="T403" s="166" t="s">
        <v>145</v>
      </c>
      <c r="U403" s="166">
        <v>0</v>
      </c>
      <c r="V403" s="166">
        <f>ROUND(E403*U403,2)</f>
        <v>0</v>
      </c>
      <c r="W403" s="166"/>
      <c r="X403" s="166" t="s">
        <v>336</v>
      </c>
      <c r="Y403" s="161"/>
      <c r="Z403" s="161"/>
      <c r="AA403" s="161"/>
      <c r="AB403" s="161"/>
      <c r="AC403" s="161"/>
      <c r="AD403" s="161"/>
      <c r="AE403" s="161"/>
      <c r="AF403" s="161"/>
      <c r="AG403" s="161" t="s">
        <v>337</v>
      </c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</row>
    <row r="404" spans="1:60" x14ac:dyDescent="0.2">
      <c r="A404" s="172" t="s">
        <v>124</v>
      </c>
      <c r="B404" s="173" t="s">
        <v>96</v>
      </c>
      <c r="C404" s="190" t="s">
        <v>97</v>
      </c>
      <c r="D404" s="174"/>
      <c r="E404" s="175"/>
      <c r="F404" s="176"/>
      <c r="G404" s="177">
        <f>SUMIF(AG405:AG411,"&lt;&gt;NOR",G405:G411)</f>
        <v>0</v>
      </c>
      <c r="H404" s="171"/>
      <c r="I404" s="171">
        <f>SUM(I405:I411)</f>
        <v>0</v>
      </c>
      <c r="J404" s="171"/>
      <c r="K404" s="171">
        <f>SUM(K405:K411)</f>
        <v>6025.3200000000006</v>
      </c>
      <c r="L404" s="171"/>
      <c r="M404" s="171">
        <f>SUM(M405:M411)</f>
        <v>0</v>
      </c>
      <c r="N404" s="171"/>
      <c r="O404" s="171">
        <f>SUM(O405:O411)</f>
        <v>0</v>
      </c>
      <c r="P404" s="171"/>
      <c r="Q404" s="171">
        <f>SUM(Q405:Q411)</f>
        <v>0</v>
      </c>
      <c r="R404" s="171"/>
      <c r="S404" s="171"/>
      <c r="T404" s="171"/>
      <c r="U404" s="171"/>
      <c r="V404" s="171">
        <f>SUM(V405:V411)</f>
        <v>6.74</v>
      </c>
      <c r="W404" s="171"/>
      <c r="X404" s="171"/>
      <c r="AG404" t="s">
        <v>125</v>
      </c>
    </row>
    <row r="405" spans="1:60" outlineLevel="1" x14ac:dyDescent="0.2">
      <c r="A405" s="184">
        <v>175</v>
      </c>
      <c r="B405" s="185" t="s">
        <v>583</v>
      </c>
      <c r="C405" s="193" t="s">
        <v>584</v>
      </c>
      <c r="D405" s="186" t="s">
        <v>585</v>
      </c>
      <c r="E405" s="187">
        <v>4</v>
      </c>
      <c r="F405" s="188"/>
      <c r="G405" s="189">
        <f>ROUND(E405*F405,2)</f>
        <v>0</v>
      </c>
      <c r="H405" s="166">
        <v>0</v>
      </c>
      <c r="I405" s="166">
        <f>ROUND(E405*H405,2)</f>
        <v>0</v>
      </c>
      <c r="J405" s="166">
        <v>150</v>
      </c>
      <c r="K405" s="166">
        <f>ROUND(E405*J405,2)</f>
        <v>600</v>
      </c>
      <c r="L405" s="166">
        <v>15</v>
      </c>
      <c r="M405" s="166">
        <f>G405*(1+L405/100)</f>
        <v>0</v>
      </c>
      <c r="N405" s="166">
        <v>0</v>
      </c>
      <c r="O405" s="166">
        <f>ROUND(E405*N405,2)</f>
        <v>0</v>
      </c>
      <c r="P405" s="166">
        <v>0</v>
      </c>
      <c r="Q405" s="166">
        <f>ROUND(E405*P405,2)</f>
        <v>0</v>
      </c>
      <c r="R405" s="166"/>
      <c r="S405" s="166" t="s">
        <v>129</v>
      </c>
      <c r="T405" s="166" t="s">
        <v>145</v>
      </c>
      <c r="U405" s="166">
        <v>0</v>
      </c>
      <c r="V405" s="166">
        <f>ROUND(E405*U405,2)</f>
        <v>0</v>
      </c>
      <c r="W405" s="166"/>
      <c r="X405" s="166" t="s">
        <v>130</v>
      </c>
      <c r="Y405" s="161"/>
      <c r="Z405" s="161"/>
      <c r="AA405" s="161"/>
      <c r="AB405" s="161"/>
      <c r="AC405" s="161"/>
      <c r="AD405" s="161"/>
      <c r="AE405" s="161"/>
      <c r="AF405" s="161"/>
      <c r="AG405" s="161" t="s">
        <v>131</v>
      </c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</row>
    <row r="406" spans="1:60" outlineLevel="1" x14ac:dyDescent="0.2">
      <c r="A406" s="184">
        <v>176</v>
      </c>
      <c r="B406" s="185" t="s">
        <v>586</v>
      </c>
      <c r="C406" s="193" t="s">
        <v>587</v>
      </c>
      <c r="D406" s="186" t="s">
        <v>237</v>
      </c>
      <c r="E406" s="187">
        <v>2.4405399999999999</v>
      </c>
      <c r="F406" s="188"/>
      <c r="G406" s="189">
        <f>ROUND(E406*F406,2)</f>
        <v>0</v>
      </c>
      <c r="H406" s="166">
        <v>0</v>
      </c>
      <c r="I406" s="166">
        <f>ROUND(E406*H406,2)</f>
        <v>0</v>
      </c>
      <c r="J406" s="166">
        <v>168.5</v>
      </c>
      <c r="K406" s="166">
        <f>ROUND(E406*J406,2)</f>
        <v>411.23</v>
      </c>
      <c r="L406" s="166">
        <v>15</v>
      </c>
      <c r="M406" s="166">
        <f>G406*(1+L406/100)</f>
        <v>0</v>
      </c>
      <c r="N406" s="166">
        <v>0</v>
      </c>
      <c r="O406" s="166">
        <f>ROUND(E406*N406,2)</f>
        <v>0</v>
      </c>
      <c r="P406" s="166">
        <v>0</v>
      </c>
      <c r="Q406" s="166">
        <f>ROUND(E406*P406,2)</f>
        <v>0</v>
      </c>
      <c r="R406" s="166"/>
      <c r="S406" s="166" t="s">
        <v>129</v>
      </c>
      <c r="T406" s="166" t="s">
        <v>129</v>
      </c>
      <c r="U406" s="166">
        <v>0.27700000000000002</v>
      </c>
      <c r="V406" s="166">
        <f>ROUND(E406*U406,2)</f>
        <v>0.68</v>
      </c>
      <c r="W406" s="166"/>
      <c r="X406" s="166" t="s">
        <v>588</v>
      </c>
      <c r="Y406" s="161"/>
      <c r="Z406" s="161"/>
      <c r="AA406" s="161"/>
      <c r="AB406" s="161"/>
      <c r="AC406" s="161"/>
      <c r="AD406" s="161"/>
      <c r="AE406" s="161"/>
      <c r="AF406" s="161"/>
      <c r="AG406" s="161" t="s">
        <v>589</v>
      </c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</row>
    <row r="407" spans="1:60" outlineLevel="1" x14ac:dyDescent="0.2">
      <c r="A407" s="184">
        <v>177</v>
      </c>
      <c r="B407" s="185" t="s">
        <v>590</v>
      </c>
      <c r="C407" s="193" t="s">
        <v>591</v>
      </c>
      <c r="D407" s="186" t="s">
        <v>237</v>
      </c>
      <c r="E407" s="187">
        <v>2.4405399999999999</v>
      </c>
      <c r="F407" s="188"/>
      <c r="G407" s="189">
        <f>ROUND(E407*F407,2)</f>
        <v>0</v>
      </c>
      <c r="H407" s="166">
        <v>0</v>
      </c>
      <c r="I407" s="166">
        <f>ROUND(E407*H407,2)</f>
        <v>0</v>
      </c>
      <c r="J407" s="166">
        <v>234.5</v>
      </c>
      <c r="K407" s="166">
        <f>ROUND(E407*J407,2)</f>
        <v>572.30999999999995</v>
      </c>
      <c r="L407" s="166">
        <v>15</v>
      </c>
      <c r="M407" s="166">
        <f>G407*(1+L407/100)</f>
        <v>0</v>
      </c>
      <c r="N407" s="166">
        <v>0</v>
      </c>
      <c r="O407" s="166">
        <f>ROUND(E407*N407,2)</f>
        <v>0</v>
      </c>
      <c r="P407" s="166">
        <v>0</v>
      </c>
      <c r="Q407" s="166">
        <f>ROUND(E407*P407,2)</f>
        <v>0</v>
      </c>
      <c r="R407" s="166"/>
      <c r="S407" s="166" t="s">
        <v>129</v>
      </c>
      <c r="T407" s="166" t="s">
        <v>129</v>
      </c>
      <c r="U407" s="166">
        <v>0.49</v>
      </c>
      <c r="V407" s="166">
        <f>ROUND(E407*U407,2)</f>
        <v>1.2</v>
      </c>
      <c r="W407" s="166"/>
      <c r="X407" s="166" t="s">
        <v>588</v>
      </c>
      <c r="Y407" s="161"/>
      <c r="Z407" s="161"/>
      <c r="AA407" s="161"/>
      <c r="AB407" s="161"/>
      <c r="AC407" s="161"/>
      <c r="AD407" s="161"/>
      <c r="AE407" s="161"/>
      <c r="AF407" s="161"/>
      <c r="AG407" s="161" t="s">
        <v>589</v>
      </c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</row>
    <row r="408" spans="1:60" outlineLevel="1" x14ac:dyDescent="0.2">
      <c r="A408" s="184">
        <v>178</v>
      </c>
      <c r="B408" s="185" t="s">
        <v>592</v>
      </c>
      <c r="C408" s="193" t="s">
        <v>593</v>
      </c>
      <c r="D408" s="186" t="s">
        <v>237</v>
      </c>
      <c r="E408" s="187">
        <v>48.81073</v>
      </c>
      <c r="F408" s="188"/>
      <c r="G408" s="189">
        <f>ROUND(E408*F408,2)</f>
        <v>0</v>
      </c>
      <c r="H408" s="166">
        <v>0</v>
      </c>
      <c r="I408" s="166">
        <f>ROUND(E408*H408,2)</f>
        <v>0</v>
      </c>
      <c r="J408" s="166">
        <v>16</v>
      </c>
      <c r="K408" s="166">
        <f>ROUND(E408*J408,2)</f>
        <v>780.97</v>
      </c>
      <c r="L408" s="166">
        <v>15</v>
      </c>
      <c r="M408" s="166">
        <f>G408*(1+L408/100)</f>
        <v>0</v>
      </c>
      <c r="N408" s="166">
        <v>0</v>
      </c>
      <c r="O408" s="166">
        <f>ROUND(E408*N408,2)</f>
        <v>0</v>
      </c>
      <c r="P408" s="166">
        <v>0</v>
      </c>
      <c r="Q408" s="166">
        <f>ROUND(E408*P408,2)</f>
        <v>0</v>
      </c>
      <c r="R408" s="166"/>
      <c r="S408" s="166" t="s">
        <v>129</v>
      </c>
      <c r="T408" s="166" t="s">
        <v>129</v>
      </c>
      <c r="U408" s="166">
        <v>0</v>
      </c>
      <c r="V408" s="166">
        <f>ROUND(E408*U408,2)</f>
        <v>0</v>
      </c>
      <c r="W408" s="166"/>
      <c r="X408" s="166" t="s">
        <v>588</v>
      </c>
      <c r="Y408" s="161"/>
      <c r="Z408" s="161"/>
      <c r="AA408" s="161"/>
      <c r="AB408" s="161"/>
      <c r="AC408" s="161"/>
      <c r="AD408" s="161"/>
      <c r="AE408" s="161"/>
      <c r="AF408" s="161"/>
      <c r="AG408" s="161" t="s">
        <v>589</v>
      </c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</row>
    <row r="409" spans="1:60" outlineLevel="1" x14ac:dyDescent="0.2">
      <c r="A409" s="184">
        <v>179</v>
      </c>
      <c r="B409" s="185" t="s">
        <v>594</v>
      </c>
      <c r="C409" s="193" t="s">
        <v>595</v>
      </c>
      <c r="D409" s="186" t="s">
        <v>237</v>
      </c>
      <c r="E409" s="187">
        <v>2.4405399999999999</v>
      </c>
      <c r="F409" s="188"/>
      <c r="G409" s="189">
        <f>ROUND(E409*F409,2)</f>
        <v>0</v>
      </c>
      <c r="H409" s="166">
        <v>0</v>
      </c>
      <c r="I409" s="166">
        <f>ROUND(E409*H409,2)</f>
        <v>0</v>
      </c>
      <c r="J409" s="166">
        <v>331</v>
      </c>
      <c r="K409" s="166">
        <f>ROUND(E409*J409,2)</f>
        <v>807.82</v>
      </c>
      <c r="L409" s="166">
        <v>15</v>
      </c>
      <c r="M409" s="166">
        <f>G409*(1+L409/100)</f>
        <v>0</v>
      </c>
      <c r="N409" s="166">
        <v>0</v>
      </c>
      <c r="O409" s="166">
        <f>ROUND(E409*N409,2)</f>
        <v>0</v>
      </c>
      <c r="P409" s="166">
        <v>0</v>
      </c>
      <c r="Q409" s="166">
        <f>ROUND(E409*P409,2)</f>
        <v>0</v>
      </c>
      <c r="R409" s="166"/>
      <c r="S409" s="166" t="s">
        <v>129</v>
      </c>
      <c r="T409" s="166" t="s">
        <v>129</v>
      </c>
      <c r="U409" s="166">
        <v>0.94199999999999995</v>
      </c>
      <c r="V409" s="166">
        <f>ROUND(E409*U409,2)</f>
        <v>2.2999999999999998</v>
      </c>
      <c r="W409" s="166"/>
      <c r="X409" s="166" t="s">
        <v>588</v>
      </c>
      <c r="Y409" s="161"/>
      <c r="Z409" s="161"/>
      <c r="AA409" s="161"/>
      <c r="AB409" s="161"/>
      <c r="AC409" s="161"/>
      <c r="AD409" s="161"/>
      <c r="AE409" s="161"/>
      <c r="AF409" s="161"/>
      <c r="AG409" s="161" t="s">
        <v>589</v>
      </c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</row>
    <row r="410" spans="1:60" outlineLevel="1" x14ac:dyDescent="0.2">
      <c r="A410" s="184">
        <v>180</v>
      </c>
      <c r="B410" s="185" t="s">
        <v>596</v>
      </c>
      <c r="C410" s="193" t="s">
        <v>597</v>
      </c>
      <c r="D410" s="186" t="s">
        <v>237</v>
      </c>
      <c r="E410" s="187">
        <v>24.405370000000001</v>
      </c>
      <c r="F410" s="188"/>
      <c r="G410" s="189">
        <f>ROUND(E410*F410,2)</f>
        <v>0</v>
      </c>
      <c r="H410" s="166">
        <v>0</v>
      </c>
      <c r="I410" s="166">
        <f>ROUND(E410*H410,2)</f>
        <v>0</v>
      </c>
      <c r="J410" s="166">
        <v>36.9</v>
      </c>
      <c r="K410" s="166">
        <f>ROUND(E410*J410,2)</f>
        <v>900.56</v>
      </c>
      <c r="L410" s="166">
        <v>15</v>
      </c>
      <c r="M410" s="166">
        <f>G410*(1+L410/100)</f>
        <v>0</v>
      </c>
      <c r="N410" s="166">
        <v>0</v>
      </c>
      <c r="O410" s="166">
        <f>ROUND(E410*N410,2)</f>
        <v>0</v>
      </c>
      <c r="P410" s="166">
        <v>0</v>
      </c>
      <c r="Q410" s="166">
        <f>ROUND(E410*P410,2)</f>
        <v>0</v>
      </c>
      <c r="R410" s="166"/>
      <c r="S410" s="166" t="s">
        <v>129</v>
      </c>
      <c r="T410" s="166" t="s">
        <v>129</v>
      </c>
      <c r="U410" s="166">
        <v>0.105</v>
      </c>
      <c r="V410" s="166">
        <f>ROUND(E410*U410,2)</f>
        <v>2.56</v>
      </c>
      <c r="W410" s="166"/>
      <c r="X410" s="166" t="s">
        <v>588</v>
      </c>
      <c r="Y410" s="161"/>
      <c r="Z410" s="161"/>
      <c r="AA410" s="161"/>
      <c r="AB410" s="161"/>
      <c r="AC410" s="161"/>
      <c r="AD410" s="161"/>
      <c r="AE410" s="161"/>
      <c r="AF410" s="161"/>
      <c r="AG410" s="161" t="s">
        <v>589</v>
      </c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</row>
    <row r="411" spans="1:60" outlineLevel="1" x14ac:dyDescent="0.2">
      <c r="A411" s="178">
        <v>181</v>
      </c>
      <c r="B411" s="179" t="s">
        <v>598</v>
      </c>
      <c r="C411" s="191" t="s">
        <v>599</v>
      </c>
      <c r="D411" s="180" t="s">
        <v>237</v>
      </c>
      <c r="E411" s="181">
        <v>2.4405399999999999</v>
      </c>
      <c r="F411" s="182"/>
      <c r="G411" s="183">
        <f>ROUND(E411*F411,2)</f>
        <v>0</v>
      </c>
      <c r="H411" s="166">
        <v>0</v>
      </c>
      <c r="I411" s="166">
        <f>ROUND(E411*H411,2)</f>
        <v>0</v>
      </c>
      <c r="J411" s="166">
        <v>800</v>
      </c>
      <c r="K411" s="166">
        <f>ROUND(E411*J411,2)</f>
        <v>1952.43</v>
      </c>
      <c r="L411" s="166">
        <v>15</v>
      </c>
      <c r="M411" s="166">
        <f>G411*(1+L411/100)</f>
        <v>0</v>
      </c>
      <c r="N411" s="166">
        <v>0</v>
      </c>
      <c r="O411" s="166">
        <f>ROUND(E411*N411,2)</f>
        <v>0</v>
      </c>
      <c r="P411" s="166">
        <v>0</v>
      </c>
      <c r="Q411" s="166">
        <f>ROUND(E411*P411,2)</f>
        <v>0</v>
      </c>
      <c r="R411" s="166"/>
      <c r="S411" s="166" t="s">
        <v>600</v>
      </c>
      <c r="T411" s="166" t="s">
        <v>145</v>
      </c>
      <c r="U411" s="166">
        <v>0</v>
      </c>
      <c r="V411" s="166">
        <f>ROUND(E411*U411,2)</f>
        <v>0</v>
      </c>
      <c r="W411" s="166"/>
      <c r="X411" s="166" t="s">
        <v>588</v>
      </c>
      <c r="Y411" s="161"/>
      <c r="Z411" s="161"/>
      <c r="AA411" s="161"/>
      <c r="AB411" s="161"/>
      <c r="AC411" s="161"/>
      <c r="AD411" s="161"/>
      <c r="AE411" s="161"/>
      <c r="AF411" s="161"/>
      <c r="AG411" s="161" t="s">
        <v>589</v>
      </c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</row>
    <row r="412" spans="1:60" x14ac:dyDescent="0.2">
      <c r="A412" s="3"/>
      <c r="B412" s="4"/>
      <c r="C412" s="196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111</v>
      </c>
    </row>
    <row r="413" spans="1:60" x14ac:dyDescent="0.2">
      <c r="C413" s="197"/>
      <c r="D413" s="10"/>
      <c r="AG413" t="s">
        <v>601</v>
      </c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11" xr:uid="{0B1AB35B-B91C-4A8F-AFD8-A170250B488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C982-F331-491E-B46B-42F7529BC796}">
  <sheetPr>
    <outlinePr summaryBelow="0"/>
  </sheetPr>
  <dimension ref="A1:BH5000"/>
  <sheetViews>
    <sheetView workbookViewId="0">
      <pane ySplit="7" topLeftCell="A8" activePane="bottomLeft" state="frozen"/>
      <selection pane="bottomLeft" activeCell="AD19" sqref="AD19"/>
    </sheetView>
  </sheetViews>
  <sheetFormatPr defaultRowHeight="12.75" outlineLevelRow="1" x14ac:dyDescent="0.2"/>
  <cols>
    <col min="1" max="1" width="3.42578125" customWidth="1"/>
    <col min="2" max="2" width="12.5703125" style="144" customWidth="1"/>
    <col min="3" max="3" width="38.28515625" style="14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99</v>
      </c>
    </row>
    <row r="2" spans="1:60" ht="24.95" customHeight="1" x14ac:dyDescent="0.2">
      <c r="A2" s="147" t="s">
        <v>8</v>
      </c>
      <c r="B2" s="45"/>
      <c r="C2" s="150" t="s">
        <v>700</v>
      </c>
      <c r="D2" s="148"/>
      <c r="E2" s="148"/>
      <c r="F2" s="148"/>
      <c r="G2" s="149"/>
      <c r="AG2" t="s">
        <v>100</v>
      </c>
    </row>
    <row r="3" spans="1:60" ht="24.95" customHeight="1" x14ac:dyDescent="0.2">
      <c r="A3" s="147" t="s">
        <v>9</v>
      </c>
      <c r="B3" s="45"/>
      <c r="C3" s="150" t="s">
        <v>39</v>
      </c>
      <c r="D3" s="148"/>
      <c r="E3" s="148"/>
      <c r="F3" s="148"/>
      <c r="G3" s="149"/>
      <c r="AC3" s="144" t="s">
        <v>100</v>
      </c>
      <c r="AG3" t="s">
        <v>101</v>
      </c>
    </row>
    <row r="4" spans="1:60" ht="24.95" customHeight="1" x14ac:dyDescent="0.2">
      <c r="A4" s="151" t="s">
        <v>10</v>
      </c>
      <c r="B4" s="152"/>
      <c r="C4" s="153" t="s">
        <v>41</v>
      </c>
      <c r="D4" s="154"/>
      <c r="E4" s="154"/>
      <c r="F4" s="154"/>
      <c r="G4" s="155"/>
      <c r="AG4" t="s">
        <v>102</v>
      </c>
    </row>
    <row r="5" spans="1:60" x14ac:dyDescent="0.2">
      <c r="D5" s="10"/>
    </row>
    <row r="6" spans="1:60" ht="38.25" x14ac:dyDescent="0.2">
      <c r="A6" s="157" t="s">
        <v>103</v>
      </c>
      <c r="B6" s="159" t="s">
        <v>104</v>
      </c>
      <c r="C6" s="159" t="s">
        <v>105</v>
      </c>
      <c r="D6" s="158" t="s">
        <v>106</v>
      </c>
      <c r="E6" s="157" t="s">
        <v>107</v>
      </c>
      <c r="F6" s="156" t="s">
        <v>108</v>
      </c>
      <c r="G6" s="157" t="s">
        <v>26</v>
      </c>
      <c r="H6" s="160" t="s">
        <v>27</v>
      </c>
      <c r="I6" s="160" t="s">
        <v>109</v>
      </c>
      <c r="J6" s="160" t="s">
        <v>28</v>
      </c>
      <c r="K6" s="160" t="s">
        <v>110</v>
      </c>
      <c r="L6" s="160" t="s">
        <v>111</v>
      </c>
      <c r="M6" s="160" t="s">
        <v>112</v>
      </c>
      <c r="N6" s="160" t="s">
        <v>113</v>
      </c>
      <c r="O6" s="160" t="s">
        <v>114</v>
      </c>
      <c r="P6" s="160" t="s">
        <v>115</v>
      </c>
      <c r="Q6" s="160" t="s">
        <v>116</v>
      </c>
      <c r="R6" s="160" t="s">
        <v>117</v>
      </c>
      <c r="S6" s="160" t="s">
        <v>118</v>
      </c>
      <c r="T6" s="160" t="s">
        <v>119</v>
      </c>
      <c r="U6" s="160" t="s">
        <v>120</v>
      </c>
      <c r="V6" s="160" t="s">
        <v>121</v>
      </c>
      <c r="W6" s="160" t="s">
        <v>122</v>
      </c>
      <c r="X6" s="160" t="s">
        <v>123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124</v>
      </c>
      <c r="B8" s="173" t="s">
        <v>46</v>
      </c>
      <c r="C8" s="190" t="s">
        <v>47</v>
      </c>
      <c r="D8" s="174"/>
      <c r="E8" s="175"/>
      <c r="F8" s="176"/>
      <c r="G8" s="177">
        <f>SUMIF(AG9:AG20,"&lt;&gt;NOR",G9:G20)</f>
        <v>0</v>
      </c>
      <c r="H8" s="171"/>
      <c r="I8" s="171">
        <f>SUM(I9:I20)</f>
        <v>2262.23</v>
      </c>
      <c r="J8" s="171"/>
      <c r="K8" s="171">
        <f>SUM(K9:K20)</f>
        <v>6237.29</v>
      </c>
      <c r="L8" s="171"/>
      <c r="M8" s="171">
        <f>SUM(M9:M20)</f>
        <v>0</v>
      </c>
      <c r="N8" s="171"/>
      <c r="O8" s="171">
        <f>SUM(O9:O20)</f>
        <v>0.98000000000000009</v>
      </c>
      <c r="P8" s="171"/>
      <c r="Q8" s="171">
        <f>SUM(Q9:Q20)</f>
        <v>0</v>
      </c>
      <c r="R8" s="171"/>
      <c r="S8" s="171"/>
      <c r="T8" s="171"/>
      <c r="U8" s="171"/>
      <c r="V8" s="171">
        <f>SUM(V9:V20)</f>
        <v>14.159999999999998</v>
      </c>
      <c r="W8" s="171"/>
      <c r="X8" s="171"/>
      <c r="AG8" t="s">
        <v>125</v>
      </c>
    </row>
    <row r="9" spans="1:60" outlineLevel="1" x14ac:dyDescent="0.2">
      <c r="A9" s="178">
        <v>1</v>
      </c>
      <c r="B9" s="179" t="s">
        <v>126</v>
      </c>
      <c r="C9" s="191" t="s">
        <v>127</v>
      </c>
      <c r="D9" s="180" t="s">
        <v>128</v>
      </c>
      <c r="E9" s="181">
        <v>21.364999999999998</v>
      </c>
      <c r="F9" s="182"/>
      <c r="G9" s="183">
        <f>ROUND(E9*F9,2)</f>
        <v>0</v>
      </c>
      <c r="H9" s="166">
        <v>40.29</v>
      </c>
      <c r="I9" s="166">
        <f>ROUND(E9*H9,2)</f>
        <v>860.8</v>
      </c>
      <c r="J9" s="166">
        <v>180.71</v>
      </c>
      <c r="K9" s="166">
        <f>ROUND(E9*J9,2)</f>
        <v>3860.87</v>
      </c>
      <c r="L9" s="166">
        <v>15</v>
      </c>
      <c r="M9" s="166">
        <f>G9*(1+L9/100)</f>
        <v>0</v>
      </c>
      <c r="N9" s="166">
        <v>3.7670000000000002E-2</v>
      </c>
      <c r="O9" s="166">
        <f>ROUND(E9*N9,2)</f>
        <v>0.8</v>
      </c>
      <c r="P9" s="166">
        <v>0</v>
      </c>
      <c r="Q9" s="166">
        <f>ROUND(E9*P9,2)</f>
        <v>0</v>
      </c>
      <c r="R9" s="166"/>
      <c r="S9" s="166" t="s">
        <v>129</v>
      </c>
      <c r="T9" s="166" t="s">
        <v>129</v>
      </c>
      <c r="U9" s="166">
        <v>0.41</v>
      </c>
      <c r="V9" s="166">
        <f>ROUND(E9*U9,2)</f>
        <v>8.76</v>
      </c>
      <c r="W9" s="166"/>
      <c r="X9" s="166" t="s">
        <v>130</v>
      </c>
      <c r="Y9" s="161"/>
      <c r="Z9" s="161"/>
      <c r="AA9" s="161"/>
      <c r="AB9" s="161"/>
      <c r="AC9" s="161"/>
      <c r="AD9" s="161"/>
      <c r="AE9" s="161"/>
      <c r="AF9" s="161"/>
      <c r="AG9" s="161" t="s">
        <v>131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4"/>
      <c r="B10" s="165"/>
      <c r="C10" s="192" t="s">
        <v>602</v>
      </c>
      <c r="D10" s="167"/>
      <c r="E10" s="168">
        <v>3.5649999999999999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1"/>
      <c r="Z10" s="161"/>
      <c r="AA10" s="161"/>
      <c r="AB10" s="161"/>
      <c r="AC10" s="161"/>
      <c r="AD10" s="161"/>
      <c r="AE10" s="161"/>
      <c r="AF10" s="161"/>
      <c r="AG10" s="161" t="s">
        <v>133</v>
      </c>
      <c r="AH10" s="161">
        <v>0</v>
      </c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4"/>
      <c r="B11" s="165"/>
      <c r="C11" s="192" t="s">
        <v>603</v>
      </c>
      <c r="D11" s="167"/>
      <c r="E11" s="168">
        <v>14.8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1"/>
      <c r="Z11" s="161"/>
      <c r="AA11" s="161"/>
      <c r="AB11" s="161"/>
      <c r="AC11" s="161"/>
      <c r="AD11" s="161"/>
      <c r="AE11" s="161"/>
      <c r="AF11" s="161"/>
      <c r="AG11" s="161" t="s">
        <v>133</v>
      </c>
      <c r="AH11" s="161">
        <v>0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64"/>
      <c r="B12" s="165"/>
      <c r="C12" s="192" t="s">
        <v>604</v>
      </c>
      <c r="D12" s="167"/>
      <c r="E12" s="168">
        <v>3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1"/>
      <c r="Z12" s="161"/>
      <c r="AA12" s="161"/>
      <c r="AB12" s="161"/>
      <c r="AC12" s="161"/>
      <c r="AD12" s="161"/>
      <c r="AE12" s="161"/>
      <c r="AF12" s="161"/>
      <c r="AG12" s="161" t="s">
        <v>133</v>
      </c>
      <c r="AH12" s="161">
        <v>0</v>
      </c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8">
        <v>2</v>
      </c>
      <c r="B13" s="179" t="s">
        <v>135</v>
      </c>
      <c r="C13" s="191" t="s">
        <v>136</v>
      </c>
      <c r="D13" s="180" t="s">
        <v>137</v>
      </c>
      <c r="E13" s="181">
        <v>2</v>
      </c>
      <c r="F13" s="182"/>
      <c r="G13" s="183">
        <f>ROUND(E13*F13,2)</f>
        <v>0</v>
      </c>
      <c r="H13" s="166">
        <v>24.99</v>
      </c>
      <c r="I13" s="166">
        <f>ROUND(E13*H13,2)</f>
        <v>49.98</v>
      </c>
      <c r="J13" s="166">
        <v>108.51</v>
      </c>
      <c r="K13" s="166">
        <f>ROUND(E13*J13,2)</f>
        <v>217.02</v>
      </c>
      <c r="L13" s="166">
        <v>15</v>
      </c>
      <c r="M13" s="166">
        <f>G13*(1+L13/100)</f>
        <v>0</v>
      </c>
      <c r="N13" s="166">
        <v>1.0200000000000001E-3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129</v>
      </c>
      <c r="T13" s="166" t="s">
        <v>129</v>
      </c>
      <c r="U13" s="166">
        <v>0.223</v>
      </c>
      <c r="V13" s="166">
        <f>ROUND(E13*U13,2)</f>
        <v>0.45</v>
      </c>
      <c r="W13" s="166"/>
      <c r="X13" s="166" t="s">
        <v>130</v>
      </c>
      <c r="Y13" s="161"/>
      <c r="Z13" s="161"/>
      <c r="AA13" s="161"/>
      <c r="AB13" s="161"/>
      <c r="AC13" s="161"/>
      <c r="AD13" s="161"/>
      <c r="AE13" s="161"/>
      <c r="AF13" s="161"/>
      <c r="AG13" s="161" t="s">
        <v>131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4"/>
      <c r="B14" s="165"/>
      <c r="C14" s="192" t="s">
        <v>605</v>
      </c>
      <c r="D14" s="167"/>
      <c r="E14" s="168">
        <v>2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1"/>
      <c r="Z14" s="161"/>
      <c r="AA14" s="161"/>
      <c r="AB14" s="161"/>
      <c r="AC14" s="161"/>
      <c r="AD14" s="161"/>
      <c r="AE14" s="161"/>
      <c r="AF14" s="161"/>
      <c r="AG14" s="161" t="s">
        <v>133</v>
      </c>
      <c r="AH14" s="161">
        <v>0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ht="22.5" outlineLevel="1" x14ac:dyDescent="0.2">
      <c r="A15" s="178">
        <v>3</v>
      </c>
      <c r="B15" s="179" t="s">
        <v>138</v>
      </c>
      <c r="C15" s="191" t="s">
        <v>139</v>
      </c>
      <c r="D15" s="180" t="s">
        <v>128</v>
      </c>
      <c r="E15" s="181">
        <v>2.09</v>
      </c>
      <c r="F15" s="182"/>
      <c r="G15" s="183">
        <f>ROUND(E15*F15,2)</f>
        <v>0</v>
      </c>
      <c r="H15" s="166">
        <v>473.03</v>
      </c>
      <c r="I15" s="166">
        <f>ROUND(E15*H15,2)</f>
        <v>988.63</v>
      </c>
      <c r="J15" s="166">
        <v>371.97</v>
      </c>
      <c r="K15" s="166">
        <f>ROUND(E15*J15,2)</f>
        <v>777.42</v>
      </c>
      <c r="L15" s="166">
        <v>15</v>
      </c>
      <c r="M15" s="166">
        <f>G15*(1+L15/100)</f>
        <v>0</v>
      </c>
      <c r="N15" s="166">
        <v>7.392E-2</v>
      </c>
      <c r="O15" s="166">
        <f>ROUND(E15*N15,2)</f>
        <v>0.15</v>
      </c>
      <c r="P15" s="166">
        <v>0</v>
      </c>
      <c r="Q15" s="166">
        <f>ROUND(E15*P15,2)</f>
        <v>0</v>
      </c>
      <c r="R15" s="166"/>
      <c r="S15" s="166" t="s">
        <v>129</v>
      </c>
      <c r="T15" s="166" t="s">
        <v>129</v>
      </c>
      <c r="U15" s="166">
        <v>0.77700000000000002</v>
      </c>
      <c r="V15" s="166">
        <f>ROUND(E15*U15,2)</f>
        <v>1.62</v>
      </c>
      <c r="W15" s="166"/>
      <c r="X15" s="166" t="s">
        <v>130</v>
      </c>
      <c r="Y15" s="161"/>
      <c r="Z15" s="161"/>
      <c r="AA15" s="161"/>
      <c r="AB15" s="161"/>
      <c r="AC15" s="161"/>
      <c r="AD15" s="161"/>
      <c r="AE15" s="161"/>
      <c r="AF15" s="161"/>
      <c r="AG15" s="161" t="s">
        <v>131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64"/>
      <c r="B16" s="165"/>
      <c r="C16" s="192" t="s">
        <v>606</v>
      </c>
      <c r="D16" s="167"/>
      <c r="E16" s="168">
        <v>2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1"/>
      <c r="Z16" s="161"/>
      <c r="AA16" s="161"/>
      <c r="AB16" s="161"/>
      <c r="AC16" s="161"/>
      <c r="AD16" s="161"/>
      <c r="AE16" s="161"/>
      <c r="AF16" s="161"/>
      <c r="AG16" s="161" t="s">
        <v>133</v>
      </c>
      <c r="AH16" s="161">
        <v>0</v>
      </c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64"/>
      <c r="B17" s="165"/>
      <c r="C17" s="192" t="s">
        <v>607</v>
      </c>
      <c r="D17" s="167"/>
      <c r="E17" s="168">
        <v>0.09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1"/>
      <c r="Z17" s="161"/>
      <c r="AA17" s="161"/>
      <c r="AB17" s="161"/>
      <c r="AC17" s="161"/>
      <c r="AD17" s="161"/>
      <c r="AE17" s="161"/>
      <c r="AF17" s="161"/>
      <c r="AG17" s="161" t="s">
        <v>133</v>
      </c>
      <c r="AH17" s="161">
        <v>0</v>
      </c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84">
        <v>4</v>
      </c>
      <c r="B18" s="185" t="s">
        <v>142</v>
      </c>
      <c r="C18" s="193" t="s">
        <v>143</v>
      </c>
      <c r="D18" s="186" t="s">
        <v>144</v>
      </c>
      <c r="E18" s="187">
        <v>3</v>
      </c>
      <c r="F18" s="188"/>
      <c r="G18" s="189">
        <f>ROUND(E18*F18,2)</f>
        <v>0</v>
      </c>
      <c r="H18" s="166">
        <v>120.94</v>
      </c>
      <c r="I18" s="166">
        <f>ROUND(E18*H18,2)</f>
        <v>362.82</v>
      </c>
      <c r="J18" s="166">
        <v>329.06</v>
      </c>
      <c r="K18" s="166">
        <f>ROUND(E18*J18,2)</f>
        <v>987.18</v>
      </c>
      <c r="L18" s="166">
        <v>15</v>
      </c>
      <c r="M18" s="166">
        <f>G18*(1+L18/100)</f>
        <v>0</v>
      </c>
      <c r="N18" s="166">
        <v>1.1469999999999999E-2</v>
      </c>
      <c r="O18" s="166">
        <f>ROUND(E18*N18,2)</f>
        <v>0.03</v>
      </c>
      <c r="P18" s="166">
        <v>0</v>
      </c>
      <c r="Q18" s="166">
        <f>ROUND(E18*P18,2)</f>
        <v>0</v>
      </c>
      <c r="R18" s="166"/>
      <c r="S18" s="166" t="s">
        <v>129</v>
      </c>
      <c r="T18" s="166" t="s">
        <v>145</v>
      </c>
      <c r="U18" s="166">
        <v>0.85</v>
      </c>
      <c r="V18" s="166">
        <f>ROUND(E18*U18,2)</f>
        <v>2.5499999999999998</v>
      </c>
      <c r="W18" s="166"/>
      <c r="X18" s="166" t="s">
        <v>130</v>
      </c>
      <c r="Y18" s="161"/>
      <c r="Z18" s="161"/>
      <c r="AA18" s="161"/>
      <c r="AB18" s="161"/>
      <c r="AC18" s="161"/>
      <c r="AD18" s="161"/>
      <c r="AE18" s="161"/>
      <c r="AF18" s="161"/>
      <c r="AG18" s="161" t="s">
        <v>131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ht="22.5" outlineLevel="1" x14ac:dyDescent="0.2">
      <c r="A19" s="178">
        <v>5</v>
      </c>
      <c r="B19" s="179" t="s">
        <v>147</v>
      </c>
      <c r="C19" s="191" t="s">
        <v>148</v>
      </c>
      <c r="D19" s="180" t="s">
        <v>128</v>
      </c>
      <c r="E19" s="181">
        <v>2.8</v>
      </c>
      <c r="F19" s="182"/>
      <c r="G19" s="183">
        <f>ROUND(E19*F19,2)</f>
        <v>0</v>
      </c>
      <c r="H19" s="166">
        <v>0</v>
      </c>
      <c r="I19" s="166">
        <f>ROUND(E19*H19,2)</f>
        <v>0</v>
      </c>
      <c r="J19" s="166">
        <v>141</v>
      </c>
      <c r="K19" s="166">
        <f>ROUND(E19*J19,2)</f>
        <v>394.8</v>
      </c>
      <c r="L19" s="166">
        <v>15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/>
      <c r="S19" s="166" t="s">
        <v>129</v>
      </c>
      <c r="T19" s="166" t="s">
        <v>129</v>
      </c>
      <c r="U19" s="166">
        <v>0.28000000000000003</v>
      </c>
      <c r="V19" s="166">
        <f>ROUND(E19*U19,2)</f>
        <v>0.78</v>
      </c>
      <c r="W19" s="166"/>
      <c r="X19" s="166" t="s">
        <v>130</v>
      </c>
      <c r="Y19" s="161"/>
      <c r="Z19" s="161"/>
      <c r="AA19" s="161"/>
      <c r="AB19" s="161"/>
      <c r="AC19" s="161"/>
      <c r="AD19" s="161"/>
      <c r="AE19" s="161"/>
      <c r="AF19" s="161"/>
      <c r="AG19" s="161" t="s">
        <v>131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64"/>
      <c r="B20" s="165"/>
      <c r="C20" s="192" t="s">
        <v>608</v>
      </c>
      <c r="D20" s="167"/>
      <c r="E20" s="168">
        <v>2.8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1"/>
      <c r="Z20" s="161"/>
      <c r="AA20" s="161"/>
      <c r="AB20" s="161"/>
      <c r="AC20" s="161"/>
      <c r="AD20" s="161"/>
      <c r="AE20" s="161"/>
      <c r="AF20" s="161"/>
      <c r="AG20" s="161" t="s">
        <v>133</v>
      </c>
      <c r="AH20" s="161">
        <v>0</v>
      </c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2" t="s">
        <v>124</v>
      </c>
      <c r="B21" s="173" t="s">
        <v>48</v>
      </c>
      <c r="C21" s="190" t="s">
        <v>49</v>
      </c>
      <c r="D21" s="174"/>
      <c r="E21" s="175"/>
      <c r="F21" s="176"/>
      <c r="G21" s="177">
        <f>SUMIF(AG22:AG23,"&lt;&gt;NOR",G22:G23)</f>
        <v>0</v>
      </c>
      <c r="H21" s="171"/>
      <c r="I21" s="171">
        <f>SUM(I22:I23)</f>
        <v>800.41</v>
      </c>
      <c r="J21" s="171"/>
      <c r="K21" s="171">
        <f>SUM(K22:K23)</f>
        <v>1453.59</v>
      </c>
      <c r="L21" s="171"/>
      <c r="M21" s="171">
        <f>SUM(M22:M23)</f>
        <v>0</v>
      </c>
      <c r="N21" s="171"/>
      <c r="O21" s="171">
        <f>SUM(O22:O23)</f>
        <v>0.03</v>
      </c>
      <c r="P21" s="171"/>
      <c r="Q21" s="171">
        <f>SUM(Q22:Q23)</f>
        <v>0</v>
      </c>
      <c r="R21" s="171"/>
      <c r="S21" s="171"/>
      <c r="T21" s="171"/>
      <c r="U21" s="171"/>
      <c r="V21" s="171">
        <f>SUM(V22:V23)</f>
        <v>2.66</v>
      </c>
      <c r="W21" s="171"/>
      <c r="X21" s="171"/>
      <c r="AG21" t="s">
        <v>125</v>
      </c>
    </row>
    <row r="22" spans="1:60" ht="22.5" outlineLevel="1" x14ac:dyDescent="0.2">
      <c r="A22" s="178">
        <v>6</v>
      </c>
      <c r="B22" s="179" t="s">
        <v>151</v>
      </c>
      <c r="C22" s="191" t="s">
        <v>152</v>
      </c>
      <c r="D22" s="180" t="s">
        <v>128</v>
      </c>
      <c r="E22" s="181">
        <v>2.8</v>
      </c>
      <c r="F22" s="182"/>
      <c r="G22" s="183">
        <f>ROUND(E22*F22,2)</f>
        <v>0</v>
      </c>
      <c r="H22" s="166">
        <v>285.86</v>
      </c>
      <c r="I22" s="166">
        <f>ROUND(E22*H22,2)</f>
        <v>800.41</v>
      </c>
      <c r="J22" s="166">
        <v>519.14</v>
      </c>
      <c r="K22" s="166">
        <f>ROUND(E22*J22,2)</f>
        <v>1453.59</v>
      </c>
      <c r="L22" s="166">
        <v>15</v>
      </c>
      <c r="M22" s="166">
        <f>G22*(1+L22/100)</f>
        <v>0</v>
      </c>
      <c r="N22" s="166">
        <v>1.1900000000000001E-2</v>
      </c>
      <c r="O22" s="166">
        <f>ROUND(E22*N22,2)</f>
        <v>0.03</v>
      </c>
      <c r="P22" s="166">
        <v>0</v>
      </c>
      <c r="Q22" s="166">
        <f>ROUND(E22*P22,2)</f>
        <v>0</v>
      </c>
      <c r="R22" s="166"/>
      <c r="S22" s="166" t="s">
        <v>129</v>
      </c>
      <c r="T22" s="166" t="s">
        <v>129</v>
      </c>
      <c r="U22" s="166">
        <v>0.95</v>
      </c>
      <c r="V22" s="166">
        <f>ROUND(E22*U22,2)</f>
        <v>2.66</v>
      </c>
      <c r="W22" s="166"/>
      <c r="X22" s="166" t="s">
        <v>130</v>
      </c>
      <c r="Y22" s="161"/>
      <c r="Z22" s="161"/>
      <c r="AA22" s="161"/>
      <c r="AB22" s="161"/>
      <c r="AC22" s="161"/>
      <c r="AD22" s="161"/>
      <c r="AE22" s="161"/>
      <c r="AF22" s="161"/>
      <c r="AG22" s="161" t="s">
        <v>131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64"/>
      <c r="B23" s="165"/>
      <c r="C23" s="192" t="s">
        <v>608</v>
      </c>
      <c r="D23" s="167"/>
      <c r="E23" s="168">
        <v>2.8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1"/>
      <c r="Z23" s="161"/>
      <c r="AA23" s="161"/>
      <c r="AB23" s="161"/>
      <c r="AC23" s="161"/>
      <c r="AD23" s="161"/>
      <c r="AE23" s="161"/>
      <c r="AF23" s="161"/>
      <c r="AG23" s="161" t="s">
        <v>133</v>
      </c>
      <c r="AH23" s="161">
        <v>0</v>
      </c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">
      <c r="A24" s="172" t="s">
        <v>124</v>
      </c>
      <c r="B24" s="173" t="s">
        <v>50</v>
      </c>
      <c r="C24" s="190" t="s">
        <v>51</v>
      </c>
      <c r="D24" s="174"/>
      <c r="E24" s="175"/>
      <c r="F24" s="176"/>
      <c r="G24" s="177">
        <f>SUMIF(AG25:AG54,"&lt;&gt;NOR",G25:G54)</f>
        <v>0</v>
      </c>
      <c r="H24" s="171"/>
      <c r="I24" s="171">
        <f>SUM(I25:I54)</f>
        <v>1941.5199999999998</v>
      </c>
      <c r="J24" s="171"/>
      <c r="K24" s="171">
        <f>SUM(K25:K54)</f>
        <v>20684.170000000002</v>
      </c>
      <c r="L24" s="171"/>
      <c r="M24" s="171">
        <f>SUM(M25:M54)</f>
        <v>0</v>
      </c>
      <c r="N24" s="171"/>
      <c r="O24" s="171">
        <f>SUM(O25:O54)</f>
        <v>1.1600000000000001</v>
      </c>
      <c r="P24" s="171"/>
      <c r="Q24" s="171">
        <f>SUM(Q25:Q54)</f>
        <v>0</v>
      </c>
      <c r="R24" s="171"/>
      <c r="S24" s="171"/>
      <c r="T24" s="171"/>
      <c r="U24" s="171"/>
      <c r="V24" s="171">
        <f>SUM(V25:V54)</f>
        <v>38.840000000000003</v>
      </c>
      <c r="W24" s="171"/>
      <c r="X24" s="171"/>
      <c r="AG24" t="s">
        <v>125</v>
      </c>
    </row>
    <row r="25" spans="1:60" ht="22.5" outlineLevel="1" x14ac:dyDescent="0.2">
      <c r="A25" s="178">
        <v>7</v>
      </c>
      <c r="B25" s="179" t="s">
        <v>160</v>
      </c>
      <c r="C25" s="191" t="s">
        <v>161</v>
      </c>
      <c r="D25" s="180" t="s">
        <v>128</v>
      </c>
      <c r="E25" s="181">
        <v>49.43</v>
      </c>
      <c r="F25" s="182"/>
      <c r="G25" s="183">
        <f>ROUND(E25*F25,2)</f>
        <v>0</v>
      </c>
      <c r="H25" s="166">
        <v>16.05</v>
      </c>
      <c r="I25" s="166">
        <f>ROUND(E25*H25,2)</f>
        <v>793.35</v>
      </c>
      <c r="J25" s="166">
        <v>96.45</v>
      </c>
      <c r="K25" s="166">
        <f>ROUND(E25*J25,2)</f>
        <v>4767.5200000000004</v>
      </c>
      <c r="L25" s="166">
        <v>15</v>
      </c>
      <c r="M25" s="166">
        <f>G25*(1+L25/100)</f>
        <v>0</v>
      </c>
      <c r="N25" s="166">
        <v>6.0899999999999999E-3</v>
      </c>
      <c r="O25" s="166">
        <f>ROUND(E25*N25,2)</f>
        <v>0.3</v>
      </c>
      <c r="P25" s="166">
        <v>0</v>
      </c>
      <c r="Q25" s="166">
        <f>ROUND(E25*P25,2)</f>
        <v>0</v>
      </c>
      <c r="R25" s="166"/>
      <c r="S25" s="166" t="s">
        <v>129</v>
      </c>
      <c r="T25" s="166" t="s">
        <v>129</v>
      </c>
      <c r="U25" s="166">
        <v>0.19273999999999999</v>
      </c>
      <c r="V25" s="166">
        <f>ROUND(E25*U25,2)</f>
        <v>9.5299999999999994</v>
      </c>
      <c r="W25" s="166"/>
      <c r="X25" s="166" t="s">
        <v>130</v>
      </c>
      <c r="Y25" s="161"/>
      <c r="Z25" s="161"/>
      <c r="AA25" s="161"/>
      <c r="AB25" s="161"/>
      <c r="AC25" s="161"/>
      <c r="AD25" s="161"/>
      <c r="AE25" s="161"/>
      <c r="AF25" s="161"/>
      <c r="AG25" s="161" t="s">
        <v>131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64"/>
      <c r="B26" s="165"/>
      <c r="C26" s="192" t="s">
        <v>609</v>
      </c>
      <c r="D26" s="167"/>
      <c r="E26" s="168">
        <v>8.91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1"/>
      <c r="Z26" s="161"/>
      <c r="AA26" s="161"/>
      <c r="AB26" s="161"/>
      <c r="AC26" s="161"/>
      <c r="AD26" s="161"/>
      <c r="AE26" s="161"/>
      <c r="AF26" s="161"/>
      <c r="AG26" s="161" t="s">
        <v>133</v>
      </c>
      <c r="AH26" s="161">
        <v>0</v>
      </c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4"/>
      <c r="B27" s="165"/>
      <c r="C27" s="192" t="s">
        <v>610</v>
      </c>
      <c r="D27" s="167"/>
      <c r="E27" s="168">
        <v>6.6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1"/>
      <c r="Z27" s="161"/>
      <c r="AA27" s="161"/>
      <c r="AB27" s="161"/>
      <c r="AC27" s="161"/>
      <c r="AD27" s="161"/>
      <c r="AE27" s="161"/>
      <c r="AF27" s="161"/>
      <c r="AG27" s="161" t="s">
        <v>133</v>
      </c>
      <c r="AH27" s="161">
        <v>0</v>
      </c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4"/>
      <c r="B28" s="165"/>
      <c r="C28" s="192" t="s">
        <v>611</v>
      </c>
      <c r="D28" s="167"/>
      <c r="E28" s="168">
        <v>13.92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1"/>
      <c r="Z28" s="161"/>
      <c r="AA28" s="161"/>
      <c r="AB28" s="161"/>
      <c r="AC28" s="161"/>
      <c r="AD28" s="161"/>
      <c r="AE28" s="161"/>
      <c r="AF28" s="161"/>
      <c r="AG28" s="161" t="s">
        <v>133</v>
      </c>
      <c r="AH28" s="161">
        <v>0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4"/>
      <c r="B29" s="165"/>
      <c r="C29" s="192" t="s">
        <v>612</v>
      </c>
      <c r="D29" s="167"/>
      <c r="E29" s="168">
        <v>20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1"/>
      <c r="Z29" s="161"/>
      <c r="AA29" s="161"/>
      <c r="AB29" s="161"/>
      <c r="AC29" s="161"/>
      <c r="AD29" s="161"/>
      <c r="AE29" s="161"/>
      <c r="AF29" s="161"/>
      <c r="AG29" s="161" t="s">
        <v>133</v>
      </c>
      <c r="AH29" s="161">
        <v>0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2.5" outlineLevel="1" x14ac:dyDescent="0.2">
      <c r="A30" s="178">
        <v>8</v>
      </c>
      <c r="B30" s="179" t="s">
        <v>613</v>
      </c>
      <c r="C30" s="191" t="s">
        <v>614</v>
      </c>
      <c r="D30" s="180" t="s">
        <v>128</v>
      </c>
      <c r="E30" s="181">
        <v>2.8</v>
      </c>
      <c r="F30" s="182"/>
      <c r="G30" s="183">
        <f>ROUND(E30*F30,2)</f>
        <v>0</v>
      </c>
      <c r="H30" s="166">
        <v>68.05</v>
      </c>
      <c r="I30" s="166">
        <f>ROUND(E30*H30,2)</f>
        <v>190.54</v>
      </c>
      <c r="J30" s="166">
        <v>195.45</v>
      </c>
      <c r="K30" s="166">
        <f>ROUND(E30*J30,2)</f>
        <v>547.26</v>
      </c>
      <c r="L30" s="166">
        <v>15</v>
      </c>
      <c r="M30" s="166">
        <f>G30*(1+L30/100)</f>
        <v>0</v>
      </c>
      <c r="N30" s="166">
        <v>1.184E-2</v>
      </c>
      <c r="O30" s="166">
        <f>ROUND(E30*N30,2)</f>
        <v>0.03</v>
      </c>
      <c r="P30" s="166">
        <v>0</v>
      </c>
      <c r="Q30" s="166">
        <f>ROUND(E30*P30,2)</f>
        <v>0</v>
      </c>
      <c r="R30" s="166"/>
      <c r="S30" s="166" t="s">
        <v>129</v>
      </c>
      <c r="T30" s="166" t="s">
        <v>129</v>
      </c>
      <c r="U30" s="166">
        <v>0.38947999999999999</v>
      </c>
      <c r="V30" s="166">
        <f>ROUND(E30*U30,2)</f>
        <v>1.0900000000000001</v>
      </c>
      <c r="W30" s="166"/>
      <c r="X30" s="166" t="s">
        <v>130</v>
      </c>
      <c r="Y30" s="161"/>
      <c r="Z30" s="161"/>
      <c r="AA30" s="161"/>
      <c r="AB30" s="161"/>
      <c r="AC30" s="161"/>
      <c r="AD30" s="161"/>
      <c r="AE30" s="161"/>
      <c r="AF30" s="161"/>
      <c r="AG30" s="161" t="s">
        <v>131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64"/>
      <c r="B31" s="165"/>
      <c r="C31" s="192" t="s">
        <v>608</v>
      </c>
      <c r="D31" s="167"/>
      <c r="E31" s="168">
        <v>2.8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1"/>
      <c r="Z31" s="161"/>
      <c r="AA31" s="161"/>
      <c r="AB31" s="161"/>
      <c r="AC31" s="161"/>
      <c r="AD31" s="161"/>
      <c r="AE31" s="161"/>
      <c r="AF31" s="161"/>
      <c r="AG31" s="161" t="s">
        <v>133</v>
      </c>
      <c r="AH31" s="161">
        <v>0</v>
      </c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2.5" outlineLevel="1" x14ac:dyDescent="0.2">
      <c r="A32" s="178">
        <v>9</v>
      </c>
      <c r="B32" s="179" t="s">
        <v>615</v>
      </c>
      <c r="C32" s="191" t="s">
        <v>616</v>
      </c>
      <c r="D32" s="180" t="s">
        <v>128</v>
      </c>
      <c r="E32" s="181">
        <v>134.34</v>
      </c>
      <c r="F32" s="182"/>
      <c r="G32" s="183">
        <f>ROUND(E32*F32,2)</f>
        <v>0</v>
      </c>
      <c r="H32" s="166">
        <v>5.25</v>
      </c>
      <c r="I32" s="166">
        <f>ROUND(E32*H32,2)</f>
        <v>705.29</v>
      </c>
      <c r="J32" s="166">
        <v>87.05</v>
      </c>
      <c r="K32" s="166">
        <f>ROUND(E32*J32,2)</f>
        <v>11694.3</v>
      </c>
      <c r="L32" s="166">
        <v>15</v>
      </c>
      <c r="M32" s="166">
        <f>G32*(1+L32/100)</f>
        <v>0</v>
      </c>
      <c r="N32" s="166">
        <v>5.4299999999999999E-3</v>
      </c>
      <c r="O32" s="166">
        <f>ROUND(E32*N32,2)</f>
        <v>0.73</v>
      </c>
      <c r="P32" s="166">
        <v>0</v>
      </c>
      <c r="Q32" s="166">
        <f>ROUND(E32*P32,2)</f>
        <v>0</v>
      </c>
      <c r="R32" s="166"/>
      <c r="S32" s="166" t="s">
        <v>129</v>
      </c>
      <c r="T32" s="166" t="s">
        <v>129</v>
      </c>
      <c r="U32" s="166">
        <v>0.16941999999999999</v>
      </c>
      <c r="V32" s="166">
        <f>ROUND(E32*U32,2)</f>
        <v>22.76</v>
      </c>
      <c r="W32" s="166"/>
      <c r="X32" s="166" t="s">
        <v>130</v>
      </c>
      <c r="Y32" s="161"/>
      <c r="Z32" s="161"/>
      <c r="AA32" s="161"/>
      <c r="AB32" s="161"/>
      <c r="AC32" s="161"/>
      <c r="AD32" s="161"/>
      <c r="AE32" s="161"/>
      <c r="AF32" s="161"/>
      <c r="AG32" s="161" t="s">
        <v>131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64"/>
      <c r="B33" s="165"/>
      <c r="C33" s="192" t="s">
        <v>617</v>
      </c>
      <c r="D33" s="167"/>
      <c r="E33" s="168">
        <v>29.16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1"/>
      <c r="Z33" s="161"/>
      <c r="AA33" s="161"/>
      <c r="AB33" s="161"/>
      <c r="AC33" s="161"/>
      <c r="AD33" s="161"/>
      <c r="AE33" s="161"/>
      <c r="AF33" s="161"/>
      <c r="AG33" s="161" t="s">
        <v>133</v>
      </c>
      <c r="AH33" s="161">
        <v>0</v>
      </c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64"/>
      <c r="B34" s="165"/>
      <c r="C34" s="192" t="s">
        <v>618</v>
      </c>
      <c r="D34" s="167"/>
      <c r="E34" s="168">
        <v>-6.4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1"/>
      <c r="Z34" s="161"/>
      <c r="AA34" s="161"/>
      <c r="AB34" s="161"/>
      <c r="AC34" s="161"/>
      <c r="AD34" s="161"/>
      <c r="AE34" s="161"/>
      <c r="AF34" s="161"/>
      <c r="AG34" s="161" t="s">
        <v>133</v>
      </c>
      <c r="AH34" s="161">
        <v>0</v>
      </c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64"/>
      <c r="B35" s="165"/>
      <c r="C35" s="192" t="s">
        <v>619</v>
      </c>
      <c r="D35" s="167"/>
      <c r="E35" s="168">
        <v>-1.2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1"/>
      <c r="Z35" s="161"/>
      <c r="AA35" s="161"/>
      <c r="AB35" s="161"/>
      <c r="AC35" s="161"/>
      <c r="AD35" s="161"/>
      <c r="AE35" s="161"/>
      <c r="AF35" s="161"/>
      <c r="AG35" s="161" t="s">
        <v>133</v>
      </c>
      <c r="AH35" s="161">
        <v>0</v>
      </c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4"/>
      <c r="B36" s="165"/>
      <c r="C36" s="192" t="s">
        <v>620</v>
      </c>
      <c r="D36" s="167"/>
      <c r="E36" s="168">
        <v>32.4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1"/>
      <c r="Z36" s="161"/>
      <c r="AA36" s="161"/>
      <c r="AB36" s="161"/>
      <c r="AC36" s="161"/>
      <c r="AD36" s="161"/>
      <c r="AE36" s="161"/>
      <c r="AF36" s="161"/>
      <c r="AG36" s="161" t="s">
        <v>133</v>
      </c>
      <c r="AH36" s="161">
        <v>0</v>
      </c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4"/>
      <c r="B37" s="165"/>
      <c r="C37" s="192" t="s">
        <v>621</v>
      </c>
      <c r="D37" s="167"/>
      <c r="E37" s="168">
        <v>-3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1"/>
      <c r="Z37" s="161"/>
      <c r="AA37" s="161"/>
      <c r="AB37" s="161"/>
      <c r="AC37" s="161"/>
      <c r="AD37" s="161"/>
      <c r="AE37" s="161"/>
      <c r="AF37" s="161"/>
      <c r="AG37" s="161" t="s">
        <v>133</v>
      </c>
      <c r="AH37" s="161">
        <v>0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4"/>
      <c r="B38" s="165"/>
      <c r="C38" s="192" t="s">
        <v>622</v>
      </c>
      <c r="D38" s="167"/>
      <c r="E38" s="168">
        <v>-1.6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1"/>
      <c r="Z38" s="161"/>
      <c r="AA38" s="161"/>
      <c r="AB38" s="161"/>
      <c r="AC38" s="161"/>
      <c r="AD38" s="161"/>
      <c r="AE38" s="161"/>
      <c r="AF38" s="161"/>
      <c r="AG38" s="161" t="s">
        <v>133</v>
      </c>
      <c r="AH38" s="161">
        <v>0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4"/>
      <c r="B39" s="165"/>
      <c r="C39" s="192" t="s">
        <v>623</v>
      </c>
      <c r="D39" s="167"/>
      <c r="E39" s="168">
        <v>7.42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1"/>
      <c r="Z39" s="161"/>
      <c r="AA39" s="161"/>
      <c r="AB39" s="161"/>
      <c r="AC39" s="161"/>
      <c r="AD39" s="161"/>
      <c r="AE39" s="161"/>
      <c r="AF39" s="161"/>
      <c r="AG39" s="161" t="s">
        <v>133</v>
      </c>
      <c r="AH39" s="161">
        <v>0</v>
      </c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4"/>
      <c r="B40" s="165"/>
      <c r="C40" s="192" t="s">
        <v>624</v>
      </c>
      <c r="D40" s="167"/>
      <c r="E40" s="168">
        <v>41.58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1"/>
      <c r="Z40" s="161"/>
      <c r="AA40" s="161"/>
      <c r="AB40" s="161"/>
      <c r="AC40" s="161"/>
      <c r="AD40" s="161"/>
      <c r="AE40" s="161"/>
      <c r="AF40" s="161"/>
      <c r="AG40" s="161" t="s">
        <v>133</v>
      </c>
      <c r="AH40" s="161">
        <v>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4"/>
      <c r="B41" s="165"/>
      <c r="C41" s="192" t="s">
        <v>622</v>
      </c>
      <c r="D41" s="167"/>
      <c r="E41" s="168">
        <v>-1.6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1"/>
      <c r="Z41" s="161"/>
      <c r="AA41" s="161"/>
      <c r="AB41" s="161"/>
      <c r="AC41" s="161"/>
      <c r="AD41" s="161"/>
      <c r="AE41" s="161"/>
      <c r="AF41" s="161"/>
      <c r="AG41" s="161" t="s">
        <v>133</v>
      </c>
      <c r="AH41" s="161">
        <v>0</v>
      </c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4"/>
      <c r="B42" s="165"/>
      <c r="C42" s="192" t="s">
        <v>158</v>
      </c>
      <c r="D42" s="167"/>
      <c r="E42" s="168">
        <v>-2.25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1"/>
      <c r="Z42" s="161"/>
      <c r="AA42" s="161"/>
      <c r="AB42" s="161"/>
      <c r="AC42" s="161"/>
      <c r="AD42" s="161"/>
      <c r="AE42" s="161"/>
      <c r="AF42" s="161"/>
      <c r="AG42" s="161" t="s">
        <v>133</v>
      </c>
      <c r="AH42" s="161">
        <v>0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4"/>
      <c r="B43" s="165"/>
      <c r="C43" s="192" t="s">
        <v>625</v>
      </c>
      <c r="D43" s="167"/>
      <c r="E43" s="168">
        <v>48.6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1"/>
      <c r="Z43" s="161"/>
      <c r="AA43" s="161"/>
      <c r="AB43" s="161"/>
      <c r="AC43" s="161"/>
      <c r="AD43" s="161"/>
      <c r="AE43" s="161"/>
      <c r="AF43" s="161"/>
      <c r="AG43" s="161" t="s">
        <v>133</v>
      </c>
      <c r="AH43" s="161">
        <v>0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4"/>
      <c r="B44" s="165"/>
      <c r="C44" s="192" t="s">
        <v>622</v>
      </c>
      <c r="D44" s="167"/>
      <c r="E44" s="168">
        <v>-1.6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1"/>
      <c r="Z44" s="161"/>
      <c r="AA44" s="161"/>
      <c r="AB44" s="161"/>
      <c r="AC44" s="161"/>
      <c r="AD44" s="161"/>
      <c r="AE44" s="161"/>
      <c r="AF44" s="161"/>
      <c r="AG44" s="161" t="s">
        <v>133</v>
      </c>
      <c r="AH44" s="161">
        <v>0</v>
      </c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4"/>
      <c r="B45" s="165"/>
      <c r="C45" s="192" t="s">
        <v>626</v>
      </c>
      <c r="D45" s="167"/>
      <c r="E45" s="168">
        <v>-7.17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1"/>
      <c r="Z45" s="161"/>
      <c r="AA45" s="161"/>
      <c r="AB45" s="161"/>
      <c r="AC45" s="161"/>
      <c r="AD45" s="161"/>
      <c r="AE45" s="161"/>
      <c r="AF45" s="161"/>
      <c r="AG45" s="161" t="s">
        <v>133</v>
      </c>
      <c r="AH45" s="161">
        <v>0</v>
      </c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78">
        <v>10</v>
      </c>
      <c r="B46" s="179" t="s">
        <v>180</v>
      </c>
      <c r="C46" s="191" t="s">
        <v>181</v>
      </c>
      <c r="D46" s="180" t="s">
        <v>128</v>
      </c>
      <c r="E46" s="181">
        <v>1.71</v>
      </c>
      <c r="F46" s="182"/>
      <c r="G46" s="183">
        <f>ROUND(E46*F46,2)</f>
        <v>0</v>
      </c>
      <c r="H46" s="166">
        <v>147.57</v>
      </c>
      <c r="I46" s="166">
        <f>ROUND(E46*H46,2)</f>
        <v>252.34</v>
      </c>
      <c r="J46" s="166">
        <v>898.43</v>
      </c>
      <c r="K46" s="166">
        <f>ROUND(E46*J46,2)</f>
        <v>1536.32</v>
      </c>
      <c r="L46" s="166">
        <v>15</v>
      </c>
      <c r="M46" s="166">
        <f>G46*(1+L46/100)</f>
        <v>0</v>
      </c>
      <c r="N46" s="166">
        <v>5.8500000000000003E-2</v>
      </c>
      <c r="O46" s="166">
        <f>ROUND(E46*N46,2)</f>
        <v>0.1</v>
      </c>
      <c r="P46" s="166">
        <v>0</v>
      </c>
      <c r="Q46" s="166">
        <f>ROUND(E46*P46,2)</f>
        <v>0</v>
      </c>
      <c r="R46" s="166"/>
      <c r="S46" s="166" t="s">
        <v>129</v>
      </c>
      <c r="T46" s="166" t="s">
        <v>182</v>
      </c>
      <c r="U46" s="166">
        <v>1.86904</v>
      </c>
      <c r="V46" s="166">
        <f>ROUND(E46*U46,2)</f>
        <v>3.2</v>
      </c>
      <c r="W46" s="166"/>
      <c r="X46" s="166" t="s">
        <v>130</v>
      </c>
      <c r="Y46" s="161"/>
      <c r="Z46" s="161"/>
      <c r="AA46" s="161"/>
      <c r="AB46" s="161"/>
      <c r="AC46" s="161"/>
      <c r="AD46" s="161"/>
      <c r="AE46" s="161"/>
      <c r="AF46" s="161"/>
      <c r="AG46" s="161" t="s">
        <v>131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4"/>
      <c r="B47" s="165"/>
      <c r="C47" s="192" t="s">
        <v>183</v>
      </c>
      <c r="D47" s="167"/>
      <c r="E47" s="168">
        <v>0.21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1"/>
      <c r="Z47" s="161"/>
      <c r="AA47" s="161"/>
      <c r="AB47" s="161"/>
      <c r="AC47" s="161"/>
      <c r="AD47" s="161"/>
      <c r="AE47" s="161"/>
      <c r="AF47" s="161"/>
      <c r="AG47" s="161" t="s">
        <v>133</v>
      </c>
      <c r="AH47" s="161">
        <v>0</v>
      </c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4"/>
      <c r="B48" s="165"/>
      <c r="C48" s="192" t="s">
        <v>627</v>
      </c>
      <c r="D48" s="167"/>
      <c r="E48" s="168">
        <v>1.35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1"/>
      <c r="Z48" s="161"/>
      <c r="AA48" s="161"/>
      <c r="AB48" s="161"/>
      <c r="AC48" s="161"/>
      <c r="AD48" s="161"/>
      <c r="AE48" s="161"/>
      <c r="AF48" s="161"/>
      <c r="AG48" s="161" t="s">
        <v>133</v>
      </c>
      <c r="AH48" s="161">
        <v>0</v>
      </c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4"/>
      <c r="B49" s="165"/>
      <c r="C49" s="192" t="s">
        <v>185</v>
      </c>
      <c r="D49" s="167"/>
      <c r="E49" s="168">
        <v>0.15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1"/>
      <c r="Z49" s="161"/>
      <c r="AA49" s="161"/>
      <c r="AB49" s="161"/>
      <c r="AC49" s="161"/>
      <c r="AD49" s="161"/>
      <c r="AE49" s="161"/>
      <c r="AF49" s="161"/>
      <c r="AG49" s="161" t="s">
        <v>133</v>
      </c>
      <c r="AH49" s="161">
        <v>0</v>
      </c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84">
        <v>11</v>
      </c>
      <c r="B50" s="185" t="s">
        <v>192</v>
      </c>
      <c r="C50" s="193" t="s">
        <v>193</v>
      </c>
      <c r="D50" s="186" t="s">
        <v>137</v>
      </c>
      <c r="E50" s="187">
        <v>24</v>
      </c>
      <c r="F50" s="188"/>
      <c r="G50" s="189">
        <f>ROUND(E50*F50,2)</f>
        <v>0</v>
      </c>
      <c r="H50" s="166">
        <v>0</v>
      </c>
      <c r="I50" s="166">
        <f>ROUND(E50*H50,2)</f>
        <v>0</v>
      </c>
      <c r="J50" s="166">
        <v>65</v>
      </c>
      <c r="K50" s="166">
        <f>ROUND(E50*J50,2)</f>
        <v>1560</v>
      </c>
      <c r="L50" s="166">
        <v>15</v>
      </c>
      <c r="M50" s="166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6"/>
      <c r="S50" s="166" t="s">
        <v>194</v>
      </c>
      <c r="T50" s="166" t="s">
        <v>145</v>
      </c>
      <c r="U50" s="166">
        <v>9.4E-2</v>
      </c>
      <c r="V50" s="166">
        <f>ROUND(E50*U50,2)</f>
        <v>2.2599999999999998</v>
      </c>
      <c r="W50" s="166"/>
      <c r="X50" s="166" t="s">
        <v>130</v>
      </c>
      <c r="Y50" s="161"/>
      <c r="Z50" s="161"/>
      <c r="AA50" s="161"/>
      <c r="AB50" s="161"/>
      <c r="AC50" s="161"/>
      <c r="AD50" s="161"/>
      <c r="AE50" s="161"/>
      <c r="AF50" s="161"/>
      <c r="AG50" s="161" t="s">
        <v>131</v>
      </c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1" x14ac:dyDescent="0.2">
      <c r="A51" s="178">
        <v>12</v>
      </c>
      <c r="B51" s="179" t="s">
        <v>195</v>
      </c>
      <c r="C51" s="191" t="s">
        <v>196</v>
      </c>
      <c r="D51" s="180" t="s">
        <v>128</v>
      </c>
      <c r="E51" s="181">
        <v>12.42</v>
      </c>
      <c r="F51" s="182"/>
      <c r="G51" s="183">
        <f>ROUND(E51*F51,2)</f>
        <v>0</v>
      </c>
      <c r="H51" s="166">
        <v>0</v>
      </c>
      <c r="I51" s="166">
        <f>ROUND(E51*H51,2)</f>
        <v>0</v>
      </c>
      <c r="J51" s="166">
        <v>46.6</v>
      </c>
      <c r="K51" s="166">
        <f>ROUND(E51*J51,2)</f>
        <v>578.77</v>
      </c>
      <c r="L51" s="166">
        <v>15</v>
      </c>
      <c r="M51" s="166">
        <f>G51*(1+L51/100)</f>
        <v>0</v>
      </c>
      <c r="N51" s="166">
        <v>4.0000000000000003E-5</v>
      </c>
      <c r="O51" s="166">
        <f>ROUND(E51*N51,2)</f>
        <v>0</v>
      </c>
      <c r="P51" s="166">
        <v>0</v>
      </c>
      <c r="Q51" s="166">
        <f>ROUND(E51*P51,2)</f>
        <v>0</v>
      </c>
      <c r="R51" s="166"/>
      <c r="S51" s="166" t="s">
        <v>129</v>
      </c>
      <c r="T51" s="166" t="s">
        <v>182</v>
      </c>
      <c r="U51" s="166">
        <v>0</v>
      </c>
      <c r="V51" s="166">
        <f>ROUND(E51*U51,2)</f>
        <v>0</v>
      </c>
      <c r="W51" s="166"/>
      <c r="X51" s="166" t="s">
        <v>197</v>
      </c>
      <c r="Y51" s="161"/>
      <c r="Z51" s="161"/>
      <c r="AA51" s="161"/>
      <c r="AB51" s="161"/>
      <c r="AC51" s="161"/>
      <c r="AD51" s="161"/>
      <c r="AE51" s="161"/>
      <c r="AF51" s="161"/>
      <c r="AG51" s="161" t="s">
        <v>198</v>
      </c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">
      <c r="A52" s="164"/>
      <c r="B52" s="165"/>
      <c r="C52" s="192" t="s">
        <v>604</v>
      </c>
      <c r="D52" s="167"/>
      <c r="E52" s="168">
        <v>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1"/>
      <c r="Z52" s="161"/>
      <c r="AA52" s="161"/>
      <c r="AB52" s="161"/>
      <c r="AC52" s="161"/>
      <c r="AD52" s="161"/>
      <c r="AE52" s="161"/>
      <c r="AF52" s="161"/>
      <c r="AG52" s="161" t="s">
        <v>133</v>
      </c>
      <c r="AH52" s="161">
        <v>0</v>
      </c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64"/>
      <c r="B53" s="165"/>
      <c r="C53" s="192" t="s">
        <v>628</v>
      </c>
      <c r="D53" s="167"/>
      <c r="E53" s="168">
        <v>2.25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1"/>
      <c r="Z53" s="161"/>
      <c r="AA53" s="161"/>
      <c r="AB53" s="161"/>
      <c r="AC53" s="161"/>
      <c r="AD53" s="161"/>
      <c r="AE53" s="161"/>
      <c r="AF53" s="161"/>
      <c r="AG53" s="161" t="s">
        <v>133</v>
      </c>
      <c r="AH53" s="161">
        <v>0</v>
      </c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64"/>
      <c r="B54" s="165"/>
      <c r="C54" s="192" t="s">
        <v>629</v>
      </c>
      <c r="D54" s="167"/>
      <c r="E54" s="168">
        <v>7.17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1"/>
      <c r="Z54" s="161"/>
      <c r="AA54" s="161"/>
      <c r="AB54" s="161"/>
      <c r="AC54" s="161"/>
      <c r="AD54" s="161"/>
      <c r="AE54" s="161"/>
      <c r="AF54" s="161"/>
      <c r="AG54" s="161" t="s">
        <v>133</v>
      </c>
      <c r="AH54" s="161">
        <v>0</v>
      </c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x14ac:dyDescent="0.2">
      <c r="A55" s="172" t="s">
        <v>124</v>
      </c>
      <c r="B55" s="173" t="s">
        <v>52</v>
      </c>
      <c r="C55" s="190" t="s">
        <v>53</v>
      </c>
      <c r="D55" s="174"/>
      <c r="E55" s="175"/>
      <c r="F55" s="176"/>
      <c r="G55" s="177">
        <f>SUMIF(AG56:AG61,"&lt;&gt;NOR",G56:G61)</f>
        <v>0</v>
      </c>
      <c r="H55" s="171"/>
      <c r="I55" s="171">
        <f>SUM(I56:I61)</f>
        <v>2493.04</v>
      </c>
      <c r="J55" s="171"/>
      <c r="K55" s="171">
        <f>SUM(K56:K61)</f>
        <v>1602.5600000000002</v>
      </c>
      <c r="L55" s="171"/>
      <c r="M55" s="171">
        <f>SUM(M56:M61)</f>
        <v>0</v>
      </c>
      <c r="N55" s="171"/>
      <c r="O55" s="171">
        <f>SUM(O56:O61)</f>
        <v>0.32</v>
      </c>
      <c r="P55" s="171"/>
      <c r="Q55" s="171">
        <f>SUM(Q56:Q61)</f>
        <v>0</v>
      </c>
      <c r="R55" s="171"/>
      <c r="S55" s="171"/>
      <c r="T55" s="171"/>
      <c r="U55" s="171"/>
      <c r="V55" s="171">
        <f>SUM(V56:V61)</f>
        <v>3.4299999999999997</v>
      </c>
      <c r="W55" s="171"/>
      <c r="X55" s="171"/>
      <c r="AG55" t="s">
        <v>125</v>
      </c>
    </row>
    <row r="56" spans="1:60" outlineLevel="1" x14ac:dyDescent="0.2">
      <c r="A56" s="178">
        <v>13</v>
      </c>
      <c r="B56" s="179" t="s">
        <v>201</v>
      </c>
      <c r="C56" s="191" t="s">
        <v>202</v>
      </c>
      <c r="D56" s="180" t="s">
        <v>203</v>
      </c>
      <c r="E56" s="181">
        <v>8.1000000000000003E-2</v>
      </c>
      <c r="F56" s="182"/>
      <c r="G56" s="183">
        <f>ROUND(E56*F56,2)</f>
        <v>0</v>
      </c>
      <c r="H56" s="166">
        <v>1978.6</v>
      </c>
      <c r="I56" s="166">
        <f>ROUND(E56*H56,2)</f>
        <v>160.27000000000001</v>
      </c>
      <c r="J56" s="166">
        <v>2001.4</v>
      </c>
      <c r="K56" s="166">
        <f>ROUND(E56*J56,2)</f>
        <v>162.11000000000001</v>
      </c>
      <c r="L56" s="166">
        <v>15</v>
      </c>
      <c r="M56" s="166">
        <f>G56*(1+L56/100)</f>
        <v>0</v>
      </c>
      <c r="N56" s="166">
        <v>2.5</v>
      </c>
      <c r="O56" s="166">
        <f>ROUND(E56*N56,2)</f>
        <v>0.2</v>
      </c>
      <c r="P56" s="166">
        <v>0</v>
      </c>
      <c r="Q56" s="166">
        <f>ROUND(E56*P56,2)</f>
        <v>0</v>
      </c>
      <c r="R56" s="166"/>
      <c r="S56" s="166" t="s">
        <v>129</v>
      </c>
      <c r="T56" s="166" t="s">
        <v>129</v>
      </c>
      <c r="U56" s="166">
        <v>4.66</v>
      </c>
      <c r="V56" s="166">
        <f>ROUND(E56*U56,2)</f>
        <v>0.38</v>
      </c>
      <c r="W56" s="166"/>
      <c r="X56" s="166" t="s">
        <v>130</v>
      </c>
      <c r="Y56" s="161"/>
      <c r="Z56" s="161"/>
      <c r="AA56" s="161"/>
      <c r="AB56" s="161"/>
      <c r="AC56" s="161"/>
      <c r="AD56" s="161"/>
      <c r="AE56" s="161"/>
      <c r="AF56" s="161"/>
      <c r="AG56" s="161" t="s">
        <v>131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1" x14ac:dyDescent="0.2">
      <c r="A57" s="164"/>
      <c r="B57" s="165"/>
      <c r="C57" s="192" t="s">
        <v>204</v>
      </c>
      <c r="D57" s="167"/>
      <c r="E57" s="168">
        <v>8.1000000000000003E-2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1"/>
      <c r="Z57" s="161"/>
      <c r="AA57" s="161"/>
      <c r="AB57" s="161"/>
      <c r="AC57" s="161"/>
      <c r="AD57" s="161"/>
      <c r="AE57" s="161"/>
      <c r="AF57" s="161"/>
      <c r="AG57" s="161" t="s">
        <v>133</v>
      </c>
      <c r="AH57" s="161">
        <v>0</v>
      </c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78">
        <v>14</v>
      </c>
      <c r="B58" s="179" t="s">
        <v>188</v>
      </c>
      <c r="C58" s="191" t="s">
        <v>189</v>
      </c>
      <c r="D58" s="180" t="s">
        <v>128</v>
      </c>
      <c r="E58" s="181">
        <v>6.6</v>
      </c>
      <c r="F58" s="182"/>
      <c r="G58" s="183">
        <f>ROUND(E58*F58,2)</f>
        <v>0</v>
      </c>
      <c r="H58" s="166">
        <v>41.83</v>
      </c>
      <c r="I58" s="166">
        <f>ROUND(E58*H58,2)</f>
        <v>276.08</v>
      </c>
      <c r="J58" s="166">
        <v>41.37</v>
      </c>
      <c r="K58" s="166">
        <f>ROUND(E58*J58,2)</f>
        <v>273.04000000000002</v>
      </c>
      <c r="L58" s="166">
        <v>15</v>
      </c>
      <c r="M58" s="166">
        <f>G58*(1+L58/100)</f>
        <v>0</v>
      </c>
      <c r="N58" s="166">
        <v>2.5999999999999998E-4</v>
      </c>
      <c r="O58" s="166">
        <f>ROUND(E58*N58,2)</f>
        <v>0</v>
      </c>
      <c r="P58" s="166">
        <v>0</v>
      </c>
      <c r="Q58" s="166">
        <f>ROUND(E58*P58,2)</f>
        <v>0</v>
      </c>
      <c r="R58" s="166"/>
      <c r="S58" s="166" t="s">
        <v>129</v>
      </c>
      <c r="T58" s="166" t="s">
        <v>129</v>
      </c>
      <c r="U58" s="166">
        <v>0.09</v>
      </c>
      <c r="V58" s="166">
        <f>ROUND(E58*U58,2)</f>
        <v>0.59</v>
      </c>
      <c r="W58" s="166"/>
      <c r="X58" s="166" t="s">
        <v>130</v>
      </c>
      <c r="Y58" s="161"/>
      <c r="Z58" s="161"/>
      <c r="AA58" s="161"/>
      <c r="AB58" s="161"/>
      <c r="AC58" s="161"/>
      <c r="AD58" s="161"/>
      <c r="AE58" s="161"/>
      <c r="AF58" s="161"/>
      <c r="AG58" s="161" t="s">
        <v>131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64"/>
      <c r="B59" s="165"/>
      <c r="C59" s="192" t="s">
        <v>610</v>
      </c>
      <c r="D59" s="167"/>
      <c r="E59" s="168">
        <v>6.6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1"/>
      <c r="Z59" s="161"/>
      <c r="AA59" s="161"/>
      <c r="AB59" s="161"/>
      <c r="AC59" s="161"/>
      <c r="AD59" s="161"/>
      <c r="AE59" s="161"/>
      <c r="AF59" s="161"/>
      <c r="AG59" s="161" t="s">
        <v>133</v>
      </c>
      <c r="AH59" s="161">
        <v>0</v>
      </c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">
      <c r="A60" s="178">
        <v>15</v>
      </c>
      <c r="B60" s="179" t="s">
        <v>205</v>
      </c>
      <c r="C60" s="191" t="s">
        <v>206</v>
      </c>
      <c r="D60" s="180" t="s">
        <v>128</v>
      </c>
      <c r="E60" s="181">
        <v>6.6</v>
      </c>
      <c r="F60" s="182"/>
      <c r="G60" s="183">
        <f>ROUND(E60*F60,2)</f>
        <v>0</v>
      </c>
      <c r="H60" s="166">
        <v>311.62</v>
      </c>
      <c r="I60" s="166">
        <f>ROUND(E60*H60,2)</f>
        <v>2056.69</v>
      </c>
      <c r="J60" s="166">
        <v>176.88</v>
      </c>
      <c r="K60" s="166">
        <f>ROUND(E60*J60,2)</f>
        <v>1167.4100000000001</v>
      </c>
      <c r="L60" s="166">
        <v>15</v>
      </c>
      <c r="M60" s="166">
        <f>G60*(1+L60/100)</f>
        <v>0</v>
      </c>
      <c r="N60" s="166">
        <v>1.806E-2</v>
      </c>
      <c r="O60" s="166">
        <f>ROUND(E60*N60,2)</f>
        <v>0.12</v>
      </c>
      <c r="P60" s="166">
        <v>0</v>
      </c>
      <c r="Q60" s="166">
        <f>ROUND(E60*P60,2)</f>
        <v>0</v>
      </c>
      <c r="R60" s="166"/>
      <c r="S60" s="166" t="s">
        <v>129</v>
      </c>
      <c r="T60" s="166" t="s">
        <v>129</v>
      </c>
      <c r="U60" s="166">
        <v>0.372</v>
      </c>
      <c r="V60" s="166">
        <f>ROUND(E60*U60,2)</f>
        <v>2.46</v>
      </c>
      <c r="W60" s="166"/>
      <c r="X60" s="166" t="s">
        <v>130</v>
      </c>
      <c r="Y60" s="161"/>
      <c r="Z60" s="161"/>
      <c r="AA60" s="161"/>
      <c r="AB60" s="161"/>
      <c r="AC60" s="161"/>
      <c r="AD60" s="161"/>
      <c r="AE60" s="161"/>
      <c r="AF60" s="161"/>
      <c r="AG60" s="161" t="s">
        <v>131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64"/>
      <c r="B61" s="165"/>
      <c r="C61" s="192" t="s">
        <v>610</v>
      </c>
      <c r="D61" s="167"/>
      <c r="E61" s="168">
        <v>6.6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1"/>
      <c r="Z61" s="161"/>
      <c r="AA61" s="161"/>
      <c r="AB61" s="161"/>
      <c r="AC61" s="161"/>
      <c r="AD61" s="161"/>
      <c r="AE61" s="161"/>
      <c r="AF61" s="161"/>
      <c r="AG61" s="161" t="s">
        <v>133</v>
      </c>
      <c r="AH61" s="161">
        <v>0</v>
      </c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ht="25.5" x14ac:dyDescent="0.2">
      <c r="A62" s="172" t="s">
        <v>124</v>
      </c>
      <c r="B62" s="173" t="s">
        <v>54</v>
      </c>
      <c r="C62" s="190" t="s">
        <v>55</v>
      </c>
      <c r="D62" s="174"/>
      <c r="E62" s="175"/>
      <c r="F62" s="176"/>
      <c r="G62" s="177">
        <f>SUMIF(AG63:AG68,"&lt;&gt;NOR",G63:G68)</f>
        <v>0</v>
      </c>
      <c r="H62" s="171"/>
      <c r="I62" s="171">
        <f>SUM(I63:I68)</f>
        <v>84.75</v>
      </c>
      <c r="J62" s="171"/>
      <c r="K62" s="171">
        <f>SUM(K63:K68)</f>
        <v>6711.46</v>
      </c>
      <c r="L62" s="171"/>
      <c r="M62" s="171">
        <f>SUM(M63:M68)</f>
        <v>0</v>
      </c>
      <c r="N62" s="171"/>
      <c r="O62" s="171">
        <f>SUM(O63:O68)</f>
        <v>0</v>
      </c>
      <c r="P62" s="171"/>
      <c r="Q62" s="171">
        <f>SUM(Q63:Q68)</f>
        <v>0</v>
      </c>
      <c r="R62" s="171"/>
      <c r="S62" s="171"/>
      <c r="T62" s="171"/>
      <c r="U62" s="171"/>
      <c r="V62" s="171">
        <f>SUM(V63:V68)</f>
        <v>16.95</v>
      </c>
      <c r="W62" s="171"/>
      <c r="X62" s="171"/>
      <c r="AG62" t="s">
        <v>125</v>
      </c>
    </row>
    <row r="63" spans="1:60" outlineLevel="1" x14ac:dyDescent="0.2">
      <c r="A63" s="178">
        <v>16</v>
      </c>
      <c r="B63" s="179" t="s">
        <v>207</v>
      </c>
      <c r="C63" s="191" t="s">
        <v>208</v>
      </c>
      <c r="D63" s="180" t="s">
        <v>128</v>
      </c>
      <c r="E63" s="181">
        <v>55.03</v>
      </c>
      <c r="F63" s="182"/>
      <c r="G63" s="183">
        <f>ROUND(E63*F63,2)</f>
        <v>0</v>
      </c>
      <c r="H63" s="166">
        <v>1.54</v>
      </c>
      <c r="I63" s="166">
        <f>ROUND(E63*H63,2)</f>
        <v>84.75</v>
      </c>
      <c r="J63" s="166">
        <v>121.96</v>
      </c>
      <c r="K63" s="166">
        <f>ROUND(E63*J63,2)</f>
        <v>6711.46</v>
      </c>
      <c r="L63" s="166">
        <v>15</v>
      </c>
      <c r="M63" s="166">
        <f>G63*(1+L63/100)</f>
        <v>0</v>
      </c>
      <c r="N63" s="166">
        <v>4.0000000000000003E-5</v>
      </c>
      <c r="O63" s="166">
        <f>ROUND(E63*N63,2)</f>
        <v>0</v>
      </c>
      <c r="P63" s="166">
        <v>0</v>
      </c>
      <c r="Q63" s="166">
        <f>ROUND(E63*P63,2)</f>
        <v>0</v>
      </c>
      <c r="R63" s="166"/>
      <c r="S63" s="166" t="s">
        <v>129</v>
      </c>
      <c r="T63" s="166" t="s">
        <v>129</v>
      </c>
      <c r="U63" s="166">
        <v>0.308</v>
      </c>
      <c r="V63" s="166">
        <f>ROUND(E63*U63,2)</f>
        <v>16.95</v>
      </c>
      <c r="W63" s="166"/>
      <c r="X63" s="166" t="s">
        <v>130</v>
      </c>
      <c r="Y63" s="161"/>
      <c r="Z63" s="161"/>
      <c r="AA63" s="161"/>
      <c r="AB63" s="161"/>
      <c r="AC63" s="161"/>
      <c r="AD63" s="161"/>
      <c r="AE63" s="161"/>
      <c r="AF63" s="161"/>
      <c r="AG63" s="161" t="s">
        <v>131</v>
      </c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1" x14ac:dyDescent="0.2">
      <c r="A64" s="164"/>
      <c r="B64" s="165"/>
      <c r="C64" s="192" t="s">
        <v>630</v>
      </c>
      <c r="D64" s="167"/>
      <c r="E64" s="168">
        <v>5.6</v>
      </c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1"/>
      <c r="Z64" s="161"/>
      <c r="AA64" s="161"/>
      <c r="AB64" s="161"/>
      <c r="AC64" s="161"/>
      <c r="AD64" s="161"/>
      <c r="AE64" s="161"/>
      <c r="AF64" s="161"/>
      <c r="AG64" s="161" t="s">
        <v>133</v>
      </c>
      <c r="AH64" s="161">
        <v>0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64"/>
      <c r="B65" s="165"/>
      <c r="C65" s="192" t="s">
        <v>609</v>
      </c>
      <c r="D65" s="167"/>
      <c r="E65" s="168">
        <v>8.91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1"/>
      <c r="Z65" s="161"/>
      <c r="AA65" s="161"/>
      <c r="AB65" s="161"/>
      <c r="AC65" s="161"/>
      <c r="AD65" s="161"/>
      <c r="AE65" s="161"/>
      <c r="AF65" s="161"/>
      <c r="AG65" s="161" t="s">
        <v>133</v>
      </c>
      <c r="AH65" s="161">
        <v>0</v>
      </c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64"/>
      <c r="B66" s="165"/>
      <c r="C66" s="192" t="s">
        <v>610</v>
      </c>
      <c r="D66" s="167"/>
      <c r="E66" s="168">
        <v>6.6</v>
      </c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1"/>
      <c r="Z66" s="161"/>
      <c r="AA66" s="161"/>
      <c r="AB66" s="161"/>
      <c r="AC66" s="161"/>
      <c r="AD66" s="161"/>
      <c r="AE66" s="161"/>
      <c r="AF66" s="161"/>
      <c r="AG66" s="161" t="s">
        <v>133</v>
      </c>
      <c r="AH66" s="161">
        <v>0</v>
      </c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64"/>
      <c r="B67" s="165"/>
      <c r="C67" s="192" t="s">
        <v>611</v>
      </c>
      <c r="D67" s="167"/>
      <c r="E67" s="168">
        <v>13.92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1"/>
      <c r="Z67" s="161"/>
      <c r="AA67" s="161"/>
      <c r="AB67" s="161"/>
      <c r="AC67" s="161"/>
      <c r="AD67" s="161"/>
      <c r="AE67" s="161"/>
      <c r="AF67" s="161"/>
      <c r="AG67" s="161" t="s">
        <v>133</v>
      </c>
      <c r="AH67" s="161">
        <v>0</v>
      </c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1" x14ac:dyDescent="0.2">
      <c r="A68" s="164"/>
      <c r="B68" s="165"/>
      <c r="C68" s="192" t="s">
        <v>612</v>
      </c>
      <c r="D68" s="167"/>
      <c r="E68" s="168">
        <v>20</v>
      </c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1"/>
      <c r="Z68" s="161"/>
      <c r="AA68" s="161"/>
      <c r="AB68" s="161"/>
      <c r="AC68" s="161"/>
      <c r="AD68" s="161"/>
      <c r="AE68" s="161"/>
      <c r="AF68" s="161"/>
      <c r="AG68" s="161" t="s">
        <v>133</v>
      </c>
      <c r="AH68" s="161">
        <v>0</v>
      </c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x14ac:dyDescent="0.2">
      <c r="A69" s="172" t="s">
        <v>124</v>
      </c>
      <c r="B69" s="173" t="s">
        <v>56</v>
      </c>
      <c r="C69" s="190" t="s">
        <v>57</v>
      </c>
      <c r="D69" s="174"/>
      <c r="E69" s="175"/>
      <c r="F69" s="176"/>
      <c r="G69" s="177">
        <f>SUMIF(AG70:AG102,"&lt;&gt;NOR",G70:G102)</f>
        <v>0</v>
      </c>
      <c r="H69" s="171"/>
      <c r="I69" s="171">
        <f>SUM(I70:I102)</f>
        <v>1252.4700000000003</v>
      </c>
      <c r="J69" s="171"/>
      <c r="K69" s="171">
        <f>SUM(K70:K102)</f>
        <v>15693.91</v>
      </c>
      <c r="L69" s="171"/>
      <c r="M69" s="171">
        <f>SUM(M70:M102)</f>
        <v>0</v>
      </c>
      <c r="N69" s="171"/>
      <c r="O69" s="171">
        <f>SUM(O70:O102)</f>
        <v>0.04</v>
      </c>
      <c r="P69" s="171"/>
      <c r="Q69" s="171">
        <f>SUM(Q70:Q102)</f>
        <v>2.4000000000000004</v>
      </c>
      <c r="R69" s="171"/>
      <c r="S69" s="171"/>
      <c r="T69" s="171"/>
      <c r="U69" s="171"/>
      <c r="V69" s="171">
        <f>SUM(V70:V102)</f>
        <v>28.64</v>
      </c>
      <c r="W69" s="171"/>
      <c r="X69" s="171"/>
      <c r="AG69" t="s">
        <v>125</v>
      </c>
    </row>
    <row r="70" spans="1:60" outlineLevel="1" x14ac:dyDescent="0.2">
      <c r="A70" s="178">
        <v>17</v>
      </c>
      <c r="B70" s="179" t="s">
        <v>210</v>
      </c>
      <c r="C70" s="191" t="s">
        <v>211</v>
      </c>
      <c r="D70" s="180" t="s">
        <v>128</v>
      </c>
      <c r="E70" s="181">
        <v>6.6</v>
      </c>
      <c r="F70" s="182"/>
      <c r="G70" s="183">
        <f>ROUND(E70*F70,2)</f>
        <v>0</v>
      </c>
      <c r="H70" s="166">
        <v>0</v>
      </c>
      <c r="I70" s="166">
        <f>ROUND(E70*H70,2)</f>
        <v>0</v>
      </c>
      <c r="J70" s="166">
        <v>59.5</v>
      </c>
      <c r="K70" s="166">
        <f>ROUND(E70*J70,2)</f>
        <v>392.7</v>
      </c>
      <c r="L70" s="166">
        <v>15</v>
      </c>
      <c r="M70" s="166">
        <f>G70*(1+L70/100)</f>
        <v>0</v>
      </c>
      <c r="N70" s="166">
        <v>0</v>
      </c>
      <c r="O70" s="166">
        <f>ROUND(E70*N70,2)</f>
        <v>0</v>
      </c>
      <c r="P70" s="166">
        <v>1.75E-3</v>
      </c>
      <c r="Q70" s="166">
        <f>ROUND(E70*P70,2)</f>
        <v>0.01</v>
      </c>
      <c r="R70" s="166"/>
      <c r="S70" s="166" t="s">
        <v>129</v>
      </c>
      <c r="T70" s="166" t="s">
        <v>129</v>
      </c>
      <c r="U70" s="166">
        <v>0.16500000000000001</v>
      </c>
      <c r="V70" s="166">
        <f>ROUND(E70*U70,2)</f>
        <v>1.0900000000000001</v>
      </c>
      <c r="W70" s="166"/>
      <c r="X70" s="166" t="s">
        <v>130</v>
      </c>
      <c r="Y70" s="161"/>
      <c r="Z70" s="161"/>
      <c r="AA70" s="161"/>
      <c r="AB70" s="161"/>
      <c r="AC70" s="161"/>
      <c r="AD70" s="161"/>
      <c r="AE70" s="161"/>
      <c r="AF70" s="161"/>
      <c r="AG70" s="161" t="s">
        <v>131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outlineLevel="1" x14ac:dyDescent="0.2">
      <c r="A71" s="164"/>
      <c r="B71" s="165"/>
      <c r="C71" s="192" t="s">
        <v>610</v>
      </c>
      <c r="D71" s="167"/>
      <c r="E71" s="168">
        <v>6.6</v>
      </c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1"/>
      <c r="Z71" s="161"/>
      <c r="AA71" s="161"/>
      <c r="AB71" s="161"/>
      <c r="AC71" s="161"/>
      <c r="AD71" s="161"/>
      <c r="AE71" s="161"/>
      <c r="AF71" s="161"/>
      <c r="AG71" s="161" t="s">
        <v>133</v>
      </c>
      <c r="AH71" s="161">
        <v>0</v>
      </c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78">
        <v>18</v>
      </c>
      <c r="B72" s="179" t="s">
        <v>212</v>
      </c>
      <c r="C72" s="191" t="s">
        <v>213</v>
      </c>
      <c r="D72" s="180" t="s">
        <v>128</v>
      </c>
      <c r="E72" s="181">
        <v>6.6</v>
      </c>
      <c r="F72" s="182"/>
      <c r="G72" s="183">
        <f>ROUND(E72*F72,2)</f>
        <v>0</v>
      </c>
      <c r="H72" s="166">
        <v>0</v>
      </c>
      <c r="I72" s="166">
        <f>ROUND(E72*H72,2)</f>
        <v>0</v>
      </c>
      <c r="J72" s="166">
        <v>64.7</v>
      </c>
      <c r="K72" s="166">
        <f>ROUND(E72*J72,2)</f>
        <v>427.02</v>
      </c>
      <c r="L72" s="166">
        <v>15</v>
      </c>
      <c r="M72" s="166">
        <f>G72*(1+L72/100)</f>
        <v>0</v>
      </c>
      <c r="N72" s="166">
        <v>0</v>
      </c>
      <c r="O72" s="166">
        <f>ROUND(E72*N72,2)</f>
        <v>0</v>
      </c>
      <c r="P72" s="166">
        <v>0.02</v>
      </c>
      <c r="Q72" s="166">
        <f>ROUND(E72*P72,2)</f>
        <v>0.13</v>
      </c>
      <c r="R72" s="166"/>
      <c r="S72" s="166" t="s">
        <v>129</v>
      </c>
      <c r="T72" s="166" t="s">
        <v>182</v>
      </c>
      <c r="U72" s="166">
        <v>0.14699999999999999</v>
      </c>
      <c r="V72" s="166">
        <f>ROUND(E72*U72,2)</f>
        <v>0.97</v>
      </c>
      <c r="W72" s="166"/>
      <c r="X72" s="166" t="s">
        <v>130</v>
      </c>
      <c r="Y72" s="161"/>
      <c r="Z72" s="161"/>
      <c r="AA72" s="161"/>
      <c r="AB72" s="161"/>
      <c r="AC72" s="161"/>
      <c r="AD72" s="161"/>
      <c r="AE72" s="161"/>
      <c r="AF72" s="161"/>
      <c r="AG72" s="161" t="s">
        <v>131</v>
      </c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">
      <c r="A73" s="164"/>
      <c r="B73" s="165"/>
      <c r="C73" s="192" t="s">
        <v>610</v>
      </c>
      <c r="D73" s="167"/>
      <c r="E73" s="168">
        <v>6.6</v>
      </c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1"/>
      <c r="Z73" s="161"/>
      <c r="AA73" s="161"/>
      <c r="AB73" s="161"/>
      <c r="AC73" s="161"/>
      <c r="AD73" s="161"/>
      <c r="AE73" s="161"/>
      <c r="AF73" s="161"/>
      <c r="AG73" s="161" t="s">
        <v>133</v>
      </c>
      <c r="AH73" s="161">
        <v>0</v>
      </c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84">
        <v>19</v>
      </c>
      <c r="B74" s="185" t="s">
        <v>214</v>
      </c>
      <c r="C74" s="193" t="s">
        <v>215</v>
      </c>
      <c r="D74" s="186" t="s">
        <v>137</v>
      </c>
      <c r="E74" s="187">
        <v>3</v>
      </c>
      <c r="F74" s="188"/>
      <c r="G74" s="189">
        <f>ROUND(E74*F74,2)</f>
        <v>0</v>
      </c>
      <c r="H74" s="166">
        <v>11.3</v>
      </c>
      <c r="I74" s="166">
        <f>ROUND(E74*H74,2)</f>
        <v>33.9</v>
      </c>
      <c r="J74" s="166">
        <v>95.2</v>
      </c>
      <c r="K74" s="166">
        <f>ROUND(E74*J74,2)</f>
        <v>285.60000000000002</v>
      </c>
      <c r="L74" s="166">
        <v>15</v>
      </c>
      <c r="M74" s="166">
        <f>G74*(1+L74/100)</f>
        <v>0</v>
      </c>
      <c r="N74" s="166">
        <v>4.8999999999999998E-4</v>
      </c>
      <c r="O74" s="166">
        <f>ROUND(E74*N74,2)</f>
        <v>0</v>
      </c>
      <c r="P74" s="166">
        <v>6.0000000000000001E-3</v>
      </c>
      <c r="Q74" s="166">
        <f>ROUND(E74*P74,2)</f>
        <v>0.02</v>
      </c>
      <c r="R74" s="166"/>
      <c r="S74" s="166" t="s">
        <v>129</v>
      </c>
      <c r="T74" s="166" t="s">
        <v>182</v>
      </c>
      <c r="U74" s="166">
        <v>0.27400000000000002</v>
      </c>
      <c r="V74" s="166">
        <f>ROUND(E74*U74,2)</f>
        <v>0.82</v>
      </c>
      <c r="W74" s="166"/>
      <c r="X74" s="166" t="s">
        <v>130</v>
      </c>
      <c r="Y74" s="161"/>
      <c r="Z74" s="161"/>
      <c r="AA74" s="161"/>
      <c r="AB74" s="161"/>
      <c r="AC74" s="161"/>
      <c r="AD74" s="161"/>
      <c r="AE74" s="161"/>
      <c r="AF74" s="161"/>
      <c r="AG74" s="161" t="s">
        <v>131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84">
        <v>20</v>
      </c>
      <c r="B75" s="185" t="s">
        <v>216</v>
      </c>
      <c r="C75" s="193" t="s">
        <v>217</v>
      </c>
      <c r="D75" s="186" t="s">
        <v>137</v>
      </c>
      <c r="E75" s="187">
        <v>1.5</v>
      </c>
      <c r="F75" s="188"/>
      <c r="G75" s="189">
        <f>ROUND(E75*F75,2)</f>
        <v>0</v>
      </c>
      <c r="H75" s="166">
        <v>13.06</v>
      </c>
      <c r="I75" s="166">
        <f>ROUND(E75*H75,2)</f>
        <v>19.59</v>
      </c>
      <c r="J75" s="166">
        <v>151.94</v>
      </c>
      <c r="K75" s="166">
        <f>ROUND(E75*J75,2)</f>
        <v>227.91</v>
      </c>
      <c r="L75" s="166">
        <v>15</v>
      </c>
      <c r="M75" s="166">
        <f>G75*(1+L75/100)</f>
        <v>0</v>
      </c>
      <c r="N75" s="166">
        <v>4.8999999999999998E-4</v>
      </c>
      <c r="O75" s="166">
        <f>ROUND(E75*N75,2)</f>
        <v>0</v>
      </c>
      <c r="P75" s="166">
        <v>2.7E-2</v>
      </c>
      <c r="Q75" s="166">
        <f>ROUND(E75*P75,2)</f>
        <v>0.04</v>
      </c>
      <c r="R75" s="166"/>
      <c r="S75" s="166" t="s">
        <v>129</v>
      </c>
      <c r="T75" s="166" t="s">
        <v>129</v>
      </c>
      <c r="U75" s="166">
        <v>0.42199999999999999</v>
      </c>
      <c r="V75" s="166">
        <f>ROUND(E75*U75,2)</f>
        <v>0.63</v>
      </c>
      <c r="W75" s="166"/>
      <c r="X75" s="166" t="s">
        <v>130</v>
      </c>
      <c r="Y75" s="161"/>
      <c r="Z75" s="161"/>
      <c r="AA75" s="161"/>
      <c r="AB75" s="161"/>
      <c r="AC75" s="161"/>
      <c r="AD75" s="161"/>
      <c r="AE75" s="161"/>
      <c r="AF75" s="161"/>
      <c r="AG75" s="161" t="s">
        <v>131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outlineLevel="1" x14ac:dyDescent="0.2">
      <c r="A76" s="184">
        <v>21</v>
      </c>
      <c r="B76" s="185" t="s">
        <v>218</v>
      </c>
      <c r="C76" s="193" t="s">
        <v>219</v>
      </c>
      <c r="D76" s="186" t="s">
        <v>137</v>
      </c>
      <c r="E76" s="187">
        <v>45</v>
      </c>
      <c r="F76" s="188"/>
      <c r="G76" s="189">
        <f>ROUND(E76*F76,2)</f>
        <v>0</v>
      </c>
      <c r="H76" s="166">
        <v>13.02</v>
      </c>
      <c r="I76" s="166">
        <f>ROUND(E76*H76,2)</f>
        <v>585.9</v>
      </c>
      <c r="J76" s="166">
        <v>97.48</v>
      </c>
      <c r="K76" s="166">
        <f>ROUND(E76*J76,2)</f>
        <v>4386.6000000000004</v>
      </c>
      <c r="L76" s="166">
        <v>15</v>
      </c>
      <c r="M76" s="166">
        <f>G76*(1+L76/100)</f>
        <v>0</v>
      </c>
      <c r="N76" s="166">
        <v>0</v>
      </c>
      <c r="O76" s="166">
        <f>ROUND(E76*N76,2)</f>
        <v>0</v>
      </c>
      <c r="P76" s="166">
        <v>2.16E-3</v>
      </c>
      <c r="Q76" s="166">
        <f>ROUND(E76*P76,2)</f>
        <v>0.1</v>
      </c>
      <c r="R76" s="166"/>
      <c r="S76" s="166" t="s">
        <v>129</v>
      </c>
      <c r="T76" s="166" t="s">
        <v>182</v>
      </c>
      <c r="U76" s="166">
        <v>0.26500000000000001</v>
      </c>
      <c r="V76" s="166">
        <f>ROUND(E76*U76,2)</f>
        <v>11.93</v>
      </c>
      <c r="W76" s="166"/>
      <c r="X76" s="166" t="s">
        <v>130</v>
      </c>
      <c r="Y76" s="161"/>
      <c r="Z76" s="161"/>
      <c r="AA76" s="161"/>
      <c r="AB76" s="161"/>
      <c r="AC76" s="161"/>
      <c r="AD76" s="161"/>
      <c r="AE76" s="161"/>
      <c r="AF76" s="161"/>
      <c r="AG76" s="161" t="s">
        <v>131</v>
      </c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outlineLevel="1" x14ac:dyDescent="0.2">
      <c r="A77" s="184">
        <v>22</v>
      </c>
      <c r="B77" s="185" t="s">
        <v>220</v>
      </c>
      <c r="C77" s="193" t="s">
        <v>221</v>
      </c>
      <c r="D77" s="186" t="s">
        <v>137</v>
      </c>
      <c r="E77" s="187">
        <v>45</v>
      </c>
      <c r="F77" s="188"/>
      <c r="G77" s="189">
        <f>ROUND(E77*F77,2)</f>
        <v>0</v>
      </c>
      <c r="H77" s="166">
        <v>13.06</v>
      </c>
      <c r="I77" s="166">
        <f>ROUND(E77*H77,2)</f>
        <v>587.70000000000005</v>
      </c>
      <c r="J77" s="166">
        <v>42.54</v>
      </c>
      <c r="K77" s="166">
        <f>ROUND(E77*J77,2)</f>
        <v>1914.3</v>
      </c>
      <c r="L77" s="166">
        <v>15</v>
      </c>
      <c r="M77" s="166">
        <f>G77*(1+L77/100)</f>
        <v>0</v>
      </c>
      <c r="N77" s="166">
        <v>4.8999999999999998E-4</v>
      </c>
      <c r="O77" s="166">
        <f>ROUND(E77*N77,2)</f>
        <v>0.02</v>
      </c>
      <c r="P77" s="166">
        <v>1E-3</v>
      </c>
      <c r="Q77" s="166">
        <f>ROUND(E77*P77,2)</f>
        <v>0.05</v>
      </c>
      <c r="R77" s="166"/>
      <c r="S77" s="166" t="s">
        <v>129</v>
      </c>
      <c r="T77" s="166" t="s">
        <v>129</v>
      </c>
      <c r="U77" s="166">
        <v>0.111</v>
      </c>
      <c r="V77" s="166">
        <f>ROUND(E77*U77,2)</f>
        <v>5</v>
      </c>
      <c r="W77" s="166"/>
      <c r="X77" s="166" t="s">
        <v>130</v>
      </c>
      <c r="Y77" s="161"/>
      <c r="Z77" s="161"/>
      <c r="AA77" s="161"/>
      <c r="AB77" s="161"/>
      <c r="AC77" s="161"/>
      <c r="AD77" s="161"/>
      <c r="AE77" s="161"/>
      <c r="AF77" s="161"/>
      <c r="AG77" s="161" t="s">
        <v>131</v>
      </c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">
      <c r="A78" s="178">
        <v>23</v>
      </c>
      <c r="B78" s="179" t="s">
        <v>222</v>
      </c>
      <c r="C78" s="191" t="s">
        <v>223</v>
      </c>
      <c r="D78" s="180" t="s">
        <v>128</v>
      </c>
      <c r="E78" s="181">
        <v>52.23</v>
      </c>
      <c r="F78" s="182"/>
      <c r="G78" s="183">
        <f>ROUND(E78*F78,2)</f>
        <v>0</v>
      </c>
      <c r="H78" s="166">
        <v>0</v>
      </c>
      <c r="I78" s="166">
        <f>ROUND(E78*H78,2)</f>
        <v>0</v>
      </c>
      <c r="J78" s="166">
        <v>10</v>
      </c>
      <c r="K78" s="166">
        <f>ROUND(E78*J78,2)</f>
        <v>522.29999999999995</v>
      </c>
      <c r="L78" s="166">
        <v>15</v>
      </c>
      <c r="M78" s="166">
        <f>G78*(1+L78/100)</f>
        <v>0</v>
      </c>
      <c r="N78" s="166">
        <v>0</v>
      </c>
      <c r="O78" s="166">
        <f>ROUND(E78*N78,2)</f>
        <v>0</v>
      </c>
      <c r="P78" s="166">
        <v>4.0000000000000001E-3</v>
      </c>
      <c r="Q78" s="166">
        <f>ROUND(E78*P78,2)</f>
        <v>0.21</v>
      </c>
      <c r="R78" s="166"/>
      <c r="S78" s="166" t="s">
        <v>129</v>
      </c>
      <c r="T78" s="166" t="s">
        <v>182</v>
      </c>
      <c r="U78" s="166">
        <v>0.03</v>
      </c>
      <c r="V78" s="166">
        <f>ROUND(E78*U78,2)</f>
        <v>1.57</v>
      </c>
      <c r="W78" s="166"/>
      <c r="X78" s="166" t="s">
        <v>130</v>
      </c>
      <c r="Y78" s="161"/>
      <c r="Z78" s="161"/>
      <c r="AA78" s="161"/>
      <c r="AB78" s="161"/>
      <c r="AC78" s="161"/>
      <c r="AD78" s="161"/>
      <c r="AE78" s="161"/>
      <c r="AF78" s="161"/>
      <c r="AG78" s="161" t="s">
        <v>131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64"/>
      <c r="B79" s="165"/>
      <c r="C79" s="192" t="s">
        <v>608</v>
      </c>
      <c r="D79" s="167"/>
      <c r="E79" s="168">
        <v>2.8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1"/>
      <c r="Z79" s="161"/>
      <c r="AA79" s="161"/>
      <c r="AB79" s="161"/>
      <c r="AC79" s="161"/>
      <c r="AD79" s="161"/>
      <c r="AE79" s="161"/>
      <c r="AF79" s="161"/>
      <c r="AG79" s="161" t="s">
        <v>133</v>
      </c>
      <c r="AH79" s="161">
        <v>0</v>
      </c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64"/>
      <c r="B80" s="165"/>
      <c r="C80" s="192" t="s">
        <v>609</v>
      </c>
      <c r="D80" s="167"/>
      <c r="E80" s="168">
        <v>8.91</v>
      </c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1"/>
      <c r="Z80" s="161"/>
      <c r="AA80" s="161"/>
      <c r="AB80" s="161"/>
      <c r="AC80" s="161"/>
      <c r="AD80" s="161"/>
      <c r="AE80" s="161"/>
      <c r="AF80" s="161"/>
      <c r="AG80" s="161" t="s">
        <v>133</v>
      </c>
      <c r="AH80" s="161">
        <v>0</v>
      </c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">
      <c r="A81" s="164"/>
      <c r="B81" s="165"/>
      <c r="C81" s="192" t="s">
        <v>610</v>
      </c>
      <c r="D81" s="167"/>
      <c r="E81" s="168">
        <v>6.6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1"/>
      <c r="Z81" s="161"/>
      <c r="AA81" s="161"/>
      <c r="AB81" s="161"/>
      <c r="AC81" s="161"/>
      <c r="AD81" s="161"/>
      <c r="AE81" s="161"/>
      <c r="AF81" s="161"/>
      <c r="AG81" s="161" t="s">
        <v>133</v>
      </c>
      <c r="AH81" s="161">
        <v>0</v>
      </c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outlineLevel="1" x14ac:dyDescent="0.2">
      <c r="A82" s="164"/>
      <c r="B82" s="165"/>
      <c r="C82" s="192" t="s">
        <v>611</v>
      </c>
      <c r="D82" s="167"/>
      <c r="E82" s="168">
        <v>13.92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1"/>
      <c r="Z82" s="161"/>
      <c r="AA82" s="161"/>
      <c r="AB82" s="161"/>
      <c r="AC82" s="161"/>
      <c r="AD82" s="161"/>
      <c r="AE82" s="161"/>
      <c r="AF82" s="161"/>
      <c r="AG82" s="161" t="s">
        <v>133</v>
      </c>
      <c r="AH82" s="161">
        <v>0</v>
      </c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64"/>
      <c r="B83" s="165"/>
      <c r="C83" s="192" t="s">
        <v>612</v>
      </c>
      <c r="D83" s="167"/>
      <c r="E83" s="168">
        <v>20</v>
      </c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1"/>
      <c r="Z83" s="161"/>
      <c r="AA83" s="161"/>
      <c r="AB83" s="161"/>
      <c r="AC83" s="161"/>
      <c r="AD83" s="161"/>
      <c r="AE83" s="161"/>
      <c r="AF83" s="161"/>
      <c r="AG83" s="161" t="s">
        <v>133</v>
      </c>
      <c r="AH83" s="161">
        <v>0</v>
      </c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outlineLevel="1" x14ac:dyDescent="0.2">
      <c r="A84" s="178">
        <v>24</v>
      </c>
      <c r="B84" s="179" t="s">
        <v>224</v>
      </c>
      <c r="C84" s="191" t="s">
        <v>225</v>
      </c>
      <c r="D84" s="180" t="s">
        <v>128</v>
      </c>
      <c r="E84" s="181">
        <v>134.34</v>
      </c>
      <c r="F84" s="182"/>
      <c r="G84" s="183">
        <f>ROUND(E84*F84,2)</f>
        <v>0</v>
      </c>
      <c r="H84" s="166">
        <v>0</v>
      </c>
      <c r="I84" s="166">
        <f>ROUND(E84*H84,2)</f>
        <v>0</v>
      </c>
      <c r="J84" s="166">
        <v>10</v>
      </c>
      <c r="K84" s="166">
        <f>ROUND(E84*J84,2)</f>
        <v>1343.4</v>
      </c>
      <c r="L84" s="166">
        <v>15</v>
      </c>
      <c r="M84" s="166">
        <f>G84*(1+L84/100)</f>
        <v>0</v>
      </c>
      <c r="N84" s="166">
        <v>0</v>
      </c>
      <c r="O84" s="166">
        <f>ROUND(E84*N84,2)</f>
        <v>0</v>
      </c>
      <c r="P84" s="166">
        <v>4.0000000000000001E-3</v>
      </c>
      <c r="Q84" s="166">
        <f>ROUND(E84*P84,2)</f>
        <v>0.54</v>
      </c>
      <c r="R84" s="166"/>
      <c r="S84" s="166" t="s">
        <v>129</v>
      </c>
      <c r="T84" s="166" t="s">
        <v>182</v>
      </c>
      <c r="U84" s="166">
        <v>0.03</v>
      </c>
      <c r="V84" s="166">
        <f>ROUND(E84*U84,2)</f>
        <v>4.03</v>
      </c>
      <c r="W84" s="166"/>
      <c r="X84" s="166" t="s">
        <v>130</v>
      </c>
      <c r="Y84" s="161"/>
      <c r="Z84" s="161"/>
      <c r="AA84" s="161"/>
      <c r="AB84" s="161"/>
      <c r="AC84" s="161"/>
      <c r="AD84" s="161"/>
      <c r="AE84" s="161"/>
      <c r="AF84" s="161"/>
      <c r="AG84" s="161" t="s">
        <v>131</v>
      </c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1" x14ac:dyDescent="0.2">
      <c r="A85" s="164"/>
      <c r="B85" s="165"/>
      <c r="C85" s="192" t="s">
        <v>617</v>
      </c>
      <c r="D85" s="167"/>
      <c r="E85" s="168">
        <v>29.16</v>
      </c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1"/>
      <c r="Z85" s="161"/>
      <c r="AA85" s="161"/>
      <c r="AB85" s="161"/>
      <c r="AC85" s="161"/>
      <c r="AD85" s="161"/>
      <c r="AE85" s="161"/>
      <c r="AF85" s="161"/>
      <c r="AG85" s="161" t="s">
        <v>133</v>
      </c>
      <c r="AH85" s="161">
        <v>0</v>
      </c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64"/>
      <c r="B86" s="165"/>
      <c r="C86" s="192" t="s">
        <v>618</v>
      </c>
      <c r="D86" s="167"/>
      <c r="E86" s="168">
        <v>-6.4</v>
      </c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1"/>
      <c r="Z86" s="161"/>
      <c r="AA86" s="161"/>
      <c r="AB86" s="161"/>
      <c r="AC86" s="161"/>
      <c r="AD86" s="161"/>
      <c r="AE86" s="161"/>
      <c r="AF86" s="161"/>
      <c r="AG86" s="161" t="s">
        <v>133</v>
      </c>
      <c r="AH86" s="161">
        <v>0</v>
      </c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outlineLevel="1" x14ac:dyDescent="0.2">
      <c r="A87" s="164"/>
      <c r="B87" s="165"/>
      <c r="C87" s="192" t="s">
        <v>619</v>
      </c>
      <c r="D87" s="167"/>
      <c r="E87" s="168">
        <v>-1.2</v>
      </c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1"/>
      <c r="Z87" s="161"/>
      <c r="AA87" s="161"/>
      <c r="AB87" s="161"/>
      <c r="AC87" s="161"/>
      <c r="AD87" s="161"/>
      <c r="AE87" s="161"/>
      <c r="AF87" s="161"/>
      <c r="AG87" s="161" t="s">
        <v>133</v>
      </c>
      <c r="AH87" s="161">
        <v>0</v>
      </c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outlineLevel="1" x14ac:dyDescent="0.2">
      <c r="A88" s="164"/>
      <c r="B88" s="165"/>
      <c r="C88" s="192" t="s">
        <v>620</v>
      </c>
      <c r="D88" s="167"/>
      <c r="E88" s="168">
        <v>32.4</v>
      </c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1"/>
      <c r="Z88" s="161"/>
      <c r="AA88" s="161"/>
      <c r="AB88" s="161"/>
      <c r="AC88" s="161"/>
      <c r="AD88" s="161"/>
      <c r="AE88" s="161"/>
      <c r="AF88" s="161"/>
      <c r="AG88" s="161" t="s">
        <v>133</v>
      </c>
      <c r="AH88" s="161">
        <v>0</v>
      </c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outlineLevel="1" x14ac:dyDescent="0.2">
      <c r="A89" s="164"/>
      <c r="B89" s="165"/>
      <c r="C89" s="192" t="s">
        <v>621</v>
      </c>
      <c r="D89" s="167"/>
      <c r="E89" s="168">
        <v>-3</v>
      </c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1"/>
      <c r="Z89" s="161"/>
      <c r="AA89" s="161"/>
      <c r="AB89" s="161"/>
      <c r="AC89" s="161"/>
      <c r="AD89" s="161"/>
      <c r="AE89" s="161"/>
      <c r="AF89" s="161"/>
      <c r="AG89" s="161" t="s">
        <v>133</v>
      </c>
      <c r="AH89" s="161">
        <v>0</v>
      </c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outlineLevel="1" x14ac:dyDescent="0.2">
      <c r="A90" s="164"/>
      <c r="B90" s="165"/>
      <c r="C90" s="192" t="s">
        <v>622</v>
      </c>
      <c r="D90" s="167"/>
      <c r="E90" s="168">
        <v>-1.6</v>
      </c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1"/>
      <c r="Z90" s="161"/>
      <c r="AA90" s="161"/>
      <c r="AB90" s="161"/>
      <c r="AC90" s="161"/>
      <c r="AD90" s="161"/>
      <c r="AE90" s="161"/>
      <c r="AF90" s="161"/>
      <c r="AG90" s="161" t="s">
        <v>133</v>
      </c>
      <c r="AH90" s="161">
        <v>0</v>
      </c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outlineLevel="1" x14ac:dyDescent="0.2">
      <c r="A91" s="164"/>
      <c r="B91" s="165"/>
      <c r="C91" s="192" t="s">
        <v>623</v>
      </c>
      <c r="D91" s="167"/>
      <c r="E91" s="168">
        <v>7.42</v>
      </c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1"/>
      <c r="Z91" s="161"/>
      <c r="AA91" s="161"/>
      <c r="AB91" s="161"/>
      <c r="AC91" s="161"/>
      <c r="AD91" s="161"/>
      <c r="AE91" s="161"/>
      <c r="AF91" s="161"/>
      <c r="AG91" s="161" t="s">
        <v>133</v>
      </c>
      <c r="AH91" s="161">
        <v>0</v>
      </c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64"/>
      <c r="B92" s="165"/>
      <c r="C92" s="192" t="s">
        <v>624</v>
      </c>
      <c r="D92" s="167"/>
      <c r="E92" s="168">
        <v>41.58</v>
      </c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1"/>
      <c r="Z92" s="161"/>
      <c r="AA92" s="161"/>
      <c r="AB92" s="161"/>
      <c r="AC92" s="161"/>
      <c r="AD92" s="161"/>
      <c r="AE92" s="161"/>
      <c r="AF92" s="161"/>
      <c r="AG92" s="161" t="s">
        <v>133</v>
      </c>
      <c r="AH92" s="161">
        <v>0</v>
      </c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outlineLevel="1" x14ac:dyDescent="0.2">
      <c r="A93" s="164"/>
      <c r="B93" s="165"/>
      <c r="C93" s="192" t="s">
        <v>622</v>
      </c>
      <c r="D93" s="167"/>
      <c r="E93" s="168">
        <v>-1.6</v>
      </c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1"/>
      <c r="Z93" s="161"/>
      <c r="AA93" s="161"/>
      <c r="AB93" s="161"/>
      <c r="AC93" s="161"/>
      <c r="AD93" s="161"/>
      <c r="AE93" s="161"/>
      <c r="AF93" s="161"/>
      <c r="AG93" s="161" t="s">
        <v>133</v>
      </c>
      <c r="AH93" s="161">
        <v>0</v>
      </c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outlineLevel="1" x14ac:dyDescent="0.2">
      <c r="A94" s="164"/>
      <c r="B94" s="165"/>
      <c r="C94" s="192" t="s">
        <v>158</v>
      </c>
      <c r="D94" s="167"/>
      <c r="E94" s="168">
        <v>-2.25</v>
      </c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1"/>
      <c r="Z94" s="161"/>
      <c r="AA94" s="161"/>
      <c r="AB94" s="161"/>
      <c r="AC94" s="161"/>
      <c r="AD94" s="161"/>
      <c r="AE94" s="161"/>
      <c r="AF94" s="161"/>
      <c r="AG94" s="161" t="s">
        <v>133</v>
      </c>
      <c r="AH94" s="161">
        <v>0</v>
      </c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outlineLevel="1" x14ac:dyDescent="0.2">
      <c r="A95" s="164"/>
      <c r="B95" s="165"/>
      <c r="C95" s="192" t="s">
        <v>625</v>
      </c>
      <c r="D95" s="167"/>
      <c r="E95" s="168">
        <v>48.6</v>
      </c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1"/>
      <c r="Z95" s="161"/>
      <c r="AA95" s="161"/>
      <c r="AB95" s="161"/>
      <c r="AC95" s="161"/>
      <c r="AD95" s="161"/>
      <c r="AE95" s="161"/>
      <c r="AF95" s="161"/>
      <c r="AG95" s="161" t="s">
        <v>133</v>
      </c>
      <c r="AH95" s="161">
        <v>0</v>
      </c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outlineLevel="1" x14ac:dyDescent="0.2">
      <c r="A96" s="164"/>
      <c r="B96" s="165"/>
      <c r="C96" s="192" t="s">
        <v>622</v>
      </c>
      <c r="D96" s="167"/>
      <c r="E96" s="168">
        <v>-1.6</v>
      </c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1"/>
      <c r="Z96" s="161"/>
      <c r="AA96" s="161"/>
      <c r="AB96" s="161"/>
      <c r="AC96" s="161"/>
      <c r="AD96" s="161"/>
      <c r="AE96" s="161"/>
      <c r="AF96" s="161"/>
      <c r="AG96" s="161" t="s">
        <v>133</v>
      </c>
      <c r="AH96" s="161">
        <v>0</v>
      </c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1" x14ac:dyDescent="0.2">
      <c r="A97" s="164"/>
      <c r="B97" s="165"/>
      <c r="C97" s="192" t="s">
        <v>626</v>
      </c>
      <c r="D97" s="167"/>
      <c r="E97" s="168">
        <v>-7.17</v>
      </c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1"/>
      <c r="Z97" s="161"/>
      <c r="AA97" s="161"/>
      <c r="AB97" s="161"/>
      <c r="AC97" s="161"/>
      <c r="AD97" s="161"/>
      <c r="AE97" s="161"/>
      <c r="AF97" s="161"/>
      <c r="AG97" s="161" t="s">
        <v>133</v>
      </c>
      <c r="AH97" s="161">
        <v>0</v>
      </c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ht="22.5" outlineLevel="1" x14ac:dyDescent="0.2">
      <c r="A98" s="184">
        <v>25</v>
      </c>
      <c r="B98" s="185" t="s">
        <v>228</v>
      </c>
      <c r="C98" s="193" t="s">
        <v>229</v>
      </c>
      <c r="D98" s="186" t="s">
        <v>230</v>
      </c>
      <c r="E98" s="187">
        <v>6</v>
      </c>
      <c r="F98" s="188"/>
      <c r="G98" s="189">
        <f>ROUND(E98*F98,2)</f>
        <v>0</v>
      </c>
      <c r="H98" s="166">
        <v>4.2300000000000004</v>
      </c>
      <c r="I98" s="166">
        <f>ROUND(E98*H98,2)</f>
        <v>25.38</v>
      </c>
      <c r="J98" s="166">
        <v>193.77</v>
      </c>
      <c r="K98" s="166">
        <f>ROUND(E98*J98,2)</f>
        <v>1162.6199999999999</v>
      </c>
      <c r="L98" s="166">
        <v>15</v>
      </c>
      <c r="M98" s="166">
        <f>G98*(1+L98/100)</f>
        <v>0</v>
      </c>
      <c r="N98" s="166">
        <v>3.6700000000000001E-3</v>
      </c>
      <c r="O98" s="166">
        <f>ROUND(E98*N98,2)</f>
        <v>0.02</v>
      </c>
      <c r="P98" s="166">
        <v>0</v>
      </c>
      <c r="Q98" s="166">
        <f>ROUND(E98*P98,2)</f>
        <v>0</v>
      </c>
      <c r="R98" s="166"/>
      <c r="S98" s="166" t="s">
        <v>129</v>
      </c>
      <c r="T98" s="166" t="s">
        <v>129</v>
      </c>
      <c r="U98" s="166">
        <v>0.433</v>
      </c>
      <c r="V98" s="166">
        <f>ROUND(E98*U98,2)</f>
        <v>2.6</v>
      </c>
      <c r="W98" s="166"/>
      <c r="X98" s="166" t="s">
        <v>130</v>
      </c>
      <c r="Y98" s="161"/>
      <c r="Z98" s="161"/>
      <c r="AA98" s="161"/>
      <c r="AB98" s="161"/>
      <c r="AC98" s="161"/>
      <c r="AD98" s="161"/>
      <c r="AE98" s="161"/>
      <c r="AF98" s="161"/>
      <c r="AG98" s="161" t="s">
        <v>131</v>
      </c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ht="22.5" outlineLevel="1" x14ac:dyDescent="0.2">
      <c r="A99" s="178">
        <v>26</v>
      </c>
      <c r="B99" s="179" t="s">
        <v>231</v>
      </c>
      <c r="C99" s="191" t="s">
        <v>232</v>
      </c>
      <c r="D99" s="180" t="s">
        <v>128</v>
      </c>
      <c r="E99" s="181">
        <v>21.364999999999998</v>
      </c>
      <c r="F99" s="182"/>
      <c r="G99" s="183">
        <f>ROUND(E99*F99,2)</f>
        <v>0</v>
      </c>
      <c r="H99" s="166">
        <v>0</v>
      </c>
      <c r="I99" s="166">
        <f>ROUND(E99*H99,2)</f>
        <v>0</v>
      </c>
      <c r="J99" s="166">
        <v>235.5</v>
      </c>
      <c r="K99" s="166">
        <f>ROUND(E99*J99,2)</f>
        <v>5031.46</v>
      </c>
      <c r="L99" s="166">
        <v>15</v>
      </c>
      <c r="M99" s="166">
        <f>G99*(1+L99/100)</f>
        <v>0</v>
      </c>
      <c r="N99" s="166">
        <v>0</v>
      </c>
      <c r="O99" s="166">
        <f>ROUND(E99*N99,2)</f>
        <v>0</v>
      </c>
      <c r="P99" s="166">
        <v>6.0999999999999999E-2</v>
      </c>
      <c r="Q99" s="166">
        <f>ROUND(E99*P99,2)</f>
        <v>1.3</v>
      </c>
      <c r="R99" s="166"/>
      <c r="S99" s="166" t="s">
        <v>129</v>
      </c>
      <c r="T99" s="166" t="s">
        <v>129</v>
      </c>
      <c r="U99" s="166">
        <v>0</v>
      </c>
      <c r="V99" s="166">
        <f>ROUND(E99*U99,2)</f>
        <v>0</v>
      </c>
      <c r="W99" s="166"/>
      <c r="X99" s="166" t="s">
        <v>197</v>
      </c>
      <c r="Y99" s="161"/>
      <c r="Z99" s="161"/>
      <c r="AA99" s="161"/>
      <c r="AB99" s="161"/>
      <c r="AC99" s="161"/>
      <c r="AD99" s="161"/>
      <c r="AE99" s="161"/>
      <c r="AF99" s="161"/>
      <c r="AG99" s="161" t="s">
        <v>198</v>
      </c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</row>
    <row r="100" spans="1:60" outlineLevel="1" x14ac:dyDescent="0.2">
      <c r="A100" s="164"/>
      <c r="B100" s="165"/>
      <c r="C100" s="192" t="s">
        <v>602</v>
      </c>
      <c r="D100" s="167"/>
      <c r="E100" s="168">
        <v>3.5649999999999999</v>
      </c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1"/>
      <c r="Z100" s="161"/>
      <c r="AA100" s="161"/>
      <c r="AB100" s="161"/>
      <c r="AC100" s="161"/>
      <c r="AD100" s="161"/>
      <c r="AE100" s="161"/>
      <c r="AF100" s="161"/>
      <c r="AG100" s="161" t="s">
        <v>133</v>
      </c>
      <c r="AH100" s="161">
        <v>0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64"/>
      <c r="B101" s="165"/>
      <c r="C101" s="192" t="s">
        <v>603</v>
      </c>
      <c r="D101" s="167"/>
      <c r="E101" s="168">
        <v>14.8</v>
      </c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1"/>
      <c r="Z101" s="161"/>
      <c r="AA101" s="161"/>
      <c r="AB101" s="161"/>
      <c r="AC101" s="161"/>
      <c r="AD101" s="161"/>
      <c r="AE101" s="161"/>
      <c r="AF101" s="161"/>
      <c r="AG101" s="161" t="s">
        <v>133</v>
      </c>
      <c r="AH101" s="161">
        <v>0</v>
      </c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outlineLevel="1" x14ac:dyDescent="0.2">
      <c r="A102" s="164"/>
      <c r="B102" s="165"/>
      <c r="C102" s="192" t="s">
        <v>604</v>
      </c>
      <c r="D102" s="167"/>
      <c r="E102" s="168">
        <v>3</v>
      </c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1"/>
      <c r="Z102" s="161"/>
      <c r="AA102" s="161"/>
      <c r="AB102" s="161"/>
      <c r="AC102" s="161"/>
      <c r="AD102" s="161"/>
      <c r="AE102" s="161"/>
      <c r="AF102" s="161"/>
      <c r="AG102" s="161" t="s">
        <v>133</v>
      </c>
      <c r="AH102" s="161">
        <v>0</v>
      </c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</row>
    <row r="103" spans="1:60" x14ac:dyDescent="0.2">
      <c r="A103" s="172" t="s">
        <v>124</v>
      </c>
      <c r="B103" s="173" t="s">
        <v>58</v>
      </c>
      <c r="C103" s="190" t="s">
        <v>59</v>
      </c>
      <c r="D103" s="174"/>
      <c r="E103" s="175"/>
      <c r="F103" s="176"/>
      <c r="G103" s="177">
        <f>SUMIF(AG104:AG104,"&lt;&gt;NOR",G104:G104)</f>
        <v>0</v>
      </c>
      <c r="H103" s="171"/>
      <c r="I103" s="171">
        <f>SUM(I104:I104)</f>
        <v>0</v>
      </c>
      <c r="J103" s="171"/>
      <c r="K103" s="171">
        <f>SUM(K104:K104)</f>
        <v>1001.69</v>
      </c>
      <c r="L103" s="171"/>
      <c r="M103" s="171">
        <f>SUM(M104:M104)</f>
        <v>0</v>
      </c>
      <c r="N103" s="171"/>
      <c r="O103" s="171">
        <f>SUM(O104:O104)</f>
        <v>0</v>
      </c>
      <c r="P103" s="171"/>
      <c r="Q103" s="171">
        <f>SUM(Q104:Q104)</f>
        <v>0</v>
      </c>
      <c r="R103" s="171"/>
      <c r="S103" s="171"/>
      <c r="T103" s="171"/>
      <c r="U103" s="171"/>
      <c r="V103" s="171">
        <f>SUM(V104:V104)</f>
        <v>2.41</v>
      </c>
      <c r="W103" s="171"/>
      <c r="X103" s="171"/>
      <c r="AG103" t="s">
        <v>125</v>
      </c>
    </row>
    <row r="104" spans="1:60" outlineLevel="1" x14ac:dyDescent="0.2">
      <c r="A104" s="184">
        <v>27</v>
      </c>
      <c r="B104" s="185" t="s">
        <v>235</v>
      </c>
      <c r="C104" s="193" t="s">
        <v>236</v>
      </c>
      <c r="D104" s="186" t="s">
        <v>237</v>
      </c>
      <c r="E104" s="187">
        <v>2.56515</v>
      </c>
      <c r="F104" s="188"/>
      <c r="G104" s="189">
        <f>ROUND(E104*F104,2)</f>
        <v>0</v>
      </c>
      <c r="H104" s="166">
        <v>0</v>
      </c>
      <c r="I104" s="166">
        <f>ROUND(E104*H104,2)</f>
        <v>0</v>
      </c>
      <c r="J104" s="166">
        <v>390.5</v>
      </c>
      <c r="K104" s="166">
        <f>ROUND(E104*J104,2)</f>
        <v>1001.69</v>
      </c>
      <c r="L104" s="166">
        <v>15</v>
      </c>
      <c r="M104" s="166">
        <f>G104*(1+L104/100)</f>
        <v>0</v>
      </c>
      <c r="N104" s="166">
        <v>0</v>
      </c>
      <c r="O104" s="166">
        <f>ROUND(E104*N104,2)</f>
        <v>0</v>
      </c>
      <c r="P104" s="166">
        <v>0</v>
      </c>
      <c r="Q104" s="166">
        <f>ROUND(E104*P104,2)</f>
        <v>0</v>
      </c>
      <c r="R104" s="166"/>
      <c r="S104" s="166" t="s">
        <v>129</v>
      </c>
      <c r="T104" s="166" t="s">
        <v>129</v>
      </c>
      <c r="U104" s="166">
        <v>0.9385</v>
      </c>
      <c r="V104" s="166">
        <f>ROUND(E104*U104,2)</f>
        <v>2.41</v>
      </c>
      <c r="W104" s="166"/>
      <c r="X104" s="166" t="s">
        <v>238</v>
      </c>
      <c r="Y104" s="161"/>
      <c r="Z104" s="161"/>
      <c r="AA104" s="161"/>
      <c r="AB104" s="161"/>
      <c r="AC104" s="161"/>
      <c r="AD104" s="161"/>
      <c r="AE104" s="161"/>
      <c r="AF104" s="161"/>
      <c r="AG104" s="161" t="s">
        <v>239</v>
      </c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x14ac:dyDescent="0.2">
      <c r="A105" s="172" t="s">
        <v>124</v>
      </c>
      <c r="B105" s="173" t="s">
        <v>60</v>
      </c>
      <c r="C105" s="190" t="s">
        <v>61</v>
      </c>
      <c r="D105" s="174"/>
      <c r="E105" s="175"/>
      <c r="F105" s="176"/>
      <c r="G105" s="177">
        <f>SUMIF(AG106:AG113,"&lt;&gt;NOR",G106:G113)</f>
        <v>0</v>
      </c>
      <c r="H105" s="171"/>
      <c r="I105" s="171">
        <f>SUM(I106:I113)</f>
        <v>5673.8099999999995</v>
      </c>
      <c r="J105" s="171"/>
      <c r="K105" s="171">
        <f>SUM(K106:K113)</f>
        <v>3842.67</v>
      </c>
      <c r="L105" s="171"/>
      <c r="M105" s="171">
        <f>SUM(M106:M113)</f>
        <v>0</v>
      </c>
      <c r="N105" s="171"/>
      <c r="O105" s="171">
        <f>SUM(O106:O113)</f>
        <v>6.0000000000000005E-2</v>
      </c>
      <c r="P105" s="171"/>
      <c r="Q105" s="171">
        <f>SUM(Q106:Q113)</f>
        <v>0</v>
      </c>
      <c r="R105" s="171"/>
      <c r="S105" s="171"/>
      <c r="T105" s="171"/>
      <c r="U105" s="171"/>
      <c r="V105" s="171">
        <f>SUM(V106:V113)</f>
        <v>6.87</v>
      </c>
      <c r="W105" s="171"/>
      <c r="X105" s="171"/>
      <c r="AG105" t="s">
        <v>125</v>
      </c>
    </row>
    <row r="106" spans="1:60" outlineLevel="1" x14ac:dyDescent="0.2">
      <c r="A106" s="178">
        <v>28</v>
      </c>
      <c r="B106" s="179" t="s">
        <v>240</v>
      </c>
      <c r="C106" s="191" t="s">
        <v>241</v>
      </c>
      <c r="D106" s="180" t="s">
        <v>128</v>
      </c>
      <c r="E106" s="181">
        <v>13.16</v>
      </c>
      <c r="F106" s="182"/>
      <c r="G106" s="183">
        <f>ROUND(E106*F106,2)</f>
        <v>0</v>
      </c>
      <c r="H106" s="166">
        <v>318.92</v>
      </c>
      <c r="I106" s="166">
        <f>ROUND(E106*H106,2)</f>
        <v>4196.99</v>
      </c>
      <c r="J106" s="166">
        <v>194.08</v>
      </c>
      <c r="K106" s="166">
        <f>ROUND(E106*J106,2)</f>
        <v>2554.09</v>
      </c>
      <c r="L106" s="166">
        <v>15</v>
      </c>
      <c r="M106" s="166">
        <f>G106*(1+L106/100)</f>
        <v>0</v>
      </c>
      <c r="N106" s="166">
        <v>3.6800000000000001E-3</v>
      </c>
      <c r="O106" s="166">
        <f>ROUND(E106*N106,2)</f>
        <v>0.05</v>
      </c>
      <c r="P106" s="166">
        <v>0</v>
      </c>
      <c r="Q106" s="166">
        <f>ROUND(E106*P106,2)</f>
        <v>0</v>
      </c>
      <c r="R106" s="166"/>
      <c r="S106" s="166" t="s">
        <v>129</v>
      </c>
      <c r="T106" s="166" t="s">
        <v>129</v>
      </c>
      <c r="U106" s="166">
        <v>0.38500000000000001</v>
      </c>
      <c r="V106" s="166">
        <f>ROUND(E106*U106,2)</f>
        <v>5.07</v>
      </c>
      <c r="W106" s="166"/>
      <c r="X106" s="166" t="s">
        <v>130</v>
      </c>
      <c r="Y106" s="161"/>
      <c r="Z106" s="161"/>
      <c r="AA106" s="161"/>
      <c r="AB106" s="161"/>
      <c r="AC106" s="161"/>
      <c r="AD106" s="161"/>
      <c r="AE106" s="161"/>
      <c r="AF106" s="161"/>
      <c r="AG106" s="161" t="s">
        <v>131</v>
      </c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1" x14ac:dyDescent="0.2">
      <c r="A107" s="164"/>
      <c r="B107" s="165"/>
      <c r="C107" s="192" t="s">
        <v>610</v>
      </c>
      <c r="D107" s="167"/>
      <c r="E107" s="168">
        <v>6.6</v>
      </c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1"/>
      <c r="Z107" s="161"/>
      <c r="AA107" s="161"/>
      <c r="AB107" s="161"/>
      <c r="AC107" s="161"/>
      <c r="AD107" s="161"/>
      <c r="AE107" s="161"/>
      <c r="AF107" s="161"/>
      <c r="AG107" s="161" t="s">
        <v>133</v>
      </c>
      <c r="AH107" s="161">
        <v>0</v>
      </c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outlineLevel="1" x14ac:dyDescent="0.2">
      <c r="A108" s="164"/>
      <c r="B108" s="165"/>
      <c r="C108" s="192" t="s">
        <v>631</v>
      </c>
      <c r="D108" s="167"/>
      <c r="E108" s="168">
        <v>0.98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1"/>
      <c r="Z108" s="161"/>
      <c r="AA108" s="161"/>
      <c r="AB108" s="161"/>
      <c r="AC108" s="161"/>
      <c r="AD108" s="161"/>
      <c r="AE108" s="161"/>
      <c r="AF108" s="161"/>
      <c r="AG108" s="161" t="s">
        <v>133</v>
      </c>
      <c r="AH108" s="161">
        <v>0</v>
      </c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</row>
    <row r="109" spans="1:60" outlineLevel="1" x14ac:dyDescent="0.2">
      <c r="A109" s="164"/>
      <c r="B109" s="165"/>
      <c r="C109" s="192" t="s">
        <v>243</v>
      </c>
      <c r="D109" s="167"/>
      <c r="E109" s="168">
        <v>5.58</v>
      </c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1"/>
      <c r="Z109" s="161"/>
      <c r="AA109" s="161"/>
      <c r="AB109" s="161"/>
      <c r="AC109" s="161"/>
      <c r="AD109" s="161"/>
      <c r="AE109" s="161"/>
      <c r="AF109" s="161"/>
      <c r="AG109" s="161" t="s">
        <v>133</v>
      </c>
      <c r="AH109" s="161">
        <v>0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outlineLevel="1" x14ac:dyDescent="0.2">
      <c r="A110" s="178">
        <v>29</v>
      </c>
      <c r="B110" s="179" t="s">
        <v>244</v>
      </c>
      <c r="C110" s="191" t="s">
        <v>245</v>
      </c>
      <c r="D110" s="180" t="s">
        <v>137</v>
      </c>
      <c r="E110" s="181">
        <v>16.399999999999999</v>
      </c>
      <c r="F110" s="182"/>
      <c r="G110" s="183">
        <f>ROUND(E110*F110,2)</f>
        <v>0</v>
      </c>
      <c r="H110" s="166">
        <v>90.05</v>
      </c>
      <c r="I110" s="166">
        <f>ROUND(E110*H110,2)</f>
        <v>1476.82</v>
      </c>
      <c r="J110" s="166">
        <v>55.45</v>
      </c>
      <c r="K110" s="166">
        <f>ROUND(E110*J110,2)</f>
        <v>909.38</v>
      </c>
      <c r="L110" s="166">
        <v>15</v>
      </c>
      <c r="M110" s="166">
        <f>G110*(1+L110/100)</f>
        <v>0</v>
      </c>
      <c r="N110" s="166">
        <v>3.2000000000000003E-4</v>
      </c>
      <c r="O110" s="166">
        <f>ROUND(E110*N110,2)</f>
        <v>0.01</v>
      </c>
      <c r="P110" s="166">
        <v>0</v>
      </c>
      <c r="Q110" s="166">
        <f>ROUND(E110*P110,2)</f>
        <v>0</v>
      </c>
      <c r="R110" s="166"/>
      <c r="S110" s="166" t="s">
        <v>129</v>
      </c>
      <c r="T110" s="166" t="s">
        <v>129</v>
      </c>
      <c r="U110" s="166">
        <v>0.11</v>
      </c>
      <c r="V110" s="166">
        <f>ROUND(E110*U110,2)</f>
        <v>1.8</v>
      </c>
      <c r="W110" s="166"/>
      <c r="X110" s="166" t="s">
        <v>130</v>
      </c>
      <c r="Y110" s="161"/>
      <c r="Z110" s="161"/>
      <c r="AA110" s="161"/>
      <c r="AB110" s="161"/>
      <c r="AC110" s="161"/>
      <c r="AD110" s="161"/>
      <c r="AE110" s="161"/>
      <c r="AF110" s="161"/>
      <c r="AG110" s="161" t="s">
        <v>131</v>
      </c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1" x14ac:dyDescent="0.2">
      <c r="A111" s="164"/>
      <c r="B111" s="165"/>
      <c r="C111" s="192" t="s">
        <v>632</v>
      </c>
      <c r="D111" s="167"/>
      <c r="E111" s="168">
        <v>9.8000000000000007</v>
      </c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1"/>
      <c r="Z111" s="161"/>
      <c r="AA111" s="161"/>
      <c r="AB111" s="161"/>
      <c r="AC111" s="161"/>
      <c r="AD111" s="161"/>
      <c r="AE111" s="161"/>
      <c r="AF111" s="161"/>
      <c r="AG111" s="161" t="s">
        <v>133</v>
      </c>
      <c r="AH111" s="161">
        <v>0</v>
      </c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outlineLevel="1" x14ac:dyDescent="0.2">
      <c r="A112" s="164"/>
      <c r="B112" s="165"/>
      <c r="C112" s="192" t="s">
        <v>633</v>
      </c>
      <c r="D112" s="167"/>
      <c r="E112" s="168">
        <v>6.6</v>
      </c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1"/>
      <c r="Z112" s="161"/>
      <c r="AA112" s="161"/>
      <c r="AB112" s="161"/>
      <c r="AC112" s="161"/>
      <c r="AD112" s="161"/>
      <c r="AE112" s="161"/>
      <c r="AF112" s="161"/>
      <c r="AG112" s="161" t="s">
        <v>133</v>
      </c>
      <c r="AH112" s="161">
        <v>0</v>
      </c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outlineLevel="1" x14ac:dyDescent="0.2">
      <c r="A113" s="184">
        <v>30</v>
      </c>
      <c r="B113" s="185" t="s">
        <v>247</v>
      </c>
      <c r="C113" s="193" t="s">
        <v>248</v>
      </c>
      <c r="D113" s="186" t="s">
        <v>0</v>
      </c>
      <c r="E113" s="187">
        <v>91.372799999999998</v>
      </c>
      <c r="F113" s="188"/>
      <c r="G113" s="189">
        <f>ROUND(E113*F113,2)</f>
        <v>0</v>
      </c>
      <c r="H113" s="166">
        <v>0</v>
      </c>
      <c r="I113" s="166">
        <f>ROUND(E113*H113,2)</f>
        <v>0</v>
      </c>
      <c r="J113" s="166">
        <v>4.1500000000000004</v>
      </c>
      <c r="K113" s="166">
        <f>ROUND(E113*J113,2)</f>
        <v>379.2</v>
      </c>
      <c r="L113" s="166">
        <v>15</v>
      </c>
      <c r="M113" s="166">
        <f>G113*(1+L113/100)</f>
        <v>0</v>
      </c>
      <c r="N113" s="166">
        <v>0</v>
      </c>
      <c r="O113" s="166">
        <f>ROUND(E113*N113,2)</f>
        <v>0</v>
      </c>
      <c r="P113" s="166">
        <v>0</v>
      </c>
      <c r="Q113" s="166">
        <f>ROUND(E113*P113,2)</f>
        <v>0</v>
      </c>
      <c r="R113" s="166"/>
      <c r="S113" s="166" t="s">
        <v>129</v>
      </c>
      <c r="T113" s="166" t="s">
        <v>129</v>
      </c>
      <c r="U113" s="166">
        <v>0</v>
      </c>
      <c r="V113" s="166">
        <f>ROUND(E113*U113,2)</f>
        <v>0</v>
      </c>
      <c r="W113" s="166"/>
      <c r="X113" s="166" t="s">
        <v>238</v>
      </c>
      <c r="Y113" s="161"/>
      <c r="Z113" s="161"/>
      <c r="AA113" s="161"/>
      <c r="AB113" s="161"/>
      <c r="AC113" s="161"/>
      <c r="AD113" s="161"/>
      <c r="AE113" s="161"/>
      <c r="AF113" s="161"/>
      <c r="AG113" s="161" t="s">
        <v>239</v>
      </c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x14ac:dyDescent="0.2">
      <c r="A114" s="172" t="s">
        <v>124</v>
      </c>
      <c r="B114" s="173" t="s">
        <v>62</v>
      </c>
      <c r="C114" s="190" t="s">
        <v>63</v>
      </c>
      <c r="D114" s="174"/>
      <c r="E114" s="175"/>
      <c r="F114" s="176"/>
      <c r="G114" s="177">
        <f>SUMIF(AG115:AG115,"&lt;&gt;NOR",G115:G115)</f>
        <v>0</v>
      </c>
      <c r="H114" s="171"/>
      <c r="I114" s="171">
        <f>SUM(I115:I115)</f>
        <v>0</v>
      </c>
      <c r="J114" s="171"/>
      <c r="K114" s="171">
        <f>SUM(K115:K115)</f>
        <v>3000</v>
      </c>
      <c r="L114" s="171"/>
      <c r="M114" s="171">
        <f>SUM(M115:M115)</f>
        <v>0</v>
      </c>
      <c r="N114" s="171"/>
      <c r="O114" s="171">
        <f>SUM(O115:O115)</f>
        <v>0</v>
      </c>
      <c r="P114" s="171"/>
      <c r="Q114" s="171">
        <f>SUM(Q115:Q115)</f>
        <v>0</v>
      </c>
      <c r="R114" s="171"/>
      <c r="S114" s="171"/>
      <c r="T114" s="171"/>
      <c r="U114" s="171"/>
      <c r="V114" s="171">
        <f>SUM(V115:V115)</f>
        <v>0.16</v>
      </c>
      <c r="W114" s="171"/>
      <c r="X114" s="171"/>
      <c r="AG114" t="s">
        <v>125</v>
      </c>
    </row>
    <row r="115" spans="1:60" ht="22.5" outlineLevel="1" x14ac:dyDescent="0.2">
      <c r="A115" s="184">
        <v>31</v>
      </c>
      <c r="B115" s="185" t="s">
        <v>249</v>
      </c>
      <c r="C115" s="193" t="s">
        <v>250</v>
      </c>
      <c r="D115" s="186" t="s">
        <v>251</v>
      </c>
      <c r="E115" s="187">
        <v>1</v>
      </c>
      <c r="F115" s="188"/>
      <c r="G115" s="189">
        <f>ROUND(E115*F115,2)</f>
        <v>0</v>
      </c>
      <c r="H115" s="166">
        <v>0</v>
      </c>
      <c r="I115" s="166">
        <f>ROUND(E115*H115,2)</f>
        <v>0</v>
      </c>
      <c r="J115" s="166">
        <v>3000</v>
      </c>
      <c r="K115" s="166">
        <f>ROUND(E115*J115,2)</f>
        <v>3000</v>
      </c>
      <c r="L115" s="166">
        <v>15</v>
      </c>
      <c r="M115" s="166">
        <f>G115*(1+L115/100)</f>
        <v>0</v>
      </c>
      <c r="N115" s="166">
        <v>0</v>
      </c>
      <c r="O115" s="166">
        <f>ROUND(E115*N115,2)</f>
        <v>0</v>
      </c>
      <c r="P115" s="166">
        <v>0</v>
      </c>
      <c r="Q115" s="166">
        <f>ROUND(E115*P115,2)</f>
        <v>0</v>
      </c>
      <c r="R115" s="166"/>
      <c r="S115" s="166" t="s">
        <v>194</v>
      </c>
      <c r="T115" s="166" t="s">
        <v>145</v>
      </c>
      <c r="U115" s="166">
        <v>0.157</v>
      </c>
      <c r="V115" s="166">
        <f>ROUND(E115*U115,2)</f>
        <v>0.16</v>
      </c>
      <c r="W115" s="166"/>
      <c r="X115" s="166" t="s">
        <v>130</v>
      </c>
      <c r="Y115" s="161"/>
      <c r="Z115" s="161"/>
      <c r="AA115" s="161"/>
      <c r="AB115" s="161"/>
      <c r="AC115" s="161"/>
      <c r="AD115" s="161"/>
      <c r="AE115" s="161"/>
      <c r="AF115" s="161"/>
      <c r="AG115" s="161" t="s">
        <v>131</v>
      </c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x14ac:dyDescent="0.2">
      <c r="A116" s="172" t="s">
        <v>124</v>
      </c>
      <c r="B116" s="173" t="s">
        <v>64</v>
      </c>
      <c r="C116" s="190" t="s">
        <v>65</v>
      </c>
      <c r="D116" s="174"/>
      <c r="E116" s="175"/>
      <c r="F116" s="176"/>
      <c r="G116" s="177">
        <f>SUMIF(AG117:AG125,"&lt;&gt;NOR",G117:G125)</f>
        <v>0</v>
      </c>
      <c r="H116" s="171"/>
      <c r="I116" s="171">
        <f>SUM(I117:I125)</f>
        <v>647.1400000000001</v>
      </c>
      <c r="J116" s="171"/>
      <c r="K116" s="171">
        <f>SUM(K117:K125)</f>
        <v>2972</v>
      </c>
      <c r="L116" s="171"/>
      <c r="M116" s="171">
        <f>SUM(M117:M125)</f>
        <v>0</v>
      </c>
      <c r="N116" s="171"/>
      <c r="O116" s="171">
        <f>SUM(O117:O125)</f>
        <v>0</v>
      </c>
      <c r="P116" s="171"/>
      <c r="Q116" s="171">
        <f>SUM(Q117:Q125)</f>
        <v>0</v>
      </c>
      <c r="R116" s="171"/>
      <c r="S116" s="171"/>
      <c r="T116" s="171"/>
      <c r="U116" s="171"/>
      <c r="V116" s="171">
        <f>SUM(V117:V125)</f>
        <v>3.9400000000000004</v>
      </c>
      <c r="W116" s="171"/>
      <c r="X116" s="171"/>
      <c r="AG116" t="s">
        <v>125</v>
      </c>
    </row>
    <row r="117" spans="1:60" outlineLevel="1" x14ac:dyDescent="0.2">
      <c r="A117" s="184">
        <v>32</v>
      </c>
      <c r="B117" s="185" t="s">
        <v>252</v>
      </c>
      <c r="C117" s="193" t="s">
        <v>253</v>
      </c>
      <c r="D117" s="186" t="s">
        <v>137</v>
      </c>
      <c r="E117" s="187">
        <v>1</v>
      </c>
      <c r="F117" s="188"/>
      <c r="G117" s="189">
        <f>ROUND(E117*F117,2)</f>
        <v>0</v>
      </c>
      <c r="H117" s="166">
        <v>89.69</v>
      </c>
      <c r="I117" s="166">
        <f>ROUND(E117*H117,2)</f>
        <v>89.69</v>
      </c>
      <c r="J117" s="166">
        <v>161.31</v>
      </c>
      <c r="K117" s="166">
        <f>ROUND(E117*J117,2)</f>
        <v>161.31</v>
      </c>
      <c r="L117" s="166">
        <v>15</v>
      </c>
      <c r="M117" s="166">
        <f>G117*(1+L117/100)</f>
        <v>0</v>
      </c>
      <c r="N117" s="166">
        <v>3.8000000000000002E-4</v>
      </c>
      <c r="O117" s="166">
        <f>ROUND(E117*N117,2)</f>
        <v>0</v>
      </c>
      <c r="P117" s="166">
        <v>0</v>
      </c>
      <c r="Q117" s="166">
        <f>ROUND(E117*P117,2)</f>
        <v>0</v>
      </c>
      <c r="R117" s="166"/>
      <c r="S117" s="166" t="s">
        <v>129</v>
      </c>
      <c r="T117" s="166" t="s">
        <v>129</v>
      </c>
      <c r="U117" s="166">
        <v>0.32</v>
      </c>
      <c r="V117" s="166">
        <f>ROUND(E117*U117,2)</f>
        <v>0.32</v>
      </c>
      <c r="W117" s="166"/>
      <c r="X117" s="166" t="s">
        <v>130</v>
      </c>
      <c r="Y117" s="161"/>
      <c r="Z117" s="161"/>
      <c r="AA117" s="161"/>
      <c r="AB117" s="161"/>
      <c r="AC117" s="161"/>
      <c r="AD117" s="161"/>
      <c r="AE117" s="161"/>
      <c r="AF117" s="161"/>
      <c r="AG117" s="161" t="s">
        <v>131</v>
      </c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0" outlineLevel="1" x14ac:dyDescent="0.2">
      <c r="A118" s="184">
        <v>33</v>
      </c>
      <c r="B118" s="185" t="s">
        <v>254</v>
      </c>
      <c r="C118" s="193" t="s">
        <v>255</v>
      </c>
      <c r="D118" s="186" t="s">
        <v>137</v>
      </c>
      <c r="E118" s="187">
        <v>3</v>
      </c>
      <c r="F118" s="188"/>
      <c r="G118" s="189">
        <f>ROUND(E118*F118,2)</f>
        <v>0</v>
      </c>
      <c r="H118" s="166">
        <v>184.91</v>
      </c>
      <c r="I118" s="166">
        <f>ROUND(E118*H118,2)</f>
        <v>554.73</v>
      </c>
      <c r="J118" s="166">
        <v>266.08999999999997</v>
      </c>
      <c r="K118" s="166">
        <f>ROUND(E118*J118,2)</f>
        <v>798.27</v>
      </c>
      <c r="L118" s="166">
        <v>15</v>
      </c>
      <c r="M118" s="166">
        <f>G118*(1+L118/100)</f>
        <v>0</v>
      </c>
      <c r="N118" s="166">
        <v>5.1999999999999995E-4</v>
      </c>
      <c r="O118" s="166">
        <f>ROUND(E118*N118,2)</f>
        <v>0</v>
      </c>
      <c r="P118" s="166">
        <v>0</v>
      </c>
      <c r="Q118" s="166">
        <f>ROUND(E118*P118,2)</f>
        <v>0</v>
      </c>
      <c r="R118" s="166"/>
      <c r="S118" s="166" t="s">
        <v>129</v>
      </c>
      <c r="T118" s="166" t="s">
        <v>129</v>
      </c>
      <c r="U118" s="166">
        <v>0.52900000000000003</v>
      </c>
      <c r="V118" s="166">
        <f>ROUND(E118*U118,2)</f>
        <v>1.59</v>
      </c>
      <c r="W118" s="166"/>
      <c r="X118" s="166" t="s">
        <v>130</v>
      </c>
      <c r="Y118" s="161"/>
      <c r="Z118" s="161"/>
      <c r="AA118" s="161"/>
      <c r="AB118" s="161"/>
      <c r="AC118" s="161"/>
      <c r="AD118" s="161"/>
      <c r="AE118" s="161"/>
      <c r="AF118" s="161"/>
      <c r="AG118" s="161" t="s">
        <v>131</v>
      </c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</row>
    <row r="119" spans="1:60" outlineLevel="1" x14ac:dyDescent="0.2">
      <c r="A119" s="184">
        <v>34</v>
      </c>
      <c r="B119" s="185" t="s">
        <v>256</v>
      </c>
      <c r="C119" s="193" t="s">
        <v>257</v>
      </c>
      <c r="D119" s="186" t="s">
        <v>230</v>
      </c>
      <c r="E119" s="187">
        <v>1</v>
      </c>
      <c r="F119" s="188"/>
      <c r="G119" s="189">
        <f>ROUND(E119*F119,2)</f>
        <v>0</v>
      </c>
      <c r="H119" s="166">
        <v>0</v>
      </c>
      <c r="I119" s="166">
        <f>ROUND(E119*H119,2)</f>
        <v>0</v>
      </c>
      <c r="J119" s="166">
        <v>79.2</v>
      </c>
      <c r="K119" s="166">
        <f>ROUND(E119*J119,2)</f>
        <v>79.2</v>
      </c>
      <c r="L119" s="166">
        <v>15</v>
      </c>
      <c r="M119" s="166">
        <f>G119*(1+L119/100)</f>
        <v>0</v>
      </c>
      <c r="N119" s="166">
        <v>0</v>
      </c>
      <c r="O119" s="166">
        <f>ROUND(E119*N119,2)</f>
        <v>0</v>
      </c>
      <c r="P119" s="166">
        <v>0</v>
      </c>
      <c r="Q119" s="166">
        <f>ROUND(E119*P119,2)</f>
        <v>0</v>
      </c>
      <c r="R119" s="166"/>
      <c r="S119" s="166" t="s">
        <v>129</v>
      </c>
      <c r="T119" s="166" t="s">
        <v>129</v>
      </c>
      <c r="U119" s="166">
        <v>0.157</v>
      </c>
      <c r="V119" s="166">
        <f>ROUND(E119*U119,2)</f>
        <v>0.16</v>
      </c>
      <c r="W119" s="166"/>
      <c r="X119" s="166" t="s">
        <v>130</v>
      </c>
      <c r="Y119" s="161"/>
      <c r="Z119" s="161"/>
      <c r="AA119" s="161"/>
      <c r="AB119" s="161"/>
      <c r="AC119" s="161"/>
      <c r="AD119" s="161"/>
      <c r="AE119" s="161"/>
      <c r="AF119" s="161"/>
      <c r="AG119" s="161" t="s">
        <v>131</v>
      </c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</row>
    <row r="120" spans="1:60" outlineLevel="1" x14ac:dyDescent="0.2">
      <c r="A120" s="184">
        <v>35</v>
      </c>
      <c r="B120" s="185" t="s">
        <v>258</v>
      </c>
      <c r="C120" s="193" t="s">
        <v>259</v>
      </c>
      <c r="D120" s="186" t="s">
        <v>230</v>
      </c>
      <c r="E120" s="187">
        <v>3</v>
      </c>
      <c r="F120" s="188"/>
      <c r="G120" s="189">
        <f>ROUND(E120*F120,2)</f>
        <v>0</v>
      </c>
      <c r="H120" s="166">
        <v>0</v>
      </c>
      <c r="I120" s="166">
        <f>ROUND(E120*H120,2)</f>
        <v>0</v>
      </c>
      <c r="J120" s="166">
        <v>87.7</v>
      </c>
      <c r="K120" s="166">
        <f>ROUND(E120*J120,2)</f>
        <v>263.10000000000002</v>
      </c>
      <c r="L120" s="166">
        <v>15</v>
      </c>
      <c r="M120" s="166">
        <f>G120*(1+L120/100)</f>
        <v>0</v>
      </c>
      <c r="N120" s="166">
        <v>0</v>
      </c>
      <c r="O120" s="166">
        <f>ROUND(E120*N120,2)</f>
        <v>0</v>
      </c>
      <c r="P120" s="166">
        <v>0</v>
      </c>
      <c r="Q120" s="166">
        <f>ROUND(E120*P120,2)</f>
        <v>0</v>
      </c>
      <c r="R120" s="166"/>
      <c r="S120" s="166" t="s">
        <v>129</v>
      </c>
      <c r="T120" s="166" t="s">
        <v>129</v>
      </c>
      <c r="U120" s="166">
        <v>0.17399999999999999</v>
      </c>
      <c r="V120" s="166">
        <f>ROUND(E120*U120,2)</f>
        <v>0.52</v>
      </c>
      <c r="W120" s="166"/>
      <c r="X120" s="166" t="s">
        <v>130</v>
      </c>
      <c r="Y120" s="161"/>
      <c r="Z120" s="161"/>
      <c r="AA120" s="161"/>
      <c r="AB120" s="161"/>
      <c r="AC120" s="161"/>
      <c r="AD120" s="161"/>
      <c r="AE120" s="161"/>
      <c r="AF120" s="161"/>
      <c r="AG120" s="161" t="s">
        <v>131</v>
      </c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1" x14ac:dyDescent="0.2">
      <c r="A121" s="184">
        <v>36</v>
      </c>
      <c r="B121" s="185" t="s">
        <v>260</v>
      </c>
      <c r="C121" s="193" t="s">
        <v>261</v>
      </c>
      <c r="D121" s="186" t="s">
        <v>230</v>
      </c>
      <c r="E121" s="187">
        <v>1</v>
      </c>
      <c r="F121" s="188"/>
      <c r="G121" s="189">
        <f>ROUND(E121*F121,2)</f>
        <v>0</v>
      </c>
      <c r="H121" s="166">
        <v>0</v>
      </c>
      <c r="I121" s="166">
        <f>ROUND(E121*H121,2)</f>
        <v>0</v>
      </c>
      <c r="J121" s="166">
        <v>130.5</v>
      </c>
      <c r="K121" s="166">
        <f>ROUND(E121*J121,2)</f>
        <v>130.5</v>
      </c>
      <c r="L121" s="166">
        <v>15</v>
      </c>
      <c r="M121" s="166">
        <f>G121*(1+L121/100)</f>
        <v>0</v>
      </c>
      <c r="N121" s="166">
        <v>0</v>
      </c>
      <c r="O121" s="166">
        <f>ROUND(E121*N121,2)</f>
        <v>0</v>
      </c>
      <c r="P121" s="166">
        <v>0</v>
      </c>
      <c r="Q121" s="166">
        <f>ROUND(E121*P121,2)</f>
        <v>0</v>
      </c>
      <c r="R121" s="166"/>
      <c r="S121" s="166" t="s">
        <v>129</v>
      </c>
      <c r="T121" s="166" t="s">
        <v>129</v>
      </c>
      <c r="U121" s="166">
        <v>0.25900000000000001</v>
      </c>
      <c r="V121" s="166">
        <f>ROUND(E121*U121,2)</f>
        <v>0.26</v>
      </c>
      <c r="W121" s="166"/>
      <c r="X121" s="166" t="s">
        <v>130</v>
      </c>
      <c r="Y121" s="161"/>
      <c r="Z121" s="161"/>
      <c r="AA121" s="161"/>
      <c r="AB121" s="161"/>
      <c r="AC121" s="161"/>
      <c r="AD121" s="161"/>
      <c r="AE121" s="161"/>
      <c r="AF121" s="161"/>
      <c r="AG121" s="161" t="s">
        <v>131</v>
      </c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outlineLevel="1" x14ac:dyDescent="0.2">
      <c r="A122" s="184">
        <v>37</v>
      </c>
      <c r="B122" s="185" t="s">
        <v>262</v>
      </c>
      <c r="C122" s="193" t="s">
        <v>263</v>
      </c>
      <c r="D122" s="186" t="s">
        <v>137</v>
      </c>
      <c r="E122" s="187">
        <v>4</v>
      </c>
      <c r="F122" s="188"/>
      <c r="G122" s="189">
        <f>ROUND(E122*F122,2)</f>
        <v>0</v>
      </c>
      <c r="H122" s="166">
        <v>0.68</v>
      </c>
      <c r="I122" s="166">
        <f>ROUND(E122*H122,2)</f>
        <v>2.72</v>
      </c>
      <c r="J122" s="166">
        <v>24.22</v>
      </c>
      <c r="K122" s="166">
        <f>ROUND(E122*J122,2)</f>
        <v>96.88</v>
      </c>
      <c r="L122" s="166">
        <v>15</v>
      </c>
      <c r="M122" s="166">
        <f>G122*(1+L122/100)</f>
        <v>0</v>
      </c>
      <c r="N122" s="166">
        <v>0</v>
      </c>
      <c r="O122" s="166">
        <f>ROUND(E122*N122,2)</f>
        <v>0</v>
      </c>
      <c r="P122" s="166">
        <v>0</v>
      </c>
      <c r="Q122" s="166">
        <f>ROUND(E122*P122,2)</f>
        <v>0</v>
      </c>
      <c r="R122" s="166"/>
      <c r="S122" s="166" t="s">
        <v>129</v>
      </c>
      <c r="T122" s="166" t="s">
        <v>129</v>
      </c>
      <c r="U122" s="166">
        <v>4.8000000000000001E-2</v>
      </c>
      <c r="V122" s="166">
        <f>ROUND(E122*U122,2)</f>
        <v>0.19</v>
      </c>
      <c r="W122" s="166"/>
      <c r="X122" s="166" t="s">
        <v>130</v>
      </c>
      <c r="Y122" s="161"/>
      <c r="Z122" s="161"/>
      <c r="AA122" s="161"/>
      <c r="AB122" s="161"/>
      <c r="AC122" s="161"/>
      <c r="AD122" s="161"/>
      <c r="AE122" s="161"/>
      <c r="AF122" s="161"/>
      <c r="AG122" s="161" t="s">
        <v>131</v>
      </c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outlineLevel="1" x14ac:dyDescent="0.2">
      <c r="A123" s="184">
        <v>38</v>
      </c>
      <c r="B123" s="185" t="s">
        <v>264</v>
      </c>
      <c r="C123" s="193" t="s">
        <v>265</v>
      </c>
      <c r="D123" s="186" t="s">
        <v>230</v>
      </c>
      <c r="E123" s="187">
        <v>2</v>
      </c>
      <c r="F123" s="188"/>
      <c r="G123" s="189">
        <f>ROUND(E123*F123,2)</f>
        <v>0</v>
      </c>
      <c r="H123" s="166">
        <v>0</v>
      </c>
      <c r="I123" s="166">
        <f>ROUND(E123*H123,2)</f>
        <v>0</v>
      </c>
      <c r="J123" s="166">
        <v>238.5</v>
      </c>
      <c r="K123" s="166">
        <f>ROUND(E123*J123,2)</f>
        <v>477</v>
      </c>
      <c r="L123" s="166">
        <v>15</v>
      </c>
      <c r="M123" s="166">
        <f>G123*(1+L123/100)</f>
        <v>0</v>
      </c>
      <c r="N123" s="166">
        <v>0</v>
      </c>
      <c r="O123" s="166">
        <f>ROUND(E123*N123,2)</f>
        <v>0</v>
      </c>
      <c r="P123" s="166">
        <v>0</v>
      </c>
      <c r="Q123" s="166">
        <f>ROUND(E123*P123,2)</f>
        <v>0</v>
      </c>
      <c r="R123" s="166"/>
      <c r="S123" s="166" t="s">
        <v>129</v>
      </c>
      <c r="T123" s="166" t="s">
        <v>182</v>
      </c>
      <c r="U123" s="166">
        <v>0.45</v>
      </c>
      <c r="V123" s="166">
        <f>ROUND(E123*U123,2)</f>
        <v>0.9</v>
      </c>
      <c r="W123" s="166"/>
      <c r="X123" s="166" t="s">
        <v>130</v>
      </c>
      <c r="Y123" s="161"/>
      <c r="Z123" s="161"/>
      <c r="AA123" s="161"/>
      <c r="AB123" s="161"/>
      <c r="AC123" s="161"/>
      <c r="AD123" s="161"/>
      <c r="AE123" s="161"/>
      <c r="AF123" s="161"/>
      <c r="AG123" s="161" t="s">
        <v>131</v>
      </c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ht="22.5" outlineLevel="1" x14ac:dyDescent="0.2">
      <c r="A124" s="184">
        <v>39</v>
      </c>
      <c r="B124" s="185" t="s">
        <v>266</v>
      </c>
      <c r="C124" s="193" t="s">
        <v>267</v>
      </c>
      <c r="D124" s="186" t="s">
        <v>144</v>
      </c>
      <c r="E124" s="187">
        <v>2</v>
      </c>
      <c r="F124" s="188"/>
      <c r="G124" s="189">
        <f>ROUND(E124*F124,2)</f>
        <v>0</v>
      </c>
      <c r="H124" s="166">
        <v>0</v>
      </c>
      <c r="I124" s="166">
        <f>ROUND(E124*H124,2)</f>
        <v>0</v>
      </c>
      <c r="J124" s="166">
        <v>450</v>
      </c>
      <c r="K124" s="166">
        <f>ROUND(E124*J124,2)</f>
        <v>900</v>
      </c>
      <c r="L124" s="166">
        <v>15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194</v>
      </c>
      <c r="T124" s="166" t="s">
        <v>145</v>
      </c>
      <c r="U124" s="166">
        <v>0</v>
      </c>
      <c r="V124" s="166">
        <f>ROUND(E124*U124,2)</f>
        <v>0</v>
      </c>
      <c r="W124" s="166"/>
      <c r="X124" s="166" t="s">
        <v>130</v>
      </c>
      <c r="Y124" s="161"/>
      <c r="Z124" s="161"/>
      <c r="AA124" s="161"/>
      <c r="AB124" s="161"/>
      <c r="AC124" s="161"/>
      <c r="AD124" s="161"/>
      <c r="AE124" s="161"/>
      <c r="AF124" s="161"/>
      <c r="AG124" s="161" t="s">
        <v>131</v>
      </c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outlineLevel="1" x14ac:dyDescent="0.2">
      <c r="A125" s="184">
        <v>40</v>
      </c>
      <c r="B125" s="185" t="s">
        <v>268</v>
      </c>
      <c r="C125" s="193" t="s">
        <v>269</v>
      </c>
      <c r="D125" s="186" t="s">
        <v>0</v>
      </c>
      <c r="E125" s="187">
        <v>35.533999999999999</v>
      </c>
      <c r="F125" s="188"/>
      <c r="G125" s="189">
        <f>ROUND(E125*F125,2)</f>
        <v>0</v>
      </c>
      <c r="H125" s="166">
        <v>0</v>
      </c>
      <c r="I125" s="166">
        <f>ROUND(E125*H125,2)</f>
        <v>0</v>
      </c>
      <c r="J125" s="166">
        <v>1.85</v>
      </c>
      <c r="K125" s="166">
        <f>ROUND(E125*J125,2)</f>
        <v>65.739999999999995</v>
      </c>
      <c r="L125" s="166">
        <v>15</v>
      </c>
      <c r="M125" s="166">
        <f>G125*(1+L125/100)</f>
        <v>0</v>
      </c>
      <c r="N125" s="166">
        <v>0</v>
      </c>
      <c r="O125" s="166">
        <f>ROUND(E125*N125,2)</f>
        <v>0</v>
      </c>
      <c r="P125" s="166">
        <v>0</v>
      </c>
      <c r="Q125" s="166">
        <f>ROUND(E125*P125,2)</f>
        <v>0</v>
      </c>
      <c r="R125" s="166"/>
      <c r="S125" s="166" t="s">
        <v>129</v>
      </c>
      <c r="T125" s="166" t="s">
        <v>182</v>
      </c>
      <c r="U125" s="166">
        <v>0</v>
      </c>
      <c r="V125" s="166">
        <f>ROUND(E125*U125,2)</f>
        <v>0</v>
      </c>
      <c r="W125" s="166"/>
      <c r="X125" s="166" t="s">
        <v>238</v>
      </c>
      <c r="Y125" s="161"/>
      <c r="Z125" s="161"/>
      <c r="AA125" s="161"/>
      <c r="AB125" s="161"/>
      <c r="AC125" s="161"/>
      <c r="AD125" s="161"/>
      <c r="AE125" s="161"/>
      <c r="AF125" s="161"/>
      <c r="AG125" s="161" t="s">
        <v>239</v>
      </c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x14ac:dyDescent="0.2">
      <c r="A126" s="172" t="s">
        <v>124</v>
      </c>
      <c r="B126" s="173" t="s">
        <v>66</v>
      </c>
      <c r="C126" s="190" t="s">
        <v>67</v>
      </c>
      <c r="D126" s="174"/>
      <c r="E126" s="175"/>
      <c r="F126" s="176"/>
      <c r="G126" s="177">
        <f>SUMIF(AG127:AG132,"&lt;&gt;NOR",G127:G132)</f>
        <v>0</v>
      </c>
      <c r="H126" s="171"/>
      <c r="I126" s="171">
        <f>SUM(I127:I132)</f>
        <v>1550.1999999999998</v>
      </c>
      <c r="J126" s="171"/>
      <c r="K126" s="171">
        <f>SUM(K127:K132)</f>
        <v>2963.42</v>
      </c>
      <c r="L126" s="171"/>
      <c r="M126" s="171">
        <f>SUM(M127:M132)</f>
        <v>0</v>
      </c>
      <c r="N126" s="171"/>
      <c r="O126" s="171">
        <f>SUM(O127:O132)</f>
        <v>0.02</v>
      </c>
      <c r="P126" s="171"/>
      <c r="Q126" s="171">
        <f>SUM(Q127:Q132)</f>
        <v>0</v>
      </c>
      <c r="R126" s="171"/>
      <c r="S126" s="171"/>
      <c r="T126" s="171"/>
      <c r="U126" s="171"/>
      <c r="V126" s="171">
        <f>SUM(V127:V132)</f>
        <v>6.3199999999999994</v>
      </c>
      <c r="W126" s="171"/>
      <c r="X126" s="171"/>
      <c r="AG126" t="s">
        <v>125</v>
      </c>
    </row>
    <row r="127" spans="1:60" outlineLevel="1" x14ac:dyDescent="0.2">
      <c r="A127" s="184">
        <v>41</v>
      </c>
      <c r="B127" s="185" t="s">
        <v>270</v>
      </c>
      <c r="C127" s="193" t="s">
        <v>271</v>
      </c>
      <c r="D127" s="186" t="s">
        <v>137</v>
      </c>
      <c r="E127" s="187">
        <v>6</v>
      </c>
      <c r="F127" s="188"/>
      <c r="G127" s="189">
        <f>ROUND(E127*F127,2)</f>
        <v>0</v>
      </c>
      <c r="H127" s="166">
        <v>78.180000000000007</v>
      </c>
      <c r="I127" s="166">
        <f>ROUND(E127*H127,2)</f>
        <v>469.08</v>
      </c>
      <c r="J127" s="166">
        <v>257.82</v>
      </c>
      <c r="K127" s="166">
        <f>ROUND(E127*J127,2)</f>
        <v>1546.92</v>
      </c>
      <c r="L127" s="166">
        <v>15</v>
      </c>
      <c r="M127" s="166">
        <f>G127*(1+L127/100)</f>
        <v>0</v>
      </c>
      <c r="N127" s="166">
        <v>3.9899999999999996E-3</v>
      </c>
      <c r="O127" s="166">
        <f>ROUND(E127*N127,2)</f>
        <v>0.02</v>
      </c>
      <c r="P127" s="166">
        <v>0</v>
      </c>
      <c r="Q127" s="166">
        <f>ROUND(E127*P127,2)</f>
        <v>0</v>
      </c>
      <c r="R127" s="166"/>
      <c r="S127" s="166" t="s">
        <v>129</v>
      </c>
      <c r="T127" s="166" t="s">
        <v>129</v>
      </c>
      <c r="U127" s="166">
        <v>0.54290000000000005</v>
      </c>
      <c r="V127" s="166">
        <f>ROUND(E127*U127,2)</f>
        <v>3.26</v>
      </c>
      <c r="W127" s="166"/>
      <c r="X127" s="166" t="s">
        <v>130</v>
      </c>
      <c r="Y127" s="161"/>
      <c r="Z127" s="161"/>
      <c r="AA127" s="161"/>
      <c r="AB127" s="161"/>
      <c r="AC127" s="161"/>
      <c r="AD127" s="161"/>
      <c r="AE127" s="161"/>
      <c r="AF127" s="161"/>
      <c r="AG127" s="161" t="s">
        <v>131</v>
      </c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</row>
    <row r="128" spans="1:60" ht="22.5" outlineLevel="1" x14ac:dyDescent="0.2">
      <c r="A128" s="184">
        <v>42</v>
      </c>
      <c r="B128" s="185" t="s">
        <v>272</v>
      </c>
      <c r="C128" s="193" t="s">
        <v>273</v>
      </c>
      <c r="D128" s="186" t="s">
        <v>137</v>
      </c>
      <c r="E128" s="187">
        <v>6</v>
      </c>
      <c r="F128" s="188"/>
      <c r="G128" s="189">
        <f>ROUND(E128*F128,2)</f>
        <v>0</v>
      </c>
      <c r="H128" s="166">
        <v>27.39</v>
      </c>
      <c r="I128" s="166">
        <f>ROUND(E128*H128,2)</f>
        <v>164.34</v>
      </c>
      <c r="J128" s="166">
        <v>59.31</v>
      </c>
      <c r="K128" s="166">
        <f>ROUND(E128*J128,2)</f>
        <v>355.86</v>
      </c>
      <c r="L128" s="166">
        <v>15</v>
      </c>
      <c r="M128" s="166">
        <f>G128*(1+L128/100)</f>
        <v>0</v>
      </c>
      <c r="N128" s="166">
        <v>4.0000000000000003E-5</v>
      </c>
      <c r="O128" s="166">
        <f>ROUND(E128*N128,2)</f>
        <v>0</v>
      </c>
      <c r="P128" s="166">
        <v>0</v>
      </c>
      <c r="Q128" s="166">
        <f>ROUND(E128*P128,2)</f>
        <v>0</v>
      </c>
      <c r="R128" s="166"/>
      <c r="S128" s="166" t="s">
        <v>129</v>
      </c>
      <c r="T128" s="166" t="s">
        <v>129</v>
      </c>
      <c r="U128" s="166">
        <v>0.129</v>
      </c>
      <c r="V128" s="166">
        <f>ROUND(E128*U128,2)</f>
        <v>0.77</v>
      </c>
      <c r="W128" s="166"/>
      <c r="X128" s="166" t="s">
        <v>130</v>
      </c>
      <c r="Y128" s="161"/>
      <c r="Z128" s="161"/>
      <c r="AA128" s="161"/>
      <c r="AB128" s="161"/>
      <c r="AC128" s="161"/>
      <c r="AD128" s="161"/>
      <c r="AE128" s="161"/>
      <c r="AF128" s="161"/>
      <c r="AG128" s="161" t="s">
        <v>131</v>
      </c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</row>
    <row r="129" spans="1:60" outlineLevel="1" x14ac:dyDescent="0.2">
      <c r="A129" s="184">
        <v>43</v>
      </c>
      <c r="B129" s="185" t="s">
        <v>274</v>
      </c>
      <c r="C129" s="193" t="s">
        <v>275</v>
      </c>
      <c r="D129" s="186" t="s">
        <v>230</v>
      </c>
      <c r="E129" s="187">
        <v>2</v>
      </c>
      <c r="F129" s="188"/>
      <c r="G129" s="189">
        <f>ROUND(E129*F129,2)</f>
        <v>0</v>
      </c>
      <c r="H129" s="166">
        <v>112.43</v>
      </c>
      <c r="I129" s="166">
        <f>ROUND(E129*H129,2)</f>
        <v>224.86</v>
      </c>
      <c r="J129" s="166">
        <v>118.57</v>
      </c>
      <c r="K129" s="166">
        <f>ROUND(E129*J129,2)</f>
        <v>237.14</v>
      </c>
      <c r="L129" s="166">
        <v>15</v>
      </c>
      <c r="M129" s="166">
        <f>G129*(1+L129/100)</f>
        <v>0</v>
      </c>
      <c r="N129" s="166">
        <v>6.3000000000000003E-4</v>
      </c>
      <c r="O129" s="166">
        <f>ROUND(E129*N129,2)</f>
        <v>0</v>
      </c>
      <c r="P129" s="166">
        <v>0</v>
      </c>
      <c r="Q129" s="166">
        <f>ROUND(E129*P129,2)</f>
        <v>0</v>
      </c>
      <c r="R129" s="166"/>
      <c r="S129" s="166" t="s">
        <v>129</v>
      </c>
      <c r="T129" s="166" t="s">
        <v>129</v>
      </c>
      <c r="U129" s="166">
        <v>0.27200000000000002</v>
      </c>
      <c r="V129" s="166">
        <f>ROUND(E129*U129,2)</f>
        <v>0.54</v>
      </c>
      <c r="W129" s="166"/>
      <c r="X129" s="166" t="s">
        <v>130</v>
      </c>
      <c r="Y129" s="161"/>
      <c r="Z129" s="161"/>
      <c r="AA129" s="161"/>
      <c r="AB129" s="161"/>
      <c r="AC129" s="161"/>
      <c r="AD129" s="161"/>
      <c r="AE129" s="161"/>
      <c r="AF129" s="161"/>
      <c r="AG129" s="161" t="s">
        <v>131</v>
      </c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outlineLevel="1" x14ac:dyDescent="0.2">
      <c r="A130" s="184">
        <v>44</v>
      </c>
      <c r="B130" s="185" t="s">
        <v>276</v>
      </c>
      <c r="C130" s="193" t="s">
        <v>277</v>
      </c>
      <c r="D130" s="186" t="s">
        <v>278</v>
      </c>
      <c r="E130" s="187">
        <v>3</v>
      </c>
      <c r="F130" s="188"/>
      <c r="G130" s="189">
        <f>ROUND(E130*F130,2)</f>
        <v>0</v>
      </c>
      <c r="H130" s="166">
        <v>230.12</v>
      </c>
      <c r="I130" s="166">
        <f>ROUND(E130*H130,2)</f>
        <v>690.36</v>
      </c>
      <c r="J130" s="166">
        <v>235.38</v>
      </c>
      <c r="K130" s="166">
        <f>ROUND(E130*J130,2)</f>
        <v>706.14</v>
      </c>
      <c r="L130" s="166">
        <v>15</v>
      </c>
      <c r="M130" s="166">
        <f>G130*(1+L130/100)</f>
        <v>0</v>
      </c>
      <c r="N130" s="166">
        <v>1.48E-3</v>
      </c>
      <c r="O130" s="166">
        <f>ROUND(E130*N130,2)</f>
        <v>0</v>
      </c>
      <c r="P130" s="166">
        <v>0</v>
      </c>
      <c r="Q130" s="166">
        <f>ROUND(E130*P130,2)</f>
        <v>0</v>
      </c>
      <c r="R130" s="166"/>
      <c r="S130" s="166" t="s">
        <v>129</v>
      </c>
      <c r="T130" s="166" t="s">
        <v>129</v>
      </c>
      <c r="U130" s="166">
        <v>0.54</v>
      </c>
      <c r="V130" s="166">
        <f>ROUND(E130*U130,2)</f>
        <v>1.62</v>
      </c>
      <c r="W130" s="166"/>
      <c r="X130" s="166" t="s">
        <v>130</v>
      </c>
      <c r="Y130" s="161"/>
      <c r="Z130" s="161"/>
      <c r="AA130" s="161"/>
      <c r="AB130" s="161"/>
      <c r="AC130" s="161"/>
      <c r="AD130" s="161"/>
      <c r="AE130" s="161"/>
      <c r="AF130" s="161"/>
      <c r="AG130" s="161" t="s">
        <v>131</v>
      </c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</row>
    <row r="131" spans="1:60" outlineLevel="1" x14ac:dyDescent="0.2">
      <c r="A131" s="184">
        <v>45</v>
      </c>
      <c r="B131" s="185" t="s">
        <v>279</v>
      </c>
      <c r="C131" s="193" t="s">
        <v>280</v>
      </c>
      <c r="D131" s="186" t="s">
        <v>137</v>
      </c>
      <c r="E131" s="187">
        <v>6</v>
      </c>
      <c r="F131" s="188"/>
      <c r="G131" s="189">
        <f>ROUND(E131*F131,2)</f>
        <v>0</v>
      </c>
      <c r="H131" s="166">
        <v>0.26</v>
      </c>
      <c r="I131" s="166">
        <f>ROUND(E131*H131,2)</f>
        <v>1.56</v>
      </c>
      <c r="J131" s="166">
        <v>10.64</v>
      </c>
      <c r="K131" s="166">
        <f>ROUND(E131*J131,2)</f>
        <v>63.84</v>
      </c>
      <c r="L131" s="166">
        <v>15</v>
      </c>
      <c r="M131" s="166">
        <f>G131*(1+L131/100)</f>
        <v>0</v>
      </c>
      <c r="N131" s="166">
        <v>0</v>
      </c>
      <c r="O131" s="166">
        <f>ROUND(E131*N131,2)</f>
        <v>0</v>
      </c>
      <c r="P131" s="166">
        <v>0</v>
      </c>
      <c r="Q131" s="166">
        <f>ROUND(E131*P131,2)</f>
        <v>0</v>
      </c>
      <c r="R131" s="166"/>
      <c r="S131" s="166" t="s">
        <v>129</v>
      </c>
      <c r="T131" s="166" t="s">
        <v>129</v>
      </c>
      <c r="U131" s="166">
        <v>2.1000000000000001E-2</v>
      </c>
      <c r="V131" s="166">
        <f>ROUND(E131*U131,2)</f>
        <v>0.13</v>
      </c>
      <c r="W131" s="166"/>
      <c r="X131" s="166" t="s">
        <v>130</v>
      </c>
      <c r="Y131" s="161"/>
      <c r="Z131" s="161"/>
      <c r="AA131" s="161"/>
      <c r="AB131" s="161"/>
      <c r="AC131" s="161"/>
      <c r="AD131" s="161"/>
      <c r="AE131" s="161"/>
      <c r="AF131" s="161"/>
      <c r="AG131" s="161" t="s">
        <v>131</v>
      </c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</row>
    <row r="132" spans="1:60" outlineLevel="1" x14ac:dyDescent="0.2">
      <c r="A132" s="184">
        <v>46</v>
      </c>
      <c r="B132" s="185" t="s">
        <v>281</v>
      </c>
      <c r="C132" s="193" t="s">
        <v>282</v>
      </c>
      <c r="D132" s="186" t="s">
        <v>0</v>
      </c>
      <c r="E132" s="187">
        <v>44.600999999999999</v>
      </c>
      <c r="F132" s="188"/>
      <c r="G132" s="189">
        <f>ROUND(E132*F132,2)</f>
        <v>0</v>
      </c>
      <c r="H132" s="166">
        <v>0</v>
      </c>
      <c r="I132" s="166">
        <f>ROUND(E132*H132,2)</f>
        <v>0</v>
      </c>
      <c r="J132" s="166">
        <v>1.2</v>
      </c>
      <c r="K132" s="166">
        <f>ROUND(E132*J132,2)</f>
        <v>53.52</v>
      </c>
      <c r="L132" s="166">
        <v>15</v>
      </c>
      <c r="M132" s="166">
        <f>G132*(1+L132/100)</f>
        <v>0</v>
      </c>
      <c r="N132" s="166">
        <v>0</v>
      </c>
      <c r="O132" s="166">
        <f>ROUND(E132*N132,2)</f>
        <v>0</v>
      </c>
      <c r="P132" s="166">
        <v>0</v>
      </c>
      <c r="Q132" s="166">
        <f>ROUND(E132*P132,2)</f>
        <v>0</v>
      </c>
      <c r="R132" s="166"/>
      <c r="S132" s="166" t="s">
        <v>129</v>
      </c>
      <c r="T132" s="166" t="s">
        <v>182</v>
      </c>
      <c r="U132" s="166">
        <v>0</v>
      </c>
      <c r="V132" s="166">
        <f>ROUND(E132*U132,2)</f>
        <v>0</v>
      </c>
      <c r="W132" s="166"/>
      <c r="X132" s="166" t="s">
        <v>238</v>
      </c>
      <c r="Y132" s="161"/>
      <c r="Z132" s="161"/>
      <c r="AA132" s="161"/>
      <c r="AB132" s="161"/>
      <c r="AC132" s="161"/>
      <c r="AD132" s="161"/>
      <c r="AE132" s="161"/>
      <c r="AF132" s="161"/>
      <c r="AG132" s="161" t="s">
        <v>239</v>
      </c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</row>
    <row r="133" spans="1:60" x14ac:dyDescent="0.2">
      <c r="A133" s="172" t="s">
        <v>124</v>
      </c>
      <c r="B133" s="173" t="s">
        <v>68</v>
      </c>
      <c r="C133" s="190" t="s">
        <v>69</v>
      </c>
      <c r="D133" s="174"/>
      <c r="E133" s="175"/>
      <c r="F133" s="176"/>
      <c r="G133" s="177">
        <f>SUMIF(AG134:AG140,"&lt;&gt;NOR",G134:G140)</f>
        <v>0</v>
      </c>
      <c r="H133" s="171"/>
      <c r="I133" s="171">
        <f>SUM(I134:I140)</f>
        <v>3482.92</v>
      </c>
      <c r="J133" s="171"/>
      <c r="K133" s="171">
        <f>SUM(K134:K140)</f>
        <v>3938.58</v>
      </c>
      <c r="L133" s="171"/>
      <c r="M133" s="171">
        <f>SUM(M134:M140)</f>
        <v>0</v>
      </c>
      <c r="N133" s="171"/>
      <c r="O133" s="171">
        <f>SUM(O134:O140)</f>
        <v>0</v>
      </c>
      <c r="P133" s="171"/>
      <c r="Q133" s="171">
        <f>SUM(Q134:Q140)</f>
        <v>0</v>
      </c>
      <c r="R133" s="171"/>
      <c r="S133" s="171"/>
      <c r="T133" s="171"/>
      <c r="U133" s="171"/>
      <c r="V133" s="171">
        <f>SUM(V134:V140)</f>
        <v>1.5699999999999998</v>
      </c>
      <c r="W133" s="171"/>
      <c r="X133" s="171"/>
      <c r="AG133" t="s">
        <v>125</v>
      </c>
    </row>
    <row r="134" spans="1:60" outlineLevel="1" x14ac:dyDescent="0.2">
      <c r="A134" s="184">
        <v>47</v>
      </c>
      <c r="B134" s="185" t="s">
        <v>283</v>
      </c>
      <c r="C134" s="193" t="s">
        <v>284</v>
      </c>
      <c r="D134" s="186" t="s">
        <v>137</v>
      </c>
      <c r="E134" s="187">
        <v>2</v>
      </c>
      <c r="F134" s="188"/>
      <c r="G134" s="189">
        <f>ROUND(E134*F134,2)</f>
        <v>0</v>
      </c>
      <c r="H134" s="166">
        <v>265.29000000000002</v>
      </c>
      <c r="I134" s="166">
        <f>ROUND(E134*H134,2)</f>
        <v>530.58000000000004</v>
      </c>
      <c r="J134" s="166">
        <v>166.71</v>
      </c>
      <c r="K134" s="166">
        <f>ROUND(E134*J134,2)</f>
        <v>333.42</v>
      </c>
      <c r="L134" s="166">
        <v>15</v>
      </c>
      <c r="M134" s="166">
        <f>G134*(1+L134/100)</f>
        <v>0</v>
      </c>
      <c r="N134" s="166">
        <v>7.9000000000000001E-4</v>
      </c>
      <c r="O134" s="166">
        <f>ROUND(E134*N134,2)</f>
        <v>0</v>
      </c>
      <c r="P134" s="166">
        <v>0</v>
      </c>
      <c r="Q134" s="166">
        <f>ROUND(E134*P134,2)</f>
        <v>0</v>
      </c>
      <c r="R134" s="166"/>
      <c r="S134" s="166" t="s">
        <v>129</v>
      </c>
      <c r="T134" s="166" t="s">
        <v>129</v>
      </c>
      <c r="U134" s="166">
        <v>0.30869000000000002</v>
      </c>
      <c r="V134" s="166">
        <f>ROUND(E134*U134,2)</f>
        <v>0.62</v>
      </c>
      <c r="W134" s="166"/>
      <c r="X134" s="166" t="s">
        <v>130</v>
      </c>
      <c r="Y134" s="161"/>
      <c r="Z134" s="161"/>
      <c r="AA134" s="161"/>
      <c r="AB134" s="161"/>
      <c r="AC134" s="161"/>
      <c r="AD134" s="161"/>
      <c r="AE134" s="161"/>
      <c r="AF134" s="161"/>
      <c r="AG134" s="161" t="s">
        <v>131</v>
      </c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</row>
    <row r="135" spans="1:60" outlineLevel="1" x14ac:dyDescent="0.2">
      <c r="A135" s="184">
        <v>48</v>
      </c>
      <c r="B135" s="185" t="s">
        <v>285</v>
      </c>
      <c r="C135" s="193" t="s">
        <v>286</v>
      </c>
      <c r="D135" s="186" t="s">
        <v>230</v>
      </c>
      <c r="E135" s="187">
        <v>1</v>
      </c>
      <c r="F135" s="188"/>
      <c r="G135" s="189">
        <f>ROUND(E135*F135,2)</f>
        <v>0</v>
      </c>
      <c r="H135" s="166">
        <v>126.47</v>
      </c>
      <c r="I135" s="166">
        <f>ROUND(E135*H135,2)</f>
        <v>126.47</v>
      </c>
      <c r="J135" s="166">
        <v>234.03</v>
      </c>
      <c r="K135" s="166">
        <f>ROUND(E135*J135,2)</f>
        <v>234.03</v>
      </c>
      <c r="L135" s="166">
        <v>15</v>
      </c>
      <c r="M135" s="166">
        <f>G135*(1+L135/100)</f>
        <v>0</v>
      </c>
      <c r="N135" s="166">
        <v>9.3000000000000005E-4</v>
      </c>
      <c r="O135" s="166">
        <f>ROUND(E135*N135,2)</f>
        <v>0</v>
      </c>
      <c r="P135" s="166">
        <v>0</v>
      </c>
      <c r="Q135" s="166">
        <f>ROUND(E135*P135,2)</f>
        <v>0</v>
      </c>
      <c r="R135" s="166"/>
      <c r="S135" s="166" t="s">
        <v>129</v>
      </c>
      <c r="T135" s="166" t="s">
        <v>129</v>
      </c>
      <c r="U135" s="166">
        <v>0.42399999999999999</v>
      </c>
      <c r="V135" s="166">
        <f>ROUND(E135*U135,2)</f>
        <v>0.42</v>
      </c>
      <c r="W135" s="166"/>
      <c r="X135" s="166" t="s">
        <v>130</v>
      </c>
      <c r="Y135" s="161"/>
      <c r="Z135" s="161"/>
      <c r="AA135" s="161"/>
      <c r="AB135" s="161"/>
      <c r="AC135" s="161"/>
      <c r="AD135" s="161"/>
      <c r="AE135" s="161"/>
      <c r="AF135" s="161"/>
      <c r="AG135" s="161" t="s">
        <v>131</v>
      </c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</row>
    <row r="136" spans="1:60" outlineLevel="1" x14ac:dyDescent="0.2">
      <c r="A136" s="184">
        <v>49</v>
      </c>
      <c r="B136" s="185" t="s">
        <v>287</v>
      </c>
      <c r="C136" s="193" t="s">
        <v>288</v>
      </c>
      <c r="D136" s="186" t="s">
        <v>289</v>
      </c>
      <c r="E136" s="187">
        <v>1</v>
      </c>
      <c r="F136" s="188"/>
      <c r="G136" s="189">
        <f>ROUND(E136*F136,2)</f>
        <v>0</v>
      </c>
      <c r="H136" s="166">
        <v>1802.76</v>
      </c>
      <c r="I136" s="166">
        <f>ROUND(E136*H136,2)</f>
        <v>1802.76</v>
      </c>
      <c r="J136" s="166">
        <v>79.239999999999995</v>
      </c>
      <c r="K136" s="166">
        <f>ROUND(E136*J136,2)</f>
        <v>79.239999999999995</v>
      </c>
      <c r="L136" s="166">
        <v>15</v>
      </c>
      <c r="M136" s="166">
        <f>G136*(1+L136/100)</f>
        <v>0</v>
      </c>
      <c r="N136" s="166">
        <v>1E-3</v>
      </c>
      <c r="O136" s="166">
        <f>ROUND(E136*N136,2)</f>
        <v>0</v>
      </c>
      <c r="P136" s="166">
        <v>0</v>
      </c>
      <c r="Q136" s="166">
        <f>ROUND(E136*P136,2)</f>
        <v>0</v>
      </c>
      <c r="R136" s="166"/>
      <c r="S136" s="166" t="s">
        <v>129</v>
      </c>
      <c r="T136" s="166" t="s">
        <v>129</v>
      </c>
      <c r="U136" s="166">
        <v>0.14499999999999999</v>
      </c>
      <c r="V136" s="166">
        <f>ROUND(E136*U136,2)</f>
        <v>0.15</v>
      </c>
      <c r="W136" s="166"/>
      <c r="X136" s="166" t="s">
        <v>130</v>
      </c>
      <c r="Y136" s="161"/>
      <c r="Z136" s="161"/>
      <c r="AA136" s="161"/>
      <c r="AB136" s="161"/>
      <c r="AC136" s="161"/>
      <c r="AD136" s="161"/>
      <c r="AE136" s="161"/>
      <c r="AF136" s="161"/>
      <c r="AG136" s="161" t="s">
        <v>131</v>
      </c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0" outlineLevel="1" x14ac:dyDescent="0.2">
      <c r="A137" s="184">
        <v>50</v>
      </c>
      <c r="B137" s="185" t="s">
        <v>290</v>
      </c>
      <c r="C137" s="193" t="s">
        <v>291</v>
      </c>
      <c r="D137" s="186" t="s">
        <v>289</v>
      </c>
      <c r="E137" s="187">
        <v>1</v>
      </c>
      <c r="F137" s="188"/>
      <c r="G137" s="189">
        <f>ROUND(E137*F137,2)</f>
        <v>0</v>
      </c>
      <c r="H137" s="166">
        <v>740.83</v>
      </c>
      <c r="I137" s="166">
        <f>ROUND(E137*H137,2)</f>
        <v>740.83</v>
      </c>
      <c r="J137" s="166">
        <v>90.17</v>
      </c>
      <c r="K137" s="166">
        <f>ROUND(E137*J137,2)</f>
        <v>90.17</v>
      </c>
      <c r="L137" s="166">
        <v>15</v>
      </c>
      <c r="M137" s="166">
        <f>G137*(1+L137/100)</f>
        <v>0</v>
      </c>
      <c r="N137" s="166">
        <v>5.0000000000000001E-4</v>
      </c>
      <c r="O137" s="166">
        <f>ROUND(E137*N137,2)</f>
        <v>0</v>
      </c>
      <c r="P137" s="166">
        <v>0</v>
      </c>
      <c r="Q137" s="166">
        <f>ROUND(E137*P137,2)</f>
        <v>0</v>
      </c>
      <c r="R137" s="166"/>
      <c r="S137" s="166" t="s">
        <v>129</v>
      </c>
      <c r="T137" s="166" t="s">
        <v>129</v>
      </c>
      <c r="U137" s="166">
        <v>0.16500000000000001</v>
      </c>
      <c r="V137" s="166">
        <f>ROUND(E137*U137,2)</f>
        <v>0.17</v>
      </c>
      <c r="W137" s="166"/>
      <c r="X137" s="166" t="s">
        <v>130</v>
      </c>
      <c r="Y137" s="161"/>
      <c r="Z137" s="161"/>
      <c r="AA137" s="161"/>
      <c r="AB137" s="161"/>
      <c r="AC137" s="161"/>
      <c r="AD137" s="161"/>
      <c r="AE137" s="161"/>
      <c r="AF137" s="161"/>
      <c r="AG137" s="161" t="s">
        <v>131</v>
      </c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</row>
    <row r="138" spans="1:60" outlineLevel="1" x14ac:dyDescent="0.2">
      <c r="A138" s="184">
        <v>51</v>
      </c>
      <c r="B138" s="185" t="s">
        <v>292</v>
      </c>
      <c r="C138" s="193" t="s">
        <v>293</v>
      </c>
      <c r="D138" s="186" t="s">
        <v>230</v>
      </c>
      <c r="E138" s="187">
        <v>1</v>
      </c>
      <c r="F138" s="188"/>
      <c r="G138" s="189">
        <f>ROUND(E138*F138,2)</f>
        <v>0</v>
      </c>
      <c r="H138" s="166">
        <v>282.27999999999997</v>
      </c>
      <c r="I138" s="166">
        <f>ROUND(E138*H138,2)</f>
        <v>282.27999999999997</v>
      </c>
      <c r="J138" s="166">
        <v>113.72</v>
      </c>
      <c r="K138" s="166">
        <f>ROUND(E138*J138,2)</f>
        <v>113.72</v>
      </c>
      <c r="L138" s="166">
        <v>15</v>
      </c>
      <c r="M138" s="166">
        <f>G138*(1+L138/100)</f>
        <v>0</v>
      </c>
      <c r="N138" s="166">
        <v>2.5000000000000001E-4</v>
      </c>
      <c r="O138" s="166">
        <f>ROUND(E138*N138,2)</f>
        <v>0</v>
      </c>
      <c r="P138" s="166">
        <v>0</v>
      </c>
      <c r="Q138" s="166">
        <f>ROUND(E138*P138,2)</f>
        <v>0</v>
      </c>
      <c r="R138" s="166"/>
      <c r="S138" s="166" t="s">
        <v>129</v>
      </c>
      <c r="T138" s="166" t="s">
        <v>129</v>
      </c>
      <c r="U138" s="166">
        <v>0.20599999999999999</v>
      </c>
      <c r="V138" s="166">
        <f>ROUND(E138*U138,2)</f>
        <v>0.21</v>
      </c>
      <c r="W138" s="166"/>
      <c r="X138" s="166" t="s">
        <v>130</v>
      </c>
      <c r="Y138" s="161"/>
      <c r="Z138" s="161"/>
      <c r="AA138" s="161"/>
      <c r="AB138" s="161"/>
      <c r="AC138" s="161"/>
      <c r="AD138" s="161"/>
      <c r="AE138" s="161"/>
      <c r="AF138" s="161"/>
      <c r="AG138" s="161" t="s">
        <v>131</v>
      </c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</row>
    <row r="139" spans="1:60" outlineLevel="1" x14ac:dyDescent="0.2">
      <c r="A139" s="184">
        <v>52</v>
      </c>
      <c r="B139" s="185" t="s">
        <v>294</v>
      </c>
      <c r="C139" s="193" t="s">
        <v>295</v>
      </c>
      <c r="D139" s="186" t="s">
        <v>251</v>
      </c>
      <c r="E139" s="187">
        <v>1</v>
      </c>
      <c r="F139" s="188"/>
      <c r="G139" s="189">
        <f>ROUND(E139*F139,2)</f>
        <v>0</v>
      </c>
      <c r="H139" s="166">
        <v>0</v>
      </c>
      <c r="I139" s="166">
        <f>ROUND(E139*H139,2)</f>
        <v>0</v>
      </c>
      <c r="J139" s="166">
        <v>3000</v>
      </c>
      <c r="K139" s="166">
        <f>ROUND(E139*J139,2)</f>
        <v>3000</v>
      </c>
      <c r="L139" s="166">
        <v>15</v>
      </c>
      <c r="M139" s="166">
        <f>G139*(1+L139/100)</f>
        <v>0</v>
      </c>
      <c r="N139" s="166">
        <v>0</v>
      </c>
      <c r="O139" s="166">
        <f>ROUND(E139*N139,2)</f>
        <v>0</v>
      </c>
      <c r="P139" s="166">
        <v>0</v>
      </c>
      <c r="Q139" s="166">
        <f>ROUND(E139*P139,2)</f>
        <v>0</v>
      </c>
      <c r="R139" s="166"/>
      <c r="S139" s="166" t="s">
        <v>194</v>
      </c>
      <c r="T139" s="166" t="s">
        <v>145</v>
      </c>
      <c r="U139" s="166">
        <v>0</v>
      </c>
      <c r="V139" s="166">
        <f>ROUND(E139*U139,2)</f>
        <v>0</v>
      </c>
      <c r="W139" s="166"/>
      <c r="X139" s="166" t="s">
        <v>130</v>
      </c>
      <c r="Y139" s="161"/>
      <c r="Z139" s="161"/>
      <c r="AA139" s="161"/>
      <c r="AB139" s="161"/>
      <c r="AC139" s="161"/>
      <c r="AD139" s="161"/>
      <c r="AE139" s="161"/>
      <c r="AF139" s="161"/>
      <c r="AG139" s="161" t="s">
        <v>131</v>
      </c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</row>
    <row r="140" spans="1:60" outlineLevel="1" x14ac:dyDescent="0.2">
      <c r="A140" s="184">
        <v>53</v>
      </c>
      <c r="B140" s="185" t="s">
        <v>296</v>
      </c>
      <c r="C140" s="193" t="s">
        <v>297</v>
      </c>
      <c r="D140" s="186" t="s">
        <v>0</v>
      </c>
      <c r="E140" s="187">
        <v>73.334999999999994</v>
      </c>
      <c r="F140" s="188"/>
      <c r="G140" s="189">
        <f>ROUND(E140*F140,2)</f>
        <v>0</v>
      </c>
      <c r="H140" s="166">
        <v>0</v>
      </c>
      <c r="I140" s="166">
        <f>ROUND(E140*H140,2)</f>
        <v>0</v>
      </c>
      <c r="J140" s="166">
        <v>1.2</v>
      </c>
      <c r="K140" s="166">
        <f>ROUND(E140*J140,2)</f>
        <v>88</v>
      </c>
      <c r="L140" s="166">
        <v>15</v>
      </c>
      <c r="M140" s="166">
        <f>G140*(1+L140/100)</f>
        <v>0</v>
      </c>
      <c r="N140" s="166">
        <v>0</v>
      </c>
      <c r="O140" s="166">
        <f>ROUND(E140*N140,2)</f>
        <v>0</v>
      </c>
      <c r="P140" s="166">
        <v>0</v>
      </c>
      <c r="Q140" s="166">
        <f>ROUND(E140*P140,2)</f>
        <v>0</v>
      </c>
      <c r="R140" s="166"/>
      <c r="S140" s="166" t="s">
        <v>129</v>
      </c>
      <c r="T140" s="166" t="s">
        <v>129</v>
      </c>
      <c r="U140" s="166">
        <v>0</v>
      </c>
      <c r="V140" s="166">
        <f>ROUND(E140*U140,2)</f>
        <v>0</v>
      </c>
      <c r="W140" s="166"/>
      <c r="X140" s="166" t="s">
        <v>238</v>
      </c>
      <c r="Y140" s="161"/>
      <c r="Z140" s="161"/>
      <c r="AA140" s="161"/>
      <c r="AB140" s="161"/>
      <c r="AC140" s="161"/>
      <c r="AD140" s="161"/>
      <c r="AE140" s="161"/>
      <c r="AF140" s="161"/>
      <c r="AG140" s="161" t="s">
        <v>239</v>
      </c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0" x14ac:dyDescent="0.2">
      <c r="A141" s="172" t="s">
        <v>124</v>
      </c>
      <c r="B141" s="173" t="s">
        <v>70</v>
      </c>
      <c r="C141" s="190" t="s">
        <v>71</v>
      </c>
      <c r="D141" s="174"/>
      <c r="E141" s="175"/>
      <c r="F141" s="176"/>
      <c r="G141" s="177">
        <f>SUMIF(AG142:AG168,"&lt;&gt;NOR",G142:G168)</f>
        <v>0</v>
      </c>
      <c r="H141" s="171"/>
      <c r="I141" s="171">
        <f>SUM(I142:I168)</f>
        <v>19609.030000000002</v>
      </c>
      <c r="J141" s="171"/>
      <c r="K141" s="171">
        <f>SUM(K142:K168)</f>
        <v>6230.7699999999995</v>
      </c>
      <c r="L141" s="171"/>
      <c r="M141" s="171">
        <f>SUM(M142:M168)</f>
        <v>0</v>
      </c>
      <c r="N141" s="171"/>
      <c r="O141" s="171">
        <f>SUM(O142:O168)</f>
        <v>0.05</v>
      </c>
      <c r="P141" s="171"/>
      <c r="Q141" s="171">
        <f>SUM(Q142:Q168)</f>
        <v>0.14000000000000001</v>
      </c>
      <c r="R141" s="171"/>
      <c r="S141" s="171"/>
      <c r="T141" s="171"/>
      <c r="U141" s="171"/>
      <c r="V141" s="171">
        <f>SUM(V142:V168)</f>
        <v>11.12</v>
      </c>
      <c r="W141" s="171"/>
      <c r="X141" s="171"/>
      <c r="AG141" t="s">
        <v>125</v>
      </c>
    </row>
    <row r="142" spans="1:60" ht="22.5" outlineLevel="1" x14ac:dyDescent="0.2">
      <c r="A142" s="184">
        <v>54</v>
      </c>
      <c r="B142" s="185" t="s">
        <v>298</v>
      </c>
      <c r="C142" s="193" t="s">
        <v>299</v>
      </c>
      <c r="D142" s="186" t="s">
        <v>230</v>
      </c>
      <c r="E142" s="187">
        <v>1</v>
      </c>
      <c r="F142" s="188"/>
      <c r="G142" s="189">
        <f>ROUND(E142*F142,2)</f>
        <v>0</v>
      </c>
      <c r="H142" s="166">
        <v>3548.86</v>
      </c>
      <c r="I142" s="166">
        <f>ROUND(E142*H142,2)</f>
        <v>3548.86</v>
      </c>
      <c r="J142" s="166">
        <v>141.13999999999999</v>
      </c>
      <c r="K142" s="166">
        <f>ROUND(E142*J142,2)</f>
        <v>141.13999999999999</v>
      </c>
      <c r="L142" s="166">
        <v>15</v>
      </c>
      <c r="M142" s="166">
        <f>G142*(1+L142/100)</f>
        <v>0</v>
      </c>
      <c r="N142" s="166">
        <v>1.1800000000000001E-3</v>
      </c>
      <c r="O142" s="166">
        <f>ROUND(E142*N142,2)</f>
        <v>0</v>
      </c>
      <c r="P142" s="166">
        <v>0</v>
      </c>
      <c r="Q142" s="166">
        <f>ROUND(E142*P142,2)</f>
        <v>0</v>
      </c>
      <c r="R142" s="166"/>
      <c r="S142" s="166" t="s">
        <v>129</v>
      </c>
      <c r="T142" s="166" t="s">
        <v>145</v>
      </c>
      <c r="U142" s="166">
        <v>0.2</v>
      </c>
      <c r="V142" s="166">
        <f>ROUND(E142*U142,2)</f>
        <v>0.2</v>
      </c>
      <c r="W142" s="166"/>
      <c r="X142" s="166" t="s">
        <v>130</v>
      </c>
      <c r="Y142" s="161"/>
      <c r="Z142" s="161"/>
      <c r="AA142" s="161"/>
      <c r="AB142" s="161"/>
      <c r="AC142" s="161"/>
      <c r="AD142" s="161"/>
      <c r="AE142" s="161"/>
      <c r="AF142" s="161"/>
      <c r="AG142" s="161" t="s">
        <v>131</v>
      </c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</row>
    <row r="143" spans="1:60" ht="22.5" outlineLevel="1" x14ac:dyDescent="0.2">
      <c r="A143" s="184">
        <v>55</v>
      </c>
      <c r="B143" s="185" t="s">
        <v>300</v>
      </c>
      <c r="C143" s="193" t="s">
        <v>301</v>
      </c>
      <c r="D143" s="186" t="s">
        <v>289</v>
      </c>
      <c r="E143" s="187">
        <v>1</v>
      </c>
      <c r="F143" s="188"/>
      <c r="G143" s="189">
        <f>ROUND(E143*F143,2)</f>
        <v>0</v>
      </c>
      <c r="H143" s="166">
        <v>5750.34</v>
      </c>
      <c r="I143" s="166">
        <f>ROUND(E143*H143,2)</f>
        <v>5750.34</v>
      </c>
      <c r="J143" s="166">
        <v>794.66</v>
      </c>
      <c r="K143" s="166">
        <f>ROUND(E143*J143,2)</f>
        <v>794.66</v>
      </c>
      <c r="L143" s="166">
        <v>15</v>
      </c>
      <c r="M143" s="166">
        <f>G143*(1+L143/100)</f>
        <v>0</v>
      </c>
      <c r="N143" s="166">
        <v>2.8719999999999999E-2</v>
      </c>
      <c r="O143" s="166">
        <f>ROUND(E143*N143,2)</f>
        <v>0.03</v>
      </c>
      <c r="P143" s="166">
        <v>0</v>
      </c>
      <c r="Q143" s="166">
        <f>ROUND(E143*P143,2)</f>
        <v>0</v>
      </c>
      <c r="R143" s="166"/>
      <c r="S143" s="166" t="s">
        <v>129</v>
      </c>
      <c r="T143" s="166" t="s">
        <v>182</v>
      </c>
      <c r="U143" s="166">
        <v>1.5</v>
      </c>
      <c r="V143" s="166">
        <f>ROUND(E143*U143,2)</f>
        <v>1.5</v>
      </c>
      <c r="W143" s="166"/>
      <c r="X143" s="166" t="s">
        <v>130</v>
      </c>
      <c r="Y143" s="161"/>
      <c r="Z143" s="161"/>
      <c r="AA143" s="161"/>
      <c r="AB143" s="161"/>
      <c r="AC143" s="161"/>
      <c r="AD143" s="161"/>
      <c r="AE143" s="161"/>
      <c r="AF143" s="161"/>
      <c r="AG143" s="161" t="s">
        <v>131</v>
      </c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</row>
    <row r="144" spans="1:60" outlineLevel="1" x14ac:dyDescent="0.2">
      <c r="A144" s="184">
        <v>56</v>
      </c>
      <c r="B144" s="185" t="s">
        <v>302</v>
      </c>
      <c r="C144" s="193" t="s">
        <v>303</v>
      </c>
      <c r="D144" s="186" t="s">
        <v>289</v>
      </c>
      <c r="E144" s="187">
        <v>1</v>
      </c>
      <c r="F144" s="188"/>
      <c r="G144" s="189">
        <f>ROUND(E144*F144,2)</f>
        <v>0</v>
      </c>
      <c r="H144" s="166">
        <v>563.53</v>
      </c>
      <c r="I144" s="166">
        <f>ROUND(E144*H144,2)</f>
        <v>563.53</v>
      </c>
      <c r="J144" s="166">
        <v>672.47</v>
      </c>
      <c r="K144" s="166">
        <f>ROUND(E144*J144,2)</f>
        <v>672.47</v>
      </c>
      <c r="L144" s="166">
        <v>15</v>
      </c>
      <c r="M144" s="166">
        <f>G144*(1+L144/100)</f>
        <v>0</v>
      </c>
      <c r="N144" s="166">
        <v>1.8600000000000001E-3</v>
      </c>
      <c r="O144" s="166">
        <f>ROUND(E144*N144,2)</f>
        <v>0</v>
      </c>
      <c r="P144" s="166">
        <v>0</v>
      </c>
      <c r="Q144" s="166">
        <f>ROUND(E144*P144,2)</f>
        <v>0</v>
      </c>
      <c r="R144" s="166"/>
      <c r="S144" s="166" t="s">
        <v>129</v>
      </c>
      <c r="T144" s="166" t="s">
        <v>129</v>
      </c>
      <c r="U144" s="166">
        <v>1.3340000000000001</v>
      </c>
      <c r="V144" s="166">
        <f>ROUND(E144*U144,2)</f>
        <v>1.33</v>
      </c>
      <c r="W144" s="166"/>
      <c r="X144" s="166" t="s">
        <v>130</v>
      </c>
      <c r="Y144" s="161"/>
      <c r="Z144" s="161"/>
      <c r="AA144" s="161"/>
      <c r="AB144" s="161"/>
      <c r="AC144" s="161"/>
      <c r="AD144" s="161"/>
      <c r="AE144" s="161"/>
      <c r="AF144" s="161"/>
      <c r="AG144" s="161" t="s">
        <v>131</v>
      </c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</row>
    <row r="145" spans="1:60" outlineLevel="1" x14ac:dyDescent="0.2">
      <c r="A145" s="184">
        <v>57</v>
      </c>
      <c r="B145" s="185" t="s">
        <v>304</v>
      </c>
      <c r="C145" s="193" t="s">
        <v>305</v>
      </c>
      <c r="D145" s="186" t="s">
        <v>289</v>
      </c>
      <c r="E145" s="187">
        <v>1</v>
      </c>
      <c r="F145" s="188"/>
      <c r="G145" s="189">
        <f>ROUND(E145*F145,2)</f>
        <v>0</v>
      </c>
      <c r="H145" s="166">
        <v>95.29</v>
      </c>
      <c r="I145" s="166">
        <f>ROUND(E145*H145,2)</f>
        <v>95.29</v>
      </c>
      <c r="J145" s="166">
        <v>731.71</v>
      </c>
      <c r="K145" s="166">
        <f>ROUND(E145*J145,2)</f>
        <v>731.71</v>
      </c>
      <c r="L145" s="166">
        <v>15</v>
      </c>
      <c r="M145" s="166">
        <f>G145*(1+L145/100)</f>
        <v>0</v>
      </c>
      <c r="N145" s="166">
        <v>1.41E-3</v>
      </c>
      <c r="O145" s="166">
        <f>ROUND(E145*N145,2)</f>
        <v>0</v>
      </c>
      <c r="P145" s="166">
        <v>0</v>
      </c>
      <c r="Q145" s="166">
        <f>ROUND(E145*P145,2)</f>
        <v>0</v>
      </c>
      <c r="R145" s="166"/>
      <c r="S145" s="166" t="s">
        <v>129</v>
      </c>
      <c r="T145" s="166" t="s">
        <v>182</v>
      </c>
      <c r="U145" s="166">
        <v>1.575</v>
      </c>
      <c r="V145" s="166">
        <f>ROUND(E145*U145,2)</f>
        <v>1.58</v>
      </c>
      <c r="W145" s="166"/>
      <c r="X145" s="166" t="s">
        <v>130</v>
      </c>
      <c r="Y145" s="161"/>
      <c r="Z145" s="161"/>
      <c r="AA145" s="161"/>
      <c r="AB145" s="161"/>
      <c r="AC145" s="161"/>
      <c r="AD145" s="161"/>
      <c r="AE145" s="161"/>
      <c r="AF145" s="161"/>
      <c r="AG145" s="161" t="s">
        <v>131</v>
      </c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</row>
    <row r="146" spans="1:60" ht="22.5" outlineLevel="1" x14ac:dyDescent="0.2">
      <c r="A146" s="184">
        <v>58</v>
      </c>
      <c r="B146" s="185" t="s">
        <v>306</v>
      </c>
      <c r="C146" s="193" t="s">
        <v>307</v>
      </c>
      <c r="D146" s="186" t="s">
        <v>289</v>
      </c>
      <c r="E146" s="187">
        <v>2</v>
      </c>
      <c r="F146" s="188"/>
      <c r="G146" s="189">
        <f>ROUND(E146*F146,2)</f>
        <v>0</v>
      </c>
      <c r="H146" s="166">
        <v>23.85</v>
      </c>
      <c r="I146" s="166">
        <f>ROUND(E146*H146,2)</f>
        <v>47.7</v>
      </c>
      <c r="J146" s="166">
        <v>166.15</v>
      </c>
      <c r="K146" s="166">
        <f>ROUND(E146*J146,2)</f>
        <v>332.3</v>
      </c>
      <c r="L146" s="166">
        <v>15</v>
      </c>
      <c r="M146" s="166">
        <f>G146*(1+L146/100)</f>
        <v>0</v>
      </c>
      <c r="N146" s="166">
        <v>3.0000000000000001E-5</v>
      </c>
      <c r="O146" s="166">
        <f>ROUND(E146*N146,2)</f>
        <v>0</v>
      </c>
      <c r="P146" s="166">
        <v>0</v>
      </c>
      <c r="Q146" s="166">
        <f>ROUND(E146*P146,2)</f>
        <v>0</v>
      </c>
      <c r="R146" s="166"/>
      <c r="S146" s="166" t="s">
        <v>129</v>
      </c>
      <c r="T146" s="166" t="s">
        <v>129</v>
      </c>
      <c r="U146" s="166">
        <v>0.33</v>
      </c>
      <c r="V146" s="166">
        <f>ROUND(E146*U146,2)</f>
        <v>0.66</v>
      </c>
      <c r="W146" s="166"/>
      <c r="X146" s="166" t="s">
        <v>130</v>
      </c>
      <c r="Y146" s="161"/>
      <c r="Z146" s="161"/>
      <c r="AA146" s="161"/>
      <c r="AB146" s="161"/>
      <c r="AC146" s="161"/>
      <c r="AD146" s="161"/>
      <c r="AE146" s="161"/>
      <c r="AF146" s="161"/>
      <c r="AG146" s="161" t="s">
        <v>131</v>
      </c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</row>
    <row r="147" spans="1:60" outlineLevel="1" x14ac:dyDescent="0.2">
      <c r="A147" s="184">
        <v>59</v>
      </c>
      <c r="B147" s="185" t="s">
        <v>308</v>
      </c>
      <c r="C147" s="193" t="s">
        <v>309</v>
      </c>
      <c r="D147" s="186" t="s">
        <v>230</v>
      </c>
      <c r="E147" s="187">
        <v>1</v>
      </c>
      <c r="F147" s="188"/>
      <c r="G147" s="189">
        <f>ROUND(E147*F147,2)</f>
        <v>0</v>
      </c>
      <c r="H147" s="166">
        <v>422.36</v>
      </c>
      <c r="I147" s="166">
        <f>ROUND(E147*H147,2)</f>
        <v>422.36</v>
      </c>
      <c r="J147" s="166">
        <v>689.64</v>
      </c>
      <c r="K147" s="166">
        <f>ROUND(E147*J147,2)</f>
        <v>689.64</v>
      </c>
      <c r="L147" s="166">
        <v>15</v>
      </c>
      <c r="M147" s="166">
        <f>G147*(1+L147/100)</f>
        <v>0</v>
      </c>
      <c r="N147" s="166">
        <v>1.82E-3</v>
      </c>
      <c r="O147" s="166">
        <f>ROUND(E147*N147,2)</f>
        <v>0</v>
      </c>
      <c r="P147" s="166">
        <v>0</v>
      </c>
      <c r="Q147" s="166">
        <f>ROUND(E147*P147,2)</f>
        <v>0</v>
      </c>
      <c r="R147" s="166"/>
      <c r="S147" s="166" t="s">
        <v>129</v>
      </c>
      <c r="T147" s="166" t="s">
        <v>129</v>
      </c>
      <c r="U147" s="166">
        <v>1.262</v>
      </c>
      <c r="V147" s="166">
        <f>ROUND(E147*U147,2)</f>
        <v>1.26</v>
      </c>
      <c r="W147" s="166"/>
      <c r="X147" s="166" t="s">
        <v>130</v>
      </c>
      <c r="Y147" s="161"/>
      <c r="Z147" s="161"/>
      <c r="AA147" s="161"/>
      <c r="AB147" s="161"/>
      <c r="AC147" s="161"/>
      <c r="AD147" s="161"/>
      <c r="AE147" s="161"/>
      <c r="AF147" s="161"/>
      <c r="AG147" s="161" t="s">
        <v>131</v>
      </c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</row>
    <row r="148" spans="1:60" outlineLevel="1" x14ac:dyDescent="0.2">
      <c r="A148" s="184">
        <v>60</v>
      </c>
      <c r="B148" s="185" t="s">
        <v>310</v>
      </c>
      <c r="C148" s="193" t="s">
        <v>311</v>
      </c>
      <c r="D148" s="186" t="s">
        <v>289</v>
      </c>
      <c r="E148" s="187">
        <v>1</v>
      </c>
      <c r="F148" s="188"/>
      <c r="G148" s="189">
        <f>ROUND(E148*F148,2)</f>
        <v>0</v>
      </c>
      <c r="H148" s="166">
        <v>0</v>
      </c>
      <c r="I148" s="166">
        <f>ROUND(E148*H148,2)</f>
        <v>0</v>
      </c>
      <c r="J148" s="166">
        <v>123</v>
      </c>
      <c r="K148" s="166">
        <f>ROUND(E148*J148,2)</f>
        <v>123</v>
      </c>
      <c r="L148" s="166">
        <v>15</v>
      </c>
      <c r="M148" s="166">
        <f>G148*(1+L148/100)</f>
        <v>0</v>
      </c>
      <c r="N148" s="166">
        <v>0</v>
      </c>
      <c r="O148" s="166">
        <f>ROUND(E148*N148,2)</f>
        <v>0</v>
      </c>
      <c r="P148" s="166">
        <v>6.7000000000000004E-2</v>
      </c>
      <c r="Q148" s="166">
        <f>ROUND(E148*P148,2)</f>
        <v>7.0000000000000007E-2</v>
      </c>
      <c r="R148" s="166"/>
      <c r="S148" s="166" t="s">
        <v>129</v>
      </c>
      <c r="T148" s="166" t="s">
        <v>129</v>
      </c>
      <c r="U148" s="166">
        <v>0.31</v>
      </c>
      <c r="V148" s="166">
        <f>ROUND(E148*U148,2)</f>
        <v>0.31</v>
      </c>
      <c r="W148" s="166"/>
      <c r="X148" s="166" t="s">
        <v>130</v>
      </c>
      <c r="Y148" s="161"/>
      <c r="Z148" s="161"/>
      <c r="AA148" s="161"/>
      <c r="AB148" s="161"/>
      <c r="AC148" s="161"/>
      <c r="AD148" s="161"/>
      <c r="AE148" s="161"/>
      <c r="AF148" s="161"/>
      <c r="AG148" s="161" t="s">
        <v>131</v>
      </c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</row>
    <row r="149" spans="1:60" outlineLevel="1" x14ac:dyDescent="0.2">
      <c r="A149" s="184">
        <v>61</v>
      </c>
      <c r="B149" s="185" t="s">
        <v>312</v>
      </c>
      <c r="C149" s="193" t="s">
        <v>313</v>
      </c>
      <c r="D149" s="186" t="s">
        <v>289</v>
      </c>
      <c r="E149" s="187">
        <v>5</v>
      </c>
      <c r="F149" s="188"/>
      <c r="G149" s="189">
        <f>ROUND(E149*F149,2)</f>
        <v>0</v>
      </c>
      <c r="H149" s="166">
        <v>129.06</v>
      </c>
      <c r="I149" s="166">
        <f>ROUND(E149*H149,2)</f>
        <v>645.29999999999995</v>
      </c>
      <c r="J149" s="166">
        <v>114.44</v>
      </c>
      <c r="K149" s="166">
        <f>ROUND(E149*J149,2)</f>
        <v>572.20000000000005</v>
      </c>
      <c r="L149" s="166">
        <v>15</v>
      </c>
      <c r="M149" s="166">
        <f>G149*(1+L149/100)</f>
        <v>0</v>
      </c>
      <c r="N149" s="166">
        <v>1.7000000000000001E-4</v>
      </c>
      <c r="O149" s="166">
        <f>ROUND(E149*N149,2)</f>
        <v>0</v>
      </c>
      <c r="P149" s="166">
        <v>0</v>
      </c>
      <c r="Q149" s="166">
        <f>ROUND(E149*P149,2)</f>
        <v>0</v>
      </c>
      <c r="R149" s="166"/>
      <c r="S149" s="166" t="s">
        <v>129</v>
      </c>
      <c r="T149" s="166" t="s">
        <v>129</v>
      </c>
      <c r="U149" s="166">
        <v>0.22700000000000001</v>
      </c>
      <c r="V149" s="166">
        <f>ROUND(E149*U149,2)</f>
        <v>1.1399999999999999</v>
      </c>
      <c r="W149" s="166"/>
      <c r="X149" s="166" t="s">
        <v>130</v>
      </c>
      <c r="Y149" s="161"/>
      <c r="Z149" s="161"/>
      <c r="AA149" s="161"/>
      <c r="AB149" s="161"/>
      <c r="AC149" s="161"/>
      <c r="AD149" s="161"/>
      <c r="AE149" s="161"/>
      <c r="AF149" s="161"/>
      <c r="AG149" s="161" t="s">
        <v>131</v>
      </c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</row>
    <row r="150" spans="1:60" ht="22.5" outlineLevel="1" x14ac:dyDescent="0.2">
      <c r="A150" s="184">
        <v>62</v>
      </c>
      <c r="B150" s="185" t="s">
        <v>314</v>
      </c>
      <c r="C150" s="193" t="s">
        <v>315</v>
      </c>
      <c r="D150" s="186" t="s">
        <v>289</v>
      </c>
      <c r="E150" s="187">
        <v>1</v>
      </c>
      <c r="F150" s="188"/>
      <c r="G150" s="189">
        <f>ROUND(E150*F150,2)</f>
        <v>0</v>
      </c>
      <c r="H150" s="166">
        <v>196.5</v>
      </c>
      <c r="I150" s="166">
        <f>ROUND(E150*H150,2)</f>
        <v>196.5</v>
      </c>
      <c r="J150" s="166">
        <v>62.5</v>
      </c>
      <c r="K150" s="166">
        <f>ROUND(E150*J150,2)</f>
        <v>62.5</v>
      </c>
      <c r="L150" s="166">
        <v>15</v>
      </c>
      <c r="M150" s="166">
        <f>G150*(1+L150/100)</f>
        <v>0</v>
      </c>
      <c r="N150" s="166">
        <v>2.4000000000000001E-4</v>
      </c>
      <c r="O150" s="166">
        <f>ROUND(E150*N150,2)</f>
        <v>0</v>
      </c>
      <c r="P150" s="166">
        <v>0</v>
      </c>
      <c r="Q150" s="166">
        <f>ROUND(E150*P150,2)</f>
        <v>0</v>
      </c>
      <c r="R150" s="166"/>
      <c r="S150" s="166" t="s">
        <v>129</v>
      </c>
      <c r="T150" s="166" t="s">
        <v>129</v>
      </c>
      <c r="U150" s="166">
        <v>0.124</v>
      </c>
      <c r="V150" s="166">
        <f>ROUND(E150*U150,2)</f>
        <v>0.12</v>
      </c>
      <c r="W150" s="166"/>
      <c r="X150" s="166" t="s">
        <v>130</v>
      </c>
      <c r="Y150" s="161"/>
      <c r="Z150" s="161"/>
      <c r="AA150" s="161"/>
      <c r="AB150" s="161"/>
      <c r="AC150" s="161"/>
      <c r="AD150" s="161"/>
      <c r="AE150" s="161"/>
      <c r="AF150" s="161"/>
      <c r="AG150" s="161" t="s">
        <v>131</v>
      </c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</row>
    <row r="151" spans="1:60" ht="22.5" outlineLevel="1" x14ac:dyDescent="0.2">
      <c r="A151" s="184">
        <v>63</v>
      </c>
      <c r="B151" s="185" t="s">
        <v>316</v>
      </c>
      <c r="C151" s="193" t="s">
        <v>317</v>
      </c>
      <c r="D151" s="186" t="s">
        <v>230</v>
      </c>
      <c r="E151" s="187">
        <v>1</v>
      </c>
      <c r="F151" s="188"/>
      <c r="G151" s="189">
        <f>ROUND(E151*F151,2)</f>
        <v>0</v>
      </c>
      <c r="H151" s="166">
        <v>1800.68</v>
      </c>
      <c r="I151" s="166">
        <f>ROUND(E151*H151,2)</f>
        <v>1800.68</v>
      </c>
      <c r="J151" s="166">
        <v>224.32</v>
      </c>
      <c r="K151" s="166">
        <f>ROUND(E151*J151,2)</f>
        <v>224.32</v>
      </c>
      <c r="L151" s="166">
        <v>15</v>
      </c>
      <c r="M151" s="166">
        <f>G151*(1+L151/100)</f>
        <v>0</v>
      </c>
      <c r="N151" s="166">
        <v>1.64E-3</v>
      </c>
      <c r="O151" s="166">
        <f>ROUND(E151*N151,2)</f>
        <v>0</v>
      </c>
      <c r="P151" s="166">
        <v>0</v>
      </c>
      <c r="Q151" s="166">
        <f>ROUND(E151*P151,2)</f>
        <v>0</v>
      </c>
      <c r="R151" s="166"/>
      <c r="S151" s="166" t="s">
        <v>129</v>
      </c>
      <c r="T151" s="166" t="s">
        <v>129</v>
      </c>
      <c r="U151" s="166">
        <v>0.44500000000000001</v>
      </c>
      <c r="V151" s="166">
        <f>ROUND(E151*U151,2)</f>
        <v>0.45</v>
      </c>
      <c r="W151" s="166"/>
      <c r="X151" s="166" t="s">
        <v>130</v>
      </c>
      <c r="Y151" s="161"/>
      <c r="Z151" s="161"/>
      <c r="AA151" s="161"/>
      <c r="AB151" s="161"/>
      <c r="AC151" s="161"/>
      <c r="AD151" s="161"/>
      <c r="AE151" s="161"/>
      <c r="AF151" s="161"/>
      <c r="AG151" s="161" t="s">
        <v>131</v>
      </c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</row>
    <row r="152" spans="1:60" outlineLevel="1" x14ac:dyDescent="0.2">
      <c r="A152" s="184">
        <v>64</v>
      </c>
      <c r="B152" s="185" t="s">
        <v>318</v>
      </c>
      <c r="C152" s="193" t="s">
        <v>319</v>
      </c>
      <c r="D152" s="186" t="s">
        <v>230</v>
      </c>
      <c r="E152" s="187">
        <v>2</v>
      </c>
      <c r="F152" s="188"/>
      <c r="G152" s="189">
        <f>ROUND(E152*F152,2)</f>
        <v>0</v>
      </c>
      <c r="H152" s="166">
        <v>7.11</v>
      </c>
      <c r="I152" s="166">
        <f>ROUND(E152*H152,2)</f>
        <v>14.22</v>
      </c>
      <c r="J152" s="166">
        <v>224.39</v>
      </c>
      <c r="K152" s="166">
        <f>ROUND(E152*J152,2)</f>
        <v>448.78</v>
      </c>
      <c r="L152" s="166">
        <v>15</v>
      </c>
      <c r="M152" s="166">
        <f>G152*(1+L152/100)</f>
        <v>0</v>
      </c>
      <c r="N152" s="166">
        <v>4.0000000000000003E-5</v>
      </c>
      <c r="O152" s="166">
        <f>ROUND(E152*N152,2)</f>
        <v>0</v>
      </c>
      <c r="P152" s="166">
        <v>0</v>
      </c>
      <c r="Q152" s="166">
        <f>ROUND(E152*P152,2)</f>
        <v>0</v>
      </c>
      <c r="R152" s="166"/>
      <c r="S152" s="166" t="s">
        <v>129</v>
      </c>
      <c r="T152" s="166" t="s">
        <v>129</v>
      </c>
      <c r="U152" s="166">
        <v>0.44500000000000001</v>
      </c>
      <c r="V152" s="166">
        <f>ROUND(E152*U152,2)</f>
        <v>0.89</v>
      </c>
      <c r="W152" s="166"/>
      <c r="X152" s="166" t="s">
        <v>130</v>
      </c>
      <c r="Y152" s="161"/>
      <c r="Z152" s="161"/>
      <c r="AA152" s="161"/>
      <c r="AB152" s="161"/>
      <c r="AC152" s="161"/>
      <c r="AD152" s="161"/>
      <c r="AE152" s="161"/>
      <c r="AF152" s="161"/>
      <c r="AG152" s="161" t="s">
        <v>131</v>
      </c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</row>
    <row r="153" spans="1:60" outlineLevel="1" x14ac:dyDescent="0.2">
      <c r="A153" s="184">
        <v>65</v>
      </c>
      <c r="B153" s="185" t="s">
        <v>320</v>
      </c>
      <c r="C153" s="193" t="s">
        <v>321</v>
      </c>
      <c r="D153" s="186" t="s">
        <v>289</v>
      </c>
      <c r="E153" s="187">
        <v>2</v>
      </c>
      <c r="F153" s="188"/>
      <c r="G153" s="189">
        <f>ROUND(E153*F153,2)</f>
        <v>0</v>
      </c>
      <c r="H153" s="166">
        <v>0</v>
      </c>
      <c r="I153" s="166">
        <f>ROUND(E153*H153,2)</f>
        <v>0</v>
      </c>
      <c r="J153" s="166">
        <v>86</v>
      </c>
      <c r="K153" s="166">
        <f>ROUND(E153*J153,2)</f>
        <v>172</v>
      </c>
      <c r="L153" s="166">
        <v>15</v>
      </c>
      <c r="M153" s="166">
        <f>G153*(1+L153/100)</f>
        <v>0</v>
      </c>
      <c r="N153" s="166">
        <v>0</v>
      </c>
      <c r="O153" s="166">
        <f>ROUND(E153*N153,2)</f>
        <v>0</v>
      </c>
      <c r="P153" s="166">
        <v>1.56E-3</v>
      </c>
      <c r="Q153" s="166">
        <f>ROUND(E153*P153,2)</f>
        <v>0</v>
      </c>
      <c r="R153" s="166"/>
      <c r="S153" s="166" t="s">
        <v>129</v>
      </c>
      <c r="T153" s="166" t="s">
        <v>129</v>
      </c>
      <c r="U153" s="166">
        <v>0.217</v>
      </c>
      <c r="V153" s="166">
        <f>ROUND(E153*U153,2)</f>
        <v>0.43</v>
      </c>
      <c r="W153" s="166"/>
      <c r="X153" s="166" t="s">
        <v>130</v>
      </c>
      <c r="Y153" s="161"/>
      <c r="Z153" s="161"/>
      <c r="AA153" s="161"/>
      <c r="AB153" s="161"/>
      <c r="AC153" s="161"/>
      <c r="AD153" s="161"/>
      <c r="AE153" s="161"/>
      <c r="AF153" s="161"/>
      <c r="AG153" s="161" t="s">
        <v>131</v>
      </c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</row>
    <row r="154" spans="1:60" ht="22.5" outlineLevel="1" x14ac:dyDescent="0.2">
      <c r="A154" s="184">
        <v>66</v>
      </c>
      <c r="B154" s="185" t="s">
        <v>322</v>
      </c>
      <c r="C154" s="193" t="s">
        <v>323</v>
      </c>
      <c r="D154" s="186" t="s">
        <v>230</v>
      </c>
      <c r="E154" s="187">
        <v>1</v>
      </c>
      <c r="F154" s="188"/>
      <c r="G154" s="189">
        <f>ROUND(E154*F154,2)</f>
        <v>0</v>
      </c>
      <c r="H154" s="166">
        <v>435.99</v>
      </c>
      <c r="I154" s="166">
        <f>ROUND(E154*H154,2)</f>
        <v>435.99</v>
      </c>
      <c r="J154" s="166">
        <v>124.01</v>
      </c>
      <c r="K154" s="166">
        <f>ROUND(E154*J154,2)</f>
        <v>124.01</v>
      </c>
      <c r="L154" s="166">
        <v>15</v>
      </c>
      <c r="M154" s="166">
        <f>G154*(1+L154/100)</f>
        <v>0</v>
      </c>
      <c r="N154" s="166">
        <v>2.0000000000000001E-4</v>
      </c>
      <c r="O154" s="166">
        <f>ROUND(E154*N154,2)</f>
        <v>0</v>
      </c>
      <c r="P154" s="166">
        <v>0</v>
      </c>
      <c r="Q154" s="166">
        <f>ROUND(E154*P154,2)</f>
        <v>0</v>
      </c>
      <c r="R154" s="166"/>
      <c r="S154" s="166" t="s">
        <v>129</v>
      </c>
      <c r="T154" s="166" t="s">
        <v>129</v>
      </c>
      <c r="U154" s="166">
        <v>0.246</v>
      </c>
      <c r="V154" s="166">
        <f>ROUND(E154*U154,2)</f>
        <v>0.25</v>
      </c>
      <c r="W154" s="166"/>
      <c r="X154" s="166" t="s">
        <v>130</v>
      </c>
      <c r="Y154" s="161"/>
      <c r="Z154" s="161"/>
      <c r="AA154" s="161"/>
      <c r="AB154" s="161"/>
      <c r="AC154" s="161"/>
      <c r="AD154" s="161"/>
      <c r="AE154" s="161"/>
      <c r="AF154" s="161"/>
      <c r="AG154" s="161" t="s">
        <v>131</v>
      </c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</row>
    <row r="155" spans="1:60" outlineLevel="1" x14ac:dyDescent="0.2">
      <c r="A155" s="184">
        <v>67</v>
      </c>
      <c r="B155" s="185" t="s">
        <v>324</v>
      </c>
      <c r="C155" s="193" t="s">
        <v>325</v>
      </c>
      <c r="D155" s="186" t="s">
        <v>230</v>
      </c>
      <c r="E155" s="187">
        <v>1</v>
      </c>
      <c r="F155" s="188"/>
      <c r="G155" s="189">
        <f>ROUND(E155*F155,2)</f>
        <v>0</v>
      </c>
      <c r="H155" s="166">
        <v>358.49</v>
      </c>
      <c r="I155" s="166">
        <f>ROUND(E155*H155,2)</f>
        <v>358.49</v>
      </c>
      <c r="J155" s="166">
        <v>124.01</v>
      </c>
      <c r="K155" s="166">
        <f>ROUND(E155*J155,2)</f>
        <v>124.01</v>
      </c>
      <c r="L155" s="166">
        <v>15</v>
      </c>
      <c r="M155" s="166">
        <f>G155*(1+L155/100)</f>
        <v>0</v>
      </c>
      <c r="N155" s="166">
        <v>2.5999999999999998E-4</v>
      </c>
      <c r="O155" s="166">
        <f>ROUND(E155*N155,2)</f>
        <v>0</v>
      </c>
      <c r="P155" s="166">
        <v>0</v>
      </c>
      <c r="Q155" s="166">
        <f>ROUND(E155*P155,2)</f>
        <v>0</v>
      </c>
      <c r="R155" s="166"/>
      <c r="S155" s="166" t="s">
        <v>129</v>
      </c>
      <c r="T155" s="166" t="s">
        <v>129</v>
      </c>
      <c r="U155" s="166">
        <v>0.246</v>
      </c>
      <c r="V155" s="166">
        <f>ROUND(E155*U155,2)</f>
        <v>0.25</v>
      </c>
      <c r="W155" s="166"/>
      <c r="X155" s="166" t="s">
        <v>130</v>
      </c>
      <c r="Y155" s="161"/>
      <c r="Z155" s="161"/>
      <c r="AA155" s="161"/>
      <c r="AB155" s="161"/>
      <c r="AC155" s="161"/>
      <c r="AD155" s="161"/>
      <c r="AE155" s="161"/>
      <c r="AF155" s="161"/>
      <c r="AG155" s="161" t="s">
        <v>131</v>
      </c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</row>
    <row r="156" spans="1:60" outlineLevel="1" x14ac:dyDescent="0.2">
      <c r="A156" s="184">
        <v>68</v>
      </c>
      <c r="B156" s="185" t="s">
        <v>326</v>
      </c>
      <c r="C156" s="193" t="s">
        <v>327</v>
      </c>
      <c r="D156" s="186" t="s">
        <v>230</v>
      </c>
      <c r="E156" s="187">
        <v>1</v>
      </c>
      <c r="F156" s="188"/>
      <c r="G156" s="189">
        <f>ROUND(E156*F156,2)</f>
        <v>0</v>
      </c>
      <c r="H156" s="166">
        <v>243.49</v>
      </c>
      <c r="I156" s="166">
        <f>ROUND(E156*H156,2)</f>
        <v>243.49</v>
      </c>
      <c r="J156" s="166">
        <v>124.01</v>
      </c>
      <c r="K156" s="166">
        <f>ROUND(E156*J156,2)</f>
        <v>124.01</v>
      </c>
      <c r="L156" s="166">
        <v>15</v>
      </c>
      <c r="M156" s="166">
        <f>G156*(1+L156/100)</f>
        <v>0</v>
      </c>
      <c r="N156" s="166">
        <v>2.0000000000000001E-4</v>
      </c>
      <c r="O156" s="166">
        <f>ROUND(E156*N156,2)</f>
        <v>0</v>
      </c>
      <c r="P156" s="166">
        <v>0</v>
      </c>
      <c r="Q156" s="166">
        <f>ROUND(E156*P156,2)</f>
        <v>0</v>
      </c>
      <c r="R156" s="166"/>
      <c r="S156" s="166" t="s">
        <v>129</v>
      </c>
      <c r="T156" s="166" t="s">
        <v>129</v>
      </c>
      <c r="U156" s="166">
        <v>0.246</v>
      </c>
      <c r="V156" s="166">
        <f>ROUND(E156*U156,2)</f>
        <v>0.25</v>
      </c>
      <c r="W156" s="166"/>
      <c r="X156" s="166" t="s">
        <v>130</v>
      </c>
      <c r="Y156" s="161"/>
      <c r="Z156" s="161"/>
      <c r="AA156" s="161"/>
      <c r="AB156" s="161"/>
      <c r="AC156" s="161"/>
      <c r="AD156" s="161"/>
      <c r="AE156" s="161"/>
      <c r="AF156" s="161"/>
      <c r="AG156" s="161" t="s">
        <v>131</v>
      </c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</row>
    <row r="157" spans="1:60" outlineLevel="1" x14ac:dyDescent="0.2">
      <c r="A157" s="178">
        <v>69</v>
      </c>
      <c r="B157" s="179" t="s">
        <v>328</v>
      </c>
      <c r="C157" s="191" t="s">
        <v>329</v>
      </c>
      <c r="D157" s="180" t="s">
        <v>128</v>
      </c>
      <c r="E157" s="181">
        <v>0.24</v>
      </c>
      <c r="F157" s="182"/>
      <c r="G157" s="183">
        <f>ROUND(E157*F157,2)</f>
        <v>0</v>
      </c>
      <c r="H157" s="166">
        <v>30.35</v>
      </c>
      <c r="I157" s="166">
        <f>ROUND(E157*H157,2)</f>
        <v>7.28</v>
      </c>
      <c r="J157" s="166">
        <v>1075.6500000000001</v>
      </c>
      <c r="K157" s="166">
        <f>ROUND(E157*J157,2)</f>
        <v>258.16000000000003</v>
      </c>
      <c r="L157" s="166">
        <v>15</v>
      </c>
      <c r="M157" s="166">
        <f>G157*(1+L157/100)</f>
        <v>0</v>
      </c>
      <c r="N157" s="166">
        <v>8.0000000000000007E-5</v>
      </c>
      <c r="O157" s="166">
        <f>ROUND(E157*N157,2)</f>
        <v>0</v>
      </c>
      <c r="P157" s="166">
        <v>0</v>
      </c>
      <c r="Q157" s="166">
        <f>ROUND(E157*P157,2)</f>
        <v>0</v>
      </c>
      <c r="R157" s="166"/>
      <c r="S157" s="166" t="s">
        <v>129</v>
      </c>
      <c r="T157" s="166" t="s">
        <v>129</v>
      </c>
      <c r="U157" s="166">
        <v>2.1</v>
      </c>
      <c r="V157" s="166">
        <f>ROUND(E157*U157,2)</f>
        <v>0.5</v>
      </c>
      <c r="W157" s="166"/>
      <c r="X157" s="166" t="s">
        <v>130</v>
      </c>
      <c r="Y157" s="161"/>
      <c r="Z157" s="161"/>
      <c r="AA157" s="161"/>
      <c r="AB157" s="161"/>
      <c r="AC157" s="161"/>
      <c r="AD157" s="161"/>
      <c r="AE157" s="161"/>
      <c r="AF157" s="161"/>
      <c r="AG157" s="161" t="s">
        <v>131</v>
      </c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</row>
    <row r="158" spans="1:60" outlineLevel="1" x14ac:dyDescent="0.2">
      <c r="A158" s="164"/>
      <c r="B158" s="165"/>
      <c r="C158" s="192" t="s">
        <v>330</v>
      </c>
      <c r="D158" s="167"/>
      <c r="E158" s="168">
        <v>0.24</v>
      </c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1"/>
      <c r="Z158" s="161"/>
      <c r="AA158" s="161"/>
      <c r="AB158" s="161"/>
      <c r="AC158" s="161"/>
      <c r="AD158" s="161"/>
      <c r="AE158" s="161"/>
      <c r="AF158" s="161"/>
      <c r="AG158" s="161" t="s">
        <v>133</v>
      </c>
      <c r="AH158" s="161">
        <v>0</v>
      </c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</row>
    <row r="159" spans="1:60" ht="22.5" outlineLevel="1" x14ac:dyDescent="0.2">
      <c r="A159" s="184">
        <v>70</v>
      </c>
      <c r="B159" s="185" t="s">
        <v>331</v>
      </c>
      <c r="C159" s="193" t="s">
        <v>332</v>
      </c>
      <c r="D159" s="186" t="s">
        <v>230</v>
      </c>
      <c r="E159" s="187">
        <v>1</v>
      </c>
      <c r="F159" s="188"/>
      <c r="G159" s="189">
        <f>ROUND(E159*F159,2)</f>
        <v>0</v>
      </c>
      <c r="H159" s="166">
        <v>1073</v>
      </c>
      <c r="I159" s="166">
        <f>ROUND(E159*H159,2)</f>
        <v>1073</v>
      </c>
      <c r="J159" s="166">
        <v>0</v>
      </c>
      <c r="K159" s="166">
        <f>ROUND(E159*J159,2)</f>
        <v>0</v>
      </c>
      <c r="L159" s="166">
        <v>15</v>
      </c>
      <c r="M159" s="166">
        <f>G159*(1+L159/100)</f>
        <v>0</v>
      </c>
      <c r="N159" s="166">
        <v>1.2999999999999999E-2</v>
      </c>
      <c r="O159" s="166">
        <f>ROUND(E159*N159,2)</f>
        <v>0.01</v>
      </c>
      <c r="P159" s="166">
        <v>0</v>
      </c>
      <c r="Q159" s="166">
        <f>ROUND(E159*P159,2)</f>
        <v>0</v>
      </c>
      <c r="R159" s="166"/>
      <c r="S159" s="166" t="s">
        <v>129</v>
      </c>
      <c r="T159" s="166" t="s">
        <v>129</v>
      </c>
      <c r="U159" s="166">
        <v>0</v>
      </c>
      <c r="V159" s="166">
        <f>ROUND(E159*U159,2)</f>
        <v>0</v>
      </c>
      <c r="W159" s="166"/>
      <c r="X159" s="166" t="s">
        <v>197</v>
      </c>
      <c r="Y159" s="161"/>
      <c r="Z159" s="161"/>
      <c r="AA159" s="161"/>
      <c r="AB159" s="161"/>
      <c r="AC159" s="161"/>
      <c r="AD159" s="161"/>
      <c r="AE159" s="161"/>
      <c r="AF159" s="161"/>
      <c r="AG159" s="161" t="s">
        <v>333</v>
      </c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</row>
    <row r="160" spans="1:60" outlineLevel="1" x14ac:dyDescent="0.2">
      <c r="A160" s="184">
        <v>71</v>
      </c>
      <c r="B160" s="185" t="s">
        <v>334</v>
      </c>
      <c r="C160" s="193" t="s">
        <v>335</v>
      </c>
      <c r="D160" s="186" t="s">
        <v>230</v>
      </c>
      <c r="E160" s="187">
        <v>1</v>
      </c>
      <c r="F160" s="188"/>
      <c r="G160" s="189">
        <f>ROUND(E160*F160,2)</f>
        <v>0</v>
      </c>
      <c r="H160" s="166">
        <v>214</v>
      </c>
      <c r="I160" s="166">
        <f>ROUND(E160*H160,2)</f>
        <v>214</v>
      </c>
      <c r="J160" s="166">
        <v>0</v>
      </c>
      <c r="K160" s="166">
        <f>ROUND(E160*J160,2)</f>
        <v>0</v>
      </c>
      <c r="L160" s="166">
        <v>15</v>
      </c>
      <c r="M160" s="166">
        <f>G160*(1+L160/100)</f>
        <v>0</v>
      </c>
      <c r="N160" s="166">
        <v>8.9999999999999998E-4</v>
      </c>
      <c r="O160" s="166">
        <f>ROUND(E160*N160,2)</f>
        <v>0</v>
      </c>
      <c r="P160" s="166">
        <v>0</v>
      </c>
      <c r="Q160" s="166">
        <f>ROUND(E160*P160,2)</f>
        <v>0</v>
      </c>
      <c r="R160" s="166"/>
      <c r="S160" s="166" t="s">
        <v>194</v>
      </c>
      <c r="T160" s="166" t="s">
        <v>145</v>
      </c>
      <c r="U160" s="166">
        <v>0</v>
      </c>
      <c r="V160" s="166">
        <f>ROUND(E160*U160,2)</f>
        <v>0</v>
      </c>
      <c r="W160" s="166"/>
      <c r="X160" s="166" t="s">
        <v>336</v>
      </c>
      <c r="Y160" s="161"/>
      <c r="Z160" s="161"/>
      <c r="AA160" s="161"/>
      <c r="AB160" s="161"/>
      <c r="AC160" s="161"/>
      <c r="AD160" s="161"/>
      <c r="AE160" s="161"/>
      <c r="AF160" s="161"/>
      <c r="AG160" s="161" t="s">
        <v>337</v>
      </c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</row>
    <row r="161" spans="1:60" ht="22.5" outlineLevel="1" x14ac:dyDescent="0.2">
      <c r="A161" s="184">
        <v>72</v>
      </c>
      <c r="B161" s="185" t="s">
        <v>338</v>
      </c>
      <c r="C161" s="193" t="s">
        <v>339</v>
      </c>
      <c r="D161" s="186" t="s">
        <v>230</v>
      </c>
      <c r="E161" s="187">
        <v>1</v>
      </c>
      <c r="F161" s="188"/>
      <c r="G161" s="189">
        <f>ROUND(E161*F161,2)</f>
        <v>0</v>
      </c>
      <c r="H161" s="166">
        <v>1192</v>
      </c>
      <c r="I161" s="166">
        <f>ROUND(E161*H161,2)</f>
        <v>1192</v>
      </c>
      <c r="J161" s="166">
        <v>0</v>
      </c>
      <c r="K161" s="166">
        <f>ROUND(E161*J161,2)</f>
        <v>0</v>
      </c>
      <c r="L161" s="166">
        <v>15</v>
      </c>
      <c r="M161" s="166">
        <f>G161*(1+L161/100)</f>
        <v>0</v>
      </c>
      <c r="N161" s="166">
        <v>1E-4</v>
      </c>
      <c r="O161" s="166">
        <f>ROUND(E161*N161,2)</f>
        <v>0</v>
      </c>
      <c r="P161" s="166">
        <v>0</v>
      </c>
      <c r="Q161" s="166">
        <f>ROUND(E161*P161,2)</f>
        <v>0</v>
      </c>
      <c r="R161" s="166"/>
      <c r="S161" s="166" t="s">
        <v>194</v>
      </c>
      <c r="T161" s="166" t="s">
        <v>145</v>
      </c>
      <c r="U161" s="166">
        <v>0</v>
      </c>
      <c r="V161" s="166">
        <f>ROUND(E161*U161,2)</f>
        <v>0</v>
      </c>
      <c r="W161" s="166"/>
      <c r="X161" s="166" t="s">
        <v>336</v>
      </c>
      <c r="Y161" s="161"/>
      <c r="Z161" s="161"/>
      <c r="AA161" s="161"/>
      <c r="AB161" s="161"/>
      <c r="AC161" s="161"/>
      <c r="AD161" s="161"/>
      <c r="AE161" s="161"/>
      <c r="AF161" s="161"/>
      <c r="AG161" s="161" t="s">
        <v>337</v>
      </c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</row>
    <row r="162" spans="1:60" ht="22.5" outlineLevel="1" x14ac:dyDescent="0.2">
      <c r="A162" s="184">
        <v>73</v>
      </c>
      <c r="B162" s="185" t="s">
        <v>340</v>
      </c>
      <c r="C162" s="193" t="s">
        <v>341</v>
      </c>
      <c r="D162" s="186" t="s">
        <v>230</v>
      </c>
      <c r="E162" s="187">
        <v>1</v>
      </c>
      <c r="F162" s="188"/>
      <c r="G162" s="189">
        <f>ROUND(E162*F162,2)</f>
        <v>0</v>
      </c>
      <c r="H162" s="166">
        <v>1670</v>
      </c>
      <c r="I162" s="166">
        <f>ROUND(E162*H162,2)</f>
        <v>1670</v>
      </c>
      <c r="J162" s="166">
        <v>0</v>
      </c>
      <c r="K162" s="166">
        <f>ROUND(E162*J162,2)</f>
        <v>0</v>
      </c>
      <c r="L162" s="166">
        <v>15</v>
      </c>
      <c r="M162" s="166">
        <f>G162*(1+L162/100)</f>
        <v>0</v>
      </c>
      <c r="N162" s="166">
        <v>8.0000000000000004E-4</v>
      </c>
      <c r="O162" s="166">
        <f>ROUND(E162*N162,2)</f>
        <v>0</v>
      </c>
      <c r="P162" s="166">
        <v>0</v>
      </c>
      <c r="Q162" s="166">
        <f>ROUND(E162*P162,2)</f>
        <v>0</v>
      </c>
      <c r="R162" s="166" t="s">
        <v>342</v>
      </c>
      <c r="S162" s="166" t="s">
        <v>129</v>
      </c>
      <c r="T162" s="166" t="s">
        <v>129</v>
      </c>
      <c r="U162" s="166">
        <v>0</v>
      </c>
      <c r="V162" s="166">
        <f>ROUND(E162*U162,2)</f>
        <v>0</v>
      </c>
      <c r="W162" s="166"/>
      <c r="X162" s="166" t="s">
        <v>336</v>
      </c>
      <c r="Y162" s="161"/>
      <c r="Z162" s="161"/>
      <c r="AA162" s="161"/>
      <c r="AB162" s="161"/>
      <c r="AC162" s="161"/>
      <c r="AD162" s="161"/>
      <c r="AE162" s="161"/>
      <c r="AF162" s="161"/>
      <c r="AG162" s="161" t="s">
        <v>337</v>
      </c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</row>
    <row r="163" spans="1:60" outlineLevel="1" x14ac:dyDescent="0.2">
      <c r="A163" s="184">
        <v>74</v>
      </c>
      <c r="B163" s="185" t="s">
        <v>343</v>
      </c>
      <c r="C163" s="193" t="s">
        <v>344</v>
      </c>
      <c r="D163" s="186" t="s">
        <v>230</v>
      </c>
      <c r="E163" s="187">
        <v>1</v>
      </c>
      <c r="F163" s="188"/>
      <c r="G163" s="189">
        <f>ROUND(E163*F163,2)</f>
        <v>0</v>
      </c>
      <c r="H163" s="166">
        <v>480</v>
      </c>
      <c r="I163" s="166">
        <f>ROUND(E163*H163,2)</f>
        <v>480</v>
      </c>
      <c r="J163" s="166">
        <v>0</v>
      </c>
      <c r="K163" s="166">
        <f>ROUND(E163*J163,2)</f>
        <v>0</v>
      </c>
      <c r="L163" s="166">
        <v>15</v>
      </c>
      <c r="M163" s="166">
        <f>G163*(1+L163/100)</f>
        <v>0</v>
      </c>
      <c r="N163" s="166">
        <v>2E-3</v>
      </c>
      <c r="O163" s="166">
        <f>ROUND(E163*N163,2)</f>
        <v>0</v>
      </c>
      <c r="P163" s="166">
        <v>0</v>
      </c>
      <c r="Q163" s="166">
        <f>ROUND(E163*P163,2)</f>
        <v>0</v>
      </c>
      <c r="R163" s="166"/>
      <c r="S163" s="166" t="s">
        <v>194</v>
      </c>
      <c r="T163" s="166" t="s">
        <v>145</v>
      </c>
      <c r="U163" s="166">
        <v>0</v>
      </c>
      <c r="V163" s="166">
        <f>ROUND(E163*U163,2)</f>
        <v>0</v>
      </c>
      <c r="W163" s="166"/>
      <c r="X163" s="166" t="s">
        <v>336</v>
      </c>
      <c r="Y163" s="161"/>
      <c r="Z163" s="161"/>
      <c r="AA163" s="161"/>
      <c r="AB163" s="161"/>
      <c r="AC163" s="161"/>
      <c r="AD163" s="161"/>
      <c r="AE163" s="161"/>
      <c r="AF163" s="161"/>
      <c r="AG163" s="161" t="s">
        <v>337</v>
      </c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</row>
    <row r="164" spans="1:60" outlineLevel="1" x14ac:dyDescent="0.2">
      <c r="A164" s="184">
        <v>75</v>
      </c>
      <c r="B164" s="185" t="s">
        <v>345</v>
      </c>
      <c r="C164" s="193" t="s">
        <v>346</v>
      </c>
      <c r="D164" s="186" t="s">
        <v>347</v>
      </c>
      <c r="E164" s="187">
        <v>1</v>
      </c>
      <c r="F164" s="188"/>
      <c r="G164" s="189">
        <f>ROUND(E164*F164,2)</f>
        <v>0</v>
      </c>
      <c r="H164" s="166">
        <v>850</v>
      </c>
      <c r="I164" s="166">
        <f>ROUND(E164*H164,2)</f>
        <v>850</v>
      </c>
      <c r="J164" s="166">
        <v>0</v>
      </c>
      <c r="K164" s="166">
        <f>ROUND(E164*J164,2)</f>
        <v>0</v>
      </c>
      <c r="L164" s="166">
        <v>15</v>
      </c>
      <c r="M164" s="166">
        <f>G164*(1+L164/100)</f>
        <v>0</v>
      </c>
      <c r="N164" s="166">
        <v>0.01</v>
      </c>
      <c r="O164" s="166">
        <f>ROUND(E164*N164,2)</f>
        <v>0.01</v>
      </c>
      <c r="P164" s="166">
        <v>0</v>
      </c>
      <c r="Q164" s="166">
        <f>ROUND(E164*P164,2)</f>
        <v>0</v>
      </c>
      <c r="R164" s="166" t="s">
        <v>342</v>
      </c>
      <c r="S164" s="166" t="s">
        <v>129</v>
      </c>
      <c r="T164" s="166" t="s">
        <v>145</v>
      </c>
      <c r="U164" s="166">
        <v>0</v>
      </c>
      <c r="V164" s="166">
        <f>ROUND(E164*U164,2)</f>
        <v>0</v>
      </c>
      <c r="W164" s="166"/>
      <c r="X164" s="166" t="s">
        <v>336</v>
      </c>
      <c r="Y164" s="161"/>
      <c r="Z164" s="161"/>
      <c r="AA164" s="161"/>
      <c r="AB164" s="161"/>
      <c r="AC164" s="161"/>
      <c r="AD164" s="161"/>
      <c r="AE164" s="161"/>
      <c r="AF164" s="161"/>
      <c r="AG164" s="161" t="s">
        <v>337</v>
      </c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</row>
    <row r="165" spans="1:60" outlineLevel="1" x14ac:dyDescent="0.2">
      <c r="A165" s="184">
        <v>76</v>
      </c>
      <c r="B165" s="185" t="s">
        <v>348</v>
      </c>
      <c r="C165" s="193" t="s">
        <v>349</v>
      </c>
      <c r="D165" s="186" t="s">
        <v>289</v>
      </c>
      <c r="E165" s="187">
        <v>1</v>
      </c>
      <c r="F165" s="188"/>
      <c r="G165" s="189">
        <f>ROUND(E165*F165,2)</f>
        <v>0</v>
      </c>
      <c r="H165" s="166">
        <v>0</v>
      </c>
      <c r="I165" s="166">
        <f>ROUND(E165*H165,2)</f>
        <v>0</v>
      </c>
      <c r="J165" s="166">
        <v>233.5</v>
      </c>
      <c r="K165" s="166">
        <f>ROUND(E165*J165,2)</f>
        <v>233.5</v>
      </c>
      <c r="L165" s="166">
        <v>15</v>
      </c>
      <c r="M165" s="166">
        <f>G165*(1+L165/100)</f>
        <v>0</v>
      </c>
      <c r="N165" s="166">
        <v>0</v>
      </c>
      <c r="O165" s="166">
        <f>ROUND(E165*N165,2)</f>
        <v>0</v>
      </c>
      <c r="P165" s="166">
        <v>1.933E-2</v>
      </c>
      <c r="Q165" s="166">
        <f>ROUND(E165*P165,2)</f>
        <v>0.02</v>
      </c>
      <c r="R165" s="166"/>
      <c r="S165" s="166" t="s">
        <v>129</v>
      </c>
      <c r="T165" s="166" t="s">
        <v>129</v>
      </c>
      <c r="U165" s="166">
        <v>0</v>
      </c>
      <c r="V165" s="166">
        <f>ROUND(E165*U165,2)</f>
        <v>0</v>
      </c>
      <c r="W165" s="166"/>
      <c r="X165" s="166" t="s">
        <v>197</v>
      </c>
      <c r="Y165" s="161"/>
      <c r="Z165" s="161"/>
      <c r="AA165" s="161"/>
      <c r="AB165" s="161"/>
      <c r="AC165" s="161"/>
      <c r="AD165" s="161"/>
      <c r="AE165" s="161"/>
      <c r="AF165" s="161"/>
      <c r="AG165" s="161" t="s">
        <v>198</v>
      </c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</row>
    <row r="166" spans="1:60" outlineLevel="1" x14ac:dyDescent="0.2">
      <c r="A166" s="184">
        <v>77</v>
      </c>
      <c r="B166" s="185" t="s">
        <v>350</v>
      </c>
      <c r="C166" s="193" t="s">
        <v>351</v>
      </c>
      <c r="D166" s="186" t="s">
        <v>289</v>
      </c>
      <c r="E166" s="187">
        <v>1</v>
      </c>
      <c r="F166" s="188"/>
      <c r="G166" s="189">
        <f>ROUND(E166*F166,2)</f>
        <v>0</v>
      </c>
      <c r="H166" s="166">
        <v>0</v>
      </c>
      <c r="I166" s="166">
        <f>ROUND(E166*H166,2)</f>
        <v>0</v>
      </c>
      <c r="J166" s="166">
        <v>151.5</v>
      </c>
      <c r="K166" s="166">
        <f>ROUND(E166*J166,2)</f>
        <v>151.5</v>
      </c>
      <c r="L166" s="166">
        <v>15</v>
      </c>
      <c r="M166" s="166">
        <f>G166*(1+L166/100)</f>
        <v>0</v>
      </c>
      <c r="N166" s="166">
        <v>0</v>
      </c>
      <c r="O166" s="166">
        <f>ROUND(E166*N166,2)</f>
        <v>0</v>
      </c>
      <c r="P166" s="166">
        <v>1.9460000000000002E-2</v>
      </c>
      <c r="Q166" s="166">
        <f>ROUND(E166*P166,2)</f>
        <v>0.02</v>
      </c>
      <c r="R166" s="166"/>
      <c r="S166" s="166" t="s">
        <v>129</v>
      </c>
      <c r="T166" s="166" t="s">
        <v>129</v>
      </c>
      <c r="U166" s="166">
        <v>0</v>
      </c>
      <c r="V166" s="166">
        <f>ROUND(E166*U166,2)</f>
        <v>0</v>
      </c>
      <c r="W166" s="166"/>
      <c r="X166" s="166" t="s">
        <v>197</v>
      </c>
      <c r="Y166" s="161"/>
      <c r="Z166" s="161"/>
      <c r="AA166" s="161"/>
      <c r="AB166" s="161"/>
      <c r="AC166" s="161"/>
      <c r="AD166" s="161"/>
      <c r="AE166" s="161"/>
      <c r="AF166" s="161"/>
      <c r="AG166" s="161" t="s">
        <v>198</v>
      </c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</row>
    <row r="167" spans="1:60" outlineLevel="1" x14ac:dyDescent="0.2">
      <c r="A167" s="184">
        <v>78</v>
      </c>
      <c r="B167" s="185" t="s">
        <v>352</v>
      </c>
      <c r="C167" s="193" t="s">
        <v>353</v>
      </c>
      <c r="D167" s="186" t="s">
        <v>289</v>
      </c>
      <c r="E167" s="187">
        <v>1</v>
      </c>
      <c r="F167" s="188"/>
      <c r="G167" s="189">
        <f>ROUND(E167*F167,2)</f>
        <v>0</v>
      </c>
      <c r="H167" s="166">
        <v>0</v>
      </c>
      <c r="I167" s="166">
        <f>ROUND(E167*H167,2)</f>
        <v>0</v>
      </c>
      <c r="J167" s="166">
        <v>171</v>
      </c>
      <c r="K167" s="166">
        <f>ROUND(E167*J167,2)</f>
        <v>171</v>
      </c>
      <c r="L167" s="166">
        <v>15</v>
      </c>
      <c r="M167" s="166">
        <f>G167*(1+L167/100)</f>
        <v>0</v>
      </c>
      <c r="N167" s="166">
        <v>0</v>
      </c>
      <c r="O167" s="166">
        <f>ROUND(E167*N167,2)</f>
        <v>0</v>
      </c>
      <c r="P167" s="166">
        <v>3.2899999999999999E-2</v>
      </c>
      <c r="Q167" s="166">
        <f>ROUND(E167*P167,2)</f>
        <v>0.03</v>
      </c>
      <c r="R167" s="166"/>
      <c r="S167" s="166" t="s">
        <v>129</v>
      </c>
      <c r="T167" s="166" t="s">
        <v>129</v>
      </c>
      <c r="U167" s="166">
        <v>0</v>
      </c>
      <c r="V167" s="166">
        <f>ROUND(E167*U167,2)</f>
        <v>0</v>
      </c>
      <c r="W167" s="166"/>
      <c r="X167" s="166" t="s">
        <v>197</v>
      </c>
      <c r="Y167" s="161"/>
      <c r="Z167" s="161"/>
      <c r="AA167" s="161"/>
      <c r="AB167" s="161"/>
      <c r="AC167" s="161"/>
      <c r="AD167" s="161"/>
      <c r="AE167" s="161"/>
      <c r="AF167" s="161"/>
      <c r="AG167" s="161" t="s">
        <v>198</v>
      </c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</row>
    <row r="168" spans="1:60" ht="22.5" outlineLevel="1" x14ac:dyDescent="0.2">
      <c r="A168" s="184">
        <v>79</v>
      </c>
      <c r="B168" s="185" t="s">
        <v>354</v>
      </c>
      <c r="C168" s="193" t="s">
        <v>355</v>
      </c>
      <c r="D168" s="186" t="s">
        <v>0</v>
      </c>
      <c r="E168" s="187">
        <v>257.5994</v>
      </c>
      <c r="F168" s="188"/>
      <c r="G168" s="189">
        <f>ROUND(E168*F168,2)</f>
        <v>0</v>
      </c>
      <c r="H168" s="166">
        <v>0</v>
      </c>
      <c r="I168" s="166">
        <f>ROUND(E168*H168,2)</f>
        <v>0</v>
      </c>
      <c r="J168" s="166">
        <v>0.31</v>
      </c>
      <c r="K168" s="166">
        <f>ROUND(E168*J168,2)</f>
        <v>79.86</v>
      </c>
      <c r="L168" s="166">
        <v>15</v>
      </c>
      <c r="M168" s="166">
        <f>G168*(1+L168/100)</f>
        <v>0</v>
      </c>
      <c r="N168" s="166">
        <v>0</v>
      </c>
      <c r="O168" s="166">
        <f>ROUND(E168*N168,2)</f>
        <v>0</v>
      </c>
      <c r="P168" s="166">
        <v>0</v>
      </c>
      <c r="Q168" s="166">
        <f>ROUND(E168*P168,2)</f>
        <v>0</v>
      </c>
      <c r="R168" s="166"/>
      <c r="S168" s="166" t="s">
        <v>129</v>
      </c>
      <c r="T168" s="166" t="s">
        <v>182</v>
      </c>
      <c r="U168" s="166">
        <v>0</v>
      </c>
      <c r="V168" s="166">
        <f>ROUND(E168*U168,2)</f>
        <v>0</v>
      </c>
      <c r="W168" s="166"/>
      <c r="X168" s="166" t="s">
        <v>238</v>
      </c>
      <c r="Y168" s="161"/>
      <c r="Z168" s="161"/>
      <c r="AA168" s="161"/>
      <c r="AB168" s="161"/>
      <c r="AC168" s="161"/>
      <c r="AD168" s="161"/>
      <c r="AE168" s="161"/>
      <c r="AF168" s="161"/>
      <c r="AG168" s="161" t="s">
        <v>239</v>
      </c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</row>
    <row r="169" spans="1:60" x14ac:dyDescent="0.2">
      <c r="A169" s="172" t="s">
        <v>124</v>
      </c>
      <c r="B169" s="173" t="s">
        <v>72</v>
      </c>
      <c r="C169" s="190" t="s">
        <v>73</v>
      </c>
      <c r="D169" s="174"/>
      <c r="E169" s="175"/>
      <c r="F169" s="176"/>
      <c r="G169" s="177">
        <f>SUMIF(AG170:AG176,"&lt;&gt;NOR",G170:G176)</f>
        <v>0</v>
      </c>
      <c r="H169" s="171"/>
      <c r="I169" s="171">
        <f>SUM(I170:I176)</f>
        <v>750.2</v>
      </c>
      <c r="J169" s="171"/>
      <c r="K169" s="171">
        <f>SUM(K170:K176)</f>
        <v>671.93999999999994</v>
      </c>
      <c r="L169" s="171"/>
      <c r="M169" s="171">
        <f>SUM(M170:M176)</f>
        <v>0</v>
      </c>
      <c r="N169" s="171"/>
      <c r="O169" s="171">
        <f>SUM(O170:O176)</f>
        <v>0</v>
      </c>
      <c r="P169" s="171"/>
      <c r="Q169" s="171">
        <f>SUM(Q170:Q176)</f>
        <v>0.01</v>
      </c>
      <c r="R169" s="171"/>
      <c r="S169" s="171"/>
      <c r="T169" s="171"/>
      <c r="U169" s="171"/>
      <c r="V169" s="171">
        <f>SUM(V170:V176)</f>
        <v>1.44</v>
      </c>
      <c r="W169" s="171"/>
      <c r="X169" s="171"/>
      <c r="AG169" t="s">
        <v>125</v>
      </c>
    </row>
    <row r="170" spans="1:60" ht="22.5" outlineLevel="1" x14ac:dyDescent="0.2">
      <c r="A170" s="184">
        <v>80</v>
      </c>
      <c r="B170" s="185" t="s">
        <v>356</v>
      </c>
      <c r="C170" s="193" t="s">
        <v>357</v>
      </c>
      <c r="D170" s="186" t="s">
        <v>230</v>
      </c>
      <c r="E170" s="187">
        <v>1</v>
      </c>
      <c r="F170" s="188"/>
      <c r="G170" s="189">
        <f>ROUND(E170*F170,2)</f>
        <v>0</v>
      </c>
      <c r="H170" s="166">
        <v>135.19999999999999</v>
      </c>
      <c r="I170" s="166">
        <f>ROUND(E170*H170,2)</f>
        <v>135.19999999999999</v>
      </c>
      <c r="J170" s="166">
        <v>156.80000000000001</v>
      </c>
      <c r="K170" s="166">
        <f>ROUND(E170*J170,2)</f>
        <v>156.80000000000001</v>
      </c>
      <c r="L170" s="166">
        <v>15</v>
      </c>
      <c r="M170" s="166">
        <f>G170*(1+L170/100)</f>
        <v>0</v>
      </c>
      <c r="N170" s="166">
        <v>7.2999999999999996E-4</v>
      </c>
      <c r="O170" s="166">
        <f>ROUND(E170*N170,2)</f>
        <v>0</v>
      </c>
      <c r="P170" s="166">
        <v>0</v>
      </c>
      <c r="Q170" s="166">
        <f>ROUND(E170*P170,2)</f>
        <v>0</v>
      </c>
      <c r="R170" s="166"/>
      <c r="S170" s="166" t="s">
        <v>129</v>
      </c>
      <c r="T170" s="166" t="s">
        <v>129</v>
      </c>
      <c r="U170" s="166">
        <v>0.33</v>
      </c>
      <c r="V170" s="166">
        <f>ROUND(E170*U170,2)</f>
        <v>0.33</v>
      </c>
      <c r="W170" s="166"/>
      <c r="X170" s="166" t="s">
        <v>130</v>
      </c>
      <c r="Y170" s="161"/>
      <c r="Z170" s="161"/>
      <c r="AA170" s="161"/>
      <c r="AB170" s="161"/>
      <c r="AC170" s="161"/>
      <c r="AD170" s="161"/>
      <c r="AE170" s="161"/>
      <c r="AF170" s="161"/>
      <c r="AG170" s="161" t="s">
        <v>131</v>
      </c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</row>
    <row r="171" spans="1:60" outlineLevel="1" x14ac:dyDescent="0.2">
      <c r="A171" s="184">
        <v>81</v>
      </c>
      <c r="B171" s="185" t="s">
        <v>358</v>
      </c>
      <c r="C171" s="193" t="s">
        <v>359</v>
      </c>
      <c r="D171" s="186" t="s">
        <v>137</v>
      </c>
      <c r="E171" s="187">
        <v>0.5</v>
      </c>
      <c r="F171" s="188"/>
      <c r="G171" s="189">
        <f>ROUND(E171*F171,2)</f>
        <v>0</v>
      </c>
      <c r="H171" s="166">
        <v>0</v>
      </c>
      <c r="I171" s="166">
        <f>ROUND(E171*H171,2)</f>
        <v>0</v>
      </c>
      <c r="J171" s="166">
        <v>161</v>
      </c>
      <c r="K171" s="166">
        <f>ROUND(E171*J171,2)</f>
        <v>80.5</v>
      </c>
      <c r="L171" s="166">
        <v>15</v>
      </c>
      <c r="M171" s="166">
        <f>G171*(1+L171/100)</f>
        <v>0</v>
      </c>
      <c r="N171" s="166">
        <v>0</v>
      </c>
      <c r="O171" s="166">
        <f>ROUND(E171*N171,2)</f>
        <v>0</v>
      </c>
      <c r="P171" s="166">
        <v>0</v>
      </c>
      <c r="Q171" s="166">
        <f>ROUND(E171*P171,2)</f>
        <v>0</v>
      </c>
      <c r="R171" s="166"/>
      <c r="S171" s="166" t="s">
        <v>129</v>
      </c>
      <c r="T171" s="166" t="s">
        <v>129</v>
      </c>
      <c r="U171" s="166">
        <v>0.35</v>
      </c>
      <c r="V171" s="166">
        <f>ROUND(E171*U171,2)</f>
        <v>0.18</v>
      </c>
      <c r="W171" s="166"/>
      <c r="X171" s="166" t="s">
        <v>130</v>
      </c>
      <c r="Y171" s="161"/>
      <c r="Z171" s="161"/>
      <c r="AA171" s="161"/>
      <c r="AB171" s="161"/>
      <c r="AC171" s="161"/>
      <c r="AD171" s="161"/>
      <c r="AE171" s="161"/>
      <c r="AF171" s="161"/>
      <c r="AG171" s="161" t="s">
        <v>131</v>
      </c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</row>
    <row r="172" spans="1:60" ht="22.5" outlineLevel="1" x14ac:dyDescent="0.2">
      <c r="A172" s="184">
        <v>82</v>
      </c>
      <c r="B172" s="185" t="s">
        <v>360</v>
      </c>
      <c r="C172" s="193" t="s">
        <v>361</v>
      </c>
      <c r="D172" s="186" t="s">
        <v>230</v>
      </c>
      <c r="E172" s="187">
        <v>1</v>
      </c>
      <c r="F172" s="188"/>
      <c r="G172" s="189">
        <f>ROUND(E172*F172,2)</f>
        <v>0</v>
      </c>
      <c r="H172" s="166">
        <v>0</v>
      </c>
      <c r="I172" s="166">
        <f>ROUND(E172*H172,2)</f>
        <v>0</v>
      </c>
      <c r="J172" s="166">
        <v>230</v>
      </c>
      <c r="K172" s="166">
        <f>ROUND(E172*J172,2)</f>
        <v>230</v>
      </c>
      <c r="L172" s="166">
        <v>15</v>
      </c>
      <c r="M172" s="166">
        <f>G172*(1+L172/100)</f>
        <v>0</v>
      </c>
      <c r="N172" s="166">
        <v>0</v>
      </c>
      <c r="O172" s="166">
        <f>ROUND(E172*N172,2)</f>
        <v>0</v>
      </c>
      <c r="P172" s="166">
        <v>0</v>
      </c>
      <c r="Q172" s="166">
        <f>ROUND(E172*P172,2)</f>
        <v>0</v>
      </c>
      <c r="R172" s="166"/>
      <c r="S172" s="166" t="s">
        <v>129</v>
      </c>
      <c r="T172" s="166" t="s">
        <v>129</v>
      </c>
      <c r="U172" s="166">
        <v>0.5</v>
      </c>
      <c r="V172" s="166">
        <f>ROUND(E172*U172,2)</f>
        <v>0.5</v>
      </c>
      <c r="W172" s="166"/>
      <c r="X172" s="166" t="s">
        <v>130</v>
      </c>
      <c r="Y172" s="161"/>
      <c r="Z172" s="161"/>
      <c r="AA172" s="161"/>
      <c r="AB172" s="161"/>
      <c r="AC172" s="161"/>
      <c r="AD172" s="161"/>
      <c r="AE172" s="161"/>
      <c r="AF172" s="161"/>
      <c r="AG172" s="161" t="s">
        <v>131</v>
      </c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</row>
    <row r="173" spans="1:60" ht="22.5" outlineLevel="1" x14ac:dyDescent="0.2">
      <c r="A173" s="184">
        <v>83</v>
      </c>
      <c r="B173" s="185" t="s">
        <v>362</v>
      </c>
      <c r="C173" s="193" t="s">
        <v>363</v>
      </c>
      <c r="D173" s="186" t="s">
        <v>230</v>
      </c>
      <c r="E173" s="187">
        <v>1</v>
      </c>
      <c r="F173" s="188"/>
      <c r="G173" s="189">
        <f>ROUND(E173*F173,2)</f>
        <v>0</v>
      </c>
      <c r="H173" s="166">
        <v>0</v>
      </c>
      <c r="I173" s="166">
        <f>ROUND(E173*H173,2)</f>
        <v>0</v>
      </c>
      <c r="J173" s="166">
        <v>197</v>
      </c>
      <c r="K173" s="166">
        <f>ROUND(E173*J173,2)</f>
        <v>197</v>
      </c>
      <c r="L173" s="166">
        <v>15</v>
      </c>
      <c r="M173" s="166">
        <f>G173*(1+L173/100)</f>
        <v>0</v>
      </c>
      <c r="N173" s="166">
        <v>0</v>
      </c>
      <c r="O173" s="166">
        <f>ROUND(E173*N173,2)</f>
        <v>0</v>
      </c>
      <c r="P173" s="166">
        <v>1.489E-2</v>
      </c>
      <c r="Q173" s="166">
        <f>ROUND(E173*P173,2)</f>
        <v>0.01</v>
      </c>
      <c r="R173" s="166"/>
      <c r="S173" s="166" t="s">
        <v>129</v>
      </c>
      <c r="T173" s="166" t="s">
        <v>129</v>
      </c>
      <c r="U173" s="166">
        <v>0.42899999999999999</v>
      </c>
      <c r="V173" s="166">
        <f>ROUND(E173*U173,2)</f>
        <v>0.43</v>
      </c>
      <c r="W173" s="166"/>
      <c r="X173" s="166" t="s">
        <v>130</v>
      </c>
      <c r="Y173" s="161"/>
      <c r="Z173" s="161"/>
      <c r="AA173" s="161"/>
      <c r="AB173" s="161"/>
      <c r="AC173" s="161"/>
      <c r="AD173" s="161"/>
      <c r="AE173" s="161"/>
      <c r="AF173" s="161"/>
      <c r="AG173" s="161" t="s">
        <v>131</v>
      </c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</row>
    <row r="174" spans="1:60" outlineLevel="1" x14ac:dyDescent="0.2">
      <c r="A174" s="184">
        <v>84</v>
      </c>
      <c r="B174" s="185" t="s">
        <v>364</v>
      </c>
      <c r="C174" s="193" t="s">
        <v>365</v>
      </c>
      <c r="D174" s="186" t="s">
        <v>137</v>
      </c>
      <c r="E174" s="187">
        <v>0.5</v>
      </c>
      <c r="F174" s="188"/>
      <c r="G174" s="189">
        <f>ROUND(E174*F174,2)</f>
        <v>0</v>
      </c>
      <c r="H174" s="166">
        <v>142</v>
      </c>
      <c r="I174" s="166">
        <f>ROUND(E174*H174,2)</f>
        <v>71</v>
      </c>
      <c r="J174" s="166">
        <v>0</v>
      </c>
      <c r="K174" s="166">
        <f>ROUND(E174*J174,2)</f>
        <v>0</v>
      </c>
      <c r="L174" s="166">
        <v>15</v>
      </c>
      <c r="M174" s="166">
        <f>G174*(1+L174/100)</f>
        <v>0</v>
      </c>
      <c r="N174" s="166">
        <v>4.8000000000000001E-4</v>
      </c>
      <c r="O174" s="166">
        <f>ROUND(E174*N174,2)</f>
        <v>0</v>
      </c>
      <c r="P174" s="166">
        <v>0</v>
      </c>
      <c r="Q174" s="166">
        <f>ROUND(E174*P174,2)</f>
        <v>0</v>
      </c>
      <c r="R174" s="166"/>
      <c r="S174" s="166" t="s">
        <v>194</v>
      </c>
      <c r="T174" s="166" t="s">
        <v>145</v>
      </c>
      <c r="U174" s="166">
        <v>0</v>
      </c>
      <c r="V174" s="166">
        <f>ROUND(E174*U174,2)</f>
        <v>0</v>
      </c>
      <c r="W174" s="166"/>
      <c r="X174" s="166" t="s">
        <v>336</v>
      </c>
      <c r="Y174" s="161"/>
      <c r="Z174" s="161"/>
      <c r="AA174" s="161"/>
      <c r="AB174" s="161"/>
      <c r="AC174" s="161"/>
      <c r="AD174" s="161"/>
      <c r="AE174" s="161"/>
      <c r="AF174" s="161"/>
      <c r="AG174" s="161" t="s">
        <v>337</v>
      </c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</row>
    <row r="175" spans="1:60" ht="22.5" outlineLevel="1" x14ac:dyDescent="0.2">
      <c r="A175" s="184">
        <v>85</v>
      </c>
      <c r="B175" s="185" t="s">
        <v>366</v>
      </c>
      <c r="C175" s="193" t="s">
        <v>367</v>
      </c>
      <c r="D175" s="186" t="s">
        <v>230</v>
      </c>
      <c r="E175" s="187">
        <v>1</v>
      </c>
      <c r="F175" s="188"/>
      <c r="G175" s="189">
        <f>ROUND(E175*F175,2)</f>
        <v>0</v>
      </c>
      <c r="H175" s="166">
        <v>544</v>
      </c>
      <c r="I175" s="166">
        <f>ROUND(E175*H175,2)</f>
        <v>544</v>
      </c>
      <c r="J175" s="166">
        <v>0</v>
      </c>
      <c r="K175" s="166">
        <f>ROUND(E175*J175,2)</f>
        <v>0</v>
      </c>
      <c r="L175" s="166">
        <v>15</v>
      </c>
      <c r="M175" s="166">
        <f>G175*(1+L175/100)</f>
        <v>0</v>
      </c>
      <c r="N175" s="166">
        <v>5.9000000000000003E-4</v>
      </c>
      <c r="O175" s="166">
        <f>ROUND(E175*N175,2)</f>
        <v>0</v>
      </c>
      <c r="P175" s="166">
        <v>0</v>
      </c>
      <c r="Q175" s="166">
        <f>ROUND(E175*P175,2)</f>
        <v>0</v>
      </c>
      <c r="R175" s="166" t="s">
        <v>342</v>
      </c>
      <c r="S175" s="166" t="s">
        <v>129</v>
      </c>
      <c r="T175" s="166" t="s">
        <v>129</v>
      </c>
      <c r="U175" s="166">
        <v>0</v>
      </c>
      <c r="V175" s="166">
        <f>ROUND(E175*U175,2)</f>
        <v>0</v>
      </c>
      <c r="W175" s="166"/>
      <c r="X175" s="166" t="s">
        <v>336</v>
      </c>
      <c r="Y175" s="161"/>
      <c r="Z175" s="161"/>
      <c r="AA175" s="161"/>
      <c r="AB175" s="161"/>
      <c r="AC175" s="161"/>
      <c r="AD175" s="161"/>
      <c r="AE175" s="161"/>
      <c r="AF175" s="161"/>
      <c r="AG175" s="161" t="s">
        <v>337</v>
      </c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</row>
    <row r="176" spans="1:60" outlineLevel="1" x14ac:dyDescent="0.2">
      <c r="A176" s="184">
        <v>86</v>
      </c>
      <c r="B176" s="185" t="s">
        <v>368</v>
      </c>
      <c r="C176" s="193" t="s">
        <v>369</v>
      </c>
      <c r="D176" s="186" t="s">
        <v>0</v>
      </c>
      <c r="E176" s="187">
        <v>14.145</v>
      </c>
      <c r="F176" s="188"/>
      <c r="G176" s="189">
        <f>ROUND(E176*F176,2)</f>
        <v>0</v>
      </c>
      <c r="H176" s="166">
        <v>0</v>
      </c>
      <c r="I176" s="166">
        <f>ROUND(E176*H176,2)</f>
        <v>0</v>
      </c>
      <c r="J176" s="166">
        <v>0.54</v>
      </c>
      <c r="K176" s="166">
        <f>ROUND(E176*J176,2)</f>
        <v>7.64</v>
      </c>
      <c r="L176" s="166">
        <v>15</v>
      </c>
      <c r="M176" s="166">
        <f>G176*(1+L176/100)</f>
        <v>0</v>
      </c>
      <c r="N176" s="166">
        <v>0</v>
      </c>
      <c r="O176" s="166">
        <f>ROUND(E176*N176,2)</f>
        <v>0</v>
      </c>
      <c r="P176" s="166">
        <v>0</v>
      </c>
      <c r="Q176" s="166">
        <f>ROUND(E176*P176,2)</f>
        <v>0</v>
      </c>
      <c r="R176" s="166"/>
      <c r="S176" s="166" t="s">
        <v>129</v>
      </c>
      <c r="T176" s="166" t="s">
        <v>129</v>
      </c>
      <c r="U176" s="166">
        <v>0</v>
      </c>
      <c r="V176" s="166">
        <f>ROUND(E176*U176,2)</f>
        <v>0</v>
      </c>
      <c r="W176" s="166"/>
      <c r="X176" s="166" t="s">
        <v>238</v>
      </c>
      <c r="Y176" s="161"/>
      <c r="Z176" s="161"/>
      <c r="AA176" s="161"/>
      <c r="AB176" s="161"/>
      <c r="AC176" s="161"/>
      <c r="AD176" s="161"/>
      <c r="AE176" s="161"/>
      <c r="AF176" s="161"/>
      <c r="AG176" s="161" t="s">
        <v>239</v>
      </c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</row>
    <row r="177" spans="1:60" x14ac:dyDescent="0.2">
      <c r="A177" s="172" t="s">
        <v>124</v>
      </c>
      <c r="B177" s="173" t="s">
        <v>74</v>
      </c>
      <c r="C177" s="190" t="s">
        <v>75</v>
      </c>
      <c r="D177" s="174"/>
      <c r="E177" s="175"/>
      <c r="F177" s="176"/>
      <c r="G177" s="177">
        <f>SUMIF(AG178:AG179,"&lt;&gt;NOR",G178:G179)</f>
        <v>0</v>
      </c>
      <c r="H177" s="171"/>
      <c r="I177" s="171">
        <f>SUM(I178:I179)</f>
        <v>3635.4800000000005</v>
      </c>
      <c r="J177" s="171"/>
      <c r="K177" s="171">
        <f>SUM(K178:K179)</f>
        <v>3000.52</v>
      </c>
      <c r="L177" s="171"/>
      <c r="M177" s="171">
        <f>SUM(M178:M179)</f>
        <v>0</v>
      </c>
      <c r="N177" s="171"/>
      <c r="O177" s="171">
        <f>SUM(O178:O179)</f>
        <v>0</v>
      </c>
      <c r="P177" s="171"/>
      <c r="Q177" s="171">
        <f>SUM(Q178:Q179)</f>
        <v>0</v>
      </c>
      <c r="R177" s="171"/>
      <c r="S177" s="171"/>
      <c r="T177" s="171"/>
      <c r="U177" s="171"/>
      <c r="V177" s="171">
        <f>SUM(V178:V179)</f>
        <v>1.9899999999999998</v>
      </c>
      <c r="W177" s="171"/>
      <c r="X177" s="171"/>
      <c r="AG177" t="s">
        <v>125</v>
      </c>
    </row>
    <row r="178" spans="1:60" ht="22.5" outlineLevel="1" x14ac:dyDescent="0.2">
      <c r="A178" s="184">
        <v>87</v>
      </c>
      <c r="B178" s="185" t="s">
        <v>634</v>
      </c>
      <c r="C178" s="193" t="s">
        <v>635</v>
      </c>
      <c r="D178" s="186" t="s">
        <v>137</v>
      </c>
      <c r="E178" s="187">
        <v>4</v>
      </c>
      <c r="F178" s="188"/>
      <c r="G178" s="189">
        <f>ROUND(E178*F178,2)</f>
        <v>0</v>
      </c>
      <c r="H178" s="166">
        <v>292.55</v>
      </c>
      <c r="I178" s="166">
        <f>ROUND(E178*H178,2)</f>
        <v>1170.2</v>
      </c>
      <c r="J178" s="166">
        <v>241.45</v>
      </c>
      <c r="K178" s="166">
        <f>ROUND(E178*J178,2)</f>
        <v>965.8</v>
      </c>
      <c r="L178" s="166">
        <v>15</v>
      </c>
      <c r="M178" s="166">
        <f>G178*(1+L178/100)</f>
        <v>0</v>
      </c>
      <c r="N178" s="166">
        <v>6.4999999999999997E-4</v>
      </c>
      <c r="O178" s="166">
        <f>ROUND(E178*N178,2)</f>
        <v>0</v>
      </c>
      <c r="P178" s="166">
        <v>0</v>
      </c>
      <c r="Q178" s="166">
        <f>ROUND(E178*P178,2)</f>
        <v>0</v>
      </c>
      <c r="R178" s="166"/>
      <c r="S178" s="166" t="s">
        <v>129</v>
      </c>
      <c r="T178" s="166" t="s">
        <v>145</v>
      </c>
      <c r="U178" s="166">
        <v>0.2848</v>
      </c>
      <c r="V178" s="166">
        <f>ROUND(E178*U178,2)</f>
        <v>1.1399999999999999</v>
      </c>
      <c r="W178" s="166"/>
      <c r="X178" s="166" t="s">
        <v>130</v>
      </c>
      <c r="Y178" s="161"/>
      <c r="Z178" s="161"/>
      <c r="AA178" s="161"/>
      <c r="AB178" s="161"/>
      <c r="AC178" s="161"/>
      <c r="AD178" s="161"/>
      <c r="AE178" s="161"/>
      <c r="AF178" s="161"/>
      <c r="AG178" s="161" t="s">
        <v>131</v>
      </c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</row>
    <row r="179" spans="1:60" outlineLevel="1" x14ac:dyDescent="0.2">
      <c r="A179" s="184">
        <v>88</v>
      </c>
      <c r="B179" s="185" t="s">
        <v>636</v>
      </c>
      <c r="C179" s="193" t="s">
        <v>637</v>
      </c>
      <c r="D179" s="186" t="s">
        <v>638</v>
      </c>
      <c r="E179" s="187">
        <v>3</v>
      </c>
      <c r="F179" s="188"/>
      <c r="G179" s="189">
        <f>ROUND(E179*F179,2)</f>
        <v>0</v>
      </c>
      <c r="H179" s="166">
        <v>821.76</v>
      </c>
      <c r="I179" s="166">
        <f>ROUND(E179*H179,2)</f>
        <v>2465.2800000000002</v>
      </c>
      <c r="J179" s="166">
        <v>678.24</v>
      </c>
      <c r="K179" s="166">
        <f>ROUND(E179*J179,2)</f>
        <v>2034.72</v>
      </c>
      <c r="L179" s="166">
        <v>15</v>
      </c>
      <c r="M179" s="166">
        <f>G179*(1+L179/100)</f>
        <v>0</v>
      </c>
      <c r="N179" s="166">
        <v>6.4999999999999997E-4</v>
      </c>
      <c r="O179" s="166">
        <f>ROUND(E179*N179,2)</f>
        <v>0</v>
      </c>
      <c r="P179" s="166">
        <v>0</v>
      </c>
      <c r="Q179" s="166">
        <f>ROUND(E179*P179,2)</f>
        <v>0</v>
      </c>
      <c r="R179" s="166"/>
      <c r="S179" s="166" t="s">
        <v>194</v>
      </c>
      <c r="T179" s="166" t="s">
        <v>145</v>
      </c>
      <c r="U179" s="166">
        <v>0.2848</v>
      </c>
      <c r="V179" s="166">
        <f>ROUND(E179*U179,2)</f>
        <v>0.85</v>
      </c>
      <c r="W179" s="166"/>
      <c r="X179" s="166" t="s">
        <v>130</v>
      </c>
      <c r="Y179" s="161"/>
      <c r="Z179" s="161"/>
      <c r="AA179" s="161"/>
      <c r="AB179" s="161"/>
      <c r="AC179" s="161"/>
      <c r="AD179" s="161"/>
      <c r="AE179" s="161"/>
      <c r="AF179" s="161"/>
      <c r="AG179" s="161" t="s">
        <v>131</v>
      </c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</row>
    <row r="180" spans="1:60" x14ac:dyDescent="0.2">
      <c r="A180" s="172" t="s">
        <v>124</v>
      </c>
      <c r="B180" s="173" t="s">
        <v>76</v>
      </c>
      <c r="C180" s="190" t="s">
        <v>77</v>
      </c>
      <c r="D180" s="174"/>
      <c r="E180" s="175"/>
      <c r="F180" s="176"/>
      <c r="G180" s="177">
        <f>SUMIF(AG181:AG186,"&lt;&gt;NOR",G181:G186)</f>
        <v>0</v>
      </c>
      <c r="H180" s="171"/>
      <c r="I180" s="171">
        <f>SUM(I181:I186)</f>
        <v>2600</v>
      </c>
      <c r="J180" s="171"/>
      <c r="K180" s="171">
        <f>SUM(K181:K186)</f>
        <v>2349.4899999999998</v>
      </c>
      <c r="L180" s="171"/>
      <c r="M180" s="171">
        <f>SUM(M181:M186)</f>
        <v>0</v>
      </c>
      <c r="N180" s="171"/>
      <c r="O180" s="171">
        <f>SUM(O181:O186)</f>
        <v>0.01</v>
      </c>
      <c r="P180" s="171"/>
      <c r="Q180" s="171">
        <f>SUM(Q181:Q186)</f>
        <v>0.01</v>
      </c>
      <c r="R180" s="171"/>
      <c r="S180" s="171"/>
      <c r="T180" s="171"/>
      <c r="U180" s="171"/>
      <c r="V180" s="171">
        <f>SUM(V181:V186)</f>
        <v>0.16</v>
      </c>
      <c r="W180" s="171"/>
      <c r="X180" s="171"/>
      <c r="AG180" t="s">
        <v>125</v>
      </c>
    </row>
    <row r="181" spans="1:60" outlineLevel="1" x14ac:dyDescent="0.2">
      <c r="A181" s="184">
        <v>89</v>
      </c>
      <c r="B181" s="185" t="s">
        <v>639</v>
      </c>
      <c r="C181" s="193" t="s">
        <v>640</v>
      </c>
      <c r="D181" s="186" t="s">
        <v>251</v>
      </c>
      <c r="E181" s="187">
        <v>1</v>
      </c>
      <c r="F181" s="188"/>
      <c r="G181" s="189">
        <f>ROUND(E181*F181,2)</f>
        <v>0</v>
      </c>
      <c r="H181" s="166">
        <v>0</v>
      </c>
      <c r="I181" s="166">
        <f>ROUND(E181*H181,2)</f>
        <v>0</v>
      </c>
      <c r="J181" s="166">
        <v>300</v>
      </c>
      <c r="K181" s="166">
        <f>ROUND(E181*J181,2)</f>
        <v>300</v>
      </c>
      <c r="L181" s="166">
        <v>15</v>
      </c>
      <c r="M181" s="166">
        <f>G181*(1+L181/100)</f>
        <v>0</v>
      </c>
      <c r="N181" s="166">
        <v>0</v>
      </c>
      <c r="O181" s="166">
        <f>ROUND(E181*N181,2)</f>
        <v>0</v>
      </c>
      <c r="P181" s="166">
        <v>0</v>
      </c>
      <c r="Q181" s="166">
        <f>ROUND(E181*P181,2)</f>
        <v>0</v>
      </c>
      <c r="R181" s="166"/>
      <c r="S181" s="166" t="s">
        <v>129</v>
      </c>
      <c r="T181" s="166" t="s">
        <v>145</v>
      </c>
      <c r="U181" s="166">
        <v>3.1E-2</v>
      </c>
      <c r="V181" s="166">
        <f>ROUND(E181*U181,2)</f>
        <v>0.03</v>
      </c>
      <c r="W181" s="166"/>
      <c r="X181" s="166" t="s">
        <v>130</v>
      </c>
      <c r="Y181" s="161"/>
      <c r="Z181" s="161"/>
      <c r="AA181" s="161"/>
      <c r="AB181" s="161"/>
      <c r="AC181" s="161"/>
      <c r="AD181" s="161"/>
      <c r="AE181" s="161"/>
      <c r="AF181" s="161"/>
      <c r="AG181" s="161" t="s">
        <v>131</v>
      </c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</row>
    <row r="182" spans="1:60" outlineLevel="1" x14ac:dyDescent="0.2">
      <c r="A182" s="184">
        <v>90</v>
      </c>
      <c r="B182" s="185" t="s">
        <v>641</v>
      </c>
      <c r="C182" s="193" t="s">
        <v>642</v>
      </c>
      <c r="D182" s="186" t="s">
        <v>251</v>
      </c>
      <c r="E182" s="187">
        <v>1</v>
      </c>
      <c r="F182" s="188"/>
      <c r="G182" s="189">
        <f>ROUND(E182*F182,2)</f>
        <v>0</v>
      </c>
      <c r="H182" s="166">
        <v>0</v>
      </c>
      <c r="I182" s="166">
        <f>ROUND(E182*H182,2)</f>
        <v>0</v>
      </c>
      <c r="J182" s="166">
        <v>200</v>
      </c>
      <c r="K182" s="166">
        <f>ROUND(E182*J182,2)</f>
        <v>200</v>
      </c>
      <c r="L182" s="166">
        <v>15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129</v>
      </c>
      <c r="T182" s="166" t="s">
        <v>145</v>
      </c>
      <c r="U182" s="166">
        <v>5.1999999999999998E-2</v>
      </c>
      <c r="V182" s="166">
        <f>ROUND(E182*U182,2)</f>
        <v>0.05</v>
      </c>
      <c r="W182" s="166"/>
      <c r="X182" s="166" t="s">
        <v>130</v>
      </c>
      <c r="Y182" s="161"/>
      <c r="Z182" s="161"/>
      <c r="AA182" s="161"/>
      <c r="AB182" s="161"/>
      <c r="AC182" s="161"/>
      <c r="AD182" s="161"/>
      <c r="AE182" s="161"/>
      <c r="AF182" s="161"/>
      <c r="AG182" s="161" t="s">
        <v>131</v>
      </c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</row>
    <row r="183" spans="1:60" outlineLevel="1" x14ac:dyDescent="0.2">
      <c r="A183" s="184">
        <v>91</v>
      </c>
      <c r="B183" s="185" t="s">
        <v>643</v>
      </c>
      <c r="C183" s="193" t="s">
        <v>644</v>
      </c>
      <c r="D183" s="186" t="s">
        <v>347</v>
      </c>
      <c r="E183" s="187">
        <v>1</v>
      </c>
      <c r="F183" s="188"/>
      <c r="G183" s="189">
        <f>ROUND(E183*F183,2)</f>
        <v>0</v>
      </c>
      <c r="H183" s="166">
        <v>0</v>
      </c>
      <c r="I183" s="166">
        <f>ROUND(E183*H183,2)</f>
        <v>0</v>
      </c>
      <c r="J183" s="166">
        <v>860</v>
      </c>
      <c r="K183" s="166">
        <f>ROUND(E183*J183,2)</f>
        <v>860</v>
      </c>
      <c r="L183" s="166">
        <v>15</v>
      </c>
      <c r="M183" s="166">
        <f>G183*(1+L183/100)</f>
        <v>0</v>
      </c>
      <c r="N183" s="166">
        <v>0</v>
      </c>
      <c r="O183" s="166">
        <f>ROUND(E183*N183,2)</f>
        <v>0</v>
      </c>
      <c r="P183" s="166">
        <v>1.057E-2</v>
      </c>
      <c r="Q183" s="166">
        <f>ROUND(E183*P183,2)</f>
        <v>0.01</v>
      </c>
      <c r="R183" s="166"/>
      <c r="S183" s="166" t="s">
        <v>194</v>
      </c>
      <c r="T183" s="166" t="s">
        <v>145</v>
      </c>
      <c r="U183" s="166">
        <v>8.2000000000000003E-2</v>
      </c>
      <c r="V183" s="166">
        <f>ROUND(E183*U183,2)</f>
        <v>0.08</v>
      </c>
      <c r="W183" s="166"/>
      <c r="X183" s="166" t="s">
        <v>130</v>
      </c>
      <c r="Y183" s="161"/>
      <c r="Z183" s="161"/>
      <c r="AA183" s="161"/>
      <c r="AB183" s="161"/>
      <c r="AC183" s="161"/>
      <c r="AD183" s="161"/>
      <c r="AE183" s="161"/>
      <c r="AF183" s="161"/>
      <c r="AG183" s="161" t="s">
        <v>131</v>
      </c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</row>
    <row r="184" spans="1:60" outlineLevel="1" x14ac:dyDescent="0.2">
      <c r="A184" s="184">
        <v>92</v>
      </c>
      <c r="B184" s="185" t="s">
        <v>645</v>
      </c>
      <c r="C184" s="193" t="s">
        <v>646</v>
      </c>
      <c r="D184" s="186" t="s">
        <v>230</v>
      </c>
      <c r="E184" s="187">
        <v>1</v>
      </c>
      <c r="F184" s="188"/>
      <c r="G184" s="189">
        <f>ROUND(E184*F184,2)</f>
        <v>0</v>
      </c>
      <c r="H184" s="166">
        <v>2600</v>
      </c>
      <c r="I184" s="166">
        <f>ROUND(E184*H184,2)</f>
        <v>2600</v>
      </c>
      <c r="J184" s="166">
        <v>0</v>
      </c>
      <c r="K184" s="166">
        <f>ROUND(E184*J184,2)</f>
        <v>0</v>
      </c>
      <c r="L184" s="166">
        <v>15</v>
      </c>
      <c r="M184" s="166">
        <f>G184*(1+L184/100)</f>
        <v>0</v>
      </c>
      <c r="N184" s="166">
        <v>5.5999999999999999E-3</v>
      </c>
      <c r="O184" s="166">
        <f>ROUND(E184*N184,2)</f>
        <v>0.01</v>
      </c>
      <c r="P184" s="166">
        <v>0</v>
      </c>
      <c r="Q184" s="166">
        <f>ROUND(E184*P184,2)</f>
        <v>0</v>
      </c>
      <c r="R184" s="166" t="s">
        <v>342</v>
      </c>
      <c r="S184" s="166" t="s">
        <v>129</v>
      </c>
      <c r="T184" s="166" t="s">
        <v>145</v>
      </c>
      <c r="U184" s="166">
        <v>0</v>
      </c>
      <c r="V184" s="166">
        <f>ROUND(E184*U184,2)</f>
        <v>0</v>
      </c>
      <c r="W184" s="166"/>
      <c r="X184" s="166" t="s">
        <v>336</v>
      </c>
      <c r="Y184" s="161"/>
      <c r="Z184" s="161"/>
      <c r="AA184" s="161"/>
      <c r="AB184" s="161"/>
      <c r="AC184" s="161"/>
      <c r="AD184" s="161"/>
      <c r="AE184" s="161"/>
      <c r="AF184" s="161"/>
      <c r="AG184" s="161" t="s">
        <v>337</v>
      </c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</row>
    <row r="185" spans="1:60" outlineLevel="1" x14ac:dyDescent="0.2">
      <c r="A185" s="184">
        <v>93</v>
      </c>
      <c r="B185" s="185" t="s">
        <v>647</v>
      </c>
      <c r="C185" s="193" t="s">
        <v>648</v>
      </c>
      <c r="D185" s="186" t="s">
        <v>230</v>
      </c>
      <c r="E185" s="187">
        <v>1</v>
      </c>
      <c r="F185" s="188"/>
      <c r="G185" s="189">
        <f>ROUND(E185*F185,2)</f>
        <v>0</v>
      </c>
      <c r="H185" s="166">
        <v>0</v>
      </c>
      <c r="I185" s="166">
        <f>ROUND(E185*H185,2)</f>
        <v>0</v>
      </c>
      <c r="J185" s="166">
        <v>850</v>
      </c>
      <c r="K185" s="166">
        <f>ROUND(E185*J185,2)</f>
        <v>850</v>
      </c>
      <c r="L185" s="166">
        <v>15</v>
      </c>
      <c r="M185" s="166">
        <f>G185*(1+L185/100)</f>
        <v>0</v>
      </c>
      <c r="N185" s="166">
        <v>2.0000000000000002E-5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129</v>
      </c>
      <c r="T185" s="166" t="s">
        <v>145</v>
      </c>
      <c r="U185" s="166">
        <v>0</v>
      </c>
      <c r="V185" s="166">
        <f>ROUND(E185*U185,2)</f>
        <v>0</v>
      </c>
      <c r="W185" s="166"/>
      <c r="X185" s="166" t="s">
        <v>197</v>
      </c>
      <c r="Y185" s="161"/>
      <c r="Z185" s="161"/>
      <c r="AA185" s="161"/>
      <c r="AB185" s="161"/>
      <c r="AC185" s="161"/>
      <c r="AD185" s="161"/>
      <c r="AE185" s="161"/>
      <c r="AF185" s="161"/>
      <c r="AG185" s="161" t="s">
        <v>198</v>
      </c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</row>
    <row r="186" spans="1:60" outlineLevel="1" x14ac:dyDescent="0.2">
      <c r="A186" s="184">
        <v>94</v>
      </c>
      <c r="B186" s="185" t="s">
        <v>649</v>
      </c>
      <c r="C186" s="193" t="s">
        <v>650</v>
      </c>
      <c r="D186" s="186" t="s">
        <v>0</v>
      </c>
      <c r="E186" s="187">
        <v>48.1</v>
      </c>
      <c r="F186" s="188"/>
      <c r="G186" s="189">
        <f>ROUND(E186*F186,2)</f>
        <v>0</v>
      </c>
      <c r="H186" s="166">
        <v>0</v>
      </c>
      <c r="I186" s="166">
        <f>ROUND(E186*H186,2)</f>
        <v>0</v>
      </c>
      <c r="J186" s="166">
        <v>2.9</v>
      </c>
      <c r="K186" s="166">
        <f>ROUND(E186*J186,2)</f>
        <v>139.49</v>
      </c>
      <c r="L186" s="166">
        <v>15</v>
      </c>
      <c r="M186" s="166">
        <f>G186*(1+L186/100)</f>
        <v>0</v>
      </c>
      <c r="N186" s="166">
        <v>0</v>
      </c>
      <c r="O186" s="166">
        <f>ROUND(E186*N186,2)</f>
        <v>0</v>
      </c>
      <c r="P186" s="166">
        <v>0</v>
      </c>
      <c r="Q186" s="166">
        <f>ROUND(E186*P186,2)</f>
        <v>0</v>
      </c>
      <c r="R186" s="166"/>
      <c r="S186" s="166" t="s">
        <v>129</v>
      </c>
      <c r="T186" s="166" t="s">
        <v>129</v>
      </c>
      <c r="U186" s="166">
        <v>0</v>
      </c>
      <c r="V186" s="166">
        <f>ROUND(E186*U186,2)</f>
        <v>0</v>
      </c>
      <c r="W186" s="166"/>
      <c r="X186" s="166" t="s">
        <v>238</v>
      </c>
      <c r="Y186" s="161"/>
      <c r="Z186" s="161"/>
      <c r="AA186" s="161"/>
      <c r="AB186" s="161"/>
      <c r="AC186" s="161"/>
      <c r="AD186" s="161"/>
      <c r="AE186" s="161"/>
      <c r="AF186" s="161"/>
      <c r="AG186" s="161" t="s">
        <v>239</v>
      </c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</row>
    <row r="187" spans="1:60" x14ac:dyDescent="0.2">
      <c r="A187" s="172" t="s">
        <v>124</v>
      </c>
      <c r="B187" s="173" t="s">
        <v>78</v>
      </c>
      <c r="C187" s="190" t="s">
        <v>79</v>
      </c>
      <c r="D187" s="174"/>
      <c r="E187" s="175"/>
      <c r="F187" s="176"/>
      <c r="G187" s="177">
        <f>SUMIF(AG188:AG208,"&lt;&gt;NOR",G188:G208)</f>
        <v>0</v>
      </c>
      <c r="H187" s="171"/>
      <c r="I187" s="171">
        <f>SUM(I188:I208)</f>
        <v>0</v>
      </c>
      <c r="J187" s="171"/>
      <c r="K187" s="171">
        <f>SUM(K188:K208)</f>
        <v>69092.149999999994</v>
      </c>
      <c r="L187" s="171"/>
      <c r="M187" s="171">
        <f>SUM(M188:M208)</f>
        <v>0</v>
      </c>
      <c r="N187" s="171"/>
      <c r="O187" s="171">
        <f>SUM(O188:O208)</f>
        <v>0</v>
      </c>
      <c r="P187" s="171"/>
      <c r="Q187" s="171">
        <f>SUM(Q188:Q208)</f>
        <v>0.01</v>
      </c>
      <c r="R187" s="171"/>
      <c r="S187" s="171"/>
      <c r="T187" s="171"/>
      <c r="U187" s="171"/>
      <c r="V187" s="171">
        <f>SUM(V188:V208)</f>
        <v>11.59</v>
      </c>
      <c r="W187" s="171"/>
      <c r="X187" s="171"/>
      <c r="AG187" t="s">
        <v>125</v>
      </c>
    </row>
    <row r="188" spans="1:60" ht="22.5" outlineLevel="1" x14ac:dyDescent="0.2">
      <c r="A188" s="184">
        <v>95</v>
      </c>
      <c r="B188" s="185" t="s">
        <v>370</v>
      </c>
      <c r="C188" s="193" t="s">
        <v>371</v>
      </c>
      <c r="D188" s="186" t="s">
        <v>230</v>
      </c>
      <c r="E188" s="187">
        <v>4</v>
      </c>
      <c r="F188" s="188"/>
      <c r="G188" s="189">
        <f>ROUND(E188*F188,2)</f>
        <v>0</v>
      </c>
      <c r="H188" s="166">
        <v>0</v>
      </c>
      <c r="I188" s="166">
        <f>ROUND(E188*H188,2)</f>
        <v>0</v>
      </c>
      <c r="J188" s="166">
        <v>739</v>
      </c>
      <c r="K188" s="166">
        <f>ROUND(E188*J188,2)</f>
        <v>2956</v>
      </c>
      <c r="L188" s="166">
        <v>15</v>
      </c>
      <c r="M188" s="166">
        <f>G188*(1+L188/100)</f>
        <v>0</v>
      </c>
      <c r="N188" s="166">
        <v>0</v>
      </c>
      <c r="O188" s="166">
        <f>ROUND(E188*N188,2)</f>
        <v>0</v>
      </c>
      <c r="P188" s="166">
        <v>0</v>
      </c>
      <c r="Q188" s="166">
        <f>ROUND(E188*P188,2)</f>
        <v>0</v>
      </c>
      <c r="R188" s="166"/>
      <c r="S188" s="166" t="s">
        <v>129</v>
      </c>
      <c r="T188" s="166" t="s">
        <v>145</v>
      </c>
      <c r="U188" s="166">
        <v>1.45</v>
      </c>
      <c r="V188" s="166">
        <f>ROUND(E188*U188,2)</f>
        <v>5.8</v>
      </c>
      <c r="W188" s="166"/>
      <c r="X188" s="166" t="s">
        <v>130</v>
      </c>
      <c r="Y188" s="161"/>
      <c r="Z188" s="161"/>
      <c r="AA188" s="161"/>
      <c r="AB188" s="161"/>
      <c r="AC188" s="161"/>
      <c r="AD188" s="161"/>
      <c r="AE188" s="161"/>
      <c r="AF188" s="161"/>
      <c r="AG188" s="161" t="s">
        <v>131</v>
      </c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</row>
    <row r="189" spans="1:60" outlineLevel="1" x14ac:dyDescent="0.2">
      <c r="A189" s="184">
        <v>96</v>
      </c>
      <c r="B189" s="185" t="s">
        <v>372</v>
      </c>
      <c r="C189" s="193" t="s">
        <v>373</v>
      </c>
      <c r="D189" s="186" t="s">
        <v>230</v>
      </c>
      <c r="E189" s="187">
        <v>4</v>
      </c>
      <c r="F189" s="188"/>
      <c r="G189" s="189">
        <f>ROUND(E189*F189,2)</f>
        <v>0</v>
      </c>
      <c r="H189" s="166">
        <v>0</v>
      </c>
      <c r="I189" s="166">
        <f>ROUND(E189*H189,2)</f>
        <v>0</v>
      </c>
      <c r="J189" s="166">
        <v>50.6</v>
      </c>
      <c r="K189" s="166">
        <f>ROUND(E189*J189,2)</f>
        <v>202.4</v>
      </c>
      <c r="L189" s="166">
        <v>15</v>
      </c>
      <c r="M189" s="166">
        <f>G189*(1+L189/100)</f>
        <v>0</v>
      </c>
      <c r="N189" s="166">
        <v>0</v>
      </c>
      <c r="O189" s="166">
        <f>ROUND(E189*N189,2)</f>
        <v>0</v>
      </c>
      <c r="P189" s="166">
        <v>1.8E-3</v>
      </c>
      <c r="Q189" s="166">
        <f>ROUND(E189*P189,2)</f>
        <v>0.01</v>
      </c>
      <c r="R189" s="166"/>
      <c r="S189" s="166" t="s">
        <v>129</v>
      </c>
      <c r="T189" s="166" t="s">
        <v>129</v>
      </c>
      <c r="U189" s="166">
        <v>0.11</v>
      </c>
      <c r="V189" s="166">
        <f>ROUND(E189*U189,2)</f>
        <v>0.44</v>
      </c>
      <c r="W189" s="166"/>
      <c r="X189" s="166" t="s">
        <v>130</v>
      </c>
      <c r="Y189" s="161"/>
      <c r="Z189" s="161"/>
      <c r="AA189" s="161"/>
      <c r="AB189" s="161"/>
      <c r="AC189" s="161"/>
      <c r="AD189" s="161"/>
      <c r="AE189" s="161"/>
      <c r="AF189" s="161"/>
      <c r="AG189" s="161" t="s">
        <v>131</v>
      </c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</row>
    <row r="190" spans="1:60" ht="22.5" outlineLevel="1" x14ac:dyDescent="0.2">
      <c r="A190" s="184">
        <v>97</v>
      </c>
      <c r="B190" s="185" t="s">
        <v>374</v>
      </c>
      <c r="C190" s="193" t="s">
        <v>375</v>
      </c>
      <c r="D190" s="186" t="s">
        <v>230</v>
      </c>
      <c r="E190" s="187">
        <v>4</v>
      </c>
      <c r="F190" s="188"/>
      <c r="G190" s="189">
        <f>ROUND(E190*F190,2)</f>
        <v>0</v>
      </c>
      <c r="H190" s="166">
        <v>0</v>
      </c>
      <c r="I190" s="166">
        <f>ROUND(E190*H190,2)</f>
        <v>0</v>
      </c>
      <c r="J190" s="166">
        <v>555</v>
      </c>
      <c r="K190" s="166">
        <f>ROUND(E190*J190,2)</f>
        <v>2220</v>
      </c>
      <c r="L190" s="166">
        <v>15</v>
      </c>
      <c r="M190" s="166">
        <f>G190*(1+L190/100)</f>
        <v>0</v>
      </c>
      <c r="N190" s="166">
        <v>0</v>
      </c>
      <c r="O190" s="166">
        <f>ROUND(E190*N190,2)</f>
        <v>0</v>
      </c>
      <c r="P190" s="166">
        <v>0</v>
      </c>
      <c r="Q190" s="166">
        <f>ROUND(E190*P190,2)</f>
        <v>0</v>
      </c>
      <c r="R190" s="166"/>
      <c r="S190" s="166" t="s">
        <v>129</v>
      </c>
      <c r="T190" s="166" t="s">
        <v>129</v>
      </c>
      <c r="U190" s="166">
        <v>1.1000000000000001</v>
      </c>
      <c r="V190" s="166">
        <f>ROUND(E190*U190,2)</f>
        <v>4.4000000000000004</v>
      </c>
      <c r="W190" s="166"/>
      <c r="X190" s="166" t="s">
        <v>130</v>
      </c>
      <c r="Y190" s="161"/>
      <c r="Z190" s="161"/>
      <c r="AA190" s="161"/>
      <c r="AB190" s="161"/>
      <c r="AC190" s="161"/>
      <c r="AD190" s="161"/>
      <c r="AE190" s="161"/>
      <c r="AF190" s="161"/>
      <c r="AG190" s="161" t="s">
        <v>131</v>
      </c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</row>
    <row r="191" spans="1:60" ht="45" outlineLevel="1" x14ac:dyDescent="0.2">
      <c r="A191" s="184">
        <v>98</v>
      </c>
      <c r="B191" s="185" t="s">
        <v>376</v>
      </c>
      <c r="C191" s="193" t="s">
        <v>377</v>
      </c>
      <c r="D191" s="186" t="s">
        <v>230</v>
      </c>
      <c r="E191" s="187">
        <v>1</v>
      </c>
      <c r="F191" s="188"/>
      <c r="G191" s="189">
        <f>ROUND(E191*F191,2)</f>
        <v>0</v>
      </c>
      <c r="H191" s="166">
        <v>0</v>
      </c>
      <c r="I191" s="166">
        <f>ROUND(E191*H191,2)</f>
        <v>0</v>
      </c>
      <c r="J191" s="166">
        <v>5279</v>
      </c>
      <c r="K191" s="166">
        <f>ROUND(E191*J191,2)</f>
        <v>5279</v>
      </c>
      <c r="L191" s="166">
        <v>15</v>
      </c>
      <c r="M191" s="166">
        <f>G191*(1+L191/100)</f>
        <v>0</v>
      </c>
      <c r="N191" s="166">
        <v>0</v>
      </c>
      <c r="O191" s="166">
        <f>ROUND(E191*N191,2)</f>
        <v>0</v>
      </c>
      <c r="P191" s="166">
        <v>0</v>
      </c>
      <c r="Q191" s="166">
        <f>ROUND(E191*P191,2)</f>
        <v>0</v>
      </c>
      <c r="R191" s="166"/>
      <c r="S191" s="166" t="s">
        <v>194</v>
      </c>
      <c r="T191" s="166" t="s">
        <v>145</v>
      </c>
      <c r="U191" s="166">
        <v>0</v>
      </c>
      <c r="V191" s="166">
        <f>ROUND(E191*U191,2)</f>
        <v>0</v>
      </c>
      <c r="W191" s="166"/>
      <c r="X191" s="166" t="s">
        <v>130</v>
      </c>
      <c r="Y191" s="161"/>
      <c r="Z191" s="161"/>
      <c r="AA191" s="161"/>
      <c r="AB191" s="161"/>
      <c r="AC191" s="161"/>
      <c r="AD191" s="161"/>
      <c r="AE191" s="161"/>
      <c r="AF191" s="161"/>
      <c r="AG191" s="161" t="s">
        <v>131</v>
      </c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</row>
    <row r="192" spans="1:60" ht="33.75" outlineLevel="1" x14ac:dyDescent="0.2">
      <c r="A192" s="184">
        <v>99</v>
      </c>
      <c r="B192" s="185" t="s">
        <v>651</v>
      </c>
      <c r="C192" s="193" t="s">
        <v>652</v>
      </c>
      <c r="D192" s="186" t="s">
        <v>230</v>
      </c>
      <c r="E192" s="187">
        <v>1</v>
      </c>
      <c r="F192" s="188"/>
      <c r="G192" s="189">
        <f>ROUND(E192*F192,2)</f>
        <v>0</v>
      </c>
      <c r="H192" s="166">
        <v>0</v>
      </c>
      <c r="I192" s="166">
        <f>ROUND(E192*H192,2)</f>
        <v>0</v>
      </c>
      <c r="J192" s="166">
        <v>7680</v>
      </c>
      <c r="K192" s="166">
        <f>ROUND(E192*J192,2)</f>
        <v>7680</v>
      </c>
      <c r="L192" s="166">
        <v>15</v>
      </c>
      <c r="M192" s="166">
        <f>G192*(1+L192/100)</f>
        <v>0</v>
      </c>
      <c r="N192" s="166">
        <v>0</v>
      </c>
      <c r="O192" s="166">
        <f>ROUND(E192*N192,2)</f>
        <v>0</v>
      </c>
      <c r="P192" s="166">
        <v>0</v>
      </c>
      <c r="Q192" s="166">
        <f>ROUND(E192*P192,2)</f>
        <v>0</v>
      </c>
      <c r="R192" s="166"/>
      <c r="S192" s="166" t="s">
        <v>194</v>
      </c>
      <c r="T192" s="166" t="s">
        <v>145</v>
      </c>
      <c r="U192" s="166">
        <v>0.95</v>
      </c>
      <c r="V192" s="166">
        <f>ROUND(E192*U192,2)</f>
        <v>0.95</v>
      </c>
      <c r="W192" s="166"/>
      <c r="X192" s="166" t="s">
        <v>130</v>
      </c>
      <c r="Y192" s="161"/>
      <c r="Z192" s="161"/>
      <c r="AA192" s="161"/>
      <c r="AB192" s="161"/>
      <c r="AC192" s="161"/>
      <c r="AD192" s="161"/>
      <c r="AE192" s="161"/>
      <c r="AF192" s="161"/>
      <c r="AG192" s="161" t="s">
        <v>131</v>
      </c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</row>
    <row r="193" spans="1:60" outlineLevel="1" x14ac:dyDescent="0.2">
      <c r="A193" s="184">
        <v>100</v>
      </c>
      <c r="B193" s="185" t="s">
        <v>378</v>
      </c>
      <c r="C193" s="193" t="s">
        <v>379</v>
      </c>
      <c r="D193" s="186" t="s">
        <v>230</v>
      </c>
      <c r="E193" s="187">
        <v>1</v>
      </c>
      <c r="F193" s="188"/>
      <c r="G193" s="189">
        <f>ROUND(E193*F193,2)</f>
        <v>0</v>
      </c>
      <c r="H193" s="166">
        <v>0</v>
      </c>
      <c r="I193" s="166">
        <f>ROUND(E193*H193,2)</f>
        <v>0</v>
      </c>
      <c r="J193" s="166">
        <v>2500</v>
      </c>
      <c r="K193" s="166">
        <f>ROUND(E193*J193,2)</f>
        <v>2500</v>
      </c>
      <c r="L193" s="166">
        <v>15</v>
      </c>
      <c r="M193" s="166">
        <f>G193*(1+L193/100)</f>
        <v>0</v>
      </c>
      <c r="N193" s="166">
        <v>0</v>
      </c>
      <c r="O193" s="166">
        <f>ROUND(E193*N193,2)</f>
        <v>0</v>
      </c>
      <c r="P193" s="166">
        <v>0</v>
      </c>
      <c r="Q193" s="166">
        <f>ROUND(E193*P193,2)</f>
        <v>0</v>
      </c>
      <c r="R193" s="166"/>
      <c r="S193" s="166" t="s">
        <v>194</v>
      </c>
      <c r="T193" s="166" t="s">
        <v>145</v>
      </c>
      <c r="U193" s="166">
        <v>0</v>
      </c>
      <c r="V193" s="166">
        <f>ROUND(E193*U193,2)</f>
        <v>0</v>
      </c>
      <c r="W193" s="166"/>
      <c r="X193" s="166" t="s">
        <v>197</v>
      </c>
      <c r="Y193" s="161"/>
      <c r="Z193" s="161"/>
      <c r="AA193" s="161"/>
      <c r="AB193" s="161"/>
      <c r="AC193" s="161"/>
      <c r="AD193" s="161"/>
      <c r="AE193" s="161"/>
      <c r="AF193" s="161"/>
      <c r="AG193" s="161" t="s">
        <v>198</v>
      </c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</row>
    <row r="194" spans="1:60" ht="22.5" outlineLevel="1" x14ac:dyDescent="0.2">
      <c r="A194" s="184">
        <v>101</v>
      </c>
      <c r="B194" s="185" t="s">
        <v>380</v>
      </c>
      <c r="C194" s="193" t="s">
        <v>381</v>
      </c>
      <c r="D194" s="186" t="s">
        <v>251</v>
      </c>
      <c r="E194" s="187">
        <v>1</v>
      </c>
      <c r="F194" s="188"/>
      <c r="G194" s="189">
        <f>ROUND(E194*F194,2)</f>
        <v>0</v>
      </c>
      <c r="H194" s="166">
        <v>0</v>
      </c>
      <c r="I194" s="166">
        <f>ROUND(E194*H194,2)</f>
        <v>0</v>
      </c>
      <c r="J194" s="166">
        <v>4000</v>
      </c>
      <c r="K194" s="166">
        <f>ROUND(E194*J194,2)</f>
        <v>4000</v>
      </c>
      <c r="L194" s="166">
        <v>15</v>
      </c>
      <c r="M194" s="166">
        <f>G194*(1+L194/100)</f>
        <v>0</v>
      </c>
      <c r="N194" s="166">
        <v>0</v>
      </c>
      <c r="O194" s="166">
        <f>ROUND(E194*N194,2)</f>
        <v>0</v>
      </c>
      <c r="P194" s="166">
        <v>0</v>
      </c>
      <c r="Q194" s="166">
        <f>ROUND(E194*P194,2)</f>
        <v>0</v>
      </c>
      <c r="R194" s="166"/>
      <c r="S194" s="166" t="s">
        <v>194</v>
      </c>
      <c r="T194" s="166" t="s">
        <v>145</v>
      </c>
      <c r="U194" s="166">
        <v>0</v>
      </c>
      <c r="V194" s="166">
        <f>ROUND(E194*U194,2)</f>
        <v>0</v>
      </c>
      <c r="W194" s="166"/>
      <c r="X194" s="166" t="s">
        <v>197</v>
      </c>
      <c r="Y194" s="161"/>
      <c r="Z194" s="161"/>
      <c r="AA194" s="161"/>
      <c r="AB194" s="161"/>
      <c r="AC194" s="161"/>
      <c r="AD194" s="161"/>
      <c r="AE194" s="161"/>
      <c r="AF194" s="161"/>
      <c r="AG194" s="161" t="s">
        <v>198</v>
      </c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</row>
    <row r="195" spans="1:60" ht="22.5" outlineLevel="1" x14ac:dyDescent="0.2">
      <c r="A195" s="178">
        <v>102</v>
      </c>
      <c r="B195" s="179" t="s">
        <v>382</v>
      </c>
      <c r="C195" s="191" t="s">
        <v>653</v>
      </c>
      <c r="D195" s="180" t="s">
        <v>137</v>
      </c>
      <c r="E195" s="181">
        <v>2.6</v>
      </c>
      <c r="F195" s="182"/>
      <c r="G195" s="183">
        <f>ROUND(E195*F195,2)</f>
        <v>0</v>
      </c>
      <c r="H195" s="166">
        <v>0</v>
      </c>
      <c r="I195" s="166">
        <f>ROUND(E195*H195,2)</f>
        <v>0</v>
      </c>
      <c r="J195" s="166">
        <v>16500</v>
      </c>
      <c r="K195" s="166">
        <f>ROUND(E195*J195,2)</f>
        <v>42900</v>
      </c>
      <c r="L195" s="166">
        <v>15</v>
      </c>
      <c r="M195" s="166">
        <f>G195*(1+L195/100)</f>
        <v>0</v>
      </c>
      <c r="N195" s="166">
        <v>0</v>
      </c>
      <c r="O195" s="166">
        <f>ROUND(E195*N195,2)</f>
        <v>0</v>
      </c>
      <c r="P195" s="166">
        <v>0</v>
      </c>
      <c r="Q195" s="166">
        <f>ROUND(E195*P195,2)</f>
        <v>0</v>
      </c>
      <c r="R195" s="166"/>
      <c r="S195" s="166" t="s">
        <v>194</v>
      </c>
      <c r="T195" s="166" t="s">
        <v>145</v>
      </c>
      <c r="U195" s="166">
        <v>0</v>
      </c>
      <c r="V195" s="166">
        <f>ROUND(E195*U195,2)</f>
        <v>0</v>
      </c>
      <c r="W195" s="166"/>
      <c r="X195" s="166" t="s">
        <v>197</v>
      </c>
      <c r="Y195" s="161"/>
      <c r="Z195" s="161"/>
      <c r="AA195" s="161"/>
      <c r="AB195" s="161"/>
      <c r="AC195" s="161"/>
      <c r="AD195" s="161"/>
      <c r="AE195" s="161"/>
      <c r="AF195" s="161"/>
      <c r="AG195" s="161" t="s">
        <v>198</v>
      </c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</row>
    <row r="196" spans="1:60" ht="22.5" outlineLevel="1" x14ac:dyDescent="0.2">
      <c r="A196" s="164"/>
      <c r="B196" s="165"/>
      <c r="C196" s="192" t="s">
        <v>654</v>
      </c>
      <c r="D196" s="167"/>
      <c r="E196" s="168">
        <v>2.6</v>
      </c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1"/>
      <c r="Z196" s="161"/>
      <c r="AA196" s="161"/>
      <c r="AB196" s="161"/>
      <c r="AC196" s="161"/>
      <c r="AD196" s="161"/>
      <c r="AE196" s="161"/>
      <c r="AF196" s="161"/>
      <c r="AG196" s="161" t="s">
        <v>133</v>
      </c>
      <c r="AH196" s="161">
        <v>0</v>
      </c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</row>
    <row r="197" spans="1:60" outlineLevel="1" x14ac:dyDescent="0.2">
      <c r="A197" s="164"/>
      <c r="B197" s="165"/>
      <c r="C197" s="192" t="s">
        <v>385</v>
      </c>
      <c r="D197" s="167"/>
      <c r="E197" s="168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1"/>
      <c r="Z197" s="161"/>
      <c r="AA197" s="161"/>
      <c r="AB197" s="161"/>
      <c r="AC197" s="161"/>
      <c r="AD197" s="161"/>
      <c r="AE197" s="161"/>
      <c r="AF197" s="161"/>
      <c r="AG197" s="161" t="s">
        <v>133</v>
      </c>
      <c r="AH197" s="161">
        <v>0</v>
      </c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</row>
    <row r="198" spans="1:60" outlineLevel="1" x14ac:dyDescent="0.2">
      <c r="A198" s="164"/>
      <c r="B198" s="165"/>
      <c r="C198" s="192" t="s">
        <v>386</v>
      </c>
      <c r="D198" s="167"/>
      <c r="E198" s="168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1"/>
      <c r="Z198" s="161"/>
      <c r="AA198" s="161"/>
      <c r="AB198" s="161"/>
      <c r="AC198" s="161"/>
      <c r="AD198" s="161"/>
      <c r="AE198" s="161"/>
      <c r="AF198" s="161"/>
      <c r="AG198" s="161" t="s">
        <v>133</v>
      </c>
      <c r="AH198" s="161">
        <v>0</v>
      </c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</row>
    <row r="199" spans="1:60" ht="22.5" outlineLevel="1" x14ac:dyDescent="0.2">
      <c r="A199" s="164"/>
      <c r="B199" s="165"/>
      <c r="C199" s="192" t="s">
        <v>387</v>
      </c>
      <c r="D199" s="167"/>
      <c r="E199" s="168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1"/>
      <c r="Z199" s="161"/>
      <c r="AA199" s="161"/>
      <c r="AB199" s="161"/>
      <c r="AC199" s="161"/>
      <c r="AD199" s="161"/>
      <c r="AE199" s="161"/>
      <c r="AF199" s="161"/>
      <c r="AG199" s="161" t="s">
        <v>133</v>
      </c>
      <c r="AH199" s="161">
        <v>0</v>
      </c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</row>
    <row r="200" spans="1:60" outlineLevel="1" x14ac:dyDescent="0.2">
      <c r="A200" s="164"/>
      <c r="B200" s="165"/>
      <c r="C200" s="192" t="s">
        <v>388</v>
      </c>
      <c r="D200" s="167"/>
      <c r="E200" s="168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1"/>
      <c r="Z200" s="161"/>
      <c r="AA200" s="161"/>
      <c r="AB200" s="161"/>
      <c r="AC200" s="161"/>
      <c r="AD200" s="161"/>
      <c r="AE200" s="161"/>
      <c r="AF200" s="161"/>
      <c r="AG200" s="161" t="s">
        <v>133</v>
      </c>
      <c r="AH200" s="161">
        <v>0</v>
      </c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</row>
    <row r="201" spans="1:60" ht="22.5" outlineLevel="1" x14ac:dyDescent="0.2">
      <c r="A201" s="164"/>
      <c r="B201" s="165"/>
      <c r="C201" s="192" t="s">
        <v>389</v>
      </c>
      <c r="D201" s="167"/>
      <c r="E201" s="168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1"/>
      <c r="Z201" s="161"/>
      <c r="AA201" s="161"/>
      <c r="AB201" s="161"/>
      <c r="AC201" s="161"/>
      <c r="AD201" s="161"/>
      <c r="AE201" s="161"/>
      <c r="AF201" s="161"/>
      <c r="AG201" s="161" t="s">
        <v>133</v>
      </c>
      <c r="AH201" s="161">
        <v>0</v>
      </c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</row>
    <row r="202" spans="1:60" ht="22.5" outlineLevel="1" x14ac:dyDescent="0.2">
      <c r="A202" s="164"/>
      <c r="B202" s="165"/>
      <c r="C202" s="192" t="s">
        <v>390</v>
      </c>
      <c r="D202" s="167"/>
      <c r="E202" s="168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1"/>
      <c r="Z202" s="161"/>
      <c r="AA202" s="161"/>
      <c r="AB202" s="161"/>
      <c r="AC202" s="161"/>
      <c r="AD202" s="161"/>
      <c r="AE202" s="161"/>
      <c r="AF202" s="161"/>
      <c r="AG202" s="161" t="s">
        <v>133</v>
      </c>
      <c r="AH202" s="161">
        <v>0</v>
      </c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</row>
    <row r="203" spans="1:60" outlineLevel="1" x14ac:dyDescent="0.2">
      <c r="A203" s="164"/>
      <c r="B203" s="165"/>
      <c r="C203" s="192" t="s">
        <v>391</v>
      </c>
      <c r="D203" s="167"/>
      <c r="E203" s="168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1"/>
      <c r="Z203" s="161"/>
      <c r="AA203" s="161"/>
      <c r="AB203" s="161"/>
      <c r="AC203" s="161"/>
      <c r="AD203" s="161"/>
      <c r="AE203" s="161"/>
      <c r="AF203" s="161"/>
      <c r="AG203" s="161" t="s">
        <v>133</v>
      </c>
      <c r="AH203" s="161">
        <v>0</v>
      </c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</row>
    <row r="204" spans="1:60" outlineLevel="1" x14ac:dyDescent="0.2">
      <c r="A204" s="164"/>
      <c r="B204" s="165"/>
      <c r="C204" s="192" t="s">
        <v>392</v>
      </c>
      <c r="D204" s="167"/>
      <c r="E204" s="168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1"/>
      <c r="Z204" s="161"/>
      <c r="AA204" s="161"/>
      <c r="AB204" s="161"/>
      <c r="AC204" s="161"/>
      <c r="AD204" s="161"/>
      <c r="AE204" s="161"/>
      <c r="AF204" s="161"/>
      <c r="AG204" s="161" t="s">
        <v>133</v>
      </c>
      <c r="AH204" s="161">
        <v>0</v>
      </c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</row>
    <row r="205" spans="1:60" outlineLevel="1" x14ac:dyDescent="0.2">
      <c r="A205" s="164"/>
      <c r="B205" s="165"/>
      <c r="C205" s="192" t="s">
        <v>393</v>
      </c>
      <c r="D205" s="167"/>
      <c r="E205" s="168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1"/>
      <c r="Z205" s="161"/>
      <c r="AA205" s="161"/>
      <c r="AB205" s="161"/>
      <c r="AC205" s="161"/>
      <c r="AD205" s="161"/>
      <c r="AE205" s="161"/>
      <c r="AF205" s="161"/>
      <c r="AG205" s="161" t="s">
        <v>133</v>
      </c>
      <c r="AH205" s="161">
        <v>0</v>
      </c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</row>
    <row r="206" spans="1:60" ht="22.5" outlineLevel="1" x14ac:dyDescent="0.2">
      <c r="A206" s="164"/>
      <c r="B206" s="165"/>
      <c r="C206" s="192" t="s">
        <v>394</v>
      </c>
      <c r="D206" s="167"/>
      <c r="E206" s="168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1"/>
      <c r="Z206" s="161"/>
      <c r="AA206" s="161"/>
      <c r="AB206" s="161"/>
      <c r="AC206" s="161"/>
      <c r="AD206" s="161"/>
      <c r="AE206" s="161"/>
      <c r="AF206" s="161"/>
      <c r="AG206" s="161" t="s">
        <v>133</v>
      </c>
      <c r="AH206" s="161">
        <v>0</v>
      </c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</row>
    <row r="207" spans="1:60" ht="22.5" outlineLevel="1" x14ac:dyDescent="0.2">
      <c r="A207" s="164"/>
      <c r="B207" s="165"/>
      <c r="C207" s="192" t="s">
        <v>395</v>
      </c>
      <c r="D207" s="167"/>
      <c r="E207" s="168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1"/>
      <c r="Z207" s="161"/>
      <c r="AA207" s="161"/>
      <c r="AB207" s="161"/>
      <c r="AC207" s="161"/>
      <c r="AD207" s="161"/>
      <c r="AE207" s="161"/>
      <c r="AF207" s="161"/>
      <c r="AG207" s="161" t="s">
        <v>133</v>
      </c>
      <c r="AH207" s="161">
        <v>0</v>
      </c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</row>
    <row r="208" spans="1:60" outlineLevel="1" x14ac:dyDescent="0.2">
      <c r="A208" s="184">
        <v>103</v>
      </c>
      <c r="B208" s="185" t="s">
        <v>396</v>
      </c>
      <c r="C208" s="193" t="s">
        <v>397</v>
      </c>
      <c r="D208" s="186" t="s">
        <v>0</v>
      </c>
      <c r="E208" s="187">
        <v>677.37400000000002</v>
      </c>
      <c r="F208" s="188"/>
      <c r="G208" s="189">
        <f>ROUND(E208*F208,2)</f>
        <v>0</v>
      </c>
      <c r="H208" s="166">
        <v>0</v>
      </c>
      <c r="I208" s="166">
        <f>ROUND(E208*H208,2)</f>
        <v>0</v>
      </c>
      <c r="J208" s="166">
        <v>2</v>
      </c>
      <c r="K208" s="166">
        <f>ROUND(E208*J208,2)</f>
        <v>1354.75</v>
      </c>
      <c r="L208" s="166">
        <v>15</v>
      </c>
      <c r="M208" s="166">
        <f>G208*(1+L208/100)</f>
        <v>0</v>
      </c>
      <c r="N208" s="166">
        <v>0</v>
      </c>
      <c r="O208" s="166">
        <f>ROUND(E208*N208,2)</f>
        <v>0</v>
      </c>
      <c r="P208" s="166">
        <v>0</v>
      </c>
      <c r="Q208" s="166">
        <f>ROUND(E208*P208,2)</f>
        <v>0</v>
      </c>
      <c r="R208" s="166"/>
      <c r="S208" s="166" t="s">
        <v>129</v>
      </c>
      <c r="T208" s="166" t="s">
        <v>145</v>
      </c>
      <c r="U208" s="166">
        <v>0</v>
      </c>
      <c r="V208" s="166">
        <f>ROUND(E208*U208,2)</f>
        <v>0</v>
      </c>
      <c r="W208" s="166"/>
      <c r="X208" s="166" t="s">
        <v>238</v>
      </c>
      <c r="Y208" s="161"/>
      <c r="Z208" s="161"/>
      <c r="AA208" s="161"/>
      <c r="AB208" s="161"/>
      <c r="AC208" s="161"/>
      <c r="AD208" s="161"/>
      <c r="AE208" s="161"/>
      <c r="AF208" s="161"/>
      <c r="AG208" s="161" t="s">
        <v>239</v>
      </c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</row>
    <row r="209" spans="1:60" x14ac:dyDescent="0.2">
      <c r="A209" s="172" t="s">
        <v>124</v>
      </c>
      <c r="B209" s="173" t="s">
        <v>80</v>
      </c>
      <c r="C209" s="190" t="s">
        <v>81</v>
      </c>
      <c r="D209" s="174"/>
      <c r="E209" s="175"/>
      <c r="F209" s="176"/>
      <c r="G209" s="177">
        <f>SUMIF(AG210:AG225,"&lt;&gt;NOR",G210:G225)</f>
        <v>0</v>
      </c>
      <c r="H209" s="171"/>
      <c r="I209" s="171">
        <f>SUM(I210:I225)</f>
        <v>4691.3900000000003</v>
      </c>
      <c r="J209" s="171"/>
      <c r="K209" s="171">
        <f>SUM(K210:K225)</f>
        <v>4804.8799999999992</v>
      </c>
      <c r="L209" s="171"/>
      <c r="M209" s="171">
        <f>SUM(M210:M225)</f>
        <v>0</v>
      </c>
      <c r="N209" s="171"/>
      <c r="O209" s="171">
        <f>SUM(O210:O225)</f>
        <v>0.04</v>
      </c>
      <c r="P209" s="171"/>
      <c r="Q209" s="171">
        <f>SUM(Q210:Q225)</f>
        <v>0</v>
      </c>
      <c r="R209" s="171"/>
      <c r="S209" s="171"/>
      <c r="T209" s="171"/>
      <c r="U209" s="171"/>
      <c r="V209" s="171">
        <f>SUM(V210:V225)</f>
        <v>8.3800000000000008</v>
      </c>
      <c r="W209" s="171"/>
      <c r="X209" s="171"/>
      <c r="AG209" t="s">
        <v>125</v>
      </c>
    </row>
    <row r="210" spans="1:60" ht="22.5" outlineLevel="1" x14ac:dyDescent="0.2">
      <c r="A210" s="178">
        <v>104</v>
      </c>
      <c r="B210" s="179" t="s">
        <v>398</v>
      </c>
      <c r="C210" s="191" t="s">
        <v>399</v>
      </c>
      <c r="D210" s="180" t="s">
        <v>128</v>
      </c>
      <c r="E210" s="181">
        <v>6.6</v>
      </c>
      <c r="F210" s="182"/>
      <c r="G210" s="183">
        <f>ROUND(E210*F210,2)</f>
        <v>0</v>
      </c>
      <c r="H210" s="166">
        <v>0</v>
      </c>
      <c r="I210" s="166">
        <f>ROUND(E210*H210,2)</f>
        <v>0</v>
      </c>
      <c r="J210" s="166">
        <v>7.1</v>
      </c>
      <c r="K210" s="166">
        <f>ROUND(E210*J210,2)</f>
        <v>46.86</v>
      </c>
      <c r="L210" s="166">
        <v>15</v>
      </c>
      <c r="M210" s="166">
        <f>G210*(1+L210/100)</f>
        <v>0</v>
      </c>
      <c r="N210" s="166">
        <v>0</v>
      </c>
      <c r="O210" s="166">
        <f>ROUND(E210*N210,2)</f>
        <v>0</v>
      </c>
      <c r="P210" s="166">
        <v>0</v>
      </c>
      <c r="Q210" s="166">
        <f>ROUND(E210*P210,2)</f>
        <v>0</v>
      </c>
      <c r="R210" s="166"/>
      <c r="S210" s="166" t="s">
        <v>129</v>
      </c>
      <c r="T210" s="166" t="s">
        <v>129</v>
      </c>
      <c r="U210" s="166">
        <v>1.6E-2</v>
      </c>
      <c r="V210" s="166">
        <f>ROUND(E210*U210,2)</f>
        <v>0.11</v>
      </c>
      <c r="W210" s="166"/>
      <c r="X210" s="166" t="s">
        <v>130</v>
      </c>
      <c r="Y210" s="161"/>
      <c r="Z210" s="161"/>
      <c r="AA210" s="161"/>
      <c r="AB210" s="161"/>
      <c r="AC210" s="161"/>
      <c r="AD210" s="161"/>
      <c r="AE210" s="161"/>
      <c r="AF210" s="161"/>
      <c r="AG210" s="161" t="s">
        <v>131</v>
      </c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</row>
    <row r="211" spans="1:60" outlineLevel="1" x14ac:dyDescent="0.2">
      <c r="A211" s="164"/>
      <c r="B211" s="165"/>
      <c r="C211" s="192" t="s">
        <v>610</v>
      </c>
      <c r="D211" s="167"/>
      <c r="E211" s="168">
        <v>6.6</v>
      </c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1"/>
      <c r="Z211" s="161"/>
      <c r="AA211" s="161"/>
      <c r="AB211" s="161"/>
      <c r="AC211" s="161"/>
      <c r="AD211" s="161"/>
      <c r="AE211" s="161"/>
      <c r="AF211" s="161"/>
      <c r="AG211" s="161" t="s">
        <v>133</v>
      </c>
      <c r="AH211" s="161">
        <v>0</v>
      </c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</row>
    <row r="212" spans="1:60" outlineLevel="1" x14ac:dyDescent="0.2">
      <c r="A212" s="178">
        <v>105</v>
      </c>
      <c r="B212" s="179" t="s">
        <v>400</v>
      </c>
      <c r="C212" s="191" t="s">
        <v>401</v>
      </c>
      <c r="D212" s="180" t="s">
        <v>128</v>
      </c>
      <c r="E212" s="181">
        <v>6.6</v>
      </c>
      <c r="F212" s="182"/>
      <c r="G212" s="183">
        <f>ROUND(E212*F212,2)</f>
        <v>0</v>
      </c>
      <c r="H212" s="166">
        <v>24.89</v>
      </c>
      <c r="I212" s="166">
        <f>ROUND(E212*H212,2)</f>
        <v>164.27</v>
      </c>
      <c r="J212" s="166">
        <v>25.21</v>
      </c>
      <c r="K212" s="166">
        <f>ROUND(E212*J212,2)</f>
        <v>166.39</v>
      </c>
      <c r="L212" s="166">
        <v>15</v>
      </c>
      <c r="M212" s="166">
        <f>G212*(1+L212/100)</f>
        <v>0</v>
      </c>
      <c r="N212" s="166">
        <v>2.1000000000000001E-4</v>
      </c>
      <c r="O212" s="166">
        <f>ROUND(E212*N212,2)</f>
        <v>0</v>
      </c>
      <c r="P212" s="166">
        <v>0</v>
      </c>
      <c r="Q212" s="166">
        <f>ROUND(E212*P212,2)</f>
        <v>0</v>
      </c>
      <c r="R212" s="166"/>
      <c r="S212" s="166" t="s">
        <v>129</v>
      </c>
      <c r="T212" s="166" t="s">
        <v>129</v>
      </c>
      <c r="U212" s="166">
        <v>0.05</v>
      </c>
      <c r="V212" s="166">
        <f>ROUND(E212*U212,2)</f>
        <v>0.33</v>
      </c>
      <c r="W212" s="166"/>
      <c r="X212" s="166" t="s">
        <v>130</v>
      </c>
      <c r="Y212" s="161"/>
      <c r="Z212" s="161"/>
      <c r="AA212" s="161"/>
      <c r="AB212" s="161"/>
      <c r="AC212" s="161"/>
      <c r="AD212" s="161"/>
      <c r="AE212" s="161"/>
      <c r="AF212" s="161"/>
      <c r="AG212" s="161" t="s">
        <v>131</v>
      </c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</row>
    <row r="213" spans="1:60" outlineLevel="1" x14ac:dyDescent="0.2">
      <c r="A213" s="164"/>
      <c r="B213" s="165"/>
      <c r="C213" s="192" t="s">
        <v>610</v>
      </c>
      <c r="D213" s="167"/>
      <c r="E213" s="168">
        <v>6.6</v>
      </c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1"/>
      <c r="Z213" s="161"/>
      <c r="AA213" s="161"/>
      <c r="AB213" s="161"/>
      <c r="AC213" s="161"/>
      <c r="AD213" s="161"/>
      <c r="AE213" s="161"/>
      <c r="AF213" s="161"/>
      <c r="AG213" s="161" t="s">
        <v>133</v>
      </c>
      <c r="AH213" s="161">
        <v>0</v>
      </c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</row>
    <row r="214" spans="1:60" outlineLevel="1" x14ac:dyDescent="0.2">
      <c r="A214" s="178">
        <v>106</v>
      </c>
      <c r="B214" s="179" t="s">
        <v>402</v>
      </c>
      <c r="C214" s="191" t="s">
        <v>403</v>
      </c>
      <c r="D214" s="180" t="s">
        <v>128</v>
      </c>
      <c r="E214" s="181">
        <v>6.6</v>
      </c>
      <c r="F214" s="182"/>
      <c r="G214" s="183">
        <f>ROUND(E214*F214,2)</f>
        <v>0</v>
      </c>
      <c r="H214" s="166">
        <v>137.32</v>
      </c>
      <c r="I214" s="166">
        <f>ROUND(E214*H214,2)</f>
        <v>906.31</v>
      </c>
      <c r="J214" s="166">
        <v>524.67999999999995</v>
      </c>
      <c r="K214" s="166">
        <f>ROUND(E214*J214,2)</f>
        <v>3462.89</v>
      </c>
      <c r="L214" s="166">
        <v>15</v>
      </c>
      <c r="M214" s="166">
        <f>G214*(1+L214/100)</f>
        <v>0</v>
      </c>
      <c r="N214" s="166">
        <v>5.1500000000000001E-3</v>
      </c>
      <c r="O214" s="166">
        <f>ROUND(E214*N214,2)</f>
        <v>0.03</v>
      </c>
      <c r="P214" s="166">
        <v>0</v>
      </c>
      <c r="Q214" s="166">
        <f>ROUND(E214*P214,2)</f>
        <v>0</v>
      </c>
      <c r="R214" s="166"/>
      <c r="S214" s="166" t="s">
        <v>129</v>
      </c>
      <c r="T214" s="166" t="s">
        <v>129</v>
      </c>
      <c r="U214" s="166">
        <v>1.04</v>
      </c>
      <c r="V214" s="166">
        <f>ROUND(E214*U214,2)</f>
        <v>6.86</v>
      </c>
      <c r="W214" s="166"/>
      <c r="X214" s="166" t="s">
        <v>130</v>
      </c>
      <c r="Y214" s="161"/>
      <c r="Z214" s="161"/>
      <c r="AA214" s="161"/>
      <c r="AB214" s="161"/>
      <c r="AC214" s="161"/>
      <c r="AD214" s="161"/>
      <c r="AE214" s="161"/>
      <c r="AF214" s="161"/>
      <c r="AG214" s="161" t="s">
        <v>131</v>
      </c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</row>
    <row r="215" spans="1:60" outlineLevel="1" x14ac:dyDescent="0.2">
      <c r="A215" s="164"/>
      <c r="B215" s="165"/>
      <c r="C215" s="192" t="s">
        <v>610</v>
      </c>
      <c r="D215" s="167"/>
      <c r="E215" s="168">
        <v>6.6</v>
      </c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1"/>
      <c r="Z215" s="161"/>
      <c r="AA215" s="161"/>
      <c r="AB215" s="161"/>
      <c r="AC215" s="161"/>
      <c r="AD215" s="161"/>
      <c r="AE215" s="161"/>
      <c r="AF215" s="161"/>
      <c r="AG215" s="161" t="s">
        <v>133</v>
      </c>
      <c r="AH215" s="161">
        <v>0</v>
      </c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</row>
    <row r="216" spans="1:60" outlineLevel="1" x14ac:dyDescent="0.2">
      <c r="A216" s="178">
        <v>107</v>
      </c>
      <c r="B216" s="179" t="s">
        <v>404</v>
      </c>
      <c r="C216" s="191" t="s">
        <v>405</v>
      </c>
      <c r="D216" s="180" t="s">
        <v>137</v>
      </c>
      <c r="E216" s="181">
        <v>12.5</v>
      </c>
      <c r="F216" s="182"/>
      <c r="G216" s="183">
        <f>ROUND(E216*F216,2)</f>
        <v>0</v>
      </c>
      <c r="H216" s="166">
        <v>21.81</v>
      </c>
      <c r="I216" s="166">
        <f>ROUND(E216*H216,2)</f>
        <v>272.63</v>
      </c>
      <c r="J216" s="166">
        <v>35.29</v>
      </c>
      <c r="K216" s="166">
        <f>ROUND(E216*J216,2)</f>
        <v>441.13</v>
      </c>
      <c r="L216" s="166">
        <v>15</v>
      </c>
      <c r="M216" s="166">
        <f>G216*(1+L216/100)</f>
        <v>0</v>
      </c>
      <c r="N216" s="166">
        <v>4.0000000000000003E-5</v>
      </c>
      <c r="O216" s="166">
        <f>ROUND(E216*N216,2)</f>
        <v>0</v>
      </c>
      <c r="P216" s="166">
        <v>0</v>
      </c>
      <c r="Q216" s="166">
        <f>ROUND(E216*P216,2)</f>
        <v>0</v>
      </c>
      <c r="R216" s="166"/>
      <c r="S216" s="166" t="s">
        <v>129</v>
      </c>
      <c r="T216" s="166" t="s">
        <v>129</v>
      </c>
      <c r="U216" s="166">
        <v>7.0000000000000007E-2</v>
      </c>
      <c r="V216" s="166">
        <f>ROUND(E216*U216,2)</f>
        <v>0.88</v>
      </c>
      <c r="W216" s="166"/>
      <c r="X216" s="166" t="s">
        <v>130</v>
      </c>
      <c r="Y216" s="161"/>
      <c r="Z216" s="161"/>
      <c r="AA216" s="161"/>
      <c r="AB216" s="161"/>
      <c r="AC216" s="161"/>
      <c r="AD216" s="161"/>
      <c r="AE216" s="161"/>
      <c r="AF216" s="161"/>
      <c r="AG216" s="161" t="s">
        <v>131</v>
      </c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</row>
    <row r="217" spans="1:60" outlineLevel="1" x14ac:dyDescent="0.2">
      <c r="A217" s="164"/>
      <c r="B217" s="165"/>
      <c r="C217" s="192" t="s">
        <v>655</v>
      </c>
      <c r="D217" s="167"/>
      <c r="E217" s="168">
        <v>9.8000000000000007</v>
      </c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1"/>
      <c r="Z217" s="161"/>
      <c r="AA217" s="161"/>
      <c r="AB217" s="161"/>
      <c r="AC217" s="161"/>
      <c r="AD217" s="161"/>
      <c r="AE217" s="161"/>
      <c r="AF217" s="161"/>
      <c r="AG217" s="161" t="s">
        <v>133</v>
      </c>
      <c r="AH217" s="161">
        <v>0</v>
      </c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</row>
    <row r="218" spans="1:60" outlineLevel="1" x14ac:dyDescent="0.2">
      <c r="A218" s="164"/>
      <c r="B218" s="165"/>
      <c r="C218" s="192" t="s">
        <v>656</v>
      </c>
      <c r="D218" s="167"/>
      <c r="E218" s="168">
        <v>2.7</v>
      </c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1"/>
      <c r="Z218" s="161"/>
      <c r="AA218" s="161"/>
      <c r="AB218" s="161"/>
      <c r="AC218" s="161"/>
      <c r="AD218" s="161"/>
      <c r="AE218" s="161"/>
      <c r="AF218" s="161"/>
      <c r="AG218" s="161" t="s">
        <v>133</v>
      </c>
      <c r="AH218" s="161">
        <v>0</v>
      </c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</row>
    <row r="219" spans="1:60" outlineLevel="1" x14ac:dyDescent="0.2">
      <c r="A219" s="178">
        <v>108</v>
      </c>
      <c r="B219" s="179" t="s">
        <v>407</v>
      </c>
      <c r="C219" s="191" t="s">
        <v>408</v>
      </c>
      <c r="D219" s="180" t="s">
        <v>128</v>
      </c>
      <c r="E219" s="181">
        <v>6.6</v>
      </c>
      <c r="F219" s="182"/>
      <c r="G219" s="183">
        <f>ROUND(E219*F219,2)</f>
        <v>0</v>
      </c>
      <c r="H219" s="166">
        <v>0</v>
      </c>
      <c r="I219" s="166">
        <f>ROUND(E219*H219,2)</f>
        <v>0</v>
      </c>
      <c r="J219" s="166">
        <v>15.1</v>
      </c>
      <c r="K219" s="166">
        <f>ROUND(E219*J219,2)</f>
        <v>99.66</v>
      </c>
      <c r="L219" s="166">
        <v>15</v>
      </c>
      <c r="M219" s="166">
        <f>G219*(1+L219/100)</f>
        <v>0</v>
      </c>
      <c r="N219" s="166">
        <v>0</v>
      </c>
      <c r="O219" s="166">
        <f>ROUND(E219*N219,2)</f>
        <v>0</v>
      </c>
      <c r="P219" s="166">
        <v>0</v>
      </c>
      <c r="Q219" s="166">
        <f>ROUND(E219*P219,2)</f>
        <v>0</v>
      </c>
      <c r="R219" s="166"/>
      <c r="S219" s="166" t="s">
        <v>129</v>
      </c>
      <c r="T219" s="166" t="s">
        <v>129</v>
      </c>
      <c r="U219" s="166">
        <v>0.03</v>
      </c>
      <c r="V219" s="166">
        <f>ROUND(E219*U219,2)</f>
        <v>0.2</v>
      </c>
      <c r="W219" s="166"/>
      <c r="X219" s="166" t="s">
        <v>130</v>
      </c>
      <c r="Y219" s="161"/>
      <c r="Z219" s="161"/>
      <c r="AA219" s="161"/>
      <c r="AB219" s="161"/>
      <c r="AC219" s="161"/>
      <c r="AD219" s="161"/>
      <c r="AE219" s="161"/>
      <c r="AF219" s="161"/>
      <c r="AG219" s="161" t="s">
        <v>131</v>
      </c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</row>
    <row r="220" spans="1:60" outlineLevel="1" x14ac:dyDescent="0.2">
      <c r="A220" s="164"/>
      <c r="B220" s="165"/>
      <c r="C220" s="192" t="s">
        <v>610</v>
      </c>
      <c r="D220" s="167"/>
      <c r="E220" s="168">
        <v>6.6</v>
      </c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1"/>
      <c r="Z220" s="161"/>
      <c r="AA220" s="161"/>
      <c r="AB220" s="161"/>
      <c r="AC220" s="161"/>
      <c r="AD220" s="161"/>
      <c r="AE220" s="161"/>
      <c r="AF220" s="161"/>
      <c r="AG220" s="161" t="s">
        <v>133</v>
      </c>
      <c r="AH220" s="161">
        <v>0</v>
      </c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</row>
    <row r="221" spans="1:60" outlineLevel="1" x14ac:dyDescent="0.2">
      <c r="A221" s="178">
        <v>109</v>
      </c>
      <c r="B221" s="179" t="s">
        <v>409</v>
      </c>
      <c r="C221" s="191" t="s">
        <v>410</v>
      </c>
      <c r="D221" s="180" t="s">
        <v>128</v>
      </c>
      <c r="E221" s="181">
        <v>6.6</v>
      </c>
      <c r="F221" s="182"/>
      <c r="G221" s="183">
        <f>ROUND(E221*F221,2)</f>
        <v>0</v>
      </c>
      <c r="H221" s="166">
        <v>12.3</v>
      </c>
      <c r="I221" s="166">
        <f>ROUND(E221*H221,2)</f>
        <v>81.180000000000007</v>
      </c>
      <c r="J221" s="166">
        <v>0</v>
      </c>
      <c r="K221" s="166">
        <f>ROUND(E221*J221,2)</f>
        <v>0</v>
      </c>
      <c r="L221" s="166">
        <v>15</v>
      </c>
      <c r="M221" s="166">
        <f>G221*(1+L221/100)</f>
        <v>0</v>
      </c>
      <c r="N221" s="166">
        <v>1.1999999999999999E-3</v>
      </c>
      <c r="O221" s="166">
        <f>ROUND(E221*N221,2)</f>
        <v>0.01</v>
      </c>
      <c r="P221" s="166">
        <v>0</v>
      </c>
      <c r="Q221" s="166">
        <f>ROUND(E221*P221,2)</f>
        <v>0</v>
      </c>
      <c r="R221" s="166"/>
      <c r="S221" s="166" t="s">
        <v>129</v>
      </c>
      <c r="T221" s="166" t="s">
        <v>129</v>
      </c>
      <c r="U221" s="166">
        <v>0</v>
      </c>
      <c r="V221" s="166">
        <f>ROUND(E221*U221,2)</f>
        <v>0</v>
      </c>
      <c r="W221" s="166"/>
      <c r="X221" s="166" t="s">
        <v>130</v>
      </c>
      <c r="Y221" s="161"/>
      <c r="Z221" s="161"/>
      <c r="AA221" s="161"/>
      <c r="AB221" s="161"/>
      <c r="AC221" s="161"/>
      <c r="AD221" s="161"/>
      <c r="AE221" s="161"/>
      <c r="AF221" s="161"/>
      <c r="AG221" s="161" t="s">
        <v>131</v>
      </c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</row>
    <row r="222" spans="1:60" outlineLevel="1" x14ac:dyDescent="0.2">
      <c r="A222" s="164"/>
      <c r="B222" s="165"/>
      <c r="C222" s="192" t="s">
        <v>610</v>
      </c>
      <c r="D222" s="167"/>
      <c r="E222" s="168">
        <v>6.6</v>
      </c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1"/>
      <c r="Z222" s="161"/>
      <c r="AA222" s="161"/>
      <c r="AB222" s="161"/>
      <c r="AC222" s="161"/>
      <c r="AD222" s="161"/>
      <c r="AE222" s="161"/>
      <c r="AF222" s="161"/>
      <c r="AG222" s="161" t="s">
        <v>133</v>
      </c>
      <c r="AH222" s="161">
        <v>0</v>
      </c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</row>
    <row r="223" spans="1:60" ht="22.5" outlineLevel="1" x14ac:dyDescent="0.2">
      <c r="A223" s="178">
        <v>110</v>
      </c>
      <c r="B223" s="179" t="s">
        <v>411</v>
      </c>
      <c r="C223" s="191" t="s">
        <v>412</v>
      </c>
      <c r="D223" s="180" t="s">
        <v>128</v>
      </c>
      <c r="E223" s="181">
        <v>7.26</v>
      </c>
      <c r="F223" s="182"/>
      <c r="G223" s="183">
        <f>ROUND(E223*F223,2)</f>
        <v>0</v>
      </c>
      <c r="H223" s="166">
        <v>450</v>
      </c>
      <c r="I223" s="166">
        <f>ROUND(E223*H223,2)</f>
        <v>3267</v>
      </c>
      <c r="J223" s="166">
        <v>0</v>
      </c>
      <c r="K223" s="166">
        <f>ROUND(E223*J223,2)</f>
        <v>0</v>
      </c>
      <c r="L223" s="166">
        <v>15</v>
      </c>
      <c r="M223" s="166">
        <f>G223*(1+L223/100)</f>
        <v>0</v>
      </c>
      <c r="N223" s="166">
        <v>0</v>
      </c>
      <c r="O223" s="166">
        <f>ROUND(E223*N223,2)</f>
        <v>0</v>
      </c>
      <c r="P223" s="166">
        <v>0</v>
      </c>
      <c r="Q223" s="166">
        <f>ROUND(E223*P223,2)</f>
        <v>0</v>
      </c>
      <c r="R223" s="166"/>
      <c r="S223" s="166" t="s">
        <v>194</v>
      </c>
      <c r="T223" s="166" t="s">
        <v>145</v>
      </c>
      <c r="U223" s="166">
        <v>0</v>
      </c>
      <c r="V223" s="166">
        <f>ROUND(E223*U223,2)</f>
        <v>0</v>
      </c>
      <c r="W223" s="166"/>
      <c r="X223" s="166" t="s">
        <v>336</v>
      </c>
      <c r="Y223" s="161"/>
      <c r="Z223" s="161"/>
      <c r="AA223" s="161"/>
      <c r="AB223" s="161"/>
      <c r="AC223" s="161"/>
      <c r="AD223" s="161"/>
      <c r="AE223" s="161"/>
      <c r="AF223" s="161"/>
      <c r="AG223" s="161" t="s">
        <v>337</v>
      </c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</row>
    <row r="224" spans="1:60" outlineLevel="1" x14ac:dyDescent="0.2">
      <c r="A224" s="164"/>
      <c r="B224" s="165"/>
      <c r="C224" s="192" t="s">
        <v>657</v>
      </c>
      <c r="D224" s="167"/>
      <c r="E224" s="168">
        <v>7.26</v>
      </c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1"/>
      <c r="Z224" s="161"/>
      <c r="AA224" s="161"/>
      <c r="AB224" s="161"/>
      <c r="AC224" s="161"/>
      <c r="AD224" s="161"/>
      <c r="AE224" s="161"/>
      <c r="AF224" s="161"/>
      <c r="AG224" s="161" t="s">
        <v>133</v>
      </c>
      <c r="AH224" s="161">
        <v>0</v>
      </c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</row>
    <row r="225" spans="1:60" outlineLevel="1" x14ac:dyDescent="0.2">
      <c r="A225" s="184">
        <v>111</v>
      </c>
      <c r="B225" s="185" t="s">
        <v>414</v>
      </c>
      <c r="C225" s="193" t="s">
        <v>415</v>
      </c>
      <c r="D225" s="186" t="s">
        <v>0</v>
      </c>
      <c r="E225" s="187">
        <v>89.083100000000002</v>
      </c>
      <c r="F225" s="188"/>
      <c r="G225" s="189">
        <f>ROUND(E225*F225,2)</f>
        <v>0</v>
      </c>
      <c r="H225" s="166">
        <v>0</v>
      </c>
      <c r="I225" s="166">
        <f>ROUND(E225*H225,2)</f>
        <v>0</v>
      </c>
      <c r="J225" s="166">
        <v>6.6</v>
      </c>
      <c r="K225" s="166">
        <f>ROUND(E225*J225,2)</f>
        <v>587.95000000000005</v>
      </c>
      <c r="L225" s="166">
        <v>15</v>
      </c>
      <c r="M225" s="166">
        <f>G225*(1+L225/100)</f>
        <v>0</v>
      </c>
      <c r="N225" s="166">
        <v>0</v>
      </c>
      <c r="O225" s="166">
        <f>ROUND(E225*N225,2)</f>
        <v>0</v>
      </c>
      <c r="P225" s="166">
        <v>0</v>
      </c>
      <c r="Q225" s="166">
        <f>ROUND(E225*P225,2)</f>
        <v>0</v>
      </c>
      <c r="R225" s="166"/>
      <c r="S225" s="166" t="s">
        <v>129</v>
      </c>
      <c r="T225" s="166" t="s">
        <v>182</v>
      </c>
      <c r="U225" s="166">
        <v>0</v>
      </c>
      <c r="V225" s="166">
        <f>ROUND(E225*U225,2)</f>
        <v>0</v>
      </c>
      <c r="W225" s="166"/>
      <c r="X225" s="166" t="s">
        <v>238</v>
      </c>
      <c r="Y225" s="161"/>
      <c r="Z225" s="161"/>
      <c r="AA225" s="161"/>
      <c r="AB225" s="161"/>
      <c r="AC225" s="161"/>
      <c r="AD225" s="161"/>
      <c r="AE225" s="161"/>
      <c r="AF225" s="161"/>
      <c r="AG225" s="161" t="s">
        <v>239</v>
      </c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</row>
    <row r="226" spans="1:60" x14ac:dyDescent="0.2">
      <c r="A226" s="172" t="s">
        <v>124</v>
      </c>
      <c r="B226" s="173" t="s">
        <v>82</v>
      </c>
      <c r="C226" s="190" t="s">
        <v>83</v>
      </c>
      <c r="D226" s="174"/>
      <c r="E226" s="175"/>
      <c r="F226" s="176"/>
      <c r="G226" s="177">
        <f>SUMIF(AG227:AG270,"&lt;&gt;NOR",G227:G270)</f>
        <v>0</v>
      </c>
      <c r="H226" s="171"/>
      <c r="I226" s="171">
        <f>SUM(I227:I270)</f>
        <v>19560.97</v>
      </c>
      <c r="J226" s="171"/>
      <c r="K226" s="171">
        <f>SUM(K227:K270)</f>
        <v>14684.56</v>
      </c>
      <c r="L226" s="171"/>
      <c r="M226" s="171">
        <f>SUM(M227:M270)</f>
        <v>0</v>
      </c>
      <c r="N226" s="171"/>
      <c r="O226" s="171">
        <f>SUM(O227:O270)</f>
        <v>0.18</v>
      </c>
      <c r="P226" s="171"/>
      <c r="Q226" s="171">
        <f>SUM(Q227:Q270)</f>
        <v>0</v>
      </c>
      <c r="R226" s="171"/>
      <c r="S226" s="171"/>
      <c r="T226" s="171"/>
      <c r="U226" s="171"/>
      <c r="V226" s="171">
        <f>SUM(V227:V270)</f>
        <v>30.039999999999996</v>
      </c>
      <c r="W226" s="171"/>
      <c r="X226" s="171"/>
      <c r="AG226" t="s">
        <v>125</v>
      </c>
    </row>
    <row r="227" spans="1:60" ht="22.5" outlineLevel="1" x14ac:dyDescent="0.2">
      <c r="A227" s="178">
        <v>112</v>
      </c>
      <c r="B227" s="179" t="s">
        <v>416</v>
      </c>
      <c r="C227" s="191" t="s">
        <v>417</v>
      </c>
      <c r="D227" s="180" t="s">
        <v>128</v>
      </c>
      <c r="E227" s="181">
        <v>48.43</v>
      </c>
      <c r="F227" s="182"/>
      <c r="G227" s="183">
        <f>ROUND(E227*F227,2)</f>
        <v>0</v>
      </c>
      <c r="H227" s="166">
        <v>0</v>
      </c>
      <c r="I227" s="166">
        <f>ROUND(E227*H227,2)</f>
        <v>0</v>
      </c>
      <c r="J227" s="166">
        <v>6.8</v>
      </c>
      <c r="K227" s="166">
        <f>ROUND(E227*J227,2)</f>
        <v>329.32</v>
      </c>
      <c r="L227" s="166">
        <v>15</v>
      </c>
      <c r="M227" s="166">
        <f>G227*(1+L227/100)</f>
        <v>0</v>
      </c>
      <c r="N227" s="166">
        <v>0</v>
      </c>
      <c r="O227" s="166">
        <f>ROUND(E227*N227,2)</f>
        <v>0</v>
      </c>
      <c r="P227" s="166">
        <v>0</v>
      </c>
      <c r="Q227" s="166">
        <f>ROUND(E227*P227,2)</f>
        <v>0</v>
      </c>
      <c r="R227" s="166"/>
      <c r="S227" s="166" t="s">
        <v>129</v>
      </c>
      <c r="T227" s="166" t="s">
        <v>182</v>
      </c>
      <c r="U227" s="166">
        <v>1.6E-2</v>
      </c>
      <c r="V227" s="166">
        <f>ROUND(E227*U227,2)</f>
        <v>0.77</v>
      </c>
      <c r="W227" s="166"/>
      <c r="X227" s="166" t="s">
        <v>130</v>
      </c>
      <c r="Y227" s="161"/>
      <c r="Z227" s="161"/>
      <c r="AA227" s="161"/>
      <c r="AB227" s="161"/>
      <c r="AC227" s="161"/>
      <c r="AD227" s="161"/>
      <c r="AE227" s="161"/>
      <c r="AF227" s="161"/>
      <c r="AG227" s="161" t="s">
        <v>131</v>
      </c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</row>
    <row r="228" spans="1:60" outlineLevel="1" x14ac:dyDescent="0.2">
      <c r="A228" s="164"/>
      <c r="B228" s="165"/>
      <c r="C228" s="192" t="s">
        <v>630</v>
      </c>
      <c r="D228" s="167"/>
      <c r="E228" s="168">
        <v>5.6</v>
      </c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1"/>
      <c r="Z228" s="161"/>
      <c r="AA228" s="161"/>
      <c r="AB228" s="161"/>
      <c r="AC228" s="161"/>
      <c r="AD228" s="161"/>
      <c r="AE228" s="161"/>
      <c r="AF228" s="161"/>
      <c r="AG228" s="161" t="s">
        <v>133</v>
      </c>
      <c r="AH228" s="161">
        <v>0</v>
      </c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</row>
    <row r="229" spans="1:60" outlineLevel="1" x14ac:dyDescent="0.2">
      <c r="A229" s="164"/>
      <c r="B229" s="165"/>
      <c r="C229" s="192" t="s">
        <v>609</v>
      </c>
      <c r="D229" s="167"/>
      <c r="E229" s="168">
        <v>8.91</v>
      </c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1"/>
      <c r="Z229" s="161"/>
      <c r="AA229" s="161"/>
      <c r="AB229" s="161"/>
      <c r="AC229" s="161"/>
      <c r="AD229" s="161"/>
      <c r="AE229" s="161"/>
      <c r="AF229" s="161"/>
      <c r="AG229" s="161" t="s">
        <v>133</v>
      </c>
      <c r="AH229" s="161">
        <v>0</v>
      </c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</row>
    <row r="230" spans="1:60" outlineLevel="1" x14ac:dyDescent="0.2">
      <c r="A230" s="164"/>
      <c r="B230" s="165"/>
      <c r="C230" s="192" t="s">
        <v>611</v>
      </c>
      <c r="D230" s="167"/>
      <c r="E230" s="168">
        <v>13.92</v>
      </c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1"/>
      <c r="Z230" s="161"/>
      <c r="AA230" s="161"/>
      <c r="AB230" s="161"/>
      <c r="AC230" s="161"/>
      <c r="AD230" s="161"/>
      <c r="AE230" s="161"/>
      <c r="AF230" s="161"/>
      <c r="AG230" s="161" t="s">
        <v>133</v>
      </c>
      <c r="AH230" s="161">
        <v>0</v>
      </c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</row>
    <row r="231" spans="1:60" outlineLevel="1" x14ac:dyDescent="0.2">
      <c r="A231" s="164"/>
      <c r="B231" s="165"/>
      <c r="C231" s="192" t="s">
        <v>658</v>
      </c>
      <c r="D231" s="167"/>
      <c r="E231" s="168">
        <v>20</v>
      </c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1"/>
      <c r="Z231" s="161"/>
      <c r="AA231" s="161"/>
      <c r="AB231" s="161"/>
      <c r="AC231" s="161"/>
      <c r="AD231" s="161"/>
      <c r="AE231" s="161"/>
      <c r="AF231" s="161"/>
      <c r="AG231" s="161" t="s">
        <v>133</v>
      </c>
      <c r="AH231" s="161">
        <v>0</v>
      </c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</row>
    <row r="232" spans="1:60" ht="22.5" outlineLevel="1" x14ac:dyDescent="0.2">
      <c r="A232" s="178">
        <v>113</v>
      </c>
      <c r="B232" s="179" t="s">
        <v>418</v>
      </c>
      <c r="C232" s="191" t="s">
        <v>419</v>
      </c>
      <c r="D232" s="180" t="s">
        <v>137</v>
      </c>
      <c r="E232" s="181">
        <v>49.3</v>
      </c>
      <c r="F232" s="182"/>
      <c r="G232" s="183">
        <f>ROUND(E232*F232,2)</f>
        <v>0</v>
      </c>
      <c r="H232" s="166">
        <v>0</v>
      </c>
      <c r="I232" s="166">
        <f>ROUND(E232*H232,2)</f>
        <v>0</v>
      </c>
      <c r="J232" s="166">
        <v>13.9</v>
      </c>
      <c r="K232" s="166">
        <f>ROUND(E232*J232,2)</f>
        <v>685.27</v>
      </c>
      <c r="L232" s="166">
        <v>15</v>
      </c>
      <c r="M232" s="166">
        <f>G232*(1+L232/100)</f>
        <v>0</v>
      </c>
      <c r="N232" s="166">
        <v>0</v>
      </c>
      <c r="O232" s="166">
        <f>ROUND(E232*N232,2)</f>
        <v>0</v>
      </c>
      <c r="P232" s="166">
        <v>8.0000000000000007E-5</v>
      </c>
      <c r="Q232" s="166">
        <f>ROUND(E232*P232,2)</f>
        <v>0</v>
      </c>
      <c r="R232" s="166"/>
      <c r="S232" s="166" t="s">
        <v>129</v>
      </c>
      <c r="T232" s="166" t="s">
        <v>129</v>
      </c>
      <c r="U232" s="166">
        <v>3.5000000000000003E-2</v>
      </c>
      <c r="V232" s="166">
        <f>ROUND(E232*U232,2)</f>
        <v>1.73</v>
      </c>
      <c r="W232" s="166"/>
      <c r="X232" s="166" t="s">
        <v>130</v>
      </c>
      <c r="Y232" s="161"/>
      <c r="Z232" s="161"/>
      <c r="AA232" s="161"/>
      <c r="AB232" s="161"/>
      <c r="AC232" s="161"/>
      <c r="AD232" s="161"/>
      <c r="AE232" s="161"/>
      <c r="AF232" s="161"/>
      <c r="AG232" s="161" t="s">
        <v>131</v>
      </c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</row>
    <row r="233" spans="1:60" outlineLevel="1" x14ac:dyDescent="0.2">
      <c r="A233" s="164"/>
      <c r="B233" s="165"/>
      <c r="C233" s="192" t="s">
        <v>659</v>
      </c>
      <c r="D233" s="167"/>
      <c r="E233" s="168">
        <v>10.8</v>
      </c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1"/>
      <c r="Z233" s="161"/>
      <c r="AA233" s="161"/>
      <c r="AB233" s="161"/>
      <c r="AC233" s="161"/>
      <c r="AD233" s="161"/>
      <c r="AE233" s="161"/>
      <c r="AF233" s="161"/>
      <c r="AG233" s="161" t="s">
        <v>133</v>
      </c>
      <c r="AH233" s="161">
        <v>0</v>
      </c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</row>
    <row r="234" spans="1:60" outlineLevel="1" x14ac:dyDescent="0.2">
      <c r="A234" s="164"/>
      <c r="B234" s="165"/>
      <c r="C234" s="192" t="s">
        <v>660</v>
      </c>
      <c r="D234" s="167"/>
      <c r="E234" s="168">
        <v>-3.2</v>
      </c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1"/>
      <c r="Z234" s="161"/>
      <c r="AA234" s="161"/>
      <c r="AB234" s="161"/>
      <c r="AC234" s="161"/>
      <c r="AD234" s="161"/>
      <c r="AE234" s="161"/>
      <c r="AF234" s="161"/>
      <c r="AG234" s="161" t="s">
        <v>133</v>
      </c>
      <c r="AH234" s="161">
        <v>0</v>
      </c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</row>
    <row r="235" spans="1:60" outlineLevel="1" x14ac:dyDescent="0.2">
      <c r="A235" s="164"/>
      <c r="B235" s="165"/>
      <c r="C235" s="192" t="s">
        <v>422</v>
      </c>
      <c r="D235" s="167"/>
      <c r="E235" s="168">
        <v>-0.6</v>
      </c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1"/>
      <c r="Z235" s="161"/>
      <c r="AA235" s="161"/>
      <c r="AB235" s="161"/>
      <c r="AC235" s="161"/>
      <c r="AD235" s="161"/>
      <c r="AE235" s="161"/>
      <c r="AF235" s="161"/>
      <c r="AG235" s="161" t="s">
        <v>133</v>
      </c>
      <c r="AH235" s="161">
        <v>0</v>
      </c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</row>
    <row r="236" spans="1:60" outlineLevel="1" x14ac:dyDescent="0.2">
      <c r="A236" s="164"/>
      <c r="B236" s="165"/>
      <c r="C236" s="192" t="s">
        <v>661</v>
      </c>
      <c r="D236" s="167"/>
      <c r="E236" s="168">
        <v>12</v>
      </c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1"/>
      <c r="Z236" s="161"/>
      <c r="AA236" s="161"/>
      <c r="AB236" s="161"/>
      <c r="AC236" s="161"/>
      <c r="AD236" s="161"/>
      <c r="AE236" s="161"/>
      <c r="AF236" s="161"/>
      <c r="AG236" s="161" t="s">
        <v>133</v>
      </c>
      <c r="AH236" s="161">
        <v>0</v>
      </c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</row>
    <row r="237" spans="1:60" outlineLevel="1" x14ac:dyDescent="0.2">
      <c r="A237" s="164"/>
      <c r="B237" s="165"/>
      <c r="C237" s="192" t="s">
        <v>424</v>
      </c>
      <c r="D237" s="167"/>
      <c r="E237" s="168">
        <v>-0.8</v>
      </c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1"/>
      <c r="Z237" s="161"/>
      <c r="AA237" s="161"/>
      <c r="AB237" s="161"/>
      <c r="AC237" s="161"/>
      <c r="AD237" s="161"/>
      <c r="AE237" s="161"/>
      <c r="AF237" s="161"/>
      <c r="AG237" s="161" t="s">
        <v>133</v>
      </c>
      <c r="AH237" s="161">
        <v>0</v>
      </c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</row>
    <row r="238" spans="1:60" outlineLevel="1" x14ac:dyDescent="0.2">
      <c r="A238" s="164"/>
      <c r="B238" s="165"/>
      <c r="C238" s="192" t="s">
        <v>662</v>
      </c>
      <c r="D238" s="167"/>
      <c r="E238" s="168">
        <v>15.4</v>
      </c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1"/>
      <c r="Z238" s="161"/>
      <c r="AA238" s="161"/>
      <c r="AB238" s="161"/>
      <c r="AC238" s="161"/>
      <c r="AD238" s="161"/>
      <c r="AE238" s="161"/>
      <c r="AF238" s="161"/>
      <c r="AG238" s="161" t="s">
        <v>133</v>
      </c>
      <c r="AH238" s="161">
        <v>0</v>
      </c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</row>
    <row r="239" spans="1:60" outlineLevel="1" x14ac:dyDescent="0.2">
      <c r="A239" s="164"/>
      <c r="B239" s="165"/>
      <c r="C239" s="192" t="s">
        <v>424</v>
      </c>
      <c r="D239" s="167"/>
      <c r="E239" s="168">
        <v>-0.8</v>
      </c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1"/>
      <c r="Z239" s="161"/>
      <c r="AA239" s="161"/>
      <c r="AB239" s="161"/>
      <c r="AC239" s="161"/>
      <c r="AD239" s="161"/>
      <c r="AE239" s="161"/>
      <c r="AF239" s="161"/>
      <c r="AG239" s="161" t="s">
        <v>133</v>
      </c>
      <c r="AH239" s="161">
        <v>0</v>
      </c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</row>
    <row r="240" spans="1:60" outlineLevel="1" x14ac:dyDescent="0.2">
      <c r="A240" s="164"/>
      <c r="B240" s="165"/>
      <c r="C240" s="192" t="s">
        <v>663</v>
      </c>
      <c r="D240" s="167"/>
      <c r="E240" s="168">
        <v>18</v>
      </c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1"/>
      <c r="Z240" s="161"/>
      <c r="AA240" s="161"/>
      <c r="AB240" s="161"/>
      <c r="AC240" s="161"/>
      <c r="AD240" s="161"/>
      <c r="AE240" s="161"/>
      <c r="AF240" s="161"/>
      <c r="AG240" s="161" t="s">
        <v>133</v>
      </c>
      <c r="AH240" s="161">
        <v>0</v>
      </c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</row>
    <row r="241" spans="1:60" outlineLevel="1" x14ac:dyDescent="0.2">
      <c r="A241" s="164"/>
      <c r="B241" s="165"/>
      <c r="C241" s="192" t="s">
        <v>424</v>
      </c>
      <c r="D241" s="167"/>
      <c r="E241" s="168">
        <v>-0.8</v>
      </c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1"/>
      <c r="Z241" s="161"/>
      <c r="AA241" s="161"/>
      <c r="AB241" s="161"/>
      <c r="AC241" s="161"/>
      <c r="AD241" s="161"/>
      <c r="AE241" s="161"/>
      <c r="AF241" s="161"/>
      <c r="AG241" s="161" t="s">
        <v>133</v>
      </c>
      <c r="AH241" s="161">
        <v>0</v>
      </c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</row>
    <row r="242" spans="1:60" outlineLevel="1" x14ac:dyDescent="0.2">
      <c r="A242" s="164"/>
      <c r="B242" s="165"/>
      <c r="C242" s="192" t="s">
        <v>664</v>
      </c>
      <c r="D242" s="167"/>
      <c r="E242" s="168">
        <v>-0.7</v>
      </c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1"/>
      <c r="Z242" s="161"/>
      <c r="AA242" s="161"/>
      <c r="AB242" s="161"/>
      <c r="AC242" s="161"/>
      <c r="AD242" s="161"/>
      <c r="AE242" s="161"/>
      <c r="AF242" s="161"/>
      <c r="AG242" s="161" t="s">
        <v>133</v>
      </c>
      <c r="AH242" s="161">
        <v>0</v>
      </c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</row>
    <row r="243" spans="1:60" ht="22.5" outlineLevel="1" x14ac:dyDescent="0.2">
      <c r="A243" s="178">
        <v>114</v>
      </c>
      <c r="B243" s="179" t="s">
        <v>428</v>
      </c>
      <c r="C243" s="191" t="s">
        <v>429</v>
      </c>
      <c r="D243" s="180" t="s">
        <v>137</v>
      </c>
      <c r="E243" s="181">
        <v>49.3</v>
      </c>
      <c r="F243" s="182"/>
      <c r="G243" s="183">
        <f>ROUND(E243*F243,2)</f>
        <v>0</v>
      </c>
      <c r="H243" s="166">
        <v>31.22</v>
      </c>
      <c r="I243" s="166">
        <f>ROUND(E243*H243,2)</f>
        <v>1539.15</v>
      </c>
      <c r="J243" s="166">
        <v>66.78</v>
      </c>
      <c r="K243" s="166">
        <f>ROUND(E243*J243,2)</f>
        <v>3292.25</v>
      </c>
      <c r="L243" s="166">
        <v>15</v>
      </c>
      <c r="M243" s="166">
        <f>G243*(1+L243/100)</f>
        <v>0</v>
      </c>
      <c r="N243" s="166">
        <v>8.0000000000000007E-5</v>
      </c>
      <c r="O243" s="166">
        <f>ROUND(E243*N243,2)</f>
        <v>0</v>
      </c>
      <c r="P243" s="166">
        <v>0</v>
      </c>
      <c r="Q243" s="166">
        <f>ROUND(E243*P243,2)</f>
        <v>0</v>
      </c>
      <c r="R243" s="166"/>
      <c r="S243" s="166" t="s">
        <v>129</v>
      </c>
      <c r="T243" s="166" t="s">
        <v>182</v>
      </c>
      <c r="U243" s="166">
        <v>0.13719999999999999</v>
      </c>
      <c r="V243" s="166">
        <f>ROUND(E243*U243,2)</f>
        <v>6.76</v>
      </c>
      <c r="W243" s="166"/>
      <c r="X243" s="166" t="s">
        <v>130</v>
      </c>
      <c r="Y243" s="161"/>
      <c r="Z243" s="161"/>
      <c r="AA243" s="161"/>
      <c r="AB243" s="161"/>
      <c r="AC243" s="161"/>
      <c r="AD243" s="161"/>
      <c r="AE243" s="161"/>
      <c r="AF243" s="161"/>
      <c r="AG243" s="161" t="s">
        <v>131</v>
      </c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</row>
    <row r="244" spans="1:60" outlineLevel="1" x14ac:dyDescent="0.2">
      <c r="A244" s="164"/>
      <c r="B244" s="165"/>
      <c r="C244" s="192" t="s">
        <v>659</v>
      </c>
      <c r="D244" s="167"/>
      <c r="E244" s="168">
        <v>10.8</v>
      </c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1"/>
      <c r="Z244" s="161"/>
      <c r="AA244" s="161"/>
      <c r="AB244" s="161"/>
      <c r="AC244" s="161"/>
      <c r="AD244" s="161"/>
      <c r="AE244" s="161"/>
      <c r="AF244" s="161"/>
      <c r="AG244" s="161" t="s">
        <v>133</v>
      </c>
      <c r="AH244" s="161">
        <v>0</v>
      </c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</row>
    <row r="245" spans="1:60" outlineLevel="1" x14ac:dyDescent="0.2">
      <c r="A245" s="164"/>
      <c r="B245" s="165"/>
      <c r="C245" s="192" t="s">
        <v>660</v>
      </c>
      <c r="D245" s="167"/>
      <c r="E245" s="168">
        <v>-3.2</v>
      </c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1"/>
      <c r="Z245" s="161"/>
      <c r="AA245" s="161"/>
      <c r="AB245" s="161"/>
      <c r="AC245" s="161"/>
      <c r="AD245" s="161"/>
      <c r="AE245" s="161"/>
      <c r="AF245" s="161"/>
      <c r="AG245" s="161" t="s">
        <v>133</v>
      </c>
      <c r="AH245" s="161">
        <v>0</v>
      </c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</row>
    <row r="246" spans="1:60" outlineLevel="1" x14ac:dyDescent="0.2">
      <c r="A246" s="164"/>
      <c r="B246" s="165"/>
      <c r="C246" s="192" t="s">
        <v>422</v>
      </c>
      <c r="D246" s="167"/>
      <c r="E246" s="168">
        <v>-0.6</v>
      </c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1"/>
      <c r="Z246" s="161"/>
      <c r="AA246" s="161"/>
      <c r="AB246" s="161"/>
      <c r="AC246" s="161"/>
      <c r="AD246" s="161"/>
      <c r="AE246" s="161"/>
      <c r="AF246" s="161"/>
      <c r="AG246" s="161" t="s">
        <v>133</v>
      </c>
      <c r="AH246" s="161">
        <v>0</v>
      </c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</row>
    <row r="247" spans="1:60" outlineLevel="1" x14ac:dyDescent="0.2">
      <c r="A247" s="164"/>
      <c r="B247" s="165"/>
      <c r="C247" s="192" t="s">
        <v>661</v>
      </c>
      <c r="D247" s="167"/>
      <c r="E247" s="168">
        <v>12</v>
      </c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1"/>
      <c r="Z247" s="161"/>
      <c r="AA247" s="161"/>
      <c r="AB247" s="161"/>
      <c r="AC247" s="161"/>
      <c r="AD247" s="161"/>
      <c r="AE247" s="161"/>
      <c r="AF247" s="161"/>
      <c r="AG247" s="161" t="s">
        <v>133</v>
      </c>
      <c r="AH247" s="161">
        <v>0</v>
      </c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</row>
    <row r="248" spans="1:60" outlineLevel="1" x14ac:dyDescent="0.2">
      <c r="A248" s="164"/>
      <c r="B248" s="165"/>
      <c r="C248" s="192" t="s">
        <v>424</v>
      </c>
      <c r="D248" s="167"/>
      <c r="E248" s="168">
        <v>-0.8</v>
      </c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1"/>
      <c r="Z248" s="161"/>
      <c r="AA248" s="161"/>
      <c r="AB248" s="161"/>
      <c r="AC248" s="161"/>
      <c r="AD248" s="161"/>
      <c r="AE248" s="161"/>
      <c r="AF248" s="161"/>
      <c r="AG248" s="161" t="s">
        <v>133</v>
      </c>
      <c r="AH248" s="161">
        <v>0</v>
      </c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</row>
    <row r="249" spans="1:60" outlineLevel="1" x14ac:dyDescent="0.2">
      <c r="A249" s="164"/>
      <c r="B249" s="165"/>
      <c r="C249" s="192" t="s">
        <v>662</v>
      </c>
      <c r="D249" s="167"/>
      <c r="E249" s="168">
        <v>15.4</v>
      </c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1"/>
      <c r="Z249" s="161"/>
      <c r="AA249" s="161"/>
      <c r="AB249" s="161"/>
      <c r="AC249" s="161"/>
      <c r="AD249" s="161"/>
      <c r="AE249" s="161"/>
      <c r="AF249" s="161"/>
      <c r="AG249" s="161" t="s">
        <v>133</v>
      </c>
      <c r="AH249" s="161">
        <v>0</v>
      </c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</row>
    <row r="250" spans="1:60" outlineLevel="1" x14ac:dyDescent="0.2">
      <c r="A250" s="164"/>
      <c r="B250" s="165"/>
      <c r="C250" s="192" t="s">
        <v>424</v>
      </c>
      <c r="D250" s="167"/>
      <c r="E250" s="168">
        <v>-0.8</v>
      </c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1"/>
      <c r="Z250" s="161"/>
      <c r="AA250" s="161"/>
      <c r="AB250" s="161"/>
      <c r="AC250" s="161"/>
      <c r="AD250" s="161"/>
      <c r="AE250" s="161"/>
      <c r="AF250" s="161"/>
      <c r="AG250" s="161" t="s">
        <v>133</v>
      </c>
      <c r="AH250" s="161">
        <v>0</v>
      </c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</row>
    <row r="251" spans="1:60" outlineLevel="1" x14ac:dyDescent="0.2">
      <c r="A251" s="164"/>
      <c r="B251" s="165"/>
      <c r="C251" s="192" t="s">
        <v>663</v>
      </c>
      <c r="D251" s="167"/>
      <c r="E251" s="168">
        <v>18</v>
      </c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1"/>
      <c r="Z251" s="161"/>
      <c r="AA251" s="161"/>
      <c r="AB251" s="161"/>
      <c r="AC251" s="161"/>
      <c r="AD251" s="161"/>
      <c r="AE251" s="161"/>
      <c r="AF251" s="161"/>
      <c r="AG251" s="161" t="s">
        <v>133</v>
      </c>
      <c r="AH251" s="161">
        <v>0</v>
      </c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</row>
    <row r="252" spans="1:60" outlineLevel="1" x14ac:dyDescent="0.2">
      <c r="A252" s="164"/>
      <c r="B252" s="165"/>
      <c r="C252" s="192" t="s">
        <v>424</v>
      </c>
      <c r="D252" s="167"/>
      <c r="E252" s="168">
        <v>-0.8</v>
      </c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1"/>
      <c r="Z252" s="161"/>
      <c r="AA252" s="161"/>
      <c r="AB252" s="161"/>
      <c r="AC252" s="161"/>
      <c r="AD252" s="161"/>
      <c r="AE252" s="161"/>
      <c r="AF252" s="161"/>
      <c r="AG252" s="161" t="s">
        <v>133</v>
      </c>
      <c r="AH252" s="161">
        <v>0</v>
      </c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</row>
    <row r="253" spans="1:60" outlineLevel="1" x14ac:dyDescent="0.2">
      <c r="A253" s="164"/>
      <c r="B253" s="165"/>
      <c r="C253" s="192" t="s">
        <v>664</v>
      </c>
      <c r="D253" s="167"/>
      <c r="E253" s="168">
        <v>-0.7</v>
      </c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1"/>
      <c r="Z253" s="161"/>
      <c r="AA253" s="161"/>
      <c r="AB253" s="161"/>
      <c r="AC253" s="161"/>
      <c r="AD253" s="161"/>
      <c r="AE253" s="161"/>
      <c r="AF253" s="161"/>
      <c r="AG253" s="161" t="s">
        <v>133</v>
      </c>
      <c r="AH253" s="161">
        <v>0</v>
      </c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</row>
    <row r="254" spans="1:60" ht="33.75" outlineLevel="1" x14ac:dyDescent="0.2">
      <c r="A254" s="178">
        <v>115</v>
      </c>
      <c r="B254" s="179" t="s">
        <v>430</v>
      </c>
      <c r="C254" s="191" t="s">
        <v>431</v>
      </c>
      <c r="D254" s="180" t="s">
        <v>128</v>
      </c>
      <c r="E254" s="181">
        <v>48.43</v>
      </c>
      <c r="F254" s="182"/>
      <c r="G254" s="183">
        <f>ROUND(E254*F254,2)</f>
        <v>0</v>
      </c>
      <c r="H254" s="166">
        <v>356.05</v>
      </c>
      <c r="I254" s="166">
        <f>ROUND(E254*H254,2)</f>
        <v>17243.5</v>
      </c>
      <c r="J254" s="166">
        <v>184.95</v>
      </c>
      <c r="K254" s="166">
        <f>ROUND(E254*J254,2)</f>
        <v>8957.1299999999992</v>
      </c>
      <c r="L254" s="166">
        <v>15</v>
      </c>
      <c r="M254" s="166">
        <f>G254*(1+L254/100)</f>
        <v>0</v>
      </c>
      <c r="N254" s="166">
        <v>3.63E-3</v>
      </c>
      <c r="O254" s="166">
        <f>ROUND(E254*N254,2)</f>
        <v>0.18</v>
      </c>
      <c r="P254" s="166">
        <v>0</v>
      </c>
      <c r="Q254" s="166">
        <f>ROUND(E254*P254,2)</f>
        <v>0</v>
      </c>
      <c r="R254" s="166"/>
      <c r="S254" s="166" t="s">
        <v>129</v>
      </c>
      <c r="T254" s="166" t="s">
        <v>182</v>
      </c>
      <c r="U254" s="166">
        <v>0.38</v>
      </c>
      <c r="V254" s="166">
        <f>ROUND(E254*U254,2)</f>
        <v>18.399999999999999</v>
      </c>
      <c r="W254" s="166"/>
      <c r="X254" s="166" t="s">
        <v>130</v>
      </c>
      <c r="Y254" s="161"/>
      <c r="Z254" s="161"/>
      <c r="AA254" s="161"/>
      <c r="AB254" s="161"/>
      <c r="AC254" s="161"/>
      <c r="AD254" s="161"/>
      <c r="AE254" s="161"/>
      <c r="AF254" s="161"/>
      <c r="AG254" s="161" t="s">
        <v>131</v>
      </c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</row>
    <row r="255" spans="1:60" outlineLevel="1" x14ac:dyDescent="0.2">
      <c r="A255" s="164"/>
      <c r="B255" s="165"/>
      <c r="C255" s="192" t="s">
        <v>630</v>
      </c>
      <c r="D255" s="167"/>
      <c r="E255" s="168">
        <v>5.6</v>
      </c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1"/>
      <c r="Z255" s="161"/>
      <c r="AA255" s="161"/>
      <c r="AB255" s="161"/>
      <c r="AC255" s="161"/>
      <c r="AD255" s="161"/>
      <c r="AE255" s="161"/>
      <c r="AF255" s="161"/>
      <c r="AG255" s="161" t="s">
        <v>133</v>
      </c>
      <c r="AH255" s="161">
        <v>0</v>
      </c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</row>
    <row r="256" spans="1:60" outlineLevel="1" x14ac:dyDescent="0.2">
      <c r="A256" s="164"/>
      <c r="B256" s="165"/>
      <c r="C256" s="192" t="s">
        <v>609</v>
      </c>
      <c r="D256" s="167"/>
      <c r="E256" s="168">
        <v>8.91</v>
      </c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1"/>
      <c r="Z256" s="161"/>
      <c r="AA256" s="161"/>
      <c r="AB256" s="161"/>
      <c r="AC256" s="161"/>
      <c r="AD256" s="161"/>
      <c r="AE256" s="161"/>
      <c r="AF256" s="161"/>
      <c r="AG256" s="161" t="s">
        <v>133</v>
      </c>
      <c r="AH256" s="161">
        <v>0</v>
      </c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</row>
    <row r="257" spans="1:60" outlineLevel="1" x14ac:dyDescent="0.2">
      <c r="A257" s="164"/>
      <c r="B257" s="165"/>
      <c r="C257" s="192" t="s">
        <v>611</v>
      </c>
      <c r="D257" s="167"/>
      <c r="E257" s="168">
        <v>13.92</v>
      </c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1"/>
      <c r="Z257" s="161"/>
      <c r="AA257" s="161"/>
      <c r="AB257" s="161"/>
      <c r="AC257" s="161"/>
      <c r="AD257" s="161"/>
      <c r="AE257" s="161"/>
      <c r="AF257" s="161"/>
      <c r="AG257" s="161" t="s">
        <v>133</v>
      </c>
      <c r="AH257" s="161">
        <v>0</v>
      </c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</row>
    <row r="258" spans="1:60" outlineLevel="1" x14ac:dyDescent="0.2">
      <c r="A258" s="164"/>
      <c r="B258" s="165"/>
      <c r="C258" s="192" t="s">
        <v>658</v>
      </c>
      <c r="D258" s="167"/>
      <c r="E258" s="168">
        <v>20</v>
      </c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1"/>
      <c r="Z258" s="161"/>
      <c r="AA258" s="161"/>
      <c r="AB258" s="161"/>
      <c r="AC258" s="161"/>
      <c r="AD258" s="161"/>
      <c r="AE258" s="161"/>
      <c r="AF258" s="161"/>
      <c r="AG258" s="161" t="s">
        <v>133</v>
      </c>
      <c r="AH258" s="161">
        <v>0</v>
      </c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</row>
    <row r="259" spans="1:60" outlineLevel="1" x14ac:dyDescent="0.2">
      <c r="A259" s="178">
        <v>116</v>
      </c>
      <c r="B259" s="179" t="s">
        <v>432</v>
      </c>
      <c r="C259" s="191" t="s">
        <v>433</v>
      </c>
      <c r="D259" s="180" t="s">
        <v>137</v>
      </c>
      <c r="E259" s="181">
        <v>3.2</v>
      </c>
      <c r="F259" s="182"/>
      <c r="G259" s="183">
        <f>ROUND(E259*F259,2)</f>
        <v>0</v>
      </c>
      <c r="H259" s="166">
        <v>0</v>
      </c>
      <c r="I259" s="166">
        <f>ROUND(E259*H259,2)</f>
        <v>0</v>
      </c>
      <c r="J259" s="166">
        <v>74</v>
      </c>
      <c r="K259" s="166">
        <f>ROUND(E259*J259,2)</f>
        <v>236.8</v>
      </c>
      <c r="L259" s="166">
        <v>15</v>
      </c>
      <c r="M259" s="166">
        <f>G259*(1+L259/100)</f>
        <v>0</v>
      </c>
      <c r="N259" s="166">
        <v>0</v>
      </c>
      <c r="O259" s="166">
        <f>ROUND(E259*N259,2)</f>
        <v>0</v>
      </c>
      <c r="P259" s="166">
        <v>0</v>
      </c>
      <c r="Q259" s="166">
        <f>ROUND(E259*P259,2)</f>
        <v>0</v>
      </c>
      <c r="R259" s="166"/>
      <c r="S259" s="166" t="s">
        <v>129</v>
      </c>
      <c r="T259" s="166" t="s">
        <v>182</v>
      </c>
      <c r="U259" s="166">
        <v>0.152</v>
      </c>
      <c r="V259" s="166">
        <f>ROUND(E259*U259,2)</f>
        <v>0.49</v>
      </c>
      <c r="W259" s="166"/>
      <c r="X259" s="166" t="s">
        <v>130</v>
      </c>
      <c r="Y259" s="161"/>
      <c r="Z259" s="161"/>
      <c r="AA259" s="161"/>
      <c r="AB259" s="161"/>
      <c r="AC259" s="161"/>
      <c r="AD259" s="161"/>
      <c r="AE259" s="161"/>
      <c r="AF259" s="161"/>
      <c r="AG259" s="161" t="s">
        <v>131</v>
      </c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</row>
    <row r="260" spans="1:60" outlineLevel="1" x14ac:dyDescent="0.2">
      <c r="A260" s="164"/>
      <c r="B260" s="165"/>
      <c r="C260" s="192" t="s">
        <v>665</v>
      </c>
      <c r="D260" s="167"/>
      <c r="E260" s="168">
        <v>3.2</v>
      </c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1"/>
      <c r="Z260" s="161"/>
      <c r="AA260" s="161"/>
      <c r="AB260" s="161"/>
      <c r="AC260" s="161"/>
      <c r="AD260" s="161"/>
      <c r="AE260" s="161"/>
      <c r="AF260" s="161"/>
      <c r="AG260" s="161" t="s">
        <v>133</v>
      </c>
      <c r="AH260" s="161">
        <v>0</v>
      </c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</row>
    <row r="261" spans="1:60" ht="22.5" outlineLevel="1" x14ac:dyDescent="0.2">
      <c r="A261" s="178">
        <v>117</v>
      </c>
      <c r="B261" s="179" t="s">
        <v>435</v>
      </c>
      <c r="C261" s="191" t="s">
        <v>436</v>
      </c>
      <c r="D261" s="180" t="s">
        <v>137</v>
      </c>
      <c r="E261" s="181">
        <v>24.215</v>
      </c>
      <c r="F261" s="182"/>
      <c r="G261" s="183">
        <f>ROUND(E261*F261,2)</f>
        <v>0</v>
      </c>
      <c r="H261" s="166">
        <v>10.42</v>
      </c>
      <c r="I261" s="166">
        <f>ROUND(E261*H261,2)</f>
        <v>252.32</v>
      </c>
      <c r="J261" s="166">
        <v>38.08</v>
      </c>
      <c r="K261" s="166">
        <f>ROUND(E261*J261,2)</f>
        <v>922.11</v>
      </c>
      <c r="L261" s="166">
        <v>15</v>
      </c>
      <c r="M261" s="166">
        <f>G261*(1+L261/100)</f>
        <v>0</v>
      </c>
      <c r="N261" s="166">
        <v>4.0000000000000003E-5</v>
      </c>
      <c r="O261" s="166">
        <f>ROUND(E261*N261,2)</f>
        <v>0</v>
      </c>
      <c r="P261" s="166">
        <v>0</v>
      </c>
      <c r="Q261" s="166">
        <f>ROUND(E261*P261,2)</f>
        <v>0</v>
      </c>
      <c r="R261" s="166"/>
      <c r="S261" s="166" t="s">
        <v>129</v>
      </c>
      <c r="T261" s="166" t="s">
        <v>182</v>
      </c>
      <c r="U261" s="166">
        <v>7.8200000000000006E-2</v>
      </c>
      <c r="V261" s="166">
        <f>ROUND(E261*U261,2)</f>
        <v>1.89</v>
      </c>
      <c r="W261" s="166"/>
      <c r="X261" s="166" t="s">
        <v>130</v>
      </c>
      <c r="Y261" s="161"/>
      <c r="Z261" s="161"/>
      <c r="AA261" s="161"/>
      <c r="AB261" s="161"/>
      <c r="AC261" s="161"/>
      <c r="AD261" s="161"/>
      <c r="AE261" s="161"/>
      <c r="AF261" s="161"/>
      <c r="AG261" s="161" t="s">
        <v>131</v>
      </c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</row>
    <row r="262" spans="1:60" outlineLevel="1" x14ac:dyDescent="0.2">
      <c r="A262" s="164"/>
      <c r="B262" s="165"/>
      <c r="C262" s="194" t="s">
        <v>437</v>
      </c>
      <c r="D262" s="169"/>
      <c r="E262" s="170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1"/>
      <c r="Z262" s="161"/>
      <c r="AA262" s="161"/>
      <c r="AB262" s="161"/>
      <c r="AC262" s="161"/>
      <c r="AD262" s="161"/>
      <c r="AE262" s="161"/>
      <c r="AF262" s="161"/>
      <c r="AG262" s="161" t="s">
        <v>133</v>
      </c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</row>
    <row r="263" spans="1:60" outlineLevel="1" x14ac:dyDescent="0.2">
      <c r="A263" s="164"/>
      <c r="B263" s="165"/>
      <c r="C263" s="195" t="s">
        <v>666</v>
      </c>
      <c r="D263" s="169"/>
      <c r="E263" s="170">
        <v>5.6</v>
      </c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1"/>
      <c r="Z263" s="161"/>
      <c r="AA263" s="161"/>
      <c r="AB263" s="161"/>
      <c r="AC263" s="161"/>
      <c r="AD263" s="161"/>
      <c r="AE263" s="161"/>
      <c r="AF263" s="161"/>
      <c r="AG263" s="161" t="s">
        <v>133</v>
      </c>
      <c r="AH263" s="161">
        <v>2</v>
      </c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</row>
    <row r="264" spans="1:60" outlineLevel="1" x14ac:dyDescent="0.2">
      <c r="A264" s="164"/>
      <c r="B264" s="165"/>
      <c r="C264" s="195" t="s">
        <v>667</v>
      </c>
      <c r="D264" s="169"/>
      <c r="E264" s="170">
        <v>8.91</v>
      </c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1"/>
      <c r="Z264" s="161"/>
      <c r="AA264" s="161"/>
      <c r="AB264" s="161"/>
      <c r="AC264" s="161"/>
      <c r="AD264" s="161"/>
      <c r="AE264" s="161"/>
      <c r="AF264" s="161"/>
      <c r="AG264" s="161" t="s">
        <v>133</v>
      </c>
      <c r="AH264" s="161">
        <v>2</v>
      </c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</row>
    <row r="265" spans="1:60" outlineLevel="1" x14ac:dyDescent="0.2">
      <c r="A265" s="164"/>
      <c r="B265" s="165"/>
      <c r="C265" s="195" t="s">
        <v>668</v>
      </c>
      <c r="D265" s="169"/>
      <c r="E265" s="170">
        <v>13.92</v>
      </c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1"/>
      <c r="Z265" s="161"/>
      <c r="AA265" s="161"/>
      <c r="AB265" s="161"/>
      <c r="AC265" s="161"/>
      <c r="AD265" s="161"/>
      <c r="AE265" s="161"/>
      <c r="AF265" s="161"/>
      <c r="AG265" s="161" t="s">
        <v>133</v>
      </c>
      <c r="AH265" s="161">
        <v>2</v>
      </c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</row>
    <row r="266" spans="1:60" outlineLevel="1" x14ac:dyDescent="0.2">
      <c r="A266" s="164"/>
      <c r="B266" s="165"/>
      <c r="C266" s="195" t="s">
        <v>669</v>
      </c>
      <c r="D266" s="169"/>
      <c r="E266" s="170">
        <v>20</v>
      </c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1"/>
      <c r="Z266" s="161"/>
      <c r="AA266" s="161"/>
      <c r="AB266" s="161"/>
      <c r="AC266" s="161"/>
      <c r="AD266" s="161"/>
      <c r="AE266" s="161"/>
      <c r="AF266" s="161"/>
      <c r="AG266" s="161" t="s">
        <v>133</v>
      </c>
      <c r="AH266" s="161">
        <v>2</v>
      </c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</row>
    <row r="267" spans="1:60" outlineLevel="1" x14ac:dyDescent="0.2">
      <c r="A267" s="164"/>
      <c r="B267" s="165"/>
      <c r="C267" s="194" t="s">
        <v>442</v>
      </c>
      <c r="D267" s="169"/>
      <c r="E267" s="170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1"/>
      <c r="Z267" s="161"/>
      <c r="AA267" s="161"/>
      <c r="AB267" s="161"/>
      <c r="AC267" s="161"/>
      <c r="AD267" s="161"/>
      <c r="AE267" s="161"/>
      <c r="AF267" s="161"/>
      <c r="AG267" s="161" t="s">
        <v>133</v>
      </c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</row>
    <row r="268" spans="1:60" outlineLevel="1" x14ac:dyDescent="0.2">
      <c r="A268" s="164"/>
      <c r="B268" s="165"/>
      <c r="C268" s="192" t="s">
        <v>670</v>
      </c>
      <c r="D268" s="167"/>
      <c r="E268" s="168">
        <v>24.215</v>
      </c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1"/>
      <c r="Z268" s="161"/>
      <c r="AA268" s="161"/>
      <c r="AB268" s="161"/>
      <c r="AC268" s="161"/>
      <c r="AD268" s="161"/>
      <c r="AE268" s="161"/>
      <c r="AF268" s="161"/>
      <c r="AG268" s="161" t="s">
        <v>133</v>
      </c>
      <c r="AH268" s="161">
        <v>0</v>
      </c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</row>
    <row r="269" spans="1:60" ht="22.5" outlineLevel="1" x14ac:dyDescent="0.2">
      <c r="A269" s="184">
        <v>118</v>
      </c>
      <c r="B269" s="185" t="s">
        <v>444</v>
      </c>
      <c r="C269" s="193" t="s">
        <v>445</v>
      </c>
      <c r="D269" s="186" t="s">
        <v>230</v>
      </c>
      <c r="E269" s="187">
        <v>4</v>
      </c>
      <c r="F269" s="188"/>
      <c r="G269" s="189">
        <f>ROUND(E269*F269,2)</f>
        <v>0</v>
      </c>
      <c r="H269" s="166">
        <v>131.5</v>
      </c>
      <c r="I269" s="166">
        <f>ROUND(E269*H269,2)</f>
        <v>526</v>
      </c>
      <c r="J269" s="166">
        <v>0</v>
      </c>
      <c r="K269" s="166">
        <f>ROUND(E269*J269,2)</f>
        <v>0</v>
      </c>
      <c r="L269" s="166">
        <v>15</v>
      </c>
      <c r="M269" s="166">
        <f>G269*(1+L269/100)</f>
        <v>0</v>
      </c>
      <c r="N269" s="166">
        <v>1.3999999999999999E-4</v>
      </c>
      <c r="O269" s="166">
        <f>ROUND(E269*N269,2)</f>
        <v>0</v>
      </c>
      <c r="P269" s="166">
        <v>0</v>
      </c>
      <c r="Q269" s="166">
        <f>ROUND(E269*P269,2)</f>
        <v>0</v>
      </c>
      <c r="R269" s="166" t="s">
        <v>342</v>
      </c>
      <c r="S269" s="166" t="s">
        <v>129</v>
      </c>
      <c r="T269" s="166" t="s">
        <v>129</v>
      </c>
      <c r="U269" s="166">
        <v>0</v>
      </c>
      <c r="V269" s="166">
        <f>ROUND(E269*U269,2)</f>
        <v>0</v>
      </c>
      <c r="W269" s="166"/>
      <c r="X269" s="166" t="s">
        <v>336</v>
      </c>
      <c r="Y269" s="161"/>
      <c r="Z269" s="161"/>
      <c r="AA269" s="161"/>
      <c r="AB269" s="161"/>
      <c r="AC269" s="161"/>
      <c r="AD269" s="161"/>
      <c r="AE269" s="161"/>
      <c r="AF269" s="161"/>
      <c r="AG269" s="161" t="s">
        <v>337</v>
      </c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</row>
    <row r="270" spans="1:60" outlineLevel="1" x14ac:dyDescent="0.2">
      <c r="A270" s="184">
        <v>119</v>
      </c>
      <c r="B270" s="185" t="s">
        <v>446</v>
      </c>
      <c r="C270" s="193" t="s">
        <v>447</v>
      </c>
      <c r="D270" s="186" t="s">
        <v>0</v>
      </c>
      <c r="E270" s="187">
        <v>339.83850000000001</v>
      </c>
      <c r="F270" s="188"/>
      <c r="G270" s="189">
        <f>ROUND(E270*F270,2)</f>
        <v>0</v>
      </c>
      <c r="H270" s="166">
        <v>0</v>
      </c>
      <c r="I270" s="166">
        <f>ROUND(E270*H270,2)</f>
        <v>0</v>
      </c>
      <c r="J270" s="166">
        <v>0.77</v>
      </c>
      <c r="K270" s="166">
        <f>ROUND(E270*J270,2)</f>
        <v>261.68</v>
      </c>
      <c r="L270" s="166">
        <v>15</v>
      </c>
      <c r="M270" s="166">
        <f>G270*(1+L270/100)</f>
        <v>0</v>
      </c>
      <c r="N270" s="166">
        <v>0</v>
      </c>
      <c r="O270" s="166">
        <f>ROUND(E270*N270,2)</f>
        <v>0</v>
      </c>
      <c r="P270" s="166">
        <v>0</v>
      </c>
      <c r="Q270" s="166">
        <f>ROUND(E270*P270,2)</f>
        <v>0</v>
      </c>
      <c r="R270" s="166"/>
      <c r="S270" s="166" t="s">
        <v>129</v>
      </c>
      <c r="T270" s="166" t="s">
        <v>182</v>
      </c>
      <c r="U270" s="166">
        <v>0</v>
      </c>
      <c r="V270" s="166">
        <f>ROUND(E270*U270,2)</f>
        <v>0</v>
      </c>
      <c r="W270" s="166"/>
      <c r="X270" s="166" t="s">
        <v>238</v>
      </c>
      <c r="Y270" s="161"/>
      <c r="Z270" s="161"/>
      <c r="AA270" s="161"/>
      <c r="AB270" s="161"/>
      <c r="AC270" s="161"/>
      <c r="AD270" s="161"/>
      <c r="AE270" s="161"/>
      <c r="AF270" s="161"/>
      <c r="AG270" s="161" t="s">
        <v>239</v>
      </c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</row>
    <row r="271" spans="1:60" x14ac:dyDescent="0.2">
      <c r="A271" s="172" t="s">
        <v>124</v>
      </c>
      <c r="B271" s="173" t="s">
        <v>84</v>
      </c>
      <c r="C271" s="190" t="s">
        <v>85</v>
      </c>
      <c r="D271" s="174"/>
      <c r="E271" s="175"/>
      <c r="F271" s="176"/>
      <c r="G271" s="177">
        <f>SUMIF(AG272:AG300,"&lt;&gt;NOR",G272:G300)</f>
        <v>0</v>
      </c>
      <c r="H271" s="171"/>
      <c r="I271" s="171">
        <f>SUM(I272:I300)</f>
        <v>15323.57</v>
      </c>
      <c r="J271" s="171"/>
      <c r="K271" s="171">
        <f>SUM(K272:K300)</f>
        <v>19996.34</v>
      </c>
      <c r="L271" s="171"/>
      <c r="M271" s="171">
        <f>SUM(M272:M300)</f>
        <v>0</v>
      </c>
      <c r="N271" s="171"/>
      <c r="O271" s="171">
        <f>SUM(O272:O300)</f>
        <v>0.16</v>
      </c>
      <c r="P271" s="171"/>
      <c r="Q271" s="171">
        <f>SUM(Q272:Q300)</f>
        <v>0</v>
      </c>
      <c r="R271" s="171"/>
      <c r="S271" s="171"/>
      <c r="T271" s="171"/>
      <c r="U271" s="171"/>
      <c r="V271" s="171">
        <f>SUM(V272:V300)</f>
        <v>37.07</v>
      </c>
      <c r="W271" s="171"/>
      <c r="X271" s="171"/>
      <c r="AG271" t="s">
        <v>125</v>
      </c>
    </row>
    <row r="272" spans="1:60" outlineLevel="1" x14ac:dyDescent="0.2">
      <c r="A272" s="178">
        <v>120</v>
      </c>
      <c r="B272" s="179" t="s">
        <v>404</v>
      </c>
      <c r="C272" s="191" t="s">
        <v>405</v>
      </c>
      <c r="D272" s="180" t="s">
        <v>137</v>
      </c>
      <c r="E272" s="181">
        <v>12</v>
      </c>
      <c r="F272" s="182"/>
      <c r="G272" s="183">
        <f>ROUND(E272*F272,2)</f>
        <v>0</v>
      </c>
      <c r="H272" s="166">
        <v>21.81</v>
      </c>
      <c r="I272" s="166">
        <f>ROUND(E272*H272,2)</f>
        <v>261.72000000000003</v>
      </c>
      <c r="J272" s="166">
        <v>35.29</v>
      </c>
      <c r="K272" s="166">
        <f>ROUND(E272*J272,2)</f>
        <v>423.48</v>
      </c>
      <c r="L272" s="166">
        <v>15</v>
      </c>
      <c r="M272" s="166">
        <f>G272*(1+L272/100)</f>
        <v>0</v>
      </c>
      <c r="N272" s="166">
        <v>4.0000000000000003E-5</v>
      </c>
      <c r="O272" s="166">
        <f>ROUND(E272*N272,2)</f>
        <v>0</v>
      </c>
      <c r="P272" s="166">
        <v>0</v>
      </c>
      <c r="Q272" s="166">
        <f>ROUND(E272*P272,2)</f>
        <v>0</v>
      </c>
      <c r="R272" s="166"/>
      <c r="S272" s="166" t="s">
        <v>129</v>
      </c>
      <c r="T272" s="166" t="s">
        <v>129</v>
      </c>
      <c r="U272" s="166">
        <v>7.0000000000000007E-2</v>
      </c>
      <c r="V272" s="166">
        <f>ROUND(E272*U272,2)</f>
        <v>0.84</v>
      </c>
      <c r="W272" s="166"/>
      <c r="X272" s="166" t="s">
        <v>130</v>
      </c>
      <c r="Y272" s="161"/>
      <c r="Z272" s="161"/>
      <c r="AA272" s="161"/>
      <c r="AB272" s="161"/>
      <c r="AC272" s="161"/>
      <c r="AD272" s="161"/>
      <c r="AE272" s="161"/>
      <c r="AF272" s="161"/>
      <c r="AG272" s="161" t="s">
        <v>131</v>
      </c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</row>
    <row r="273" spans="1:60" outlineLevel="1" x14ac:dyDescent="0.2">
      <c r="A273" s="164"/>
      <c r="B273" s="165"/>
      <c r="C273" s="192" t="s">
        <v>671</v>
      </c>
      <c r="D273" s="167"/>
      <c r="E273" s="168">
        <v>12</v>
      </c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1"/>
      <c r="Z273" s="161"/>
      <c r="AA273" s="161"/>
      <c r="AB273" s="161"/>
      <c r="AC273" s="161"/>
      <c r="AD273" s="161"/>
      <c r="AE273" s="161"/>
      <c r="AF273" s="161"/>
      <c r="AG273" s="161" t="s">
        <v>133</v>
      </c>
      <c r="AH273" s="161">
        <v>0</v>
      </c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</row>
    <row r="274" spans="1:60" outlineLevel="1" x14ac:dyDescent="0.2">
      <c r="A274" s="178">
        <v>121</v>
      </c>
      <c r="B274" s="179" t="s">
        <v>449</v>
      </c>
      <c r="C274" s="191" t="s">
        <v>450</v>
      </c>
      <c r="D274" s="180" t="s">
        <v>128</v>
      </c>
      <c r="E274" s="181">
        <v>24.2</v>
      </c>
      <c r="F274" s="182"/>
      <c r="G274" s="183">
        <f>ROUND(E274*F274,2)</f>
        <v>0</v>
      </c>
      <c r="H274" s="166">
        <v>24.89</v>
      </c>
      <c r="I274" s="166">
        <f>ROUND(E274*H274,2)</f>
        <v>602.34</v>
      </c>
      <c r="J274" s="166">
        <v>25.21</v>
      </c>
      <c r="K274" s="166">
        <f>ROUND(E274*J274,2)</f>
        <v>610.08000000000004</v>
      </c>
      <c r="L274" s="166">
        <v>15</v>
      </c>
      <c r="M274" s="166">
        <f>G274*(1+L274/100)</f>
        <v>0</v>
      </c>
      <c r="N274" s="166">
        <v>2.1000000000000001E-4</v>
      </c>
      <c r="O274" s="166">
        <f>ROUND(E274*N274,2)</f>
        <v>0.01</v>
      </c>
      <c r="P274" s="166">
        <v>0</v>
      </c>
      <c r="Q274" s="166">
        <f>ROUND(E274*P274,2)</f>
        <v>0</v>
      </c>
      <c r="R274" s="166"/>
      <c r="S274" s="166" t="s">
        <v>129</v>
      </c>
      <c r="T274" s="166" t="s">
        <v>129</v>
      </c>
      <c r="U274" s="166">
        <v>0.05</v>
      </c>
      <c r="V274" s="166">
        <f>ROUND(E274*U274,2)</f>
        <v>1.21</v>
      </c>
      <c r="W274" s="166"/>
      <c r="X274" s="166" t="s">
        <v>130</v>
      </c>
      <c r="Y274" s="161"/>
      <c r="Z274" s="161"/>
      <c r="AA274" s="161"/>
      <c r="AB274" s="161"/>
      <c r="AC274" s="161"/>
      <c r="AD274" s="161"/>
      <c r="AE274" s="161"/>
      <c r="AF274" s="161"/>
      <c r="AG274" s="161" t="s">
        <v>131</v>
      </c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</row>
    <row r="275" spans="1:60" outlineLevel="1" x14ac:dyDescent="0.2">
      <c r="A275" s="164"/>
      <c r="B275" s="165"/>
      <c r="C275" s="192" t="s">
        <v>672</v>
      </c>
      <c r="D275" s="167"/>
      <c r="E275" s="168">
        <v>18.399999999999999</v>
      </c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1"/>
      <c r="Z275" s="161"/>
      <c r="AA275" s="161"/>
      <c r="AB275" s="161"/>
      <c r="AC275" s="161"/>
      <c r="AD275" s="161"/>
      <c r="AE275" s="161"/>
      <c r="AF275" s="161"/>
      <c r="AG275" s="161" t="s">
        <v>133</v>
      </c>
      <c r="AH275" s="161">
        <v>0</v>
      </c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</row>
    <row r="276" spans="1:60" outlineLevel="1" x14ac:dyDescent="0.2">
      <c r="A276" s="164"/>
      <c r="B276" s="165"/>
      <c r="C276" s="192" t="s">
        <v>604</v>
      </c>
      <c r="D276" s="167"/>
      <c r="E276" s="168">
        <v>3</v>
      </c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1"/>
      <c r="Z276" s="161"/>
      <c r="AA276" s="161"/>
      <c r="AB276" s="161"/>
      <c r="AC276" s="161"/>
      <c r="AD276" s="161"/>
      <c r="AE276" s="161"/>
      <c r="AF276" s="161"/>
      <c r="AG276" s="161" t="s">
        <v>133</v>
      </c>
      <c r="AH276" s="161">
        <v>0</v>
      </c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</row>
    <row r="277" spans="1:60" outlineLevel="1" x14ac:dyDescent="0.2">
      <c r="A277" s="164"/>
      <c r="B277" s="165"/>
      <c r="C277" s="192" t="s">
        <v>451</v>
      </c>
      <c r="D277" s="167"/>
      <c r="E277" s="168">
        <v>2.8</v>
      </c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1"/>
      <c r="Z277" s="161"/>
      <c r="AA277" s="161"/>
      <c r="AB277" s="161"/>
      <c r="AC277" s="161"/>
      <c r="AD277" s="161"/>
      <c r="AE277" s="161"/>
      <c r="AF277" s="161"/>
      <c r="AG277" s="161" t="s">
        <v>133</v>
      </c>
      <c r="AH277" s="161">
        <v>0</v>
      </c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</row>
    <row r="278" spans="1:60" outlineLevel="1" x14ac:dyDescent="0.2">
      <c r="A278" s="178">
        <v>122</v>
      </c>
      <c r="B278" s="179" t="s">
        <v>452</v>
      </c>
      <c r="C278" s="191" t="s">
        <v>453</v>
      </c>
      <c r="D278" s="180" t="s">
        <v>128</v>
      </c>
      <c r="E278" s="181">
        <v>24.2</v>
      </c>
      <c r="F278" s="182"/>
      <c r="G278" s="183">
        <f>ROUND(E278*F278,2)</f>
        <v>0</v>
      </c>
      <c r="H278" s="166">
        <v>0</v>
      </c>
      <c r="I278" s="166">
        <f>ROUND(E278*H278,2)</f>
        <v>0</v>
      </c>
      <c r="J278" s="166">
        <v>49.1</v>
      </c>
      <c r="K278" s="166">
        <f>ROUND(E278*J278,2)</f>
        <v>1188.22</v>
      </c>
      <c r="L278" s="166">
        <v>15</v>
      </c>
      <c r="M278" s="166">
        <f>G278*(1+L278/100)</f>
        <v>0</v>
      </c>
      <c r="N278" s="166">
        <v>0</v>
      </c>
      <c r="O278" s="166">
        <f>ROUND(E278*N278,2)</f>
        <v>0</v>
      </c>
      <c r="P278" s="166">
        <v>0</v>
      </c>
      <c r="Q278" s="166">
        <f>ROUND(E278*P278,2)</f>
        <v>0</v>
      </c>
      <c r="R278" s="166"/>
      <c r="S278" s="166" t="s">
        <v>129</v>
      </c>
      <c r="T278" s="166" t="s">
        <v>182</v>
      </c>
      <c r="U278" s="166">
        <v>0.1</v>
      </c>
      <c r="V278" s="166">
        <f>ROUND(E278*U278,2)</f>
        <v>2.42</v>
      </c>
      <c r="W278" s="166"/>
      <c r="X278" s="166" t="s">
        <v>130</v>
      </c>
      <c r="Y278" s="161"/>
      <c r="Z278" s="161"/>
      <c r="AA278" s="161"/>
      <c r="AB278" s="161"/>
      <c r="AC278" s="161"/>
      <c r="AD278" s="161"/>
      <c r="AE278" s="161"/>
      <c r="AF278" s="161"/>
      <c r="AG278" s="161" t="s">
        <v>131</v>
      </c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</row>
    <row r="279" spans="1:60" outlineLevel="1" x14ac:dyDescent="0.2">
      <c r="A279" s="164"/>
      <c r="B279" s="165"/>
      <c r="C279" s="192" t="s">
        <v>672</v>
      </c>
      <c r="D279" s="167"/>
      <c r="E279" s="168">
        <v>18.399999999999999</v>
      </c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1"/>
      <c r="Z279" s="161"/>
      <c r="AA279" s="161"/>
      <c r="AB279" s="161"/>
      <c r="AC279" s="161"/>
      <c r="AD279" s="161"/>
      <c r="AE279" s="161"/>
      <c r="AF279" s="161"/>
      <c r="AG279" s="161" t="s">
        <v>133</v>
      </c>
      <c r="AH279" s="161">
        <v>0</v>
      </c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</row>
    <row r="280" spans="1:60" outlineLevel="1" x14ac:dyDescent="0.2">
      <c r="A280" s="164"/>
      <c r="B280" s="165"/>
      <c r="C280" s="192" t="s">
        <v>604</v>
      </c>
      <c r="D280" s="167"/>
      <c r="E280" s="168">
        <v>3</v>
      </c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1"/>
      <c r="Z280" s="161"/>
      <c r="AA280" s="161"/>
      <c r="AB280" s="161"/>
      <c r="AC280" s="161"/>
      <c r="AD280" s="161"/>
      <c r="AE280" s="161"/>
      <c r="AF280" s="161"/>
      <c r="AG280" s="161" t="s">
        <v>133</v>
      </c>
      <c r="AH280" s="161">
        <v>0</v>
      </c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</row>
    <row r="281" spans="1:60" outlineLevel="1" x14ac:dyDescent="0.2">
      <c r="A281" s="164"/>
      <c r="B281" s="165"/>
      <c r="C281" s="192" t="s">
        <v>451</v>
      </c>
      <c r="D281" s="167"/>
      <c r="E281" s="168">
        <v>2.8</v>
      </c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1"/>
      <c r="Z281" s="161"/>
      <c r="AA281" s="161"/>
      <c r="AB281" s="161"/>
      <c r="AC281" s="161"/>
      <c r="AD281" s="161"/>
      <c r="AE281" s="161"/>
      <c r="AF281" s="161"/>
      <c r="AG281" s="161" t="s">
        <v>133</v>
      </c>
      <c r="AH281" s="161">
        <v>0</v>
      </c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</row>
    <row r="282" spans="1:60" outlineLevel="1" x14ac:dyDescent="0.2">
      <c r="A282" s="178">
        <v>123</v>
      </c>
      <c r="B282" s="179" t="s">
        <v>454</v>
      </c>
      <c r="C282" s="191" t="s">
        <v>455</v>
      </c>
      <c r="D282" s="180" t="s">
        <v>128</v>
      </c>
      <c r="E282" s="181">
        <v>24.2</v>
      </c>
      <c r="F282" s="182"/>
      <c r="G282" s="183">
        <f>ROUND(E282*F282,2)</f>
        <v>0</v>
      </c>
      <c r="H282" s="166">
        <v>142.66</v>
      </c>
      <c r="I282" s="166">
        <f>ROUND(E282*H282,2)</f>
        <v>3452.37</v>
      </c>
      <c r="J282" s="166">
        <v>653.34</v>
      </c>
      <c r="K282" s="166">
        <f>ROUND(E282*J282,2)</f>
        <v>15810.83</v>
      </c>
      <c r="L282" s="166">
        <v>15</v>
      </c>
      <c r="M282" s="166">
        <f>G282*(1+L282/100)</f>
        <v>0</v>
      </c>
      <c r="N282" s="166">
        <v>5.3499999999999997E-3</v>
      </c>
      <c r="O282" s="166">
        <f>ROUND(E282*N282,2)</f>
        <v>0.13</v>
      </c>
      <c r="P282" s="166">
        <v>0</v>
      </c>
      <c r="Q282" s="166">
        <f>ROUND(E282*P282,2)</f>
        <v>0</v>
      </c>
      <c r="R282" s="166"/>
      <c r="S282" s="166" t="s">
        <v>129</v>
      </c>
      <c r="T282" s="166" t="s">
        <v>129</v>
      </c>
      <c r="U282" s="166">
        <v>1.288</v>
      </c>
      <c r="V282" s="166">
        <f>ROUND(E282*U282,2)</f>
        <v>31.17</v>
      </c>
      <c r="W282" s="166"/>
      <c r="X282" s="166" t="s">
        <v>130</v>
      </c>
      <c r="Y282" s="161"/>
      <c r="Z282" s="161"/>
      <c r="AA282" s="161"/>
      <c r="AB282" s="161"/>
      <c r="AC282" s="161"/>
      <c r="AD282" s="161"/>
      <c r="AE282" s="161"/>
      <c r="AF282" s="161"/>
      <c r="AG282" s="161" t="s">
        <v>131</v>
      </c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</row>
    <row r="283" spans="1:60" outlineLevel="1" x14ac:dyDescent="0.2">
      <c r="A283" s="164"/>
      <c r="B283" s="165"/>
      <c r="C283" s="192" t="s">
        <v>672</v>
      </c>
      <c r="D283" s="167"/>
      <c r="E283" s="168">
        <v>18.399999999999999</v>
      </c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1"/>
      <c r="Z283" s="161"/>
      <c r="AA283" s="161"/>
      <c r="AB283" s="161"/>
      <c r="AC283" s="161"/>
      <c r="AD283" s="161"/>
      <c r="AE283" s="161"/>
      <c r="AF283" s="161"/>
      <c r="AG283" s="161" t="s">
        <v>133</v>
      </c>
      <c r="AH283" s="161">
        <v>0</v>
      </c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</row>
    <row r="284" spans="1:60" outlineLevel="1" x14ac:dyDescent="0.2">
      <c r="A284" s="164"/>
      <c r="B284" s="165"/>
      <c r="C284" s="192" t="s">
        <v>604</v>
      </c>
      <c r="D284" s="167"/>
      <c r="E284" s="168">
        <v>3</v>
      </c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1"/>
      <c r="Z284" s="161"/>
      <c r="AA284" s="161"/>
      <c r="AB284" s="161"/>
      <c r="AC284" s="161"/>
      <c r="AD284" s="161"/>
      <c r="AE284" s="161"/>
      <c r="AF284" s="161"/>
      <c r="AG284" s="161" t="s">
        <v>133</v>
      </c>
      <c r="AH284" s="161">
        <v>0</v>
      </c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</row>
    <row r="285" spans="1:60" outlineLevel="1" x14ac:dyDescent="0.2">
      <c r="A285" s="164"/>
      <c r="B285" s="165"/>
      <c r="C285" s="192" t="s">
        <v>451</v>
      </c>
      <c r="D285" s="167"/>
      <c r="E285" s="168">
        <v>2.8</v>
      </c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1"/>
      <c r="Z285" s="161"/>
      <c r="AA285" s="161"/>
      <c r="AB285" s="161"/>
      <c r="AC285" s="161"/>
      <c r="AD285" s="161"/>
      <c r="AE285" s="161"/>
      <c r="AF285" s="161"/>
      <c r="AG285" s="161" t="s">
        <v>133</v>
      </c>
      <c r="AH285" s="161">
        <v>0</v>
      </c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</row>
    <row r="286" spans="1:60" outlineLevel="1" x14ac:dyDescent="0.2">
      <c r="A286" s="178">
        <v>124</v>
      </c>
      <c r="B286" s="179" t="s">
        <v>456</v>
      </c>
      <c r="C286" s="191" t="s">
        <v>457</v>
      </c>
      <c r="D286" s="180" t="s">
        <v>128</v>
      </c>
      <c r="E286" s="181">
        <v>24.2</v>
      </c>
      <c r="F286" s="182"/>
      <c r="G286" s="183">
        <f>ROUND(E286*F286,2)</f>
        <v>0</v>
      </c>
      <c r="H286" s="166">
        <v>9.1999999999999993</v>
      </c>
      <c r="I286" s="166">
        <f>ROUND(E286*H286,2)</f>
        <v>222.64</v>
      </c>
      <c r="J286" s="166">
        <v>0</v>
      </c>
      <c r="K286" s="166">
        <f>ROUND(E286*J286,2)</f>
        <v>0</v>
      </c>
      <c r="L286" s="166">
        <v>15</v>
      </c>
      <c r="M286" s="166">
        <f>G286*(1+L286/100)</f>
        <v>0</v>
      </c>
      <c r="N286" s="166">
        <v>8.9999999999999998E-4</v>
      </c>
      <c r="O286" s="166">
        <f>ROUND(E286*N286,2)</f>
        <v>0.02</v>
      </c>
      <c r="P286" s="166">
        <v>0</v>
      </c>
      <c r="Q286" s="166">
        <f>ROUND(E286*P286,2)</f>
        <v>0</v>
      </c>
      <c r="R286" s="166"/>
      <c r="S286" s="166" t="s">
        <v>129</v>
      </c>
      <c r="T286" s="166" t="s">
        <v>129</v>
      </c>
      <c r="U286" s="166">
        <v>0</v>
      </c>
      <c r="V286" s="166">
        <f>ROUND(E286*U286,2)</f>
        <v>0</v>
      </c>
      <c r="W286" s="166"/>
      <c r="X286" s="166" t="s">
        <v>130</v>
      </c>
      <c r="Y286" s="161"/>
      <c r="Z286" s="161"/>
      <c r="AA286" s="161"/>
      <c r="AB286" s="161"/>
      <c r="AC286" s="161"/>
      <c r="AD286" s="161"/>
      <c r="AE286" s="161"/>
      <c r="AF286" s="161"/>
      <c r="AG286" s="161" t="s">
        <v>131</v>
      </c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</row>
    <row r="287" spans="1:60" outlineLevel="1" x14ac:dyDescent="0.2">
      <c r="A287" s="164"/>
      <c r="B287" s="165"/>
      <c r="C287" s="192" t="s">
        <v>672</v>
      </c>
      <c r="D287" s="167"/>
      <c r="E287" s="168">
        <v>18.399999999999999</v>
      </c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1"/>
      <c r="Z287" s="161"/>
      <c r="AA287" s="161"/>
      <c r="AB287" s="161"/>
      <c r="AC287" s="161"/>
      <c r="AD287" s="161"/>
      <c r="AE287" s="161"/>
      <c r="AF287" s="161"/>
      <c r="AG287" s="161" t="s">
        <v>133</v>
      </c>
      <c r="AH287" s="161">
        <v>0</v>
      </c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</row>
    <row r="288" spans="1:60" outlineLevel="1" x14ac:dyDescent="0.2">
      <c r="A288" s="164"/>
      <c r="B288" s="165"/>
      <c r="C288" s="192" t="s">
        <v>604</v>
      </c>
      <c r="D288" s="167"/>
      <c r="E288" s="168">
        <v>3</v>
      </c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1"/>
      <c r="Z288" s="161"/>
      <c r="AA288" s="161"/>
      <c r="AB288" s="161"/>
      <c r="AC288" s="161"/>
      <c r="AD288" s="161"/>
      <c r="AE288" s="161"/>
      <c r="AF288" s="161"/>
      <c r="AG288" s="161" t="s">
        <v>133</v>
      </c>
      <c r="AH288" s="161">
        <v>0</v>
      </c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</row>
    <row r="289" spans="1:60" outlineLevel="1" x14ac:dyDescent="0.2">
      <c r="A289" s="164"/>
      <c r="B289" s="165"/>
      <c r="C289" s="192" t="s">
        <v>451</v>
      </c>
      <c r="D289" s="167"/>
      <c r="E289" s="168">
        <v>2.8</v>
      </c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1"/>
      <c r="Z289" s="161"/>
      <c r="AA289" s="161"/>
      <c r="AB289" s="161"/>
      <c r="AC289" s="161"/>
      <c r="AD289" s="161"/>
      <c r="AE289" s="161"/>
      <c r="AF289" s="161"/>
      <c r="AG289" s="161" t="s">
        <v>133</v>
      </c>
      <c r="AH289" s="161">
        <v>0</v>
      </c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</row>
    <row r="290" spans="1:60" ht="22.5" outlineLevel="1" x14ac:dyDescent="0.2">
      <c r="A290" s="178">
        <v>125</v>
      </c>
      <c r="B290" s="179" t="s">
        <v>458</v>
      </c>
      <c r="C290" s="191" t="s">
        <v>459</v>
      </c>
      <c r="D290" s="180" t="s">
        <v>137</v>
      </c>
      <c r="E290" s="181">
        <v>11.9</v>
      </c>
      <c r="F290" s="182"/>
      <c r="G290" s="183">
        <f>ROUND(E290*F290,2)</f>
        <v>0</v>
      </c>
      <c r="H290" s="166">
        <v>0</v>
      </c>
      <c r="I290" s="166">
        <f>ROUND(E290*H290,2)</f>
        <v>0</v>
      </c>
      <c r="J290" s="166">
        <v>60.5</v>
      </c>
      <c r="K290" s="166">
        <f>ROUND(E290*J290,2)</f>
        <v>719.95</v>
      </c>
      <c r="L290" s="166">
        <v>15</v>
      </c>
      <c r="M290" s="166">
        <f>G290*(1+L290/100)</f>
        <v>0</v>
      </c>
      <c r="N290" s="166">
        <v>0</v>
      </c>
      <c r="O290" s="166">
        <f>ROUND(E290*N290,2)</f>
        <v>0</v>
      </c>
      <c r="P290" s="166">
        <v>0</v>
      </c>
      <c r="Q290" s="166">
        <f>ROUND(E290*P290,2)</f>
        <v>0</v>
      </c>
      <c r="R290" s="166"/>
      <c r="S290" s="166" t="s">
        <v>129</v>
      </c>
      <c r="T290" s="166" t="s">
        <v>129</v>
      </c>
      <c r="U290" s="166">
        <v>0.12</v>
      </c>
      <c r="V290" s="166">
        <f>ROUND(E290*U290,2)</f>
        <v>1.43</v>
      </c>
      <c r="W290" s="166"/>
      <c r="X290" s="166" t="s">
        <v>130</v>
      </c>
      <c r="Y290" s="161"/>
      <c r="Z290" s="161"/>
      <c r="AA290" s="161"/>
      <c r="AB290" s="161"/>
      <c r="AC290" s="161"/>
      <c r="AD290" s="161"/>
      <c r="AE290" s="161"/>
      <c r="AF290" s="161"/>
      <c r="AG290" s="161" t="s">
        <v>131</v>
      </c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</row>
    <row r="291" spans="1:60" outlineLevel="1" x14ac:dyDescent="0.2">
      <c r="A291" s="164"/>
      <c r="B291" s="165"/>
      <c r="C291" s="192" t="s">
        <v>673</v>
      </c>
      <c r="D291" s="167"/>
      <c r="E291" s="168">
        <v>11.9</v>
      </c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1"/>
      <c r="Z291" s="161"/>
      <c r="AA291" s="161"/>
      <c r="AB291" s="161"/>
      <c r="AC291" s="161"/>
      <c r="AD291" s="161"/>
      <c r="AE291" s="161"/>
      <c r="AF291" s="161"/>
      <c r="AG291" s="161" t="s">
        <v>133</v>
      </c>
      <c r="AH291" s="161">
        <v>0</v>
      </c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</row>
    <row r="292" spans="1:60" ht="22.5" outlineLevel="1" x14ac:dyDescent="0.2">
      <c r="A292" s="178">
        <v>126</v>
      </c>
      <c r="B292" s="179" t="s">
        <v>462</v>
      </c>
      <c r="C292" s="191" t="s">
        <v>463</v>
      </c>
      <c r="D292" s="180" t="s">
        <v>128</v>
      </c>
      <c r="E292" s="181">
        <v>27.83</v>
      </c>
      <c r="F292" s="182"/>
      <c r="G292" s="183">
        <f>ROUND(E292*F292,2)</f>
        <v>0</v>
      </c>
      <c r="H292" s="166">
        <v>350</v>
      </c>
      <c r="I292" s="166">
        <f>ROUND(E292*H292,2)</f>
        <v>9740.5</v>
      </c>
      <c r="J292" s="166">
        <v>0</v>
      </c>
      <c r="K292" s="166">
        <f>ROUND(E292*J292,2)</f>
        <v>0</v>
      </c>
      <c r="L292" s="166">
        <v>15</v>
      </c>
      <c r="M292" s="166">
        <f>G292*(1+L292/100)</f>
        <v>0</v>
      </c>
      <c r="N292" s="166">
        <v>0</v>
      </c>
      <c r="O292" s="166">
        <f>ROUND(E292*N292,2)</f>
        <v>0</v>
      </c>
      <c r="P292" s="166">
        <v>0</v>
      </c>
      <c r="Q292" s="166">
        <f>ROUND(E292*P292,2)</f>
        <v>0</v>
      </c>
      <c r="R292" s="166"/>
      <c r="S292" s="166" t="s">
        <v>194</v>
      </c>
      <c r="T292" s="166" t="s">
        <v>145</v>
      </c>
      <c r="U292" s="166">
        <v>0</v>
      </c>
      <c r="V292" s="166">
        <f>ROUND(E292*U292,2)</f>
        <v>0</v>
      </c>
      <c r="W292" s="166"/>
      <c r="X292" s="166" t="s">
        <v>197</v>
      </c>
      <c r="Y292" s="161"/>
      <c r="Z292" s="161"/>
      <c r="AA292" s="161"/>
      <c r="AB292" s="161"/>
      <c r="AC292" s="161"/>
      <c r="AD292" s="161"/>
      <c r="AE292" s="161"/>
      <c r="AF292" s="161"/>
      <c r="AG292" s="161" t="s">
        <v>333</v>
      </c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</row>
    <row r="293" spans="1:60" outlineLevel="1" x14ac:dyDescent="0.2">
      <c r="A293" s="164"/>
      <c r="B293" s="165"/>
      <c r="C293" s="194" t="s">
        <v>437</v>
      </c>
      <c r="D293" s="169"/>
      <c r="E293" s="170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1"/>
      <c r="Z293" s="161"/>
      <c r="AA293" s="161"/>
      <c r="AB293" s="161"/>
      <c r="AC293" s="161"/>
      <c r="AD293" s="161"/>
      <c r="AE293" s="161"/>
      <c r="AF293" s="161"/>
      <c r="AG293" s="161" t="s">
        <v>133</v>
      </c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</row>
    <row r="294" spans="1:60" outlineLevel="1" x14ac:dyDescent="0.2">
      <c r="A294" s="164"/>
      <c r="B294" s="165"/>
      <c r="C294" s="195" t="s">
        <v>674</v>
      </c>
      <c r="D294" s="169"/>
      <c r="E294" s="170">
        <v>18.399999999999999</v>
      </c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1"/>
      <c r="Z294" s="161"/>
      <c r="AA294" s="161"/>
      <c r="AB294" s="161"/>
      <c r="AC294" s="161"/>
      <c r="AD294" s="161"/>
      <c r="AE294" s="161"/>
      <c r="AF294" s="161"/>
      <c r="AG294" s="161" t="s">
        <v>133</v>
      </c>
      <c r="AH294" s="161">
        <v>2</v>
      </c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</row>
    <row r="295" spans="1:60" outlineLevel="1" x14ac:dyDescent="0.2">
      <c r="A295" s="164"/>
      <c r="B295" s="165"/>
      <c r="C295" s="195" t="s">
        <v>675</v>
      </c>
      <c r="D295" s="169"/>
      <c r="E295" s="170">
        <v>3</v>
      </c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1"/>
      <c r="Z295" s="161"/>
      <c r="AA295" s="161"/>
      <c r="AB295" s="161"/>
      <c r="AC295" s="161"/>
      <c r="AD295" s="161"/>
      <c r="AE295" s="161"/>
      <c r="AF295" s="161"/>
      <c r="AG295" s="161" t="s">
        <v>133</v>
      </c>
      <c r="AH295" s="161">
        <v>2</v>
      </c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</row>
    <row r="296" spans="1:60" outlineLevel="1" x14ac:dyDescent="0.2">
      <c r="A296" s="164"/>
      <c r="B296" s="165"/>
      <c r="C296" s="195" t="s">
        <v>465</v>
      </c>
      <c r="D296" s="169"/>
      <c r="E296" s="170">
        <v>2.8</v>
      </c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1"/>
      <c r="Z296" s="161"/>
      <c r="AA296" s="161"/>
      <c r="AB296" s="161"/>
      <c r="AC296" s="161"/>
      <c r="AD296" s="161"/>
      <c r="AE296" s="161"/>
      <c r="AF296" s="161"/>
      <c r="AG296" s="161" t="s">
        <v>133</v>
      </c>
      <c r="AH296" s="161">
        <v>2</v>
      </c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</row>
    <row r="297" spans="1:60" outlineLevel="1" x14ac:dyDescent="0.2">
      <c r="A297" s="164"/>
      <c r="B297" s="165"/>
      <c r="C297" s="194" t="s">
        <v>442</v>
      </c>
      <c r="D297" s="169"/>
      <c r="E297" s="170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1"/>
      <c r="Z297" s="161"/>
      <c r="AA297" s="161"/>
      <c r="AB297" s="161"/>
      <c r="AC297" s="161"/>
      <c r="AD297" s="161"/>
      <c r="AE297" s="161"/>
      <c r="AF297" s="161"/>
      <c r="AG297" s="161" t="s">
        <v>133</v>
      </c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</row>
    <row r="298" spans="1:60" outlineLevel="1" x14ac:dyDescent="0.2">
      <c r="A298" s="164"/>
      <c r="B298" s="165"/>
      <c r="C298" s="192" t="s">
        <v>676</v>
      </c>
      <c r="D298" s="167"/>
      <c r="E298" s="168">
        <v>27.83</v>
      </c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1"/>
      <c r="Z298" s="161"/>
      <c r="AA298" s="161"/>
      <c r="AB298" s="161"/>
      <c r="AC298" s="161"/>
      <c r="AD298" s="161"/>
      <c r="AE298" s="161"/>
      <c r="AF298" s="161"/>
      <c r="AG298" s="161" t="s">
        <v>133</v>
      </c>
      <c r="AH298" s="161">
        <v>0</v>
      </c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</row>
    <row r="299" spans="1:60" outlineLevel="1" x14ac:dyDescent="0.2">
      <c r="A299" s="184">
        <v>127</v>
      </c>
      <c r="B299" s="185" t="s">
        <v>467</v>
      </c>
      <c r="C299" s="193" t="s">
        <v>468</v>
      </c>
      <c r="D299" s="186" t="s">
        <v>137</v>
      </c>
      <c r="E299" s="187">
        <v>12</v>
      </c>
      <c r="F299" s="188"/>
      <c r="G299" s="189">
        <f>ROUND(E299*F299,2)</f>
        <v>0</v>
      </c>
      <c r="H299" s="166">
        <v>87</v>
      </c>
      <c r="I299" s="166">
        <f>ROUND(E299*H299,2)</f>
        <v>1044</v>
      </c>
      <c r="J299" s="166">
        <v>0</v>
      </c>
      <c r="K299" s="166">
        <f>ROUND(E299*J299,2)</f>
        <v>0</v>
      </c>
      <c r="L299" s="166">
        <v>15</v>
      </c>
      <c r="M299" s="166">
        <f>G299*(1+L299/100)</f>
        <v>0</v>
      </c>
      <c r="N299" s="166">
        <v>2.2000000000000001E-4</v>
      </c>
      <c r="O299" s="166">
        <f>ROUND(E299*N299,2)</f>
        <v>0</v>
      </c>
      <c r="P299" s="166">
        <v>0</v>
      </c>
      <c r="Q299" s="166">
        <f>ROUND(E299*P299,2)</f>
        <v>0</v>
      </c>
      <c r="R299" s="166"/>
      <c r="S299" s="166" t="s">
        <v>194</v>
      </c>
      <c r="T299" s="166" t="s">
        <v>145</v>
      </c>
      <c r="U299" s="166">
        <v>0</v>
      </c>
      <c r="V299" s="166">
        <f>ROUND(E299*U299,2)</f>
        <v>0</v>
      </c>
      <c r="W299" s="166"/>
      <c r="X299" s="166" t="s">
        <v>197</v>
      </c>
      <c r="Y299" s="161"/>
      <c r="Z299" s="161"/>
      <c r="AA299" s="161"/>
      <c r="AB299" s="161"/>
      <c r="AC299" s="161"/>
      <c r="AD299" s="161"/>
      <c r="AE299" s="161"/>
      <c r="AF299" s="161"/>
      <c r="AG299" s="161" t="s">
        <v>333</v>
      </c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</row>
    <row r="300" spans="1:60" outlineLevel="1" x14ac:dyDescent="0.2">
      <c r="A300" s="184">
        <v>128</v>
      </c>
      <c r="B300" s="185" t="s">
        <v>470</v>
      </c>
      <c r="C300" s="193" t="s">
        <v>471</v>
      </c>
      <c r="D300" s="186" t="s">
        <v>0</v>
      </c>
      <c r="E300" s="187">
        <v>340.76130000000001</v>
      </c>
      <c r="F300" s="188"/>
      <c r="G300" s="189">
        <f>ROUND(E300*F300,2)</f>
        <v>0</v>
      </c>
      <c r="H300" s="166">
        <v>0</v>
      </c>
      <c r="I300" s="166">
        <f>ROUND(E300*H300,2)</f>
        <v>0</v>
      </c>
      <c r="J300" s="166">
        <v>3.65</v>
      </c>
      <c r="K300" s="166">
        <f>ROUND(E300*J300,2)</f>
        <v>1243.78</v>
      </c>
      <c r="L300" s="166">
        <v>15</v>
      </c>
      <c r="M300" s="166">
        <f>G300*(1+L300/100)</f>
        <v>0</v>
      </c>
      <c r="N300" s="166">
        <v>0</v>
      </c>
      <c r="O300" s="166">
        <f>ROUND(E300*N300,2)</f>
        <v>0</v>
      </c>
      <c r="P300" s="166">
        <v>0</v>
      </c>
      <c r="Q300" s="166">
        <f>ROUND(E300*P300,2)</f>
        <v>0</v>
      </c>
      <c r="R300" s="166"/>
      <c r="S300" s="166" t="s">
        <v>129</v>
      </c>
      <c r="T300" s="166" t="s">
        <v>182</v>
      </c>
      <c r="U300" s="166">
        <v>0</v>
      </c>
      <c r="V300" s="166">
        <f>ROUND(E300*U300,2)</f>
        <v>0</v>
      </c>
      <c r="W300" s="166"/>
      <c r="X300" s="166" t="s">
        <v>238</v>
      </c>
      <c r="Y300" s="161"/>
      <c r="Z300" s="161"/>
      <c r="AA300" s="161"/>
      <c r="AB300" s="161"/>
      <c r="AC300" s="161"/>
      <c r="AD300" s="161"/>
      <c r="AE300" s="161"/>
      <c r="AF300" s="161"/>
      <c r="AG300" s="161" t="s">
        <v>239</v>
      </c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</row>
    <row r="301" spans="1:60" x14ac:dyDescent="0.2">
      <c r="A301" s="172" t="s">
        <v>124</v>
      </c>
      <c r="B301" s="173" t="s">
        <v>86</v>
      </c>
      <c r="C301" s="190" t="s">
        <v>87</v>
      </c>
      <c r="D301" s="174"/>
      <c r="E301" s="175"/>
      <c r="F301" s="176"/>
      <c r="G301" s="177">
        <f>SUMIF(AG302:AG311,"&lt;&gt;NOR",G302:G311)</f>
        <v>0</v>
      </c>
      <c r="H301" s="171"/>
      <c r="I301" s="171">
        <f>SUM(I302:I311)</f>
        <v>1228.49</v>
      </c>
      <c r="J301" s="171"/>
      <c r="K301" s="171">
        <f>SUM(K302:K311)</f>
        <v>5652.18</v>
      </c>
      <c r="L301" s="171"/>
      <c r="M301" s="171">
        <f>SUM(M302:M311)</f>
        <v>0</v>
      </c>
      <c r="N301" s="171"/>
      <c r="O301" s="171">
        <f>SUM(O302:O311)</f>
        <v>0</v>
      </c>
      <c r="P301" s="171"/>
      <c r="Q301" s="171">
        <f>SUM(Q302:Q311)</f>
        <v>0</v>
      </c>
      <c r="R301" s="171"/>
      <c r="S301" s="171"/>
      <c r="T301" s="171"/>
      <c r="U301" s="171"/>
      <c r="V301" s="171">
        <f>SUM(V302:V311)</f>
        <v>12.86</v>
      </c>
      <c r="W301" s="171"/>
      <c r="X301" s="171"/>
      <c r="AG301" t="s">
        <v>125</v>
      </c>
    </row>
    <row r="302" spans="1:60" outlineLevel="1" x14ac:dyDescent="0.2">
      <c r="A302" s="178">
        <v>129</v>
      </c>
      <c r="B302" s="179" t="s">
        <v>472</v>
      </c>
      <c r="C302" s="191" t="s">
        <v>473</v>
      </c>
      <c r="D302" s="180" t="s">
        <v>128</v>
      </c>
      <c r="E302" s="181">
        <v>3.84</v>
      </c>
      <c r="F302" s="182"/>
      <c r="G302" s="183">
        <f>ROUND(E302*F302,2)</f>
        <v>0</v>
      </c>
      <c r="H302" s="166">
        <v>70.86</v>
      </c>
      <c r="I302" s="166">
        <f>ROUND(E302*H302,2)</f>
        <v>272.10000000000002</v>
      </c>
      <c r="J302" s="166">
        <v>67.64</v>
      </c>
      <c r="K302" s="166">
        <f>ROUND(E302*J302,2)</f>
        <v>259.74</v>
      </c>
      <c r="L302" s="166">
        <v>15</v>
      </c>
      <c r="M302" s="166">
        <f>G302*(1+L302/100)</f>
        <v>0</v>
      </c>
      <c r="N302" s="166">
        <v>3.6999999999999999E-4</v>
      </c>
      <c r="O302" s="166">
        <f>ROUND(E302*N302,2)</f>
        <v>0</v>
      </c>
      <c r="P302" s="166">
        <v>0</v>
      </c>
      <c r="Q302" s="166">
        <f>ROUND(E302*P302,2)</f>
        <v>0</v>
      </c>
      <c r="R302" s="166"/>
      <c r="S302" s="166" t="s">
        <v>129</v>
      </c>
      <c r="T302" s="166" t="s">
        <v>182</v>
      </c>
      <c r="U302" s="166">
        <v>0.13900000000000001</v>
      </c>
      <c r="V302" s="166">
        <f>ROUND(E302*U302,2)</f>
        <v>0.53</v>
      </c>
      <c r="W302" s="166"/>
      <c r="X302" s="166" t="s">
        <v>130</v>
      </c>
      <c r="Y302" s="161"/>
      <c r="Z302" s="161"/>
      <c r="AA302" s="161"/>
      <c r="AB302" s="161"/>
      <c r="AC302" s="161"/>
      <c r="AD302" s="161"/>
      <c r="AE302" s="161"/>
      <c r="AF302" s="161"/>
      <c r="AG302" s="161" t="s">
        <v>131</v>
      </c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</row>
    <row r="303" spans="1:60" outlineLevel="1" x14ac:dyDescent="0.2">
      <c r="A303" s="164"/>
      <c r="B303" s="165"/>
      <c r="C303" s="192" t="s">
        <v>677</v>
      </c>
      <c r="D303" s="167"/>
      <c r="E303" s="168">
        <v>3.84</v>
      </c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1"/>
      <c r="Z303" s="161"/>
      <c r="AA303" s="161"/>
      <c r="AB303" s="161"/>
      <c r="AC303" s="161"/>
      <c r="AD303" s="161"/>
      <c r="AE303" s="161"/>
      <c r="AF303" s="161"/>
      <c r="AG303" s="161" t="s">
        <v>133</v>
      </c>
      <c r="AH303" s="161">
        <v>0</v>
      </c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</row>
    <row r="304" spans="1:60" outlineLevel="1" x14ac:dyDescent="0.2">
      <c r="A304" s="184">
        <v>130</v>
      </c>
      <c r="B304" s="185" t="s">
        <v>476</v>
      </c>
      <c r="C304" s="193" t="s">
        <v>477</v>
      </c>
      <c r="D304" s="186" t="s">
        <v>137</v>
      </c>
      <c r="E304" s="187">
        <v>24</v>
      </c>
      <c r="F304" s="188"/>
      <c r="G304" s="189">
        <f>ROUND(E304*F304,2)</f>
        <v>0</v>
      </c>
      <c r="H304" s="166">
        <v>16.11</v>
      </c>
      <c r="I304" s="166">
        <f>ROUND(E304*H304,2)</f>
        <v>386.64</v>
      </c>
      <c r="J304" s="166">
        <v>58.49</v>
      </c>
      <c r="K304" s="166">
        <f>ROUND(E304*J304,2)</f>
        <v>1403.76</v>
      </c>
      <c r="L304" s="166">
        <v>15</v>
      </c>
      <c r="M304" s="166">
        <f>G304*(1+L304/100)</f>
        <v>0</v>
      </c>
      <c r="N304" s="166">
        <v>9.0000000000000006E-5</v>
      </c>
      <c r="O304" s="166">
        <f>ROUND(E304*N304,2)</f>
        <v>0</v>
      </c>
      <c r="P304" s="166">
        <v>0</v>
      </c>
      <c r="Q304" s="166">
        <f>ROUND(E304*P304,2)</f>
        <v>0</v>
      </c>
      <c r="R304" s="166"/>
      <c r="S304" s="166" t="s">
        <v>129</v>
      </c>
      <c r="T304" s="166" t="s">
        <v>129</v>
      </c>
      <c r="U304" s="166">
        <v>0.11600000000000001</v>
      </c>
      <c r="V304" s="166">
        <f>ROUND(E304*U304,2)</f>
        <v>2.78</v>
      </c>
      <c r="W304" s="166"/>
      <c r="X304" s="166" t="s">
        <v>130</v>
      </c>
      <c r="Y304" s="161"/>
      <c r="Z304" s="161"/>
      <c r="AA304" s="161"/>
      <c r="AB304" s="161"/>
      <c r="AC304" s="161"/>
      <c r="AD304" s="161"/>
      <c r="AE304" s="161"/>
      <c r="AF304" s="161"/>
      <c r="AG304" s="161" t="s">
        <v>131</v>
      </c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</row>
    <row r="305" spans="1:60" outlineLevel="1" x14ac:dyDescent="0.2">
      <c r="A305" s="178">
        <v>131</v>
      </c>
      <c r="B305" s="179" t="s">
        <v>479</v>
      </c>
      <c r="C305" s="191" t="s">
        <v>480</v>
      </c>
      <c r="D305" s="180" t="s">
        <v>128</v>
      </c>
      <c r="E305" s="181">
        <v>48.43</v>
      </c>
      <c r="F305" s="182"/>
      <c r="G305" s="183">
        <f>ROUND(E305*F305,2)</f>
        <v>0</v>
      </c>
      <c r="H305" s="166">
        <v>5.61</v>
      </c>
      <c r="I305" s="166">
        <f>ROUND(E305*H305,2)</f>
        <v>271.69</v>
      </c>
      <c r="J305" s="166">
        <v>57.09</v>
      </c>
      <c r="K305" s="166">
        <f>ROUND(E305*J305,2)</f>
        <v>2764.87</v>
      </c>
      <c r="L305" s="166">
        <v>15</v>
      </c>
      <c r="M305" s="166">
        <f>G305*(1+L305/100)</f>
        <v>0</v>
      </c>
      <c r="N305" s="166">
        <v>6.9999999999999994E-5</v>
      </c>
      <c r="O305" s="166">
        <f>ROUND(E305*N305,2)</f>
        <v>0</v>
      </c>
      <c r="P305" s="166">
        <v>0</v>
      </c>
      <c r="Q305" s="166">
        <f>ROUND(E305*P305,2)</f>
        <v>0</v>
      </c>
      <c r="R305" s="166"/>
      <c r="S305" s="166" t="s">
        <v>129</v>
      </c>
      <c r="T305" s="166" t="s">
        <v>129</v>
      </c>
      <c r="U305" s="166">
        <v>0.14399999999999999</v>
      </c>
      <c r="V305" s="166">
        <f>ROUND(E305*U305,2)</f>
        <v>6.97</v>
      </c>
      <c r="W305" s="166"/>
      <c r="X305" s="166" t="s">
        <v>130</v>
      </c>
      <c r="Y305" s="161"/>
      <c r="Z305" s="161"/>
      <c r="AA305" s="161"/>
      <c r="AB305" s="161"/>
      <c r="AC305" s="161"/>
      <c r="AD305" s="161"/>
      <c r="AE305" s="161"/>
      <c r="AF305" s="161"/>
      <c r="AG305" s="161" t="s">
        <v>131</v>
      </c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spans="1:60" outlineLevel="1" x14ac:dyDescent="0.2">
      <c r="A306" s="164"/>
      <c r="B306" s="165"/>
      <c r="C306" s="192" t="s">
        <v>630</v>
      </c>
      <c r="D306" s="167"/>
      <c r="E306" s="168">
        <v>5.6</v>
      </c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1"/>
      <c r="Z306" s="161"/>
      <c r="AA306" s="161"/>
      <c r="AB306" s="161"/>
      <c r="AC306" s="161"/>
      <c r="AD306" s="161"/>
      <c r="AE306" s="161"/>
      <c r="AF306" s="161"/>
      <c r="AG306" s="161" t="s">
        <v>133</v>
      </c>
      <c r="AH306" s="161">
        <v>0</v>
      </c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</row>
    <row r="307" spans="1:60" outlineLevel="1" x14ac:dyDescent="0.2">
      <c r="A307" s="164"/>
      <c r="B307" s="165"/>
      <c r="C307" s="192" t="s">
        <v>609</v>
      </c>
      <c r="D307" s="167"/>
      <c r="E307" s="168">
        <v>8.91</v>
      </c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1"/>
      <c r="Z307" s="161"/>
      <c r="AA307" s="161"/>
      <c r="AB307" s="161"/>
      <c r="AC307" s="161"/>
      <c r="AD307" s="161"/>
      <c r="AE307" s="161"/>
      <c r="AF307" s="161"/>
      <c r="AG307" s="161" t="s">
        <v>133</v>
      </c>
      <c r="AH307" s="161">
        <v>0</v>
      </c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</row>
    <row r="308" spans="1:60" outlineLevel="1" x14ac:dyDescent="0.2">
      <c r="A308" s="164"/>
      <c r="B308" s="165"/>
      <c r="C308" s="192" t="s">
        <v>611</v>
      </c>
      <c r="D308" s="167"/>
      <c r="E308" s="168">
        <v>13.92</v>
      </c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1"/>
      <c r="Z308" s="161"/>
      <c r="AA308" s="161"/>
      <c r="AB308" s="161"/>
      <c r="AC308" s="161"/>
      <c r="AD308" s="161"/>
      <c r="AE308" s="161"/>
      <c r="AF308" s="161"/>
      <c r="AG308" s="161" t="s">
        <v>133</v>
      </c>
      <c r="AH308" s="161">
        <v>0</v>
      </c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</row>
    <row r="309" spans="1:60" outlineLevel="1" x14ac:dyDescent="0.2">
      <c r="A309" s="164"/>
      <c r="B309" s="165"/>
      <c r="C309" s="192" t="s">
        <v>658</v>
      </c>
      <c r="D309" s="167"/>
      <c r="E309" s="168">
        <v>20</v>
      </c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1"/>
      <c r="Z309" s="161"/>
      <c r="AA309" s="161"/>
      <c r="AB309" s="161"/>
      <c r="AC309" s="161"/>
      <c r="AD309" s="161"/>
      <c r="AE309" s="161"/>
      <c r="AF309" s="161"/>
      <c r="AG309" s="161" t="s">
        <v>133</v>
      </c>
      <c r="AH309" s="161">
        <v>0</v>
      </c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</row>
    <row r="310" spans="1:60" outlineLevel="1" x14ac:dyDescent="0.2">
      <c r="A310" s="178">
        <v>132</v>
      </c>
      <c r="B310" s="179" t="s">
        <v>481</v>
      </c>
      <c r="C310" s="191" t="s">
        <v>482</v>
      </c>
      <c r="D310" s="180" t="s">
        <v>128</v>
      </c>
      <c r="E310" s="181">
        <v>6.25</v>
      </c>
      <c r="F310" s="182"/>
      <c r="G310" s="183">
        <f>ROUND(E310*F310,2)</f>
        <v>0</v>
      </c>
      <c r="H310" s="166">
        <v>47.69</v>
      </c>
      <c r="I310" s="166">
        <f>ROUND(E310*H310,2)</f>
        <v>298.06</v>
      </c>
      <c r="J310" s="166">
        <v>195.81</v>
      </c>
      <c r="K310" s="166">
        <f>ROUND(E310*J310,2)</f>
        <v>1223.81</v>
      </c>
      <c r="L310" s="166">
        <v>15</v>
      </c>
      <c r="M310" s="166">
        <f>G310*(1+L310/100)</f>
        <v>0</v>
      </c>
      <c r="N310" s="166">
        <v>3.6000000000000002E-4</v>
      </c>
      <c r="O310" s="166">
        <f>ROUND(E310*N310,2)</f>
        <v>0</v>
      </c>
      <c r="P310" s="166">
        <v>0</v>
      </c>
      <c r="Q310" s="166">
        <f>ROUND(E310*P310,2)</f>
        <v>0</v>
      </c>
      <c r="R310" s="166"/>
      <c r="S310" s="166" t="s">
        <v>194</v>
      </c>
      <c r="T310" s="166" t="s">
        <v>145</v>
      </c>
      <c r="U310" s="166">
        <v>0.41299999999999998</v>
      </c>
      <c r="V310" s="166">
        <f>ROUND(E310*U310,2)</f>
        <v>2.58</v>
      </c>
      <c r="W310" s="166"/>
      <c r="X310" s="166" t="s">
        <v>130</v>
      </c>
      <c r="Y310" s="161"/>
      <c r="Z310" s="161"/>
      <c r="AA310" s="161"/>
      <c r="AB310" s="161"/>
      <c r="AC310" s="161"/>
      <c r="AD310" s="161"/>
      <c r="AE310" s="161"/>
      <c r="AF310" s="161"/>
      <c r="AG310" s="161" t="s">
        <v>131</v>
      </c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</row>
    <row r="311" spans="1:60" outlineLevel="1" x14ac:dyDescent="0.2">
      <c r="A311" s="164"/>
      <c r="B311" s="165"/>
      <c r="C311" s="192" t="s">
        <v>678</v>
      </c>
      <c r="D311" s="167"/>
      <c r="E311" s="168">
        <v>6.25</v>
      </c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1"/>
      <c r="Z311" s="161"/>
      <c r="AA311" s="161"/>
      <c r="AB311" s="161"/>
      <c r="AC311" s="161"/>
      <c r="AD311" s="161"/>
      <c r="AE311" s="161"/>
      <c r="AF311" s="161"/>
      <c r="AG311" s="161" t="s">
        <v>133</v>
      </c>
      <c r="AH311" s="161">
        <v>0</v>
      </c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</row>
    <row r="312" spans="1:60" x14ac:dyDescent="0.2">
      <c r="A312" s="172" t="s">
        <v>124</v>
      </c>
      <c r="B312" s="173" t="s">
        <v>88</v>
      </c>
      <c r="C312" s="190" t="s">
        <v>89</v>
      </c>
      <c r="D312" s="174"/>
      <c r="E312" s="175"/>
      <c r="F312" s="176"/>
      <c r="G312" s="177">
        <f>SUMIF(AG313:AG346,"&lt;&gt;NOR",G313:G346)</f>
        <v>0</v>
      </c>
      <c r="H312" s="171"/>
      <c r="I312" s="171">
        <f>SUM(I313:I346)</f>
        <v>1385.8600000000001</v>
      </c>
      <c r="J312" s="171"/>
      <c r="K312" s="171">
        <f>SUM(K313:K346)</f>
        <v>18221.86</v>
      </c>
      <c r="L312" s="171"/>
      <c r="M312" s="171">
        <f>SUM(M313:M346)</f>
        <v>0</v>
      </c>
      <c r="N312" s="171"/>
      <c r="O312" s="171">
        <f>SUM(O313:O346)</f>
        <v>0.05</v>
      </c>
      <c r="P312" s="171"/>
      <c r="Q312" s="171">
        <f>SUM(Q313:Q346)</f>
        <v>0</v>
      </c>
      <c r="R312" s="171"/>
      <c r="S312" s="171"/>
      <c r="T312" s="171"/>
      <c r="U312" s="171"/>
      <c r="V312" s="171">
        <f>SUM(V313:V346)</f>
        <v>37.4</v>
      </c>
      <c r="W312" s="171"/>
      <c r="X312" s="171"/>
      <c r="AG312" t="s">
        <v>125</v>
      </c>
    </row>
    <row r="313" spans="1:60" outlineLevel="1" x14ac:dyDescent="0.2">
      <c r="A313" s="178">
        <v>133</v>
      </c>
      <c r="B313" s="179" t="s">
        <v>485</v>
      </c>
      <c r="C313" s="191" t="s">
        <v>486</v>
      </c>
      <c r="D313" s="180" t="s">
        <v>128</v>
      </c>
      <c r="E313" s="181">
        <v>211.39</v>
      </c>
      <c r="F313" s="182"/>
      <c r="G313" s="183">
        <f>ROUND(E313*F313,2)</f>
        <v>0</v>
      </c>
      <c r="H313" s="166">
        <v>0.1</v>
      </c>
      <c r="I313" s="166">
        <f>ROUND(E313*H313,2)</f>
        <v>21.14</v>
      </c>
      <c r="J313" s="166">
        <v>34</v>
      </c>
      <c r="K313" s="166">
        <f>ROUND(E313*J313,2)</f>
        <v>7187.26</v>
      </c>
      <c r="L313" s="166">
        <v>15</v>
      </c>
      <c r="M313" s="166">
        <f>G313*(1+L313/100)</f>
        <v>0</v>
      </c>
      <c r="N313" s="166">
        <v>0</v>
      </c>
      <c r="O313" s="166">
        <f>ROUND(E313*N313,2)</f>
        <v>0</v>
      </c>
      <c r="P313" s="166">
        <v>0</v>
      </c>
      <c r="Q313" s="166">
        <f>ROUND(E313*P313,2)</f>
        <v>0</v>
      </c>
      <c r="R313" s="166"/>
      <c r="S313" s="166" t="s">
        <v>129</v>
      </c>
      <c r="T313" s="166" t="s">
        <v>129</v>
      </c>
      <c r="U313" s="166">
        <v>6.9709999999999994E-2</v>
      </c>
      <c r="V313" s="166">
        <f>ROUND(E313*U313,2)</f>
        <v>14.74</v>
      </c>
      <c r="W313" s="166"/>
      <c r="X313" s="166" t="s">
        <v>130</v>
      </c>
      <c r="Y313" s="161"/>
      <c r="Z313" s="161"/>
      <c r="AA313" s="161"/>
      <c r="AB313" s="161"/>
      <c r="AC313" s="161"/>
      <c r="AD313" s="161"/>
      <c r="AE313" s="161"/>
      <c r="AF313" s="161"/>
      <c r="AG313" s="161" t="s">
        <v>131</v>
      </c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</row>
    <row r="314" spans="1:60" outlineLevel="1" x14ac:dyDescent="0.2">
      <c r="A314" s="164"/>
      <c r="B314" s="165"/>
      <c r="C314" s="192" t="s">
        <v>487</v>
      </c>
      <c r="D314" s="167"/>
      <c r="E314" s="168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1"/>
      <c r="Z314" s="161"/>
      <c r="AA314" s="161"/>
      <c r="AB314" s="161"/>
      <c r="AC314" s="161"/>
      <c r="AD314" s="161"/>
      <c r="AE314" s="161"/>
      <c r="AF314" s="161"/>
      <c r="AG314" s="161" t="s">
        <v>133</v>
      </c>
      <c r="AH314" s="161">
        <v>0</v>
      </c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</row>
    <row r="315" spans="1:60" outlineLevel="1" x14ac:dyDescent="0.2">
      <c r="A315" s="164"/>
      <c r="B315" s="165"/>
      <c r="C315" s="192" t="s">
        <v>617</v>
      </c>
      <c r="D315" s="167"/>
      <c r="E315" s="168">
        <v>29.16</v>
      </c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1"/>
      <c r="Z315" s="161"/>
      <c r="AA315" s="161"/>
      <c r="AB315" s="161"/>
      <c r="AC315" s="161"/>
      <c r="AD315" s="161"/>
      <c r="AE315" s="161"/>
      <c r="AF315" s="161"/>
      <c r="AG315" s="161" t="s">
        <v>133</v>
      </c>
      <c r="AH315" s="161">
        <v>0</v>
      </c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</row>
    <row r="316" spans="1:60" outlineLevel="1" x14ac:dyDescent="0.2">
      <c r="A316" s="164"/>
      <c r="B316" s="165"/>
      <c r="C316" s="192" t="s">
        <v>620</v>
      </c>
      <c r="D316" s="167"/>
      <c r="E316" s="168">
        <v>32.4</v>
      </c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1"/>
      <c r="Z316" s="161"/>
      <c r="AA316" s="161"/>
      <c r="AB316" s="161"/>
      <c r="AC316" s="161"/>
      <c r="AD316" s="161"/>
      <c r="AE316" s="161"/>
      <c r="AF316" s="161"/>
      <c r="AG316" s="161" t="s">
        <v>133</v>
      </c>
      <c r="AH316" s="161">
        <v>0</v>
      </c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</row>
    <row r="317" spans="1:60" outlineLevel="1" x14ac:dyDescent="0.2">
      <c r="A317" s="164"/>
      <c r="B317" s="165"/>
      <c r="C317" s="192" t="s">
        <v>623</v>
      </c>
      <c r="D317" s="167"/>
      <c r="E317" s="168">
        <v>7.42</v>
      </c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1"/>
      <c r="Z317" s="161"/>
      <c r="AA317" s="161"/>
      <c r="AB317" s="161"/>
      <c r="AC317" s="161"/>
      <c r="AD317" s="161"/>
      <c r="AE317" s="161"/>
      <c r="AF317" s="161"/>
      <c r="AG317" s="161" t="s">
        <v>133</v>
      </c>
      <c r="AH317" s="161">
        <v>0</v>
      </c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</row>
    <row r="318" spans="1:60" outlineLevel="1" x14ac:dyDescent="0.2">
      <c r="A318" s="164"/>
      <c r="B318" s="165"/>
      <c r="C318" s="192" t="s">
        <v>624</v>
      </c>
      <c r="D318" s="167"/>
      <c r="E318" s="168">
        <v>41.58</v>
      </c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1"/>
      <c r="Z318" s="161"/>
      <c r="AA318" s="161"/>
      <c r="AB318" s="161"/>
      <c r="AC318" s="161"/>
      <c r="AD318" s="161"/>
      <c r="AE318" s="161"/>
      <c r="AF318" s="161"/>
      <c r="AG318" s="161" t="s">
        <v>133</v>
      </c>
      <c r="AH318" s="161">
        <v>0</v>
      </c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</row>
    <row r="319" spans="1:60" outlineLevel="1" x14ac:dyDescent="0.2">
      <c r="A319" s="164"/>
      <c r="B319" s="165"/>
      <c r="C319" s="192" t="s">
        <v>625</v>
      </c>
      <c r="D319" s="167"/>
      <c r="E319" s="168">
        <v>48.6</v>
      </c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1"/>
      <c r="Z319" s="161"/>
      <c r="AA319" s="161"/>
      <c r="AB319" s="161"/>
      <c r="AC319" s="161"/>
      <c r="AD319" s="161"/>
      <c r="AE319" s="161"/>
      <c r="AF319" s="161"/>
      <c r="AG319" s="161" t="s">
        <v>133</v>
      </c>
      <c r="AH319" s="161">
        <v>0</v>
      </c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</row>
    <row r="320" spans="1:60" outlineLevel="1" x14ac:dyDescent="0.2">
      <c r="A320" s="164"/>
      <c r="B320" s="165"/>
      <c r="C320" s="192" t="s">
        <v>489</v>
      </c>
      <c r="D320" s="167"/>
      <c r="E320" s="168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1"/>
      <c r="Z320" s="161"/>
      <c r="AA320" s="161"/>
      <c r="AB320" s="161"/>
      <c r="AC320" s="161"/>
      <c r="AD320" s="161"/>
      <c r="AE320" s="161"/>
      <c r="AF320" s="161"/>
      <c r="AG320" s="161" t="s">
        <v>133</v>
      </c>
      <c r="AH320" s="161">
        <v>0</v>
      </c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</row>
    <row r="321" spans="1:60" outlineLevel="1" x14ac:dyDescent="0.2">
      <c r="A321" s="164"/>
      <c r="B321" s="165"/>
      <c r="C321" s="192" t="s">
        <v>608</v>
      </c>
      <c r="D321" s="167"/>
      <c r="E321" s="168">
        <v>2.8</v>
      </c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1"/>
      <c r="Z321" s="161"/>
      <c r="AA321" s="161"/>
      <c r="AB321" s="161"/>
      <c r="AC321" s="161"/>
      <c r="AD321" s="161"/>
      <c r="AE321" s="161"/>
      <c r="AF321" s="161"/>
      <c r="AG321" s="161" t="s">
        <v>133</v>
      </c>
      <c r="AH321" s="161">
        <v>0</v>
      </c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</row>
    <row r="322" spans="1:60" outlineLevel="1" x14ac:dyDescent="0.2">
      <c r="A322" s="164"/>
      <c r="B322" s="165"/>
      <c r="C322" s="192" t="s">
        <v>609</v>
      </c>
      <c r="D322" s="167"/>
      <c r="E322" s="168">
        <v>8.91</v>
      </c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1"/>
      <c r="Z322" s="161"/>
      <c r="AA322" s="161"/>
      <c r="AB322" s="161"/>
      <c r="AC322" s="161"/>
      <c r="AD322" s="161"/>
      <c r="AE322" s="161"/>
      <c r="AF322" s="161"/>
      <c r="AG322" s="161" t="s">
        <v>133</v>
      </c>
      <c r="AH322" s="161">
        <v>0</v>
      </c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</row>
    <row r="323" spans="1:60" outlineLevel="1" x14ac:dyDescent="0.2">
      <c r="A323" s="164"/>
      <c r="B323" s="165"/>
      <c r="C323" s="192" t="s">
        <v>610</v>
      </c>
      <c r="D323" s="167"/>
      <c r="E323" s="168">
        <v>6.6</v>
      </c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1"/>
      <c r="Z323" s="161"/>
      <c r="AA323" s="161"/>
      <c r="AB323" s="161"/>
      <c r="AC323" s="161"/>
      <c r="AD323" s="161"/>
      <c r="AE323" s="161"/>
      <c r="AF323" s="161"/>
      <c r="AG323" s="161" t="s">
        <v>133</v>
      </c>
      <c r="AH323" s="161">
        <v>0</v>
      </c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</row>
    <row r="324" spans="1:60" outlineLevel="1" x14ac:dyDescent="0.2">
      <c r="A324" s="164"/>
      <c r="B324" s="165"/>
      <c r="C324" s="192" t="s">
        <v>611</v>
      </c>
      <c r="D324" s="167"/>
      <c r="E324" s="168">
        <v>13.92</v>
      </c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1"/>
      <c r="Z324" s="161"/>
      <c r="AA324" s="161"/>
      <c r="AB324" s="161"/>
      <c r="AC324" s="161"/>
      <c r="AD324" s="161"/>
      <c r="AE324" s="161"/>
      <c r="AF324" s="161"/>
      <c r="AG324" s="161" t="s">
        <v>133</v>
      </c>
      <c r="AH324" s="161">
        <v>0</v>
      </c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</row>
    <row r="325" spans="1:60" outlineLevel="1" x14ac:dyDescent="0.2">
      <c r="A325" s="164"/>
      <c r="B325" s="165"/>
      <c r="C325" s="192" t="s">
        <v>612</v>
      </c>
      <c r="D325" s="167"/>
      <c r="E325" s="168">
        <v>20</v>
      </c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1"/>
      <c r="Z325" s="161"/>
      <c r="AA325" s="161"/>
      <c r="AB325" s="161"/>
      <c r="AC325" s="161"/>
      <c r="AD325" s="161"/>
      <c r="AE325" s="161"/>
      <c r="AF325" s="161"/>
      <c r="AG325" s="161" t="s">
        <v>133</v>
      </c>
      <c r="AH325" s="161">
        <v>0</v>
      </c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</row>
    <row r="326" spans="1:60" outlineLevel="1" x14ac:dyDescent="0.2">
      <c r="A326" s="178">
        <v>134</v>
      </c>
      <c r="B326" s="179" t="s">
        <v>490</v>
      </c>
      <c r="C326" s="191" t="s">
        <v>491</v>
      </c>
      <c r="D326" s="180" t="s">
        <v>128</v>
      </c>
      <c r="E326" s="181">
        <v>2.8</v>
      </c>
      <c r="F326" s="182"/>
      <c r="G326" s="183">
        <f>ROUND(E326*F326,2)</f>
        <v>0</v>
      </c>
      <c r="H326" s="166">
        <v>4.68</v>
      </c>
      <c r="I326" s="166">
        <f>ROUND(E326*H326,2)</f>
        <v>13.1</v>
      </c>
      <c r="J326" s="166">
        <v>16.420000000000002</v>
      </c>
      <c r="K326" s="166">
        <f>ROUND(E326*J326,2)</f>
        <v>45.98</v>
      </c>
      <c r="L326" s="166">
        <v>15</v>
      </c>
      <c r="M326" s="166">
        <f>G326*(1+L326/100)</f>
        <v>0</v>
      </c>
      <c r="N326" s="166">
        <v>6.9999999999999994E-5</v>
      </c>
      <c r="O326" s="166">
        <f>ROUND(E326*N326,2)</f>
        <v>0</v>
      </c>
      <c r="P326" s="166">
        <v>0</v>
      </c>
      <c r="Q326" s="166">
        <f>ROUND(E326*P326,2)</f>
        <v>0</v>
      </c>
      <c r="R326" s="166"/>
      <c r="S326" s="166" t="s">
        <v>129</v>
      </c>
      <c r="T326" s="166" t="s">
        <v>129</v>
      </c>
      <c r="U326" s="166">
        <v>3.2480000000000002E-2</v>
      </c>
      <c r="V326" s="166">
        <f>ROUND(E326*U326,2)</f>
        <v>0.09</v>
      </c>
      <c r="W326" s="166"/>
      <c r="X326" s="166" t="s">
        <v>130</v>
      </c>
      <c r="Y326" s="161"/>
      <c r="Z326" s="161"/>
      <c r="AA326" s="161"/>
      <c r="AB326" s="161"/>
      <c r="AC326" s="161"/>
      <c r="AD326" s="161"/>
      <c r="AE326" s="161"/>
      <c r="AF326" s="161"/>
      <c r="AG326" s="161" t="s">
        <v>131</v>
      </c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</row>
    <row r="327" spans="1:60" outlineLevel="1" x14ac:dyDescent="0.2">
      <c r="A327" s="164"/>
      <c r="B327" s="165"/>
      <c r="C327" s="192" t="s">
        <v>608</v>
      </c>
      <c r="D327" s="167"/>
      <c r="E327" s="168">
        <v>2.8</v>
      </c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1"/>
      <c r="Z327" s="161"/>
      <c r="AA327" s="161"/>
      <c r="AB327" s="161"/>
      <c r="AC327" s="161"/>
      <c r="AD327" s="161"/>
      <c r="AE327" s="161"/>
      <c r="AF327" s="161"/>
      <c r="AG327" s="161" t="s">
        <v>133</v>
      </c>
      <c r="AH327" s="161">
        <v>0</v>
      </c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</row>
    <row r="328" spans="1:60" outlineLevel="1" x14ac:dyDescent="0.2">
      <c r="A328" s="178">
        <v>135</v>
      </c>
      <c r="B328" s="179" t="s">
        <v>492</v>
      </c>
      <c r="C328" s="191" t="s">
        <v>493</v>
      </c>
      <c r="D328" s="180" t="s">
        <v>128</v>
      </c>
      <c r="E328" s="181">
        <v>214.19</v>
      </c>
      <c r="F328" s="182"/>
      <c r="G328" s="183">
        <f>ROUND(E328*F328,2)</f>
        <v>0</v>
      </c>
      <c r="H328" s="166">
        <v>3.79</v>
      </c>
      <c r="I328" s="166">
        <f>ROUND(E328*H328,2)</f>
        <v>811.78</v>
      </c>
      <c r="J328" s="166">
        <v>49.61</v>
      </c>
      <c r="K328" s="166">
        <f>ROUND(E328*J328,2)</f>
        <v>10625.97</v>
      </c>
      <c r="L328" s="166">
        <v>15</v>
      </c>
      <c r="M328" s="166">
        <f>G328*(1+L328/100)</f>
        <v>0</v>
      </c>
      <c r="N328" s="166">
        <v>1.3999999999999999E-4</v>
      </c>
      <c r="O328" s="166">
        <f>ROUND(E328*N328,2)</f>
        <v>0.03</v>
      </c>
      <c r="P328" s="166">
        <v>0</v>
      </c>
      <c r="Q328" s="166">
        <f>ROUND(E328*P328,2)</f>
        <v>0</v>
      </c>
      <c r="R328" s="166"/>
      <c r="S328" s="166" t="s">
        <v>129</v>
      </c>
      <c r="T328" s="166" t="s">
        <v>182</v>
      </c>
      <c r="U328" s="166">
        <v>0.10191</v>
      </c>
      <c r="V328" s="166">
        <f>ROUND(E328*U328,2)</f>
        <v>21.83</v>
      </c>
      <c r="W328" s="166"/>
      <c r="X328" s="166" t="s">
        <v>130</v>
      </c>
      <c r="Y328" s="161"/>
      <c r="Z328" s="161"/>
      <c r="AA328" s="161"/>
      <c r="AB328" s="161"/>
      <c r="AC328" s="161"/>
      <c r="AD328" s="161"/>
      <c r="AE328" s="161"/>
      <c r="AF328" s="161"/>
      <c r="AG328" s="161" t="s">
        <v>131</v>
      </c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</row>
    <row r="329" spans="1:60" outlineLevel="1" x14ac:dyDescent="0.2">
      <c r="A329" s="164"/>
      <c r="B329" s="165"/>
      <c r="C329" s="192" t="s">
        <v>487</v>
      </c>
      <c r="D329" s="167"/>
      <c r="E329" s="168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1"/>
      <c r="Z329" s="161"/>
      <c r="AA329" s="161"/>
      <c r="AB329" s="161"/>
      <c r="AC329" s="161"/>
      <c r="AD329" s="161"/>
      <c r="AE329" s="161"/>
      <c r="AF329" s="161"/>
      <c r="AG329" s="161" t="s">
        <v>133</v>
      </c>
      <c r="AH329" s="161">
        <v>0</v>
      </c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</row>
    <row r="330" spans="1:60" outlineLevel="1" x14ac:dyDescent="0.2">
      <c r="A330" s="164"/>
      <c r="B330" s="165"/>
      <c r="C330" s="192" t="s">
        <v>617</v>
      </c>
      <c r="D330" s="167"/>
      <c r="E330" s="168">
        <v>29.16</v>
      </c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1"/>
      <c r="Z330" s="161"/>
      <c r="AA330" s="161"/>
      <c r="AB330" s="161"/>
      <c r="AC330" s="161"/>
      <c r="AD330" s="161"/>
      <c r="AE330" s="161"/>
      <c r="AF330" s="161"/>
      <c r="AG330" s="161" t="s">
        <v>133</v>
      </c>
      <c r="AH330" s="161">
        <v>0</v>
      </c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</row>
    <row r="331" spans="1:60" outlineLevel="1" x14ac:dyDescent="0.2">
      <c r="A331" s="164"/>
      <c r="B331" s="165"/>
      <c r="C331" s="192" t="s">
        <v>620</v>
      </c>
      <c r="D331" s="167"/>
      <c r="E331" s="168">
        <v>32.4</v>
      </c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1"/>
      <c r="Z331" s="161"/>
      <c r="AA331" s="161"/>
      <c r="AB331" s="161"/>
      <c r="AC331" s="161"/>
      <c r="AD331" s="161"/>
      <c r="AE331" s="161"/>
      <c r="AF331" s="161"/>
      <c r="AG331" s="161" t="s">
        <v>133</v>
      </c>
      <c r="AH331" s="161">
        <v>0</v>
      </c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</row>
    <row r="332" spans="1:60" outlineLevel="1" x14ac:dyDescent="0.2">
      <c r="A332" s="164"/>
      <c r="B332" s="165"/>
      <c r="C332" s="192" t="s">
        <v>623</v>
      </c>
      <c r="D332" s="167"/>
      <c r="E332" s="168">
        <v>7.42</v>
      </c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1"/>
      <c r="Z332" s="161"/>
      <c r="AA332" s="161"/>
      <c r="AB332" s="161"/>
      <c r="AC332" s="161"/>
      <c r="AD332" s="161"/>
      <c r="AE332" s="161"/>
      <c r="AF332" s="161"/>
      <c r="AG332" s="161" t="s">
        <v>133</v>
      </c>
      <c r="AH332" s="161">
        <v>0</v>
      </c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</row>
    <row r="333" spans="1:60" outlineLevel="1" x14ac:dyDescent="0.2">
      <c r="A333" s="164"/>
      <c r="B333" s="165"/>
      <c r="C333" s="192" t="s">
        <v>624</v>
      </c>
      <c r="D333" s="167"/>
      <c r="E333" s="168">
        <v>41.58</v>
      </c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1"/>
      <c r="Z333" s="161"/>
      <c r="AA333" s="161"/>
      <c r="AB333" s="161"/>
      <c r="AC333" s="161"/>
      <c r="AD333" s="161"/>
      <c r="AE333" s="161"/>
      <c r="AF333" s="161"/>
      <c r="AG333" s="161" t="s">
        <v>133</v>
      </c>
      <c r="AH333" s="161">
        <v>0</v>
      </c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</row>
    <row r="334" spans="1:60" outlineLevel="1" x14ac:dyDescent="0.2">
      <c r="A334" s="164"/>
      <c r="B334" s="165"/>
      <c r="C334" s="192" t="s">
        <v>625</v>
      </c>
      <c r="D334" s="167"/>
      <c r="E334" s="168">
        <v>48.6</v>
      </c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1"/>
      <c r="Z334" s="161"/>
      <c r="AA334" s="161"/>
      <c r="AB334" s="161"/>
      <c r="AC334" s="161"/>
      <c r="AD334" s="161"/>
      <c r="AE334" s="161"/>
      <c r="AF334" s="161"/>
      <c r="AG334" s="161" t="s">
        <v>133</v>
      </c>
      <c r="AH334" s="161">
        <v>0</v>
      </c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</row>
    <row r="335" spans="1:60" outlineLevel="1" x14ac:dyDescent="0.2">
      <c r="A335" s="164"/>
      <c r="B335" s="165"/>
      <c r="C335" s="192" t="s">
        <v>489</v>
      </c>
      <c r="D335" s="167"/>
      <c r="E335" s="168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1"/>
      <c r="Z335" s="161"/>
      <c r="AA335" s="161"/>
      <c r="AB335" s="161"/>
      <c r="AC335" s="161"/>
      <c r="AD335" s="161"/>
      <c r="AE335" s="161"/>
      <c r="AF335" s="161"/>
      <c r="AG335" s="161" t="s">
        <v>133</v>
      </c>
      <c r="AH335" s="161">
        <v>0</v>
      </c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</row>
    <row r="336" spans="1:60" outlineLevel="1" x14ac:dyDescent="0.2">
      <c r="A336" s="164"/>
      <c r="B336" s="165"/>
      <c r="C336" s="192" t="s">
        <v>630</v>
      </c>
      <c r="D336" s="167"/>
      <c r="E336" s="168">
        <v>5.6</v>
      </c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1"/>
      <c r="Z336" s="161"/>
      <c r="AA336" s="161"/>
      <c r="AB336" s="161"/>
      <c r="AC336" s="161"/>
      <c r="AD336" s="161"/>
      <c r="AE336" s="161"/>
      <c r="AF336" s="161"/>
      <c r="AG336" s="161" t="s">
        <v>133</v>
      </c>
      <c r="AH336" s="161">
        <v>0</v>
      </c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</row>
    <row r="337" spans="1:60" outlineLevel="1" x14ac:dyDescent="0.2">
      <c r="A337" s="164"/>
      <c r="B337" s="165"/>
      <c r="C337" s="192" t="s">
        <v>609</v>
      </c>
      <c r="D337" s="167"/>
      <c r="E337" s="168">
        <v>8.91</v>
      </c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1"/>
      <c r="Z337" s="161"/>
      <c r="AA337" s="161"/>
      <c r="AB337" s="161"/>
      <c r="AC337" s="161"/>
      <c r="AD337" s="161"/>
      <c r="AE337" s="161"/>
      <c r="AF337" s="161"/>
      <c r="AG337" s="161" t="s">
        <v>133</v>
      </c>
      <c r="AH337" s="161">
        <v>0</v>
      </c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</row>
    <row r="338" spans="1:60" outlineLevel="1" x14ac:dyDescent="0.2">
      <c r="A338" s="164"/>
      <c r="B338" s="165"/>
      <c r="C338" s="192" t="s">
        <v>610</v>
      </c>
      <c r="D338" s="167"/>
      <c r="E338" s="168">
        <v>6.6</v>
      </c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1"/>
      <c r="Z338" s="161"/>
      <c r="AA338" s="161"/>
      <c r="AB338" s="161"/>
      <c r="AC338" s="161"/>
      <c r="AD338" s="161"/>
      <c r="AE338" s="161"/>
      <c r="AF338" s="161"/>
      <c r="AG338" s="161" t="s">
        <v>133</v>
      </c>
      <c r="AH338" s="161">
        <v>0</v>
      </c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</row>
    <row r="339" spans="1:60" outlineLevel="1" x14ac:dyDescent="0.2">
      <c r="A339" s="164"/>
      <c r="B339" s="165"/>
      <c r="C339" s="192" t="s">
        <v>611</v>
      </c>
      <c r="D339" s="167"/>
      <c r="E339" s="168">
        <v>13.92</v>
      </c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1"/>
      <c r="Z339" s="161"/>
      <c r="AA339" s="161"/>
      <c r="AB339" s="161"/>
      <c r="AC339" s="161"/>
      <c r="AD339" s="161"/>
      <c r="AE339" s="161"/>
      <c r="AF339" s="161"/>
      <c r="AG339" s="161" t="s">
        <v>133</v>
      </c>
      <c r="AH339" s="161">
        <v>0</v>
      </c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</row>
    <row r="340" spans="1:60" outlineLevel="1" x14ac:dyDescent="0.2">
      <c r="A340" s="164"/>
      <c r="B340" s="165"/>
      <c r="C340" s="192" t="s">
        <v>612</v>
      </c>
      <c r="D340" s="167"/>
      <c r="E340" s="168">
        <v>20</v>
      </c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1"/>
      <c r="Z340" s="161"/>
      <c r="AA340" s="161"/>
      <c r="AB340" s="161"/>
      <c r="AC340" s="161"/>
      <c r="AD340" s="161"/>
      <c r="AE340" s="161"/>
      <c r="AF340" s="161"/>
      <c r="AG340" s="161" t="s">
        <v>133</v>
      </c>
      <c r="AH340" s="161">
        <v>0</v>
      </c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</row>
    <row r="341" spans="1:60" outlineLevel="1" x14ac:dyDescent="0.2">
      <c r="A341" s="178">
        <v>136</v>
      </c>
      <c r="B341" s="179" t="s">
        <v>494</v>
      </c>
      <c r="C341" s="191" t="s">
        <v>495</v>
      </c>
      <c r="D341" s="180" t="s">
        <v>128</v>
      </c>
      <c r="E341" s="181">
        <v>55.03</v>
      </c>
      <c r="F341" s="182"/>
      <c r="G341" s="183">
        <f>ROUND(E341*F341,2)</f>
        <v>0</v>
      </c>
      <c r="H341" s="166">
        <v>9.81</v>
      </c>
      <c r="I341" s="166">
        <f>ROUND(E341*H341,2)</f>
        <v>539.84</v>
      </c>
      <c r="J341" s="166">
        <v>6.59</v>
      </c>
      <c r="K341" s="166">
        <f>ROUND(E341*J341,2)</f>
        <v>362.65</v>
      </c>
      <c r="L341" s="166">
        <v>15</v>
      </c>
      <c r="M341" s="166">
        <f>G341*(1+L341/100)</f>
        <v>0</v>
      </c>
      <c r="N341" s="166">
        <v>3.5E-4</v>
      </c>
      <c r="O341" s="166">
        <f>ROUND(E341*N341,2)</f>
        <v>0.02</v>
      </c>
      <c r="P341" s="166">
        <v>0</v>
      </c>
      <c r="Q341" s="166">
        <f>ROUND(E341*P341,2)</f>
        <v>0</v>
      </c>
      <c r="R341" s="166"/>
      <c r="S341" s="166" t="s">
        <v>129</v>
      </c>
      <c r="T341" s="166" t="s">
        <v>129</v>
      </c>
      <c r="U341" s="166">
        <v>1.35E-2</v>
      </c>
      <c r="V341" s="166">
        <f>ROUND(E341*U341,2)</f>
        <v>0.74</v>
      </c>
      <c r="W341" s="166"/>
      <c r="X341" s="166" t="s">
        <v>130</v>
      </c>
      <c r="Y341" s="161"/>
      <c r="Z341" s="161"/>
      <c r="AA341" s="161"/>
      <c r="AB341" s="161"/>
      <c r="AC341" s="161"/>
      <c r="AD341" s="161"/>
      <c r="AE341" s="161"/>
      <c r="AF341" s="161"/>
      <c r="AG341" s="161" t="s">
        <v>131</v>
      </c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</row>
    <row r="342" spans="1:60" outlineLevel="1" x14ac:dyDescent="0.2">
      <c r="A342" s="164"/>
      <c r="B342" s="165"/>
      <c r="C342" s="192" t="s">
        <v>630</v>
      </c>
      <c r="D342" s="167"/>
      <c r="E342" s="168">
        <v>5.6</v>
      </c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1"/>
      <c r="Z342" s="161"/>
      <c r="AA342" s="161"/>
      <c r="AB342" s="161"/>
      <c r="AC342" s="161"/>
      <c r="AD342" s="161"/>
      <c r="AE342" s="161"/>
      <c r="AF342" s="161"/>
      <c r="AG342" s="161" t="s">
        <v>133</v>
      </c>
      <c r="AH342" s="161">
        <v>0</v>
      </c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</row>
    <row r="343" spans="1:60" outlineLevel="1" x14ac:dyDescent="0.2">
      <c r="A343" s="164"/>
      <c r="B343" s="165"/>
      <c r="C343" s="192" t="s">
        <v>609</v>
      </c>
      <c r="D343" s="167"/>
      <c r="E343" s="168">
        <v>8.91</v>
      </c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1"/>
      <c r="Z343" s="161"/>
      <c r="AA343" s="161"/>
      <c r="AB343" s="161"/>
      <c r="AC343" s="161"/>
      <c r="AD343" s="161"/>
      <c r="AE343" s="161"/>
      <c r="AF343" s="161"/>
      <c r="AG343" s="161" t="s">
        <v>133</v>
      </c>
      <c r="AH343" s="161">
        <v>0</v>
      </c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</row>
    <row r="344" spans="1:60" outlineLevel="1" x14ac:dyDescent="0.2">
      <c r="A344" s="164"/>
      <c r="B344" s="165"/>
      <c r="C344" s="192" t="s">
        <v>610</v>
      </c>
      <c r="D344" s="167"/>
      <c r="E344" s="168">
        <v>6.6</v>
      </c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1"/>
      <c r="Z344" s="161"/>
      <c r="AA344" s="161"/>
      <c r="AB344" s="161"/>
      <c r="AC344" s="161"/>
      <c r="AD344" s="161"/>
      <c r="AE344" s="161"/>
      <c r="AF344" s="161"/>
      <c r="AG344" s="161" t="s">
        <v>133</v>
      </c>
      <c r="AH344" s="161">
        <v>0</v>
      </c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</row>
    <row r="345" spans="1:60" outlineLevel="1" x14ac:dyDescent="0.2">
      <c r="A345" s="164"/>
      <c r="B345" s="165"/>
      <c r="C345" s="192" t="s">
        <v>611</v>
      </c>
      <c r="D345" s="167"/>
      <c r="E345" s="168">
        <v>13.92</v>
      </c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1"/>
      <c r="Z345" s="161"/>
      <c r="AA345" s="161"/>
      <c r="AB345" s="161"/>
      <c r="AC345" s="161"/>
      <c r="AD345" s="161"/>
      <c r="AE345" s="161"/>
      <c r="AF345" s="161"/>
      <c r="AG345" s="161" t="s">
        <v>133</v>
      </c>
      <c r="AH345" s="161">
        <v>0</v>
      </c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</row>
    <row r="346" spans="1:60" outlineLevel="1" x14ac:dyDescent="0.2">
      <c r="A346" s="164"/>
      <c r="B346" s="165"/>
      <c r="C346" s="192" t="s">
        <v>612</v>
      </c>
      <c r="D346" s="167"/>
      <c r="E346" s="168">
        <v>20</v>
      </c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1"/>
      <c r="Z346" s="161"/>
      <c r="AA346" s="161"/>
      <c r="AB346" s="161"/>
      <c r="AC346" s="161"/>
      <c r="AD346" s="161"/>
      <c r="AE346" s="161"/>
      <c r="AF346" s="161"/>
      <c r="AG346" s="161" t="s">
        <v>133</v>
      </c>
      <c r="AH346" s="161">
        <v>0</v>
      </c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</row>
    <row r="347" spans="1:60" x14ac:dyDescent="0.2">
      <c r="A347" s="172" t="s">
        <v>124</v>
      </c>
      <c r="B347" s="173" t="s">
        <v>90</v>
      </c>
      <c r="C347" s="190" t="s">
        <v>91</v>
      </c>
      <c r="D347" s="174"/>
      <c r="E347" s="175"/>
      <c r="F347" s="176"/>
      <c r="G347" s="177">
        <f>SUMIF(AG348:AG352,"&lt;&gt;NOR",G348:G352)</f>
        <v>0</v>
      </c>
      <c r="H347" s="171"/>
      <c r="I347" s="171">
        <f>SUM(I348:I352)</f>
        <v>1210.45</v>
      </c>
      <c r="J347" s="171"/>
      <c r="K347" s="171">
        <f>SUM(K348:K352)</f>
        <v>642.77</v>
      </c>
      <c r="L347" s="171"/>
      <c r="M347" s="171">
        <f>SUM(M348:M352)</f>
        <v>0</v>
      </c>
      <c r="N347" s="171"/>
      <c r="O347" s="171">
        <f>SUM(O348:O352)</f>
        <v>0.05</v>
      </c>
      <c r="P347" s="171"/>
      <c r="Q347" s="171">
        <f>SUM(Q348:Q352)</f>
        <v>0.02</v>
      </c>
      <c r="R347" s="171"/>
      <c r="S347" s="171"/>
      <c r="T347" s="171"/>
      <c r="U347" s="171"/>
      <c r="V347" s="171">
        <f>SUM(V348:V352)</f>
        <v>4.3600000000000003</v>
      </c>
      <c r="W347" s="171"/>
      <c r="X347" s="171"/>
      <c r="AG347" t="s">
        <v>125</v>
      </c>
    </row>
    <row r="348" spans="1:60" outlineLevel="1" x14ac:dyDescent="0.2">
      <c r="A348" s="184">
        <v>137</v>
      </c>
      <c r="B348" s="185" t="s">
        <v>679</v>
      </c>
      <c r="C348" s="193" t="s">
        <v>680</v>
      </c>
      <c r="D348" s="186" t="s">
        <v>230</v>
      </c>
      <c r="E348" s="187">
        <v>1</v>
      </c>
      <c r="F348" s="188"/>
      <c r="G348" s="189">
        <f>ROUND(E348*F348,2)</f>
        <v>0</v>
      </c>
      <c r="H348" s="166">
        <v>0</v>
      </c>
      <c r="I348" s="166">
        <f>ROUND(E348*H348,2)</f>
        <v>0</v>
      </c>
      <c r="J348" s="166">
        <v>102</v>
      </c>
      <c r="K348" s="166">
        <f>ROUND(E348*J348,2)</f>
        <v>102</v>
      </c>
      <c r="L348" s="166">
        <v>15</v>
      </c>
      <c r="M348" s="166">
        <f>G348*(1+L348/100)</f>
        <v>0</v>
      </c>
      <c r="N348" s="166">
        <v>0</v>
      </c>
      <c r="O348" s="166">
        <f>ROUND(E348*N348,2)</f>
        <v>0</v>
      </c>
      <c r="P348" s="166">
        <v>1.6E-2</v>
      </c>
      <c r="Q348" s="166">
        <f>ROUND(E348*P348,2)</f>
        <v>0.02</v>
      </c>
      <c r="R348" s="166"/>
      <c r="S348" s="166" t="s">
        <v>129</v>
      </c>
      <c r="T348" s="166" t="s">
        <v>145</v>
      </c>
      <c r="U348" s="166">
        <v>0.63390000000000002</v>
      </c>
      <c r="V348" s="166">
        <f>ROUND(E348*U348,2)</f>
        <v>0.63</v>
      </c>
      <c r="W348" s="166"/>
      <c r="X348" s="166" t="s">
        <v>130</v>
      </c>
      <c r="Y348" s="161"/>
      <c r="Z348" s="161"/>
      <c r="AA348" s="161"/>
      <c r="AB348" s="161"/>
      <c r="AC348" s="161"/>
      <c r="AD348" s="161"/>
      <c r="AE348" s="161"/>
      <c r="AF348" s="161"/>
      <c r="AG348" s="161" t="s">
        <v>131</v>
      </c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</row>
    <row r="349" spans="1:60" outlineLevel="1" x14ac:dyDescent="0.2">
      <c r="A349" s="178">
        <v>138</v>
      </c>
      <c r="B349" s="179" t="s">
        <v>498</v>
      </c>
      <c r="C349" s="191" t="s">
        <v>499</v>
      </c>
      <c r="D349" s="180" t="s">
        <v>128</v>
      </c>
      <c r="E349" s="181">
        <v>12.42</v>
      </c>
      <c r="F349" s="182"/>
      <c r="G349" s="183">
        <f>ROUND(E349*F349,2)</f>
        <v>0</v>
      </c>
      <c r="H349" s="166">
        <v>97.46</v>
      </c>
      <c r="I349" s="166">
        <f>ROUND(E349*H349,2)</f>
        <v>1210.45</v>
      </c>
      <c r="J349" s="166">
        <v>43.54</v>
      </c>
      <c r="K349" s="166">
        <f>ROUND(E349*J349,2)</f>
        <v>540.77</v>
      </c>
      <c r="L349" s="166">
        <v>15</v>
      </c>
      <c r="M349" s="166">
        <f>G349*(1+L349/100)</f>
        <v>0</v>
      </c>
      <c r="N349" s="166">
        <v>3.82E-3</v>
      </c>
      <c r="O349" s="166">
        <f>ROUND(E349*N349,2)</f>
        <v>0.05</v>
      </c>
      <c r="P349" s="166">
        <v>0</v>
      </c>
      <c r="Q349" s="166">
        <f>ROUND(E349*P349,2)</f>
        <v>0</v>
      </c>
      <c r="R349" s="166"/>
      <c r="S349" s="166" t="s">
        <v>129</v>
      </c>
      <c r="T349" s="166" t="s">
        <v>145</v>
      </c>
      <c r="U349" s="166">
        <v>0.3</v>
      </c>
      <c r="V349" s="166">
        <f>ROUND(E349*U349,2)</f>
        <v>3.73</v>
      </c>
      <c r="W349" s="166"/>
      <c r="X349" s="166" t="s">
        <v>130</v>
      </c>
      <c r="Y349" s="161"/>
      <c r="Z349" s="161"/>
      <c r="AA349" s="161"/>
      <c r="AB349" s="161"/>
      <c r="AC349" s="161"/>
      <c r="AD349" s="161"/>
      <c r="AE349" s="161"/>
      <c r="AF349" s="161"/>
      <c r="AG349" s="161" t="s">
        <v>131</v>
      </c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</row>
    <row r="350" spans="1:60" outlineLevel="1" x14ac:dyDescent="0.2">
      <c r="A350" s="164"/>
      <c r="B350" s="165"/>
      <c r="C350" s="192" t="s">
        <v>604</v>
      </c>
      <c r="D350" s="167"/>
      <c r="E350" s="168">
        <v>3</v>
      </c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1"/>
      <c r="Z350" s="161"/>
      <c r="AA350" s="161"/>
      <c r="AB350" s="161"/>
      <c r="AC350" s="161"/>
      <c r="AD350" s="161"/>
      <c r="AE350" s="161"/>
      <c r="AF350" s="161"/>
      <c r="AG350" s="161" t="s">
        <v>133</v>
      </c>
      <c r="AH350" s="161">
        <v>0</v>
      </c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</row>
    <row r="351" spans="1:60" outlineLevel="1" x14ac:dyDescent="0.2">
      <c r="A351" s="164"/>
      <c r="B351" s="165"/>
      <c r="C351" s="192" t="s">
        <v>628</v>
      </c>
      <c r="D351" s="167"/>
      <c r="E351" s="168">
        <v>2.25</v>
      </c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1"/>
      <c r="Z351" s="161"/>
      <c r="AA351" s="161"/>
      <c r="AB351" s="161"/>
      <c r="AC351" s="161"/>
      <c r="AD351" s="161"/>
      <c r="AE351" s="161"/>
      <c r="AF351" s="161"/>
      <c r="AG351" s="161" t="s">
        <v>133</v>
      </c>
      <c r="AH351" s="161">
        <v>0</v>
      </c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</row>
    <row r="352" spans="1:60" outlineLevel="1" x14ac:dyDescent="0.2">
      <c r="A352" s="164"/>
      <c r="B352" s="165"/>
      <c r="C352" s="192" t="s">
        <v>629</v>
      </c>
      <c r="D352" s="167"/>
      <c r="E352" s="168">
        <v>7.17</v>
      </c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1"/>
      <c r="Z352" s="161"/>
      <c r="AA352" s="161"/>
      <c r="AB352" s="161"/>
      <c r="AC352" s="161"/>
      <c r="AD352" s="161"/>
      <c r="AE352" s="161"/>
      <c r="AF352" s="161"/>
      <c r="AG352" s="161" t="s">
        <v>133</v>
      </c>
      <c r="AH352" s="161">
        <v>0</v>
      </c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</row>
    <row r="353" spans="1:60" x14ac:dyDescent="0.2">
      <c r="A353" s="172" t="s">
        <v>124</v>
      </c>
      <c r="B353" s="173" t="s">
        <v>92</v>
      </c>
      <c r="C353" s="190" t="s">
        <v>93</v>
      </c>
      <c r="D353" s="174"/>
      <c r="E353" s="175"/>
      <c r="F353" s="176"/>
      <c r="G353" s="177">
        <f>SUMIF(AG354:AG389,"&lt;&gt;NOR",G354:G389)</f>
        <v>0</v>
      </c>
      <c r="H353" s="171"/>
      <c r="I353" s="171">
        <f>SUM(I354:I389)</f>
        <v>19780.97</v>
      </c>
      <c r="J353" s="171"/>
      <c r="K353" s="171">
        <f>SUM(K354:K389)</f>
        <v>27207.129999999997</v>
      </c>
      <c r="L353" s="171"/>
      <c r="M353" s="171">
        <f>SUM(M354:M389)</f>
        <v>0</v>
      </c>
      <c r="N353" s="171"/>
      <c r="O353" s="171">
        <f>SUM(O354:O389)</f>
        <v>25.08</v>
      </c>
      <c r="P353" s="171"/>
      <c r="Q353" s="171">
        <f>SUM(Q354:Q389)</f>
        <v>0</v>
      </c>
      <c r="R353" s="171"/>
      <c r="S353" s="171"/>
      <c r="T353" s="171"/>
      <c r="U353" s="171"/>
      <c r="V353" s="171">
        <f>SUM(V354:V389)</f>
        <v>30.900000000000002</v>
      </c>
      <c r="W353" s="171"/>
      <c r="X353" s="171"/>
      <c r="AG353" t="s">
        <v>125</v>
      </c>
    </row>
    <row r="354" spans="1:60" outlineLevel="1" x14ac:dyDescent="0.2">
      <c r="A354" s="184">
        <v>139</v>
      </c>
      <c r="B354" s="185" t="s">
        <v>502</v>
      </c>
      <c r="C354" s="193" t="s">
        <v>503</v>
      </c>
      <c r="D354" s="186" t="s">
        <v>230</v>
      </c>
      <c r="E354" s="187">
        <v>6</v>
      </c>
      <c r="F354" s="188"/>
      <c r="G354" s="189">
        <f>ROUND(E354*F354,2)</f>
        <v>0</v>
      </c>
      <c r="H354" s="166">
        <v>0</v>
      </c>
      <c r="I354" s="166">
        <f>ROUND(E354*H354,2)</f>
        <v>0</v>
      </c>
      <c r="J354" s="166">
        <v>28</v>
      </c>
      <c r="K354" s="166">
        <f>ROUND(E354*J354,2)</f>
        <v>168</v>
      </c>
      <c r="L354" s="166">
        <v>15</v>
      </c>
      <c r="M354" s="166">
        <f>G354*(1+L354/100)</f>
        <v>0</v>
      </c>
      <c r="N354" s="166">
        <v>0</v>
      </c>
      <c r="O354" s="166">
        <f>ROUND(E354*N354,2)</f>
        <v>0</v>
      </c>
      <c r="P354" s="166">
        <v>0</v>
      </c>
      <c r="Q354" s="166">
        <f>ROUND(E354*P354,2)</f>
        <v>0</v>
      </c>
      <c r="R354" s="166"/>
      <c r="S354" s="166" t="s">
        <v>129</v>
      </c>
      <c r="T354" s="166" t="s">
        <v>145</v>
      </c>
      <c r="U354" s="166">
        <v>5.0500000000000003E-2</v>
      </c>
      <c r="V354" s="166">
        <f>ROUND(E354*U354,2)</f>
        <v>0.3</v>
      </c>
      <c r="W354" s="166"/>
      <c r="X354" s="166" t="s">
        <v>130</v>
      </c>
      <c r="Y354" s="161"/>
      <c r="Z354" s="161"/>
      <c r="AA354" s="161"/>
      <c r="AB354" s="161"/>
      <c r="AC354" s="161"/>
      <c r="AD354" s="161"/>
      <c r="AE354" s="161"/>
      <c r="AF354" s="161"/>
      <c r="AG354" s="161" t="s">
        <v>131</v>
      </c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</row>
    <row r="355" spans="1:60" outlineLevel="1" x14ac:dyDescent="0.2">
      <c r="A355" s="184">
        <v>140</v>
      </c>
      <c r="B355" s="185" t="s">
        <v>504</v>
      </c>
      <c r="C355" s="193" t="s">
        <v>505</v>
      </c>
      <c r="D355" s="186" t="s">
        <v>230</v>
      </c>
      <c r="E355" s="187">
        <v>1</v>
      </c>
      <c r="F355" s="188"/>
      <c r="G355" s="189">
        <f>ROUND(E355*F355,2)</f>
        <v>0</v>
      </c>
      <c r="H355" s="166">
        <v>0</v>
      </c>
      <c r="I355" s="166">
        <f>ROUND(E355*H355,2)</f>
        <v>0</v>
      </c>
      <c r="J355" s="166">
        <v>33</v>
      </c>
      <c r="K355" s="166">
        <f>ROUND(E355*J355,2)</f>
        <v>33</v>
      </c>
      <c r="L355" s="166">
        <v>15</v>
      </c>
      <c r="M355" s="166">
        <f>G355*(1+L355/100)</f>
        <v>0</v>
      </c>
      <c r="N355" s="166">
        <v>0</v>
      </c>
      <c r="O355" s="166">
        <f>ROUND(E355*N355,2)</f>
        <v>0</v>
      </c>
      <c r="P355" s="166">
        <v>0</v>
      </c>
      <c r="Q355" s="166">
        <f>ROUND(E355*P355,2)</f>
        <v>0</v>
      </c>
      <c r="R355" s="166"/>
      <c r="S355" s="166" t="s">
        <v>129</v>
      </c>
      <c r="T355" s="166" t="s">
        <v>145</v>
      </c>
      <c r="U355" s="166">
        <v>0.06</v>
      </c>
      <c r="V355" s="166">
        <f>ROUND(E355*U355,2)</f>
        <v>0.06</v>
      </c>
      <c r="W355" s="166"/>
      <c r="X355" s="166" t="s">
        <v>130</v>
      </c>
      <c r="Y355" s="161"/>
      <c r="Z355" s="161"/>
      <c r="AA355" s="161"/>
      <c r="AB355" s="161"/>
      <c r="AC355" s="161"/>
      <c r="AD355" s="161"/>
      <c r="AE355" s="161"/>
      <c r="AF355" s="161"/>
      <c r="AG355" s="161" t="s">
        <v>131</v>
      </c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</row>
    <row r="356" spans="1:60" outlineLevel="1" x14ac:dyDescent="0.2">
      <c r="A356" s="184">
        <v>141</v>
      </c>
      <c r="B356" s="185" t="s">
        <v>506</v>
      </c>
      <c r="C356" s="193" t="s">
        <v>507</v>
      </c>
      <c r="D356" s="186" t="s">
        <v>230</v>
      </c>
      <c r="E356" s="187">
        <v>8</v>
      </c>
      <c r="F356" s="188"/>
      <c r="G356" s="189">
        <f>ROUND(E356*F356,2)</f>
        <v>0</v>
      </c>
      <c r="H356" s="166">
        <v>0</v>
      </c>
      <c r="I356" s="166">
        <f>ROUND(E356*H356,2)</f>
        <v>0</v>
      </c>
      <c r="J356" s="166">
        <v>167</v>
      </c>
      <c r="K356" s="166">
        <f>ROUND(E356*J356,2)</f>
        <v>1336</v>
      </c>
      <c r="L356" s="166">
        <v>15</v>
      </c>
      <c r="M356" s="166">
        <f>G356*(1+L356/100)</f>
        <v>0</v>
      </c>
      <c r="N356" s="166">
        <v>0</v>
      </c>
      <c r="O356" s="166">
        <f>ROUND(E356*N356,2)</f>
        <v>0</v>
      </c>
      <c r="P356" s="166">
        <v>0</v>
      </c>
      <c r="Q356" s="166">
        <f>ROUND(E356*P356,2)</f>
        <v>0</v>
      </c>
      <c r="R356" s="166"/>
      <c r="S356" s="166" t="s">
        <v>129</v>
      </c>
      <c r="T356" s="166" t="s">
        <v>145</v>
      </c>
      <c r="U356" s="166">
        <v>0.30567</v>
      </c>
      <c r="V356" s="166">
        <f>ROUND(E356*U356,2)</f>
        <v>2.4500000000000002</v>
      </c>
      <c r="W356" s="166"/>
      <c r="X356" s="166" t="s">
        <v>130</v>
      </c>
      <c r="Y356" s="161"/>
      <c r="Z356" s="161"/>
      <c r="AA356" s="161"/>
      <c r="AB356" s="161"/>
      <c r="AC356" s="161"/>
      <c r="AD356" s="161"/>
      <c r="AE356" s="161"/>
      <c r="AF356" s="161"/>
      <c r="AG356" s="161" t="s">
        <v>131</v>
      </c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</row>
    <row r="357" spans="1:60" ht="33.75" outlineLevel="1" x14ac:dyDescent="0.2">
      <c r="A357" s="184">
        <v>142</v>
      </c>
      <c r="B357" s="185" t="s">
        <v>508</v>
      </c>
      <c r="C357" s="193" t="s">
        <v>509</v>
      </c>
      <c r="D357" s="186" t="s">
        <v>230</v>
      </c>
      <c r="E357" s="187">
        <v>13</v>
      </c>
      <c r="F357" s="188"/>
      <c r="G357" s="189">
        <f>ROUND(E357*F357,2)</f>
        <v>0</v>
      </c>
      <c r="H357" s="166">
        <v>256.45</v>
      </c>
      <c r="I357" s="166">
        <f>ROUND(E357*H357,2)</f>
        <v>3333.85</v>
      </c>
      <c r="J357" s="166">
        <v>151.55000000000001</v>
      </c>
      <c r="K357" s="166">
        <f>ROUND(E357*J357,2)</f>
        <v>1970.15</v>
      </c>
      <c r="L357" s="166">
        <v>15</v>
      </c>
      <c r="M357" s="166">
        <f>G357*(1+L357/100)</f>
        <v>0</v>
      </c>
      <c r="N357" s="166">
        <v>1E-4</v>
      </c>
      <c r="O357" s="166">
        <f>ROUND(E357*N357,2)</f>
        <v>0</v>
      </c>
      <c r="P357" s="166">
        <v>0</v>
      </c>
      <c r="Q357" s="166">
        <f>ROUND(E357*P357,2)</f>
        <v>0</v>
      </c>
      <c r="R357" s="166"/>
      <c r="S357" s="166" t="s">
        <v>129</v>
      </c>
      <c r="T357" s="166" t="s">
        <v>145</v>
      </c>
      <c r="U357" s="166">
        <v>0.249</v>
      </c>
      <c r="V357" s="166">
        <f>ROUND(E357*U357,2)</f>
        <v>3.24</v>
      </c>
      <c r="W357" s="166"/>
      <c r="X357" s="166" t="s">
        <v>130</v>
      </c>
      <c r="Y357" s="161"/>
      <c r="Z357" s="161"/>
      <c r="AA357" s="161"/>
      <c r="AB357" s="161"/>
      <c r="AC357" s="161"/>
      <c r="AD357" s="161"/>
      <c r="AE357" s="161"/>
      <c r="AF357" s="161"/>
      <c r="AG357" s="161" t="s">
        <v>131</v>
      </c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</row>
    <row r="358" spans="1:60" outlineLevel="1" x14ac:dyDescent="0.2">
      <c r="A358" s="184">
        <v>143</v>
      </c>
      <c r="B358" s="185" t="s">
        <v>510</v>
      </c>
      <c r="C358" s="193" t="s">
        <v>511</v>
      </c>
      <c r="D358" s="186" t="s">
        <v>230</v>
      </c>
      <c r="E358" s="187">
        <v>6</v>
      </c>
      <c r="F358" s="188"/>
      <c r="G358" s="189">
        <f>ROUND(E358*F358,2)</f>
        <v>0</v>
      </c>
      <c r="H358" s="166">
        <v>0</v>
      </c>
      <c r="I358" s="166">
        <f>ROUND(E358*H358,2)</f>
        <v>0</v>
      </c>
      <c r="J358" s="166">
        <v>186</v>
      </c>
      <c r="K358" s="166">
        <f>ROUND(E358*J358,2)</f>
        <v>1116</v>
      </c>
      <c r="L358" s="166">
        <v>15</v>
      </c>
      <c r="M358" s="166">
        <f>G358*(1+L358/100)</f>
        <v>0</v>
      </c>
      <c r="N358" s="166">
        <v>0</v>
      </c>
      <c r="O358" s="166">
        <f>ROUND(E358*N358,2)</f>
        <v>0</v>
      </c>
      <c r="P358" s="166">
        <v>0</v>
      </c>
      <c r="Q358" s="166">
        <f>ROUND(E358*P358,2)</f>
        <v>0</v>
      </c>
      <c r="R358" s="166"/>
      <c r="S358" s="166" t="s">
        <v>129</v>
      </c>
      <c r="T358" s="166" t="s">
        <v>145</v>
      </c>
      <c r="U358" s="166">
        <v>0.34</v>
      </c>
      <c r="V358" s="166">
        <f>ROUND(E358*U358,2)</f>
        <v>2.04</v>
      </c>
      <c r="W358" s="166"/>
      <c r="X358" s="166" t="s">
        <v>130</v>
      </c>
      <c r="Y358" s="161"/>
      <c r="Z358" s="161"/>
      <c r="AA358" s="161"/>
      <c r="AB358" s="161"/>
      <c r="AC358" s="161"/>
      <c r="AD358" s="161"/>
      <c r="AE358" s="161"/>
      <c r="AF358" s="161"/>
      <c r="AG358" s="161" t="s">
        <v>131</v>
      </c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</row>
    <row r="359" spans="1:60" outlineLevel="1" x14ac:dyDescent="0.2">
      <c r="A359" s="184">
        <v>144</v>
      </c>
      <c r="B359" s="185" t="s">
        <v>512</v>
      </c>
      <c r="C359" s="193" t="s">
        <v>513</v>
      </c>
      <c r="D359" s="186" t="s">
        <v>230</v>
      </c>
      <c r="E359" s="187">
        <v>1</v>
      </c>
      <c r="F359" s="188"/>
      <c r="G359" s="189">
        <f>ROUND(E359*F359,2)</f>
        <v>0</v>
      </c>
      <c r="H359" s="166">
        <v>0</v>
      </c>
      <c r="I359" s="166">
        <f>ROUND(E359*H359,2)</f>
        <v>0</v>
      </c>
      <c r="J359" s="166">
        <v>223.5</v>
      </c>
      <c r="K359" s="166">
        <f>ROUND(E359*J359,2)</f>
        <v>223.5</v>
      </c>
      <c r="L359" s="166">
        <v>15</v>
      </c>
      <c r="M359" s="166">
        <f>G359*(1+L359/100)</f>
        <v>0</v>
      </c>
      <c r="N359" s="166">
        <v>0</v>
      </c>
      <c r="O359" s="166">
        <f>ROUND(E359*N359,2)</f>
        <v>0</v>
      </c>
      <c r="P359" s="166">
        <v>0</v>
      </c>
      <c r="Q359" s="166">
        <f>ROUND(E359*P359,2)</f>
        <v>0</v>
      </c>
      <c r="R359" s="166"/>
      <c r="S359" s="166" t="s">
        <v>129</v>
      </c>
      <c r="T359" s="166" t="s">
        <v>129</v>
      </c>
      <c r="U359" s="166">
        <v>0.45350000000000001</v>
      </c>
      <c r="V359" s="166">
        <f>ROUND(E359*U359,2)</f>
        <v>0.45</v>
      </c>
      <c r="W359" s="166"/>
      <c r="X359" s="166" t="s">
        <v>130</v>
      </c>
      <c r="Y359" s="161"/>
      <c r="Z359" s="161"/>
      <c r="AA359" s="161"/>
      <c r="AB359" s="161"/>
      <c r="AC359" s="161"/>
      <c r="AD359" s="161"/>
      <c r="AE359" s="161"/>
      <c r="AF359" s="161"/>
      <c r="AG359" s="161" t="s">
        <v>131</v>
      </c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</row>
    <row r="360" spans="1:60" outlineLevel="1" x14ac:dyDescent="0.2">
      <c r="A360" s="184">
        <v>145</v>
      </c>
      <c r="B360" s="185" t="s">
        <v>514</v>
      </c>
      <c r="C360" s="193" t="s">
        <v>515</v>
      </c>
      <c r="D360" s="186" t="s">
        <v>230</v>
      </c>
      <c r="E360" s="187">
        <v>1</v>
      </c>
      <c r="F360" s="188"/>
      <c r="G360" s="189">
        <f>ROUND(E360*F360,2)</f>
        <v>0</v>
      </c>
      <c r="H360" s="166">
        <v>0</v>
      </c>
      <c r="I360" s="166">
        <f>ROUND(E360*H360,2)</f>
        <v>0</v>
      </c>
      <c r="J360" s="166">
        <v>198</v>
      </c>
      <c r="K360" s="166">
        <f>ROUND(E360*J360,2)</f>
        <v>198</v>
      </c>
      <c r="L360" s="166">
        <v>15</v>
      </c>
      <c r="M360" s="166">
        <f>G360*(1+L360/100)</f>
        <v>0</v>
      </c>
      <c r="N360" s="166">
        <v>0</v>
      </c>
      <c r="O360" s="166">
        <f>ROUND(E360*N360,2)</f>
        <v>0</v>
      </c>
      <c r="P360" s="166">
        <v>0</v>
      </c>
      <c r="Q360" s="166">
        <f>ROUND(E360*P360,2)</f>
        <v>0</v>
      </c>
      <c r="R360" s="166"/>
      <c r="S360" s="166" t="s">
        <v>129</v>
      </c>
      <c r="T360" s="166" t="s">
        <v>145</v>
      </c>
      <c r="U360" s="166">
        <v>0.36199999999999999</v>
      </c>
      <c r="V360" s="166">
        <f>ROUND(E360*U360,2)</f>
        <v>0.36</v>
      </c>
      <c r="W360" s="166"/>
      <c r="X360" s="166" t="s">
        <v>130</v>
      </c>
      <c r="Y360" s="161"/>
      <c r="Z360" s="161"/>
      <c r="AA360" s="161"/>
      <c r="AB360" s="161"/>
      <c r="AC360" s="161"/>
      <c r="AD360" s="161"/>
      <c r="AE360" s="161"/>
      <c r="AF360" s="161"/>
      <c r="AG360" s="161" t="s">
        <v>131</v>
      </c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</row>
    <row r="361" spans="1:60" outlineLevel="1" x14ac:dyDescent="0.2">
      <c r="A361" s="184">
        <v>146</v>
      </c>
      <c r="B361" s="185" t="s">
        <v>516</v>
      </c>
      <c r="C361" s="193" t="s">
        <v>517</v>
      </c>
      <c r="D361" s="186" t="s">
        <v>230</v>
      </c>
      <c r="E361" s="187">
        <v>7</v>
      </c>
      <c r="F361" s="188"/>
      <c r="G361" s="189">
        <f>ROUND(E361*F361,2)</f>
        <v>0</v>
      </c>
      <c r="H361" s="166">
        <v>0</v>
      </c>
      <c r="I361" s="166">
        <f>ROUND(E361*H361,2)</f>
        <v>0</v>
      </c>
      <c r="J361" s="166">
        <v>212</v>
      </c>
      <c r="K361" s="166">
        <f>ROUND(E361*J361,2)</f>
        <v>1484</v>
      </c>
      <c r="L361" s="166">
        <v>15</v>
      </c>
      <c r="M361" s="166">
        <f>G361*(1+L361/100)</f>
        <v>0</v>
      </c>
      <c r="N361" s="166">
        <v>0</v>
      </c>
      <c r="O361" s="166">
        <f>ROUND(E361*N361,2)</f>
        <v>0</v>
      </c>
      <c r="P361" s="166">
        <v>0</v>
      </c>
      <c r="Q361" s="166">
        <f>ROUND(E361*P361,2)</f>
        <v>0</v>
      </c>
      <c r="R361" s="166"/>
      <c r="S361" s="166" t="s">
        <v>129</v>
      </c>
      <c r="T361" s="166" t="s">
        <v>129</v>
      </c>
      <c r="U361" s="166">
        <v>0.43</v>
      </c>
      <c r="V361" s="166">
        <f>ROUND(E361*U361,2)</f>
        <v>3.01</v>
      </c>
      <c r="W361" s="166"/>
      <c r="X361" s="166" t="s">
        <v>130</v>
      </c>
      <c r="Y361" s="161"/>
      <c r="Z361" s="161"/>
      <c r="AA361" s="161"/>
      <c r="AB361" s="161"/>
      <c r="AC361" s="161"/>
      <c r="AD361" s="161"/>
      <c r="AE361" s="161"/>
      <c r="AF361" s="161"/>
      <c r="AG361" s="161" t="s">
        <v>131</v>
      </c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</row>
    <row r="362" spans="1:60" outlineLevel="1" x14ac:dyDescent="0.2">
      <c r="A362" s="184">
        <v>147</v>
      </c>
      <c r="B362" s="185" t="s">
        <v>518</v>
      </c>
      <c r="C362" s="193" t="s">
        <v>519</v>
      </c>
      <c r="D362" s="186" t="s">
        <v>137</v>
      </c>
      <c r="E362" s="187">
        <v>12</v>
      </c>
      <c r="F362" s="188"/>
      <c r="G362" s="189">
        <f>ROUND(E362*F362,2)</f>
        <v>0</v>
      </c>
      <c r="H362" s="166">
        <v>0</v>
      </c>
      <c r="I362" s="166">
        <f>ROUND(E362*H362,2)</f>
        <v>0</v>
      </c>
      <c r="J362" s="166">
        <v>35</v>
      </c>
      <c r="K362" s="166">
        <f>ROUND(E362*J362,2)</f>
        <v>420</v>
      </c>
      <c r="L362" s="166">
        <v>15</v>
      </c>
      <c r="M362" s="166">
        <f>G362*(1+L362/100)</f>
        <v>0</v>
      </c>
      <c r="N362" s="166">
        <v>0</v>
      </c>
      <c r="O362" s="166">
        <f>ROUND(E362*N362,2)</f>
        <v>0</v>
      </c>
      <c r="P362" s="166">
        <v>0</v>
      </c>
      <c r="Q362" s="166">
        <f>ROUND(E362*P362,2)</f>
        <v>0</v>
      </c>
      <c r="R362" s="166"/>
      <c r="S362" s="166" t="s">
        <v>129</v>
      </c>
      <c r="T362" s="166" t="s">
        <v>145</v>
      </c>
      <c r="U362" s="166">
        <v>6.4149999999999999E-2</v>
      </c>
      <c r="V362" s="166">
        <f>ROUND(E362*U362,2)</f>
        <v>0.77</v>
      </c>
      <c r="W362" s="166"/>
      <c r="X362" s="166" t="s">
        <v>130</v>
      </c>
      <c r="Y362" s="161"/>
      <c r="Z362" s="161"/>
      <c r="AA362" s="161"/>
      <c r="AB362" s="161"/>
      <c r="AC362" s="161"/>
      <c r="AD362" s="161"/>
      <c r="AE362" s="161"/>
      <c r="AF362" s="161"/>
      <c r="AG362" s="161" t="s">
        <v>131</v>
      </c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</row>
    <row r="363" spans="1:60" outlineLevel="1" x14ac:dyDescent="0.2">
      <c r="A363" s="184">
        <v>148</v>
      </c>
      <c r="B363" s="185" t="s">
        <v>520</v>
      </c>
      <c r="C363" s="193" t="s">
        <v>521</v>
      </c>
      <c r="D363" s="186" t="s">
        <v>137</v>
      </c>
      <c r="E363" s="187">
        <v>0.5</v>
      </c>
      <c r="F363" s="188"/>
      <c r="G363" s="189">
        <f>ROUND(E363*F363,2)</f>
        <v>0</v>
      </c>
      <c r="H363" s="166">
        <v>0</v>
      </c>
      <c r="I363" s="166">
        <f>ROUND(E363*H363,2)</f>
        <v>0</v>
      </c>
      <c r="J363" s="166">
        <v>81</v>
      </c>
      <c r="K363" s="166">
        <f>ROUND(E363*J363,2)</f>
        <v>40.5</v>
      </c>
      <c r="L363" s="166">
        <v>15</v>
      </c>
      <c r="M363" s="166">
        <f>G363*(1+L363/100)</f>
        <v>0</v>
      </c>
      <c r="N363" s="166">
        <v>0</v>
      </c>
      <c r="O363" s="166">
        <f>ROUND(E363*N363,2)</f>
        <v>0</v>
      </c>
      <c r="P363" s="166">
        <v>0</v>
      </c>
      <c r="Q363" s="166">
        <f>ROUND(E363*P363,2)</f>
        <v>0</v>
      </c>
      <c r="R363" s="166"/>
      <c r="S363" s="166" t="s">
        <v>129</v>
      </c>
      <c r="T363" s="166" t="s">
        <v>145</v>
      </c>
      <c r="U363" s="166">
        <v>0.14868000000000001</v>
      </c>
      <c r="V363" s="166">
        <f>ROUND(E363*U363,2)</f>
        <v>7.0000000000000007E-2</v>
      </c>
      <c r="W363" s="166"/>
      <c r="X363" s="166" t="s">
        <v>130</v>
      </c>
      <c r="Y363" s="161"/>
      <c r="Z363" s="161"/>
      <c r="AA363" s="161"/>
      <c r="AB363" s="161"/>
      <c r="AC363" s="161"/>
      <c r="AD363" s="161"/>
      <c r="AE363" s="161"/>
      <c r="AF363" s="161"/>
      <c r="AG363" s="161" t="s">
        <v>131</v>
      </c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</row>
    <row r="364" spans="1:60" ht="22.5" outlineLevel="1" x14ac:dyDescent="0.2">
      <c r="A364" s="184">
        <v>149</v>
      </c>
      <c r="B364" s="185" t="s">
        <v>522</v>
      </c>
      <c r="C364" s="193" t="s">
        <v>523</v>
      </c>
      <c r="D364" s="186" t="s">
        <v>137</v>
      </c>
      <c r="E364" s="187">
        <v>70</v>
      </c>
      <c r="F364" s="188"/>
      <c r="G364" s="189">
        <f>ROUND(E364*F364,2)</f>
        <v>0</v>
      </c>
      <c r="H364" s="166">
        <v>15.04</v>
      </c>
      <c r="I364" s="166">
        <f>ROUND(E364*H364,2)</f>
        <v>1052.8</v>
      </c>
      <c r="J364" s="166">
        <v>39.96</v>
      </c>
      <c r="K364" s="166">
        <f>ROUND(E364*J364,2)</f>
        <v>2797.2</v>
      </c>
      <c r="L364" s="166">
        <v>15</v>
      </c>
      <c r="M364" s="166">
        <f>G364*(1+L364/100)</f>
        <v>0</v>
      </c>
      <c r="N364" s="166">
        <v>1.6000000000000001E-4</v>
      </c>
      <c r="O364" s="166">
        <f>ROUND(E364*N364,2)</f>
        <v>0.01</v>
      </c>
      <c r="P364" s="166">
        <v>0</v>
      </c>
      <c r="Q364" s="166">
        <f>ROUND(E364*P364,2)</f>
        <v>0</v>
      </c>
      <c r="R364" s="166"/>
      <c r="S364" s="166" t="s">
        <v>129</v>
      </c>
      <c r="T364" s="166" t="s">
        <v>145</v>
      </c>
      <c r="U364" s="166">
        <v>7.0000000000000007E-2</v>
      </c>
      <c r="V364" s="166">
        <f>ROUND(E364*U364,2)</f>
        <v>4.9000000000000004</v>
      </c>
      <c r="W364" s="166"/>
      <c r="X364" s="166" t="s">
        <v>130</v>
      </c>
      <c r="Y364" s="161"/>
      <c r="Z364" s="161"/>
      <c r="AA364" s="161"/>
      <c r="AB364" s="161"/>
      <c r="AC364" s="161"/>
      <c r="AD364" s="161"/>
      <c r="AE364" s="161"/>
      <c r="AF364" s="161"/>
      <c r="AG364" s="161" t="s">
        <v>131</v>
      </c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</row>
    <row r="365" spans="1:60" ht="22.5" outlineLevel="1" x14ac:dyDescent="0.2">
      <c r="A365" s="184">
        <v>150</v>
      </c>
      <c r="B365" s="185" t="s">
        <v>524</v>
      </c>
      <c r="C365" s="193" t="s">
        <v>525</v>
      </c>
      <c r="D365" s="186" t="s">
        <v>137</v>
      </c>
      <c r="E365" s="187">
        <v>80</v>
      </c>
      <c r="F365" s="188"/>
      <c r="G365" s="189">
        <f>ROUND(E365*F365,2)</f>
        <v>0</v>
      </c>
      <c r="H365" s="166">
        <v>24.99</v>
      </c>
      <c r="I365" s="166">
        <f>ROUND(E365*H365,2)</f>
        <v>1999.2</v>
      </c>
      <c r="J365" s="166">
        <v>41.01</v>
      </c>
      <c r="K365" s="166">
        <f>ROUND(E365*J365,2)</f>
        <v>3280.8</v>
      </c>
      <c r="L365" s="166">
        <v>15</v>
      </c>
      <c r="M365" s="166">
        <f>G365*(1+L365/100)</f>
        <v>0</v>
      </c>
      <c r="N365" s="166">
        <v>2.1000000000000001E-4</v>
      </c>
      <c r="O365" s="166">
        <f>ROUND(E365*N365,2)</f>
        <v>0.02</v>
      </c>
      <c r="P365" s="166">
        <v>0</v>
      </c>
      <c r="Q365" s="166">
        <f>ROUND(E365*P365,2)</f>
        <v>0</v>
      </c>
      <c r="R365" s="166"/>
      <c r="S365" s="166" t="s">
        <v>129</v>
      </c>
      <c r="T365" s="166" t="s">
        <v>145</v>
      </c>
      <c r="U365" s="166">
        <v>7.0000000000000007E-2</v>
      </c>
      <c r="V365" s="166">
        <f>ROUND(E365*U365,2)</f>
        <v>5.6</v>
      </c>
      <c r="W365" s="166"/>
      <c r="X365" s="166" t="s">
        <v>130</v>
      </c>
      <c r="Y365" s="161"/>
      <c r="Z365" s="161"/>
      <c r="AA365" s="161"/>
      <c r="AB365" s="161"/>
      <c r="AC365" s="161"/>
      <c r="AD365" s="161"/>
      <c r="AE365" s="161"/>
      <c r="AF365" s="161"/>
      <c r="AG365" s="161" t="s">
        <v>131</v>
      </c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</row>
    <row r="366" spans="1:60" ht="33.75" outlineLevel="1" x14ac:dyDescent="0.2">
      <c r="A366" s="184">
        <v>151</v>
      </c>
      <c r="B366" s="185" t="s">
        <v>526</v>
      </c>
      <c r="C366" s="193" t="s">
        <v>527</v>
      </c>
      <c r="D366" s="186" t="s">
        <v>137</v>
      </c>
      <c r="E366" s="187">
        <v>7</v>
      </c>
      <c r="F366" s="188"/>
      <c r="G366" s="189">
        <f>ROUND(E366*F366,2)</f>
        <v>0</v>
      </c>
      <c r="H366" s="166">
        <v>69.66</v>
      </c>
      <c r="I366" s="166">
        <f>ROUND(E366*H366,2)</f>
        <v>487.62</v>
      </c>
      <c r="J366" s="166">
        <v>25.14</v>
      </c>
      <c r="K366" s="166">
        <f>ROUND(E366*J366,2)</f>
        <v>175.98</v>
      </c>
      <c r="L366" s="166">
        <v>15</v>
      </c>
      <c r="M366" s="166">
        <f>G366*(1+L366/100)</f>
        <v>0</v>
      </c>
      <c r="N366" s="166">
        <v>3.8000000000000002E-4</v>
      </c>
      <c r="O366" s="166">
        <f>ROUND(E366*N366,2)</f>
        <v>0</v>
      </c>
      <c r="P366" s="166">
        <v>0</v>
      </c>
      <c r="Q366" s="166">
        <f>ROUND(E366*P366,2)</f>
        <v>0</v>
      </c>
      <c r="R366" s="166"/>
      <c r="S366" s="166" t="s">
        <v>129</v>
      </c>
      <c r="T366" s="166" t="s">
        <v>129</v>
      </c>
      <c r="U366" s="166">
        <v>5.0959999999999998E-2</v>
      </c>
      <c r="V366" s="166">
        <f>ROUND(E366*U366,2)</f>
        <v>0.36</v>
      </c>
      <c r="W366" s="166"/>
      <c r="X366" s="166" t="s">
        <v>130</v>
      </c>
      <c r="Y366" s="161"/>
      <c r="Z366" s="161"/>
      <c r="AA366" s="161"/>
      <c r="AB366" s="161"/>
      <c r="AC366" s="161"/>
      <c r="AD366" s="161"/>
      <c r="AE366" s="161"/>
      <c r="AF366" s="161"/>
      <c r="AG366" s="161" t="s">
        <v>131</v>
      </c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</row>
    <row r="367" spans="1:60" outlineLevel="1" x14ac:dyDescent="0.2">
      <c r="A367" s="184">
        <v>152</v>
      </c>
      <c r="B367" s="185" t="s">
        <v>528</v>
      </c>
      <c r="C367" s="193" t="s">
        <v>529</v>
      </c>
      <c r="D367" s="186" t="s">
        <v>230</v>
      </c>
      <c r="E367" s="187">
        <v>21</v>
      </c>
      <c r="F367" s="188"/>
      <c r="G367" s="189">
        <f>ROUND(E367*F367,2)</f>
        <v>0</v>
      </c>
      <c r="H367" s="166">
        <v>0</v>
      </c>
      <c r="I367" s="166">
        <f>ROUND(E367*H367,2)</f>
        <v>0</v>
      </c>
      <c r="J367" s="166">
        <v>181</v>
      </c>
      <c r="K367" s="166">
        <f>ROUND(E367*J367,2)</f>
        <v>3801</v>
      </c>
      <c r="L367" s="166">
        <v>15</v>
      </c>
      <c r="M367" s="166">
        <f>G367*(1+L367/100)</f>
        <v>0</v>
      </c>
      <c r="N367" s="166">
        <v>0</v>
      </c>
      <c r="O367" s="166">
        <f>ROUND(E367*N367,2)</f>
        <v>0</v>
      </c>
      <c r="P367" s="166">
        <v>0</v>
      </c>
      <c r="Q367" s="166">
        <f>ROUND(E367*P367,2)</f>
        <v>0</v>
      </c>
      <c r="R367" s="166"/>
      <c r="S367" s="166" t="s">
        <v>129</v>
      </c>
      <c r="T367" s="166" t="s">
        <v>145</v>
      </c>
      <c r="U367" s="166">
        <v>0.33050000000000002</v>
      </c>
      <c r="V367" s="166">
        <f>ROUND(E367*U367,2)</f>
        <v>6.94</v>
      </c>
      <c r="W367" s="166"/>
      <c r="X367" s="166" t="s">
        <v>130</v>
      </c>
      <c r="Y367" s="161"/>
      <c r="Z367" s="161"/>
      <c r="AA367" s="161"/>
      <c r="AB367" s="161"/>
      <c r="AC367" s="161"/>
      <c r="AD367" s="161"/>
      <c r="AE367" s="161"/>
      <c r="AF367" s="161"/>
      <c r="AG367" s="161" t="s">
        <v>131</v>
      </c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</row>
    <row r="368" spans="1:60" outlineLevel="1" x14ac:dyDescent="0.2">
      <c r="A368" s="184">
        <v>153</v>
      </c>
      <c r="B368" s="185" t="s">
        <v>530</v>
      </c>
      <c r="C368" s="193" t="s">
        <v>531</v>
      </c>
      <c r="D368" s="186" t="s">
        <v>230</v>
      </c>
      <c r="E368" s="187">
        <v>1</v>
      </c>
      <c r="F368" s="188"/>
      <c r="G368" s="189">
        <f>ROUND(E368*F368,2)</f>
        <v>0</v>
      </c>
      <c r="H368" s="166">
        <v>0</v>
      </c>
      <c r="I368" s="166">
        <f>ROUND(E368*H368,2)</f>
        <v>0</v>
      </c>
      <c r="J368" s="166">
        <v>191</v>
      </c>
      <c r="K368" s="166">
        <f>ROUND(E368*J368,2)</f>
        <v>191</v>
      </c>
      <c r="L368" s="166">
        <v>15</v>
      </c>
      <c r="M368" s="166">
        <f>G368*(1+L368/100)</f>
        <v>0</v>
      </c>
      <c r="N368" s="166">
        <v>0</v>
      </c>
      <c r="O368" s="166">
        <f>ROUND(E368*N368,2)</f>
        <v>0</v>
      </c>
      <c r="P368" s="166">
        <v>0</v>
      </c>
      <c r="Q368" s="166">
        <f>ROUND(E368*P368,2)</f>
        <v>0</v>
      </c>
      <c r="R368" s="166"/>
      <c r="S368" s="166" t="s">
        <v>129</v>
      </c>
      <c r="T368" s="166" t="s">
        <v>145</v>
      </c>
      <c r="U368" s="166">
        <v>0.35</v>
      </c>
      <c r="V368" s="166">
        <f>ROUND(E368*U368,2)</f>
        <v>0.35</v>
      </c>
      <c r="W368" s="166"/>
      <c r="X368" s="166" t="s">
        <v>130</v>
      </c>
      <c r="Y368" s="161"/>
      <c r="Z368" s="161"/>
      <c r="AA368" s="161"/>
      <c r="AB368" s="161"/>
      <c r="AC368" s="161"/>
      <c r="AD368" s="161"/>
      <c r="AE368" s="161"/>
      <c r="AF368" s="161"/>
      <c r="AG368" s="161" t="s">
        <v>131</v>
      </c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</row>
    <row r="369" spans="1:60" outlineLevel="1" x14ac:dyDescent="0.2">
      <c r="A369" s="184">
        <v>154</v>
      </c>
      <c r="B369" s="185" t="s">
        <v>532</v>
      </c>
      <c r="C369" s="193" t="s">
        <v>533</v>
      </c>
      <c r="D369" s="186" t="s">
        <v>251</v>
      </c>
      <c r="E369" s="187">
        <v>1</v>
      </c>
      <c r="F369" s="188"/>
      <c r="G369" s="189">
        <f>ROUND(E369*F369,2)</f>
        <v>0</v>
      </c>
      <c r="H369" s="166">
        <v>0</v>
      </c>
      <c r="I369" s="166">
        <f>ROUND(E369*H369,2)</f>
        <v>0</v>
      </c>
      <c r="J369" s="166">
        <v>1500</v>
      </c>
      <c r="K369" s="166">
        <f>ROUND(E369*J369,2)</f>
        <v>1500</v>
      </c>
      <c r="L369" s="166">
        <v>15</v>
      </c>
      <c r="M369" s="166">
        <f>G369*(1+L369/100)</f>
        <v>0</v>
      </c>
      <c r="N369" s="166">
        <v>0</v>
      </c>
      <c r="O369" s="166">
        <f>ROUND(E369*N369,2)</f>
        <v>0</v>
      </c>
      <c r="P369" s="166">
        <v>0</v>
      </c>
      <c r="Q369" s="166">
        <f>ROUND(E369*P369,2)</f>
        <v>0</v>
      </c>
      <c r="R369" s="166"/>
      <c r="S369" s="166" t="s">
        <v>194</v>
      </c>
      <c r="T369" s="166" t="s">
        <v>145</v>
      </c>
      <c r="U369" s="166">
        <v>0</v>
      </c>
      <c r="V369" s="166">
        <f>ROUND(E369*U369,2)</f>
        <v>0</v>
      </c>
      <c r="W369" s="166"/>
      <c r="X369" s="166" t="s">
        <v>130</v>
      </c>
      <c r="Y369" s="161"/>
      <c r="Z369" s="161"/>
      <c r="AA369" s="161"/>
      <c r="AB369" s="161"/>
      <c r="AC369" s="161"/>
      <c r="AD369" s="161"/>
      <c r="AE369" s="161"/>
      <c r="AF369" s="161"/>
      <c r="AG369" s="161" t="s">
        <v>131</v>
      </c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</row>
    <row r="370" spans="1:60" outlineLevel="1" x14ac:dyDescent="0.2">
      <c r="A370" s="184">
        <v>155</v>
      </c>
      <c r="B370" s="185" t="s">
        <v>534</v>
      </c>
      <c r="C370" s="193" t="s">
        <v>535</v>
      </c>
      <c r="D370" s="186" t="s">
        <v>144</v>
      </c>
      <c r="E370" s="187">
        <v>4</v>
      </c>
      <c r="F370" s="188"/>
      <c r="G370" s="189">
        <f>ROUND(E370*F370,2)</f>
        <v>0</v>
      </c>
      <c r="H370" s="166">
        <v>0</v>
      </c>
      <c r="I370" s="166">
        <f>ROUND(E370*H370,2)</f>
        <v>0</v>
      </c>
      <c r="J370" s="166">
        <v>518</v>
      </c>
      <c r="K370" s="166">
        <f>ROUND(E370*J370,2)</f>
        <v>2072</v>
      </c>
      <c r="L370" s="166">
        <v>15</v>
      </c>
      <c r="M370" s="166">
        <f>G370*(1+L370/100)</f>
        <v>0</v>
      </c>
      <c r="N370" s="166">
        <v>0</v>
      </c>
      <c r="O370" s="166">
        <f>ROUND(E370*N370,2)</f>
        <v>0</v>
      </c>
      <c r="P370" s="166">
        <v>0</v>
      </c>
      <c r="Q370" s="166">
        <f>ROUND(E370*P370,2)</f>
        <v>0</v>
      </c>
      <c r="R370" s="166"/>
      <c r="S370" s="166" t="s">
        <v>194</v>
      </c>
      <c r="T370" s="166" t="s">
        <v>145</v>
      </c>
      <c r="U370" s="166">
        <v>0</v>
      </c>
      <c r="V370" s="166">
        <f>ROUND(E370*U370,2)</f>
        <v>0</v>
      </c>
      <c r="W370" s="166"/>
      <c r="X370" s="166" t="s">
        <v>130</v>
      </c>
      <c r="Y370" s="161"/>
      <c r="Z370" s="161"/>
      <c r="AA370" s="161"/>
      <c r="AB370" s="161"/>
      <c r="AC370" s="161"/>
      <c r="AD370" s="161"/>
      <c r="AE370" s="161"/>
      <c r="AF370" s="161"/>
      <c r="AG370" s="161" t="s">
        <v>131</v>
      </c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</row>
    <row r="371" spans="1:60" outlineLevel="1" x14ac:dyDescent="0.2">
      <c r="A371" s="184">
        <v>156</v>
      </c>
      <c r="B371" s="185" t="s">
        <v>536</v>
      </c>
      <c r="C371" s="193" t="s">
        <v>537</v>
      </c>
      <c r="D371" s="186" t="s">
        <v>144</v>
      </c>
      <c r="E371" s="187">
        <v>4</v>
      </c>
      <c r="F371" s="188"/>
      <c r="G371" s="189">
        <f>ROUND(E371*F371,2)</f>
        <v>0</v>
      </c>
      <c r="H371" s="166">
        <v>0</v>
      </c>
      <c r="I371" s="166">
        <f>ROUND(E371*H371,2)</f>
        <v>0</v>
      </c>
      <c r="J371" s="166">
        <v>350</v>
      </c>
      <c r="K371" s="166">
        <f>ROUND(E371*J371,2)</f>
        <v>1400</v>
      </c>
      <c r="L371" s="166">
        <v>15</v>
      </c>
      <c r="M371" s="166">
        <f>G371*(1+L371/100)</f>
        <v>0</v>
      </c>
      <c r="N371" s="166">
        <v>0</v>
      </c>
      <c r="O371" s="166">
        <f>ROUND(E371*N371,2)</f>
        <v>0</v>
      </c>
      <c r="P371" s="166">
        <v>0</v>
      </c>
      <c r="Q371" s="166">
        <f>ROUND(E371*P371,2)</f>
        <v>0</v>
      </c>
      <c r="R371" s="166"/>
      <c r="S371" s="166" t="s">
        <v>194</v>
      </c>
      <c r="T371" s="166" t="s">
        <v>145</v>
      </c>
      <c r="U371" s="166">
        <v>0</v>
      </c>
      <c r="V371" s="166">
        <f>ROUND(E371*U371,2)</f>
        <v>0</v>
      </c>
      <c r="W371" s="166"/>
      <c r="X371" s="166" t="s">
        <v>130</v>
      </c>
      <c r="Y371" s="161"/>
      <c r="Z371" s="161"/>
      <c r="AA371" s="161"/>
      <c r="AB371" s="161"/>
      <c r="AC371" s="161"/>
      <c r="AD371" s="161"/>
      <c r="AE371" s="161"/>
      <c r="AF371" s="161"/>
      <c r="AG371" s="161" t="s">
        <v>131</v>
      </c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</row>
    <row r="372" spans="1:60" outlineLevel="1" x14ac:dyDescent="0.2">
      <c r="A372" s="184">
        <v>157</v>
      </c>
      <c r="B372" s="185" t="s">
        <v>538</v>
      </c>
      <c r="C372" s="193" t="s">
        <v>539</v>
      </c>
      <c r="D372" s="186" t="s">
        <v>137</v>
      </c>
      <c r="E372" s="187">
        <v>12</v>
      </c>
      <c r="F372" s="188"/>
      <c r="G372" s="189">
        <f>ROUND(E372*F372,2)</f>
        <v>0</v>
      </c>
      <c r="H372" s="166">
        <v>16</v>
      </c>
      <c r="I372" s="166">
        <f>ROUND(E372*H372,2)</f>
        <v>192</v>
      </c>
      <c r="J372" s="166">
        <v>0</v>
      </c>
      <c r="K372" s="166">
        <f>ROUND(E372*J372,2)</f>
        <v>0</v>
      </c>
      <c r="L372" s="166">
        <v>15</v>
      </c>
      <c r="M372" s="166">
        <f>G372*(1+L372/100)</f>
        <v>0</v>
      </c>
      <c r="N372" s="166">
        <v>8.0000000000000007E-5</v>
      </c>
      <c r="O372" s="166">
        <f>ROUND(E372*N372,2)</f>
        <v>0</v>
      </c>
      <c r="P372" s="166">
        <v>0</v>
      </c>
      <c r="Q372" s="166">
        <f>ROUND(E372*P372,2)</f>
        <v>0</v>
      </c>
      <c r="R372" s="166" t="s">
        <v>342</v>
      </c>
      <c r="S372" s="166" t="s">
        <v>129</v>
      </c>
      <c r="T372" s="166" t="s">
        <v>145</v>
      </c>
      <c r="U372" s="166">
        <v>0</v>
      </c>
      <c r="V372" s="166">
        <f>ROUND(E372*U372,2)</f>
        <v>0</v>
      </c>
      <c r="W372" s="166"/>
      <c r="X372" s="166" t="s">
        <v>336</v>
      </c>
      <c r="Y372" s="161"/>
      <c r="Z372" s="161"/>
      <c r="AA372" s="161"/>
      <c r="AB372" s="161"/>
      <c r="AC372" s="161"/>
      <c r="AD372" s="161"/>
      <c r="AE372" s="161"/>
      <c r="AF372" s="161"/>
      <c r="AG372" s="161" t="s">
        <v>337</v>
      </c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</row>
    <row r="373" spans="1:60" outlineLevel="1" x14ac:dyDescent="0.2">
      <c r="A373" s="184">
        <v>158</v>
      </c>
      <c r="B373" s="185" t="s">
        <v>540</v>
      </c>
      <c r="C373" s="193" t="s">
        <v>541</v>
      </c>
      <c r="D373" s="186" t="s">
        <v>137</v>
      </c>
      <c r="E373" s="187">
        <v>0.5</v>
      </c>
      <c r="F373" s="188"/>
      <c r="G373" s="189">
        <f>ROUND(E373*F373,2)</f>
        <v>0</v>
      </c>
      <c r="H373" s="166">
        <v>17</v>
      </c>
      <c r="I373" s="166">
        <f>ROUND(E373*H373,2)</f>
        <v>8.5</v>
      </c>
      <c r="J373" s="166">
        <v>0</v>
      </c>
      <c r="K373" s="166">
        <f>ROUND(E373*J373,2)</f>
        <v>0</v>
      </c>
      <c r="L373" s="166">
        <v>15</v>
      </c>
      <c r="M373" s="166">
        <f>G373*(1+L373/100)</f>
        <v>0</v>
      </c>
      <c r="N373" s="166">
        <v>6.0000000000000002E-5</v>
      </c>
      <c r="O373" s="166">
        <f>ROUND(E373*N373,2)</f>
        <v>0</v>
      </c>
      <c r="P373" s="166">
        <v>0</v>
      </c>
      <c r="Q373" s="166">
        <f>ROUND(E373*P373,2)</f>
        <v>0</v>
      </c>
      <c r="R373" s="166" t="s">
        <v>342</v>
      </c>
      <c r="S373" s="166" t="s">
        <v>129</v>
      </c>
      <c r="T373" s="166" t="s">
        <v>145</v>
      </c>
      <c r="U373" s="166">
        <v>0</v>
      </c>
      <c r="V373" s="166">
        <f>ROUND(E373*U373,2)</f>
        <v>0</v>
      </c>
      <c r="W373" s="166"/>
      <c r="X373" s="166" t="s">
        <v>336</v>
      </c>
      <c r="Y373" s="161"/>
      <c r="Z373" s="161"/>
      <c r="AA373" s="161"/>
      <c r="AB373" s="161"/>
      <c r="AC373" s="161"/>
      <c r="AD373" s="161"/>
      <c r="AE373" s="161"/>
      <c r="AF373" s="161"/>
      <c r="AG373" s="161" t="s">
        <v>337</v>
      </c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</row>
    <row r="374" spans="1:60" ht="22.5" outlineLevel="1" x14ac:dyDescent="0.2">
      <c r="A374" s="184">
        <v>159</v>
      </c>
      <c r="B374" s="185" t="s">
        <v>542</v>
      </c>
      <c r="C374" s="193" t="s">
        <v>543</v>
      </c>
      <c r="D374" s="186" t="s">
        <v>230</v>
      </c>
      <c r="E374" s="187">
        <v>8</v>
      </c>
      <c r="F374" s="188"/>
      <c r="G374" s="189">
        <f>ROUND(E374*F374,2)</f>
        <v>0</v>
      </c>
      <c r="H374" s="166">
        <v>152</v>
      </c>
      <c r="I374" s="166">
        <f>ROUND(E374*H374,2)</f>
        <v>1216</v>
      </c>
      <c r="J374" s="166">
        <v>0</v>
      </c>
      <c r="K374" s="166">
        <f>ROUND(E374*J374,2)</f>
        <v>0</v>
      </c>
      <c r="L374" s="166">
        <v>15</v>
      </c>
      <c r="M374" s="166">
        <f>G374*(1+L374/100)</f>
        <v>0</v>
      </c>
      <c r="N374" s="166">
        <v>1.0000000000000001E-5</v>
      </c>
      <c r="O374" s="166">
        <f>ROUND(E374*N374,2)</f>
        <v>0</v>
      </c>
      <c r="P374" s="166">
        <v>0</v>
      </c>
      <c r="Q374" s="166">
        <f>ROUND(E374*P374,2)</f>
        <v>0</v>
      </c>
      <c r="R374" s="166" t="s">
        <v>342</v>
      </c>
      <c r="S374" s="166" t="s">
        <v>129</v>
      </c>
      <c r="T374" s="166" t="s">
        <v>145</v>
      </c>
      <c r="U374" s="166">
        <v>0</v>
      </c>
      <c r="V374" s="166">
        <f>ROUND(E374*U374,2)</f>
        <v>0</v>
      </c>
      <c r="W374" s="166"/>
      <c r="X374" s="166" t="s">
        <v>336</v>
      </c>
      <c r="Y374" s="161"/>
      <c r="Z374" s="161"/>
      <c r="AA374" s="161"/>
      <c r="AB374" s="161"/>
      <c r="AC374" s="161"/>
      <c r="AD374" s="161"/>
      <c r="AE374" s="161"/>
      <c r="AF374" s="161"/>
      <c r="AG374" s="161" t="s">
        <v>337</v>
      </c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</row>
    <row r="375" spans="1:60" outlineLevel="1" x14ac:dyDescent="0.2">
      <c r="A375" s="184">
        <v>160</v>
      </c>
      <c r="B375" s="185" t="s">
        <v>544</v>
      </c>
      <c r="C375" s="193" t="s">
        <v>545</v>
      </c>
      <c r="D375" s="186" t="s">
        <v>230</v>
      </c>
      <c r="E375" s="187">
        <v>1</v>
      </c>
      <c r="F375" s="188"/>
      <c r="G375" s="189">
        <f>ROUND(E375*F375,2)</f>
        <v>0</v>
      </c>
      <c r="H375" s="166">
        <v>557</v>
      </c>
      <c r="I375" s="166">
        <f>ROUND(E375*H375,2)</f>
        <v>557</v>
      </c>
      <c r="J375" s="166">
        <v>0</v>
      </c>
      <c r="K375" s="166">
        <f>ROUND(E375*J375,2)</f>
        <v>0</v>
      </c>
      <c r="L375" s="166">
        <v>15</v>
      </c>
      <c r="M375" s="166">
        <f>G375*(1+L375/100)</f>
        <v>0</v>
      </c>
      <c r="N375" s="166">
        <v>2.4000000000000001E-4</v>
      </c>
      <c r="O375" s="166">
        <f>ROUND(E375*N375,2)</f>
        <v>0</v>
      </c>
      <c r="P375" s="166">
        <v>0</v>
      </c>
      <c r="Q375" s="166">
        <f>ROUND(E375*P375,2)</f>
        <v>0</v>
      </c>
      <c r="R375" s="166" t="s">
        <v>342</v>
      </c>
      <c r="S375" s="166" t="s">
        <v>129</v>
      </c>
      <c r="T375" s="166" t="s">
        <v>129</v>
      </c>
      <c r="U375" s="166">
        <v>0</v>
      </c>
      <c r="V375" s="166">
        <f>ROUND(E375*U375,2)</f>
        <v>0</v>
      </c>
      <c r="W375" s="166"/>
      <c r="X375" s="166" t="s">
        <v>336</v>
      </c>
      <c r="Y375" s="161"/>
      <c r="Z375" s="161"/>
      <c r="AA375" s="161"/>
      <c r="AB375" s="161"/>
      <c r="AC375" s="161"/>
      <c r="AD375" s="161"/>
      <c r="AE375" s="161"/>
      <c r="AF375" s="161"/>
      <c r="AG375" s="161" t="s">
        <v>337</v>
      </c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</row>
    <row r="376" spans="1:60" outlineLevel="1" x14ac:dyDescent="0.2">
      <c r="A376" s="184">
        <v>161</v>
      </c>
      <c r="B376" s="185" t="s">
        <v>546</v>
      </c>
      <c r="C376" s="193" t="s">
        <v>547</v>
      </c>
      <c r="D376" s="186" t="s">
        <v>230</v>
      </c>
      <c r="E376" s="187">
        <v>8</v>
      </c>
      <c r="F376" s="188"/>
      <c r="G376" s="189">
        <f>ROUND(E376*F376,2)</f>
        <v>0</v>
      </c>
      <c r="H376" s="166">
        <v>54</v>
      </c>
      <c r="I376" s="166">
        <f>ROUND(E376*H376,2)</f>
        <v>432</v>
      </c>
      <c r="J376" s="166">
        <v>0</v>
      </c>
      <c r="K376" s="166">
        <f>ROUND(E376*J376,2)</f>
        <v>0</v>
      </c>
      <c r="L376" s="166">
        <v>15</v>
      </c>
      <c r="M376" s="166">
        <f>G376*(1+L376/100)</f>
        <v>0</v>
      </c>
      <c r="N376" s="166">
        <v>1.0000000000000001E-5</v>
      </c>
      <c r="O376" s="166">
        <f>ROUND(E376*N376,2)</f>
        <v>0</v>
      </c>
      <c r="P376" s="166">
        <v>0</v>
      </c>
      <c r="Q376" s="166">
        <f>ROUND(E376*P376,2)</f>
        <v>0</v>
      </c>
      <c r="R376" s="166" t="s">
        <v>342</v>
      </c>
      <c r="S376" s="166" t="s">
        <v>129</v>
      </c>
      <c r="T376" s="166" t="s">
        <v>145</v>
      </c>
      <c r="U376" s="166">
        <v>0</v>
      </c>
      <c r="V376" s="166">
        <f>ROUND(E376*U376,2)</f>
        <v>0</v>
      </c>
      <c r="W376" s="166"/>
      <c r="X376" s="166" t="s">
        <v>336</v>
      </c>
      <c r="Y376" s="161"/>
      <c r="Z376" s="161"/>
      <c r="AA376" s="161"/>
      <c r="AB376" s="161"/>
      <c r="AC376" s="161"/>
      <c r="AD376" s="161"/>
      <c r="AE376" s="161"/>
      <c r="AF376" s="161"/>
      <c r="AG376" s="161" t="s">
        <v>337</v>
      </c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</row>
    <row r="377" spans="1:60" outlineLevel="1" x14ac:dyDescent="0.2">
      <c r="A377" s="184">
        <v>162</v>
      </c>
      <c r="B377" s="185" t="s">
        <v>548</v>
      </c>
      <c r="C377" s="193" t="s">
        <v>549</v>
      </c>
      <c r="D377" s="186" t="s">
        <v>230</v>
      </c>
      <c r="E377" s="187">
        <v>8</v>
      </c>
      <c r="F377" s="188"/>
      <c r="G377" s="189">
        <f>ROUND(E377*F377,2)</f>
        <v>0</v>
      </c>
      <c r="H377" s="166">
        <v>34</v>
      </c>
      <c r="I377" s="166">
        <f>ROUND(E377*H377,2)</f>
        <v>272</v>
      </c>
      <c r="J377" s="166">
        <v>0</v>
      </c>
      <c r="K377" s="166">
        <f>ROUND(E377*J377,2)</f>
        <v>0</v>
      </c>
      <c r="L377" s="166">
        <v>15</v>
      </c>
      <c r="M377" s="166">
        <f>G377*(1+L377/100)</f>
        <v>0</v>
      </c>
      <c r="N377" s="166">
        <v>5.0000000000000002E-5</v>
      </c>
      <c r="O377" s="166">
        <f>ROUND(E377*N377,2)</f>
        <v>0</v>
      </c>
      <c r="P377" s="166">
        <v>0</v>
      </c>
      <c r="Q377" s="166">
        <f>ROUND(E377*P377,2)</f>
        <v>0</v>
      </c>
      <c r="R377" s="166" t="s">
        <v>342</v>
      </c>
      <c r="S377" s="166" t="s">
        <v>129</v>
      </c>
      <c r="T377" s="166" t="s">
        <v>145</v>
      </c>
      <c r="U377" s="166">
        <v>0</v>
      </c>
      <c r="V377" s="166">
        <f>ROUND(E377*U377,2)</f>
        <v>0</v>
      </c>
      <c r="W377" s="166"/>
      <c r="X377" s="166" t="s">
        <v>336</v>
      </c>
      <c r="Y377" s="161"/>
      <c r="Z377" s="161"/>
      <c r="AA377" s="161"/>
      <c r="AB377" s="161"/>
      <c r="AC377" s="161"/>
      <c r="AD377" s="161"/>
      <c r="AE377" s="161"/>
      <c r="AF377" s="161"/>
      <c r="AG377" s="161" t="s">
        <v>337</v>
      </c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</row>
    <row r="378" spans="1:60" outlineLevel="1" x14ac:dyDescent="0.2">
      <c r="A378" s="184">
        <v>163</v>
      </c>
      <c r="B378" s="185" t="s">
        <v>550</v>
      </c>
      <c r="C378" s="193" t="s">
        <v>551</v>
      </c>
      <c r="D378" s="186" t="s">
        <v>230</v>
      </c>
      <c r="E378" s="187">
        <v>1</v>
      </c>
      <c r="F378" s="188"/>
      <c r="G378" s="189">
        <f>ROUND(E378*F378,2)</f>
        <v>0</v>
      </c>
      <c r="H378" s="166">
        <v>45</v>
      </c>
      <c r="I378" s="166">
        <f>ROUND(E378*H378,2)</f>
        <v>45</v>
      </c>
      <c r="J378" s="166">
        <v>0</v>
      </c>
      <c r="K378" s="166">
        <f>ROUND(E378*J378,2)</f>
        <v>0</v>
      </c>
      <c r="L378" s="166">
        <v>15</v>
      </c>
      <c r="M378" s="166">
        <f>G378*(1+L378/100)</f>
        <v>0</v>
      </c>
      <c r="N378" s="166">
        <v>0</v>
      </c>
      <c r="O378" s="166">
        <f>ROUND(E378*N378,2)</f>
        <v>0</v>
      </c>
      <c r="P378" s="166">
        <v>0</v>
      </c>
      <c r="Q378" s="166">
        <f>ROUND(E378*P378,2)</f>
        <v>0</v>
      </c>
      <c r="R378" s="166" t="s">
        <v>342</v>
      </c>
      <c r="S378" s="166" t="s">
        <v>129</v>
      </c>
      <c r="T378" s="166" t="s">
        <v>145</v>
      </c>
      <c r="U378" s="166">
        <v>0</v>
      </c>
      <c r="V378" s="166">
        <f>ROUND(E378*U378,2)</f>
        <v>0</v>
      </c>
      <c r="W378" s="166"/>
      <c r="X378" s="166" t="s">
        <v>336</v>
      </c>
      <c r="Y378" s="161"/>
      <c r="Z378" s="161"/>
      <c r="AA378" s="161"/>
      <c r="AB378" s="161"/>
      <c r="AC378" s="161"/>
      <c r="AD378" s="161"/>
      <c r="AE378" s="161"/>
      <c r="AF378" s="161"/>
      <c r="AG378" s="161" t="s">
        <v>337</v>
      </c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</row>
    <row r="379" spans="1:60" outlineLevel="1" x14ac:dyDescent="0.2">
      <c r="A379" s="184">
        <v>164</v>
      </c>
      <c r="B379" s="185" t="s">
        <v>552</v>
      </c>
      <c r="C379" s="193" t="s">
        <v>553</v>
      </c>
      <c r="D379" s="186" t="s">
        <v>230</v>
      </c>
      <c r="E379" s="187">
        <v>21</v>
      </c>
      <c r="F379" s="188"/>
      <c r="G379" s="189">
        <f>ROUND(E379*F379,2)</f>
        <v>0</v>
      </c>
      <c r="H379" s="166">
        <v>14</v>
      </c>
      <c r="I379" s="166">
        <f>ROUND(E379*H379,2)</f>
        <v>294</v>
      </c>
      <c r="J379" s="166">
        <v>0</v>
      </c>
      <c r="K379" s="166">
        <f>ROUND(E379*J379,2)</f>
        <v>0</v>
      </c>
      <c r="L379" s="166">
        <v>15</v>
      </c>
      <c r="M379" s="166">
        <f>G379*(1+L379/100)</f>
        <v>0</v>
      </c>
      <c r="N379" s="166">
        <v>4.0000000000000003E-5</v>
      </c>
      <c r="O379" s="166">
        <f>ROUND(E379*N379,2)</f>
        <v>0</v>
      </c>
      <c r="P379" s="166">
        <v>0</v>
      </c>
      <c r="Q379" s="166">
        <f>ROUND(E379*P379,2)</f>
        <v>0</v>
      </c>
      <c r="R379" s="166" t="s">
        <v>342</v>
      </c>
      <c r="S379" s="166" t="s">
        <v>129</v>
      </c>
      <c r="T379" s="166" t="s">
        <v>145</v>
      </c>
      <c r="U379" s="166">
        <v>0</v>
      </c>
      <c r="V379" s="166">
        <f>ROUND(E379*U379,2)</f>
        <v>0</v>
      </c>
      <c r="W379" s="166"/>
      <c r="X379" s="166" t="s">
        <v>336</v>
      </c>
      <c r="Y379" s="161"/>
      <c r="Z379" s="161"/>
      <c r="AA379" s="161"/>
      <c r="AB379" s="161"/>
      <c r="AC379" s="161"/>
      <c r="AD379" s="161"/>
      <c r="AE379" s="161"/>
      <c r="AF379" s="161"/>
      <c r="AG379" s="161" t="s">
        <v>337</v>
      </c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</row>
    <row r="380" spans="1:60" outlineLevel="1" x14ac:dyDescent="0.2">
      <c r="A380" s="184">
        <v>165</v>
      </c>
      <c r="B380" s="185" t="s">
        <v>554</v>
      </c>
      <c r="C380" s="193" t="s">
        <v>555</v>
      </c>
      <c r="D380" s="186" t="s">
        <v>230</v>
      </c>
      <c r="E380" s="187">
        <v>6</v>
      </c>
      <c r="F380" s="188"/>
      <c r="G380" s="189">
        <f>ROUND(E380*F380,2)</f>
        <v>0</v>
      </c>
      <c r="H380" s="166">
        <v>850</v>
      </c>
      <c r="I380" s="166">
        <f>ROUND(E380*H380,2)</f>
        <v>5100</v>
      </c>
      <c r="J380" s="166">
        <v>0</v>
      </c>
      <c r="K380" s="166">
        <f>ROUND(E380*J380,2)</f>
        <v>0</v>
      </c>
      <c r="L380" s="166">
        <v>15</v>
      </c>
      <c r="M380" s="166">
        <f>G380*(1+L380/100)</f>
        <v>0</v>
      </c>
      <c r="N380" s="166">
        <v>4.0000000000000001E-3</v>
      </c>
      <c r="O380" s="166">
        <f>ROUND(E380*N380,2)</f>
        <v>0.02</v>
      </c>
      <c r="P380" s="166">
        <v>0</v>
      </c>
      <c r="Q380" s="166">
        <f>ROUND(E380*P380,2)</f>
        <v>0</v>
      </c>
      <c r="R380" s="166" t="s">
        <v>342</v>
      </c>
      <c r="S380" s="166" t="s">
        <v>129</v>
      </c>
      <c r="T380" s="166" t="s">
        <v>145</v>
      </c>
      <c r="U380" s="166">
        <v>0</v>
      </c>
      <c r="V380" s="166">
        <f>ROUND(E380*U380,2)</f>
        <v>0</v>
      </c>
      <c r="W380" s="166"/>
      <c r="X380" s="166" t="s">
        <v>336</v>
      </c>
      <c r="Y380" s="161"/>
      <c r="Z380" s="161"/>
      <c r="AA380" s="161"/>
      <c r="AB380" s="161"/>
      <c r="AC380" s="161"/>
      <c r="AD380" s="161"/>
      <c r="AE380" s="161"/>
      <c r="AF380" s="161"/>
      <c r="AG380" s="161" t="s">
        <v>337</v>
      </c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</row>
    <row r="381" spans="1:60" outlineLevel="1" x14ac:dyDescent="0.2">
      <c r="A381" s="184">
        <v>166</v>
      </c>
      <c r="B381" s="185" t="s">
        <v>556</v>
      </c>
      <c r="C381" s="193" t="s">
        <v>557</v>
      </c>
      <c r="D381" s="186" t="s">
        <v>230</v>
      </c>
      <c r="E381" s="187">
        <v>1</v>
      </c>
      <c r="F381" s="188"/>
      <c r="G381" s="189">
        <f>ROUND(E381*F381,2)</f>
        <v>0</v>
      </c>
      <c r="H381" s="166">
        <v>1210</v>
      </c>
      <c r="I381" s="166">
        <f>ROUND(E381*H381,2)</f>
        <v>1210</v>
      </c>
      <c r="J381" s="166">
        <v>0</v>
      </c>
      <c r="K381" s="166">
        <f>ROUND(E381*J381,2)</f>
        <v>0</v>
      </c>
      <c r="L381" s="166">
        <v>15</v>
      </c>
      <c r="M381" s="166">
        <f>G381*(1+L381/100)</f>
        <v>0</v>
      </c>
      <c r="N381" s="166">
        <v>4.0000000000000001E-3</v>
      </c>
      <c r="O381" s="166">
        <f>ROUND(E381*N381,2)</f>
        <v>0</v>
      </c>
      <c r="P381" s="166">
        <v>0</v>
      </c>
      <c r="Q381" s="166">
        <f>ROUND(E381*P381,2)</f>
        <v>0</v>
      </c>
      <c r="R381" s="166"/>
      <c r="S381" s="166" t="s">
        <v>194</v>
      </c>
      <c r="T381" s="166" t="s">
        <v>145</v>
      </c>
      <c r="U381" s="166">
        <v>0</v>
      </c>
      <c r="V381" s="166">
        <f>ROUND(E381*U381,2)</f>
        <v>0</v>
      </c>
      <c r="W381" s="166"/>
      <c r="X381" s="166" t="s">
        <v>336</v>
      </c>
      <c r="Y381" s="161"/>
      <c r="Z381" s="161"/>
      <c r="AA381" s="161"/>
      <c r="AB381" s="161"/>
      <c r="AC381" s="161"/>
      <c r="AD381" s="161"/>
      <c r="AE381" s="161"/>
      <c r="AF381" s="161"/>
      <c r="AG381" s="161" t="s">
        <v>337</v>
      </c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</row>
    <row r="382" spans="1:60" outlineLevel="1" x14ac:dyDescent="0.2">
      <c r="A382" s="184">
        <v>167</v>
      </c>
      <c r="B382" s="185" t="s">
        <v>558</v>
      </c>
      <c r="C382" s="193" t="s">
        <v>559</v>
      </c>
      <c r="D382" s="186" t="s">
        <v>230</v>
      </c>
      <c r="E382" s="187">
        <v>1</v>
      </c>
      <c r="F382" s="188"/>
      <c r="G382" s="189">
        <f>ROUND(E382*F382,2)</f>
        <v>0</v>
      </c>
      <c r="H382" s="166">
        <v>978</v>
      </c>
      <c r="I382" s="166">
        <f>ROUND(E382*H382,2)</f>
        <v>978</v>
      </c>
      <c r="J382" s="166">
        <v>0</v>
      </c>
      <c r="K382" s="166">
        <f>ROUND(E382*J382,2)</f>
        <v>0</v>
      </c>
      <c r="L382" s="166">
        <v>15</v>
      </c>
      <c r="M382" s="166">
        <f>G382*(1+L382/100)</f>
        <v>0</v>
      </c>
      <c r="N382" s="166">
        <v>2.63E-2</v>
      </c>
      <c r="O382" s="166">
        <f>ROUND(E382*N382,2)</f>
        <v>0.03</v>
      </c>
      <c r="P382" s="166">
        <v>0</v>
      </c>
      <c r="Q382" s="166">
        <f>ROUND(E382*P382,2)</f>
        <v>0</v>
      </c>
      <c r="R382" s="166"/>
      <c r="S382" s="166" t="s">
        <v>194</v>
      </c>
      <c r="T382" s="166" t="s">
        <v>145</v>
      </c>
      <c r="U382" s="166">
        <v>0</v>
      </c>
      <c r="V382" s="166">
        <f>ROUND(E382*U382,2)</f>
        <v>0</v>
      </c>
      <c r="W382" s="166"/>
      <c r="X382" s="166" t="s">
        <v>336</v>
      </c>
      <c r="Y382" s="161"/>
      <c r="Z382" s="161"/>
      <c r="AA382" s="161"/>
      <c r="AB382" s="161"/>
      <c r="AC382" s="161"/>
      <c r="AD382" s="161"/>
      <c r="AE382" s="161"/>
      <c r="AF382" s="161"/>
      <c r="AG382" s="161" t="s">
        <v>337</v>
      </c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</row>
    <row r="383" spans="1:60" outlineLevel="1" x14ac:dyDescent="0.2">
      <c r="A383" s="184">
        <v>168</v>
      </c>
      <c r="B383" s="185" t="s">
        <v>560</v>
      </c>
      <c r="C383" s="193" t="s">
        <v>561</v>
      </c>
      <c r="D383" s="186" t="s">
        <v>230</v>
      </c>
      <c r="E383" s="187">
        <v>2</v>
      </c>
      <c r="F383" s="188"/>
      <c r="G383" s="189">
        <f>ROUND(E383*F383,2)</f>
        <v>0</v>
      </c>
      <c r="H383" s="166">
        <v>187</v>
      </c>
      <c r="I383" s="166">
        <f>ROUND(E383*H383,2)</f>
        <v>374</v>
      </c>
      <c r="J383" s="166">
        <v>0</v>
      </c>
      <c r="K383" s="166">
        <f>ROUND(E383*J383,2)</f>
        <v>0</v>
      </c>
      <c r="L383" s="166">
        <v>15</v>
      </c>
      <c r="M383" s="166">
        <f>G383*(1+L383/100)</f>
        <v>0</v>
      </c>
      <c r="N383" s="166">
        <v>1.8000000000000001E-4</v>
      </c>
      <c r="O383" s="166">
        <f>ROUND(E383*N383,2)</f>
        <v>0</v>
      </c>
      <c r="P383" s="166">
        <v>0</v>
      </c>
      <c r="Q383" s="166">
        <f>ROUND(E383*P383,2)</f>
        <v>0</v>
      </c>
      <c r="R383" s="166" t="s">
        <v>342</v>
      </c>
      <c r="S383" s="166" t="s">
        <v>129</v>
      </c>
      <c r="T383" s="166" t="s">
        <v>145</v>
      </c>
      <c r="U383" s="166">
        <v>0</v>
      </c>
      <c r="V383" s="166">
        <f>ROUND(E383*U383,2)</f>
        <v>0</v>
      </c>
      <c r="W383" s="166"/>
      <c r="X383" s="166" t="s">
        <v>336</v>
      </c>
      <c r="Y383" s="161"/>
      <c r="Z383" s="161"/>
      <c r="AA383" s="161"/>
      <c r="AB383" s="161"/>
      <c r="AC383" s="161"/>
      <c r="AD383" s="161"/>
      <c r="AE383" s="161"/>
      <c r="AF383" s="161"/>
      <c r="AG383" s="161" t="s">
        <v>337</v>
      </c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</row>
    <row r="384" spans="1:60" outlineLevel="1" x14ac:dyDescent="0.2">
      <c r="A384" s="184">
        <v>169</v>
      </c>
      <c r="B384" s="185" t="s">
        <v>562</v>
      </c>
      <c r="C384" s="193" t="s">
        <v>563</v>
      </c>
      <c r="D384" s="186" t="s">
        <v>230</v>
      </c>
      <c r="E384" s="187">
        <v>2</v>
      </c>
      <c r="F384" s="188"/>
      <c r="G384" s="189">
        <f>ROUND(E384*F384,2)</f>
        <v>0</v>
      </c>
      <c r="H384" s="166">
        <v>223</v>
      </c>
      <c r="I384" s="166">
        <f>ROUND(E384*H384,2)</f>
        <v>446</v>
      </c>
      <c r="J384" s="166">
        <v>0</v>
      </c>
      <c r="K384" s="166">
        <f>ROUND(E384*J384,2)</f>
        <v>0</v>
      </c>
      <c r="L384" s="166">
        <v>15</v>
      </c>
      <c r="M384" s="166">
        <f>G384*(1+L384/100)</f>
        <v>0</v>
      </c>
      <c r="N384" s="166">
        <v>1.8000000000000001E-4</v>
      </c>
      <c r="O384" s="166">
        <f>ROUND(E384*N384,2)</f>
        <v>0</v>
      </c>
      <c r="P384" s="166">
        <v>0</v>
      </c>
      <c r="Q384" s="166">
        <f>ROUND(E384*P384,2)</f>
        <v>0</v>
      </c>
      <c r="R384" s="166" t="s">
        <v>342</v>
      </c>
      <c r="S384" s="166" t="s">
        <v>129</v>
      </c>
      <c r="T384" s="166" t="s">
        <v>145</v>
      </c>
      <c r="U384" s="166">
        <v>0</v>
      </c>
      <c r="V384" s="166">
        <f>ROUND(E384*U384,2)</f>
        <v>0</v>
      </c>
      <c r="W384" s="166"/>
      <c r="X384" s="166" t="s">
        <v>336</v>
      </c>
      <c r="Y384" s="161"/>
      <c r="Z384" s="161"/>
      <c r="AA384" s="161"/>
      <c r="AB384" s="161"/>
      <c r="AC384" s="161"/>
      <c r="AD384" s="161"/>
      <c r="AE384" s="161"/>
      <c r="AF384" s="161"/>
      <c r="AG384" s="161" t="s">
        <v>337</v>
      </c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</row>
    <row r="385" spans="1:60" outlineLevel="1" x14ac:dyDescent="0.2">
      <c r="A385" s="184">
        <v>170</v>
      </c>
      <c r="B385" s="185" t="s">
        <v>564</v>
      </c>
      <c r="C385" s="193" t="s">
        <v>565</v>
      </c>
      <c r="D385" s="186" t="s">
        <v>230</v>
      </c>
      <c r="E385" s="187">
        <v>1</v>
      </c>
      <c r="F385" s="188"/>
      <c r="G385" s="189">
        <f>ROUND(E385*F385,2)</f>
        <v>0</v>
      </c>
      <c r="H385" s="166">
        <v>162</v>
      </c>
      <c r="I385" s="166">
        <f>ROUND(E385*H385,2)</f>
        <v>162</v>
      </c>
      <c r="J385" s="166">
        <v>0</v>
      </c>
      <c r="K385" s="166">
        <f>ROUND(E385*J385,2)</f>
        <v>0</v>
      </c>
      <c r="L385" s="166">
        <v>15</v>
      </c>
      <c r="M385" s="166">
        <f>G385*(1+L385/100)</f>
        <v>0</v>
      </c>
      <c r="N385" s="166">
        <v>1.8000000000000001E-4</v>
      </c>
      <c r="O385" s="166">
        <f>ROUND(E385*N385,2)</f>
        <v>0</v>
      </c>
      <c r="P385" s="166">
        <v>0</v>
      </c>
      <c r="Q385" s="166">
        <f>ROUND(E385*P385,2)</f>
        <v>0</v>
      </c>
      <c r="R385" s="166" t="s">
        <v>342</v>
      </c>
      <c r="S385" s="166" t="s">
        <v>129</v>
      </c>
      <c r="T385" s="166" t="s">
        <v>145</v>
      </c>
      <c r="U385" s="166">
        <v>0</v>
      </c>
      <c r="V385" s="166">
        <f>ROUND(E385*U385,2)</f>
        <v>0</v>
      </c>
      <c r="W385" s="166"/>
      <c r="X385" s="166" t="s">
        <v>336</v>
      </c>
      <c r="Y385" s="161"/>
      <c r="Z385" s="161"/>
      <c r="AA385" s="161"/>
      <c r="AB385" s="161"/>
      <c r="AC385" s="161"/>
      <c r="AD385" s="161"/>
      <c r="AE385" s="161"/>
      <c r="AF385" s="161"/>
      <c r="AG385" s="161" t="s">
        <v>337</v>
      </c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</row>
    <row r="386" spans="1:60" outlineLevel="1" x14ac:dyDescent="0.2">
      <c r="A386" s="184">
        <v>171</v>
      </c>
      <c r="B386" s="185" t="s">
        <v>566</v>
      </c>
      <c r="C386" s="193" t="s">
        <v>567</v>
      </c>
      <c r="D386" s="186" t="s">
        <v>230</v>
      </c>
      <c r="E386" s="187">
        <v>1</v>
      </c>
      <c r="F386" s="188"/>
      <c r="G386" s="189">
        <f>ROUND(E386*F386,2)</f>
        <v>0</v>
      </c>
      <c r="H386" s="166">
        <v>378</v>
      </c>
      <c r="I386" s="166">
        <f>ROUND(E386*H386,2)</f>
        <v>378</v>
      </c>
      <c r="J386" s="166">
        <v>0</v>
      </c>
      <c r="K386" s="166">
        <f>ROUND(E386*J386,2)</f>
        <v>0</v>
      </c>
      <c r="L386" s="166">
        <v>15</v>
      </c>
      <c r="M386" s="166">
        <f>G386*(1+L386/100)</f>
        <v>0</v>
      </c>
      <c r="N386" s="166">
        <v>4.0000000000000002E-4</v>
      </c>
      <c r="O386" s="166">
        <f>ROUND(E386*N386,2)</f>
        <v>0</v>
      </c>
      <c r="P386" s="166">
        <v>0</v>
      </c>
      <c r="Q386" s="166">
        <f>ROUND(E386*P386,2)</f>
        <v>0</v>
      </c>
      <c r="R386" s="166" t="s">
        <v>342</v>
      </c>
      <c r="S386" s="166" t="s">
        <v>129</v>
      </c>
      <c r="T386" s="166" t="s">
        <v>129</v>
      </c>
      <c r="U386" s="166">
        <v>0</v>
      </c>
      <c r="V386" s="166">
        <f>ROUND(E386*U386,2)</f>
        <v>0</v>
      </c>
      <c r="W386" s="166"/>
      <c r="X386" s="166" t="s">
        <v>336</v>
      </c>
      <c r="Y386" s="161"/>
      <c r="Z386" s="161"/>
      <c r="AA386" s="161"/>
      <c r="AB386" s="161"/>
      <c r="AC386" s="161"/>
      <c r="AD386" s="161"/>
      <c r="AE386" s="161"/>
      <c r="AF386" s="161"/>
      <c r="AG386" s="161" t="s">
        <v>337</v>
      </c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</row>
    <row r="387" spans="1:60" outlineLevel="1" x14ac:dyDescent="0.2">
      <c r="A387" s="184">
        <v>172</v>
      </c>
      <c r="B387" s="185" t="s">
        <v>568</v>
      </c>
      <c r="C387" s="193" t="s">
        <v>569</v>
      </c>
      <c r="D387" s="186" t="s">
        <v>230</v>
      </c>
      <c r="E387" s="187">
        <v>1</v>
      </c>
      <c r="F387" s="188"/>
      <c r="G387" s="189">
        <f>ROUND(E387*F387,2)</f>
        <v>0</v>
      </c>
      <c r="H387" s="166">
        <v>943</v>
      </c>
      <c r="I387" s="166">
        <f>ROUND(E387*H387,2)</f>
        <v>943</v>
      </c>
      <c r="J387" s="166">
        <v>0</v>
      </c>
      <c r="K387" s="166">
        <f>ROUND(E387*J387,2)</f>
        <v>0</v>
      </c>
      <c r="L387" s="166">
        <v>15</v>
      </c>
      <c r="M387" s="166">
        <f>G387*(1+L387/100)</f>
        <v>0</v>
      </c>
      <c r="N387" s="166">
        <v>5.0000000000000001E-4</v>
      </c>
      <c r="O387" s="166">
        <f>ROUND(E387*N387,2)</f>
        <v>0</v>
      </c>
      <c r="P387" s="166">
        <v>0</v>
      </c>
      <c r="Q387" s="166">
        <f>ROUND(E387*P387,2)</f>
        <v>0</v>
      </c>
      <c r="R387" s="166" t="s">
        <v>342</v>
      </c>
      <c r="S387" s="166" t="s">
        <v>129</v>
      </c>
      <c r="T387" s="166" t="s">
        <v>145</v>
      </c>
      <c r="U387" s="166">
        <v>0</v>
      </c>
      <c r="V387" s="166">
        <f>ROUND(E387*U387,2)</f>
        <v>0</v>
      </c>
      <c r="W387" s="166"/>
      <c r="X387" s="166" t="s">
        <v>336</v>
      </c>
      <c r="Y387" s="161"/>
      <c r="Z387" s="161"/>
      <c r="AA387" s="161"/>
      <c r="AB387" s="161"/>
      <c r="AC387" s="161"/>
      <c r="AD387" s="161"/>
      <c r="AE387" s="161"/>
      <c r="AF387" s="161"/>
      <c r="AG387" s="161" t="s">
        <v>337</v>
      </c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</row>
    <row r="388" spans="1:60" outlineLevel="1" x14ac:dyDescent="0.2">
      <c r="A388" s="184">
        <v>173</v>
      </c>
      <c r="B388" s="185" t="s">
        <v>570</v>
      </c>
      <c r="C388" s="193" t="s">
        <v>571</v>
      </c>
      <c r="D388" s="186" t="s">
        <v>572</v>
      </c>
      <c r="E388" s="187">
        <v>25</v>
      </c>
      <c r="F388" s="188"/>
      <c r="G388" s="189">
        <f>ROUND(E388*F388,2)</f>
        <v>0</v>
      </c>
      <c r="H388" s="166">
        <v>12</v>
      </c>
      <c r="I388" s="166">
        <f>ROUND(E388*H388,2)</f>
        <v>300</v>
      </c>
      <c r="J388" s="166">
        <v>0</v>
      </c>
      <c r="K388" s="166">
        <f>ROUND(E388*J388,2)</f>
        <v>0</v>
      </c>
      <c r="L388" s="166">
        <v>15</v>
      </c>
      <c r="M388" s="166">
        <f>G388*(1+L388/100)</f>
        <v>0</v>
      </c>
      <c r="N388" s="166">
        <v>1</v>
      </c>
      <c r="O388" s="166">
        <f>ROUND(E388*N388,2)</f>
        <v>25</v>
      </c>
      <c r="P388" s="166">
        <v>0</v>
      </c>
      <c r="Q388" s="166">
        <f>ROUND(E388*P388,2)</f>
        <v>0</v>
      </c>
      <c r="R388" s="166" t="s">
        <v>342</v>
      </c>
      <c r="S388" s="166" t="s">
        <v>129</v>
      </c>
      <c r="T388" s="166" t="s">
        <v>145</v>
      </c>
      <c r="U388" s="166">
        <v>0</v>
      </c>
      <c r="V388" s="166">
        <f>ROUND(E388*U388,2)</f>
        <v>0</v>
      </c>
      <c r="W388" s="166"/>
      <c r="X388" s="166" t="s">
        <v>336</v>
      </c>
      <c r="Y388" s="161"/>
      <c r="Z388" s="161"/>
      <c r="AA388" s="161"/>
      <c r="AB388" s="161"/>
      <c r="AC388" s="161"/>
      <c r="AD388" s="161"/>
      <c r="AE388" s="161"/>
      <c r="AF388" s="161"/>
      <c r="AG388" s="161" t="s">
        <v>337</v>
      </c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</row>
    <row r="389" spans="1:60" outlineLevel="1" x14ac:dyDescent="0.2">
      <c r="A389" s="184">
        <v>174</v>
      </c>
      <c r="B389" s="185" t="s">
        <v>573</v>
      </c>
      <c r="C389" s="193" t="s">
        <v>574</v>
      </c>
      <c r="D389" s="186" t="s">
        <v>251</v>
      </c>
      <c r="E389" s="187">
        <v>1</v>
      </c>
      <c r="F389" s="188"/>
      <c r="G389" s="189">
        <f>ROUND(E389*F389,2)</f>
        <v>0</v>
      </c>
      <c r="H389" s="166">
        <v>0</v>
      </c>
      <c r="I389" s="166">
        <f>ROUND(E389*H389,2)</f>
        <v>0</v>
      </c>
      <c r="J389" s="166">
        <v>5000</v>
      </c>
      <c r="K389" s="166">
        <f>ROUND(E389*J389,2)</f>
        <v>5000</v>
      </c>
      <c r="L389" s="166">
        <v>15</v>
      </c>
      <c r="M389" s="166">
        <f>G389*(1+L389/100)</f>
        <v>0</v>
      </c>
      <c r="N389" s="166">
        <v>0</v>
      </c>
      <c r="O389" s="166">
        <f>ROUND(E389*N389,2)</f>
        <v>0</v>
      </c>
      <c r="P389" s="166">
        <v>0</v>
      </c>
      <c r="Q389" s="166">
        <f>ROUND(E389*P389,2)</f>
        <v>0</v>
      </c>
      <c r="R389" s="166"/>
      <c r="S389" s="166" t="s">
        <v>194</v>
      </c>
      <c r="T389" s="166" t="s">
        <v>145</v>
      </c>
      <c r="U389" s="166">
        <v>0</v>
      </c>
      <c r="V389" s="166">
        <f>ROUND(E389*U389,2)</f>
        <v>0</v>
      </c>
      <c r="W389" s="166"/>
      <c r="X389" s="166" t="s">
        <v>197</v>
      </c>
      <c r="Y389" s="161"/>
      <c r="Z389" s="161"/>
      <c r="AA389" s="161"/>
      <c r="AB389" s="161"/>
      <c r="AC389" s="161"/>
      <c r="AD389" s="161"/>
      <c r="AE389" s="161"/>
      <c r="AF389" s="161"/>
      <c r="AG389" s="161" t="s">
        <v>198</v>
      </c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</row>
    <row r="390" spans="1:60" x14ac:dyDescent="0.2">
      <c r="A390" s="172" t="s">
        <v>124</v>
      </c>
      <c r="B390" s="173" t="s">
        <v>94</v>
      </c>
      <c r="C390" s="190" t="s">
        <v>95</v>
      </c>
      <c r="D390" s="174"/>
      <c r="E390" s="175"/>
      <c r="F390" s="176"/>
      <c r="G390" s="177">
        <f>SUMIF(AG391:AG394,"&lt;&gt;NOR",G391:G394)</f>
        <v>0</v>
      </c>
      <c r="H390" s="171"/>
      <c r="I390" s="171">
        <f>SUM(I391:I394)</f>
        <v>650.14</v>
      </c>
      <c r="J390" s="171"/>
      <c r="K390" s="171">
        <f>SUM(K391:K394)</f>
        <v>668.86</v>
      </c>
      <c r="L390" s="171"/>
      <c r="M390" s="171">
        <f>SUM(M391:M394)</f>
        <v>0</v>
      </c>
      <c r="N390" s="171"/>
      <c r="O390" s="171">
        <f>SUM(O391:O394)</f>
        <v>0</v>
      </c>
      <c r="P390" s="171"/>
      <c r="Q390" s="171">
        <f>SUM(Q391:Q394)</f>
        <v>0</v>
      </c>
      <c r="R390" s="171"/>
      <c r="S390" s="171"/>
      <c r="T390" s="171"/>
      <c r="U390" s="171"/>
      <c r="V390" s="171">
        <f>SUM(V391:V394)</f>
        <v>1.35</v>
      </c>
      <c r="W390" s="171"/>
      <c r="X390" s="171"/>
      <c r="AG390" t="s">
        <v>125</v>
      </c>
    </row>
    <row r="391" spans="1:60" outlineLevel="1" x14ac:dyDescent="0.2">
      <c r="A391" s="184">
        <v>175</v>
      </c>
      <c r="B391" s="185" t="s">
        <v>575</v>
      </c>
      <c r="C391" s="193" t="s">
        <v>576</v>
      </c>
      <c r="D391" s="186" t="s">
        <v>230</v>
      </c>
      <c r="E391" s="187">
        <v>2</v>
      </c>
      <c r="F391" s="188"/>
      <c r="G391" s="189">
        <f>ROUND(E391*F391,2)</f>
        <v>0</v>
      </c>
      <c r="H391" s="166">
        <v>75.069999999999993</v>
      </c>
      <c r="I391" s="166">
        <f>ROUND(E391*H391,2)</f>
        <v>150.13999999999999</v>
      </c>
      <c r="J391" s="166">
        <v>116.43</v>
      </c>
      <c r="K391" s="166">
        <f>ROUND(E391*J391,2)</f>
        <v>232.86</v>
      </c>
      <c r="L391" s="166">
        <v>15</v>
      </c>
      <c r="M391" s="166">
        <f>G391*(1+L391/100)</f>
        <v>0</v>
      </c>
      <c r="N391" s="166">
        <v>0</v>
      </c>
      <c r="O391" s="166">
        <f>ROUND(E391*N391,2)</f>
        <v>0</v>
      </c>
      <c r="P391" s="166">
        <v>0</v>
      </c>
      <c r="Q391" s="166">
        <f>ROUND(E391*P391,2)</f>
        <v>0</v>
      </c>
      <c r="R391" s="166"/>
      <c r="S391" s="166" t="s">
        <v>129</v>
      </c>
      <c r="T391" s="166" t="s">
        <v>129</v>
      </c>
      <c r="U391" s="166">
        <v>0.23599999999999999</v>
      </c>
      <c r="V391" s="166">
        <f>ROUND(E391*U391,2)</f>
        <v>0.47</v>
      </c>
      <c r="W391" s="166"/>
      <c r="X391" s="166" t="s">
        <v>130</v>
      </c>
      <c r="Y391" s="161"/>
      <c r="Z391" s="161"/>
      <c r="AA391" s="161"/>
      <c r="AB391" s="161"/>
      <c r="AC391" s="161"/>
      <c r="AD391" s="161"/>
      <c r="AE391" s="161"/>
      <c r="AF391" s="161"/>
      <c r="AG391" s="161" t="s">
        <v>131</v>
      </c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</row>
    <row r="392" spans="1:60" outlineLevel="1" x14ac:dyDescent="0.2">
      <c r="A392" s="184">
        <v>176</v>
      </c>
      <c r="B392" s="185" t="s">
        <v>577</v>
      </c>
      <c r="C392" s="193" t="s">
        <v>578</v>
      </c>
      <c r="D392" s="186" t="s">
        <v>230</v>
      </c>
      <c r="E392" s="187">
        <v>1</v>
      </c>
      <c r="F392" s="188"/>
      <c r="G392" s="189">
        <f>ROUND(E392*F392,2)</f>
        <v>0</v>
      </c>
      <c r="H392" s="166">
        <v>0</v>
      </c>
      <c r="I392" s="166">
        <f>ROUND(E392*H392,2)</f>
        <v>0</v>
      </c>
      <c r="J392" s="166">
        <v>237</v>
      </c>
      <c r="K392" s="166">
        <f>ROUND(E392*J392,2)</f>
        <v>237</v>
      </c>
      <c r="L392" s="166">
        <v>15</v>
      </c>
      <c r="M392" s="166">
        <f>G392*(1+L392/100)</f>
        <v>0</v>
      </c>
      <c r="N392" s="166">
        <v>0</v>
      </c>
      <c r="O392" s="166">
        <f>ROUND(E392*N392,2)</f>
        <v>0</v>
      </c>
      <c r="P392" s="166">
        <v>0</v>
      </c>
      <c r="Q392" s="166">
        <f>ROUND(E392*P392,2)</f>
        <v>0</v>
      </c>
      <c r="R392" s="166"/>
      <c r="S392" s="166" t="s">
        <v>129</v>
      </c>
      <c r="T392" s="166" t="s">
        <v>129</v>
      </c>
      <c r="U392" s="166">
        <v>0.48</v>
      </c>
      <c r="V392" s="166">
        <f>ROUND(E392*U392,2)</f>
        <v>0.48</v>
      </c>
      <c r="W392" s="166"/>
      <c r="X392" s="166" t="s">
        <v>130</v>
      </c>
      <c r="Y392" s="161"/>
      <c r="Z392" s="161"/>
      <c r="AA392" s="161"/>
      <c r="AB392" s="161"/>
      <c r="AC392" s="161"/>
      <c r="AD392" s="161"/>
      <c r="AE392" s="161"/>
      <c r="AF392" s="161"/>
      <c r="AG392" s="161" t="s">
        <v>131</v>
      </c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</row>
    <row r="393" spans="1:60" outlineLevel="1" x14ac:dyDescent="0.2">
      <c r="A393" s="184">
        <v>177</v>
      </c>
      <c r="B393" s="185" t="s">
        <v>579</v>
      </c>
      <c r="C393" s="193" t="s">
        <v>580</v>
      </c>
      <c r="D393" s="186" t="s">
        <v>230</v>
      </c>
      <c r="E393" s="187">
        <v>2</v>
      </c>
      <c r="F393" s="188"/>
      <c r="G393" s="189">
        <f>ROUND(E393*F393,2)</f>
        <v>0</v>
      </c>
      <c r="H393" s="166">
        <v>0</v>
      </c>
      <c r="I393" s="166">
        <f>ROUND(E393*H393,2)</f>
        <v>0</v>
      </c>
      <c r="J393" s="166">
        <v>99.5</v>
      </c>
      <c r="K393" s="166">
        <f>ROUND(E393*J393,2)</f>
        <v>199</v>
      </c>
      <c r="L393" s="166">
        <v>15</v>
      </c>
      <c r="M393" s="166">
        <f>G393*(1+L393/100)</f>
        <v>0</v>
      </c>
      <c r="N393" s="166">
        <v>0</v>
      </c>
      <c r="O393" s="166">
        <f>ROUND(E393*N393,2)</f>
        <v>0</v>
      </c>
      <c r="P393" s="166">
        <v>0</v>
      </c>
      <c r="Q393" s="166">
        <f>ROUND(E393*P393,2)</f>
        <v>0</v>
      </c>
      <c r="R393" s="166"/>
      <c r="S393" s="166" t="s">
        <v>129</v>
      </c>
      <c r="T393" s="166" t="s">
        <v>129</v>
      </c>
      <c r="U393" s="166">
        <v>0.20166999999999999</v>
      </c>
      <c r="V393" s="166">
        <f>ROUND(E393*U393,2)</f>
        <v>0.4</v>
      </c>
      <c r="W393" s="166"/>
      <c r="X393" s="166" t="s">
        <v>130</v>
      </c>
      <c r="Y393" s="161"/>
      <c r="Z393" s="161"/>
      <c r="AA393" s="161"/>
      <c r="AB393" s="161"/>
      <c r="AC393" s="161"/>
      <c r="AD393" s="161"/>
      <c r="AE393" s="161"/>
      <c r="AF393" s="161"/>
      <c r="AG393" s="161" t="s">
        <v>131</v>
      </c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</row>
    <row r="394" spans="1:60" outlineLevel="1" x14ac:dyDescent="0.2">
      <c r="A394" s="184">
        <v>178</v>
      </c>
      <c r="B394" s="185" t="s">
        <v>581</v>
      </c>
      <c r="C394" s="193" t="s">
        <v>582</v>
      </c>
      <c r="D394" s="186" t="s">
        <v>230</v>
      </c>
      <c r="E394" s="187">
        <v>2</v>
      </c>
      <c r="F394" s="188"/>
      <c r="G394" s="189">
        <f>ROUND(E394*F394,2)</f>
        <v>0</v>
      </c>
      <c r="H394" s="166">
        <v>250</v>
      </c>
      <c r="I394" s="166">
        <f>ROUND(E394*H394,2)</f>
        <v>500</v>
      </c>
      <c r="J394" s="166">
        <v>0</v>
      </c>
      <c r="K394" s="166">
        <f>ROUND(E394*J394,2)</f>
        <v>0</v>
      </c>
      <c r="L394" s="166">
        <v>15</v>
      </c>
      <c r="M394" s="166">
        <f>G394*(1+L394/100)</f>
        <v>0</v>
      </c>
      <c r="N394" s="166">
        <v>1.0000000000000001E-5</v>
      </c>
      <c r="O394" s="166">
        <f>ROUND(E394*N394,2)</f>
        <v>0</v>
      </c>
      <c r="P394" s="166">
        <v>0</v>
      </c>
      <c r="Q394" s="166">
        <f>ROUND(E394*P394,2)</f>
        <v>0</v>
      </c>
      <c r="R394" s="166" t="s">
        <v>342</v>
      </c>
      <c r="S394" s="166" t="s">
        <v>129</v>
      </c>
      <c r="T394" s="166" t="s">
        <v>145</v>
      </c>
      <c r="U394" s="166">
        <v>0</v>
      </c>
      <c r="V394" s="166">
        <f>ROUND(E394*U394,2)</f>
        <v>0</v>
      </c>
      <c r="W394" s="166"/>
      <c r="X394" s="166" t="s">
        <v>336</v>
      </c>
      <c r="Y394" s="161"/>
      <c r="Z394" s="161"/>
      <c r="AA394" s="161"/>
      <c r="AB394" s="161"/>
      <c r="AC394" s="161"/>
      <c r="AD394" s="161"/>
      <c r="AE394" s="161"/>
      <c r="AF394" s="161"/>
      <c r="AG394" s="161" t="s">
        <v>337</v>
      </c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</row>
    <row r="395" spans="1:60" x14ac:dyDescent="0.2">
      <c r="A395" s="172" t="s">
        <v>124</v>
      </c>
      <c r="B395" s="173" t="s">
        <v>96</v>
      </c>
      <c r="C395" s="190" t="s">
        <v>97</v>
      </c>
      <c r="D395" s="174"/>
      <c r="E395" s="175"/>
      <c r="F395" s="176"/>
      <c r="G395" s="177">
        <f>SUMIF(AG396:AG402,"&lt;&gt;NOR",G396:G402)</f>
        <v>0</v>
      </c>
      <c r="H395" s="171"/>
      <c r="I395" s="171">
        <f>SUM(I396:I402)</f>
        <v>0</v>
      </c>
      <c r="J395" s="171"/>
      <c r="K395" s="171">
        <f>SUM(K396:K402)</f>
        <v>6203.6</v>
      </c>
      <c r="L395" s="171"/>
      <c r="M395" s="171">
        <f>SUM(M396:M402)</f>
        <v>0</v>
      </c>
      <c r="N395" s="171"/>
      <c r="O395" s="171">
        <f>SUM(O396:O402)</f>
        <v>0</v>
      </c>
      <c r="P395" s="171"/>
      <c r="Q395" s="171">
        <f>SUM(Q396:Q402)</f>
        <v>0</v>
      </c>
      <c r="R395" s="171"/>
      <c r="S395" s="171"/>
      <c r="T395" s="171"/>
      <c r="U395" s="171"/>
      <c r="V395" s="171">
        <f>SUM(V396:V402)</f>
        <v>7.15</v>
      </c>
      <c r="W395" s="171"/>
      <c r="X395" s="171"/>
      <c r="AG395" t="s">
        <v>125</v>
      </c>
    </row>
    <row r="396" spans="1:60" outlineLevel="1" x14ac:dyDescent="0.2">
      <c r="A396" s="184">
        <v>179</v>
      </c>
      <c r="B396" s="185" t="s">
        <v>583</v>
      </c>
      <c r="C396" s="193" t="s">
        <v>584</v>
      </c>
      <c r="D396" s="186" t="s">
        <v>585</v>
      </c>
      <c r="E396" s="187">
        <v>3</v>
      </c>
      <c r="F396" s="188"/>
      <c r="G396" s="189">
        <f>ROUND(E396*F396,2)</f>
        <v>0</v>
      </c>
      <c r="H396" s="166">
        <v>0</v>
      </c>
      <c r="I396" s="166">
        <f>ROUND(E396*H396,2)</f>
        <v>0</v>
      </c>
      <c r="J396" s="166">
        <v>150</v>
      </c>
      <c r="K396" s="166">
        <f>ROUND(E396*J396,2)</f>
        <v>450</v>
      </c>
      <c r="L396" s="166">
        <v>15</v>
      </c>
      <c r="M396" s="166">
        <f>G396*(1+L396/100)</f>
        <v>0</v>
      </c>
      <c r="N396" s="166">
        <v>0</v>
      </c>
      <c r="O396" s="166">
        <f>ROUND(E396*N396,2)</f>
        <v>0</v>
      </c>
      <c r="P396" s="166">
        <v>0</v>
      </c>
      <c r="Q396" s="166">
        <f>ROUND(E396*P396,2)</f>
        <v>0</v>
      </c>
      <c r="R396" s="166"/>
      <c r="S396" s="166" t="s">
        <v>129</v>
      </c>
      <c r="T396" s="166" t="s">
        <v>145</v>
      </c>
      <c r="U396" s="166">
        <v>0</v>
      </c>
      <c r="V396" s="166">
        <f>ROUND(E396*U396,2)</f>
        <v>0</v>
      </c>
      <c r="W396" s="166"/>
      <c r="X396" s="166" t="s">
        <v>130</v>
      </c>
      <c r="Y396" s="161"/>
      <c r="Z396" s="161"/>
      <c r="AA396" s="161"/>
      <c r="AB396" s="161"/>
      <c r="AC396" s="161"/>
      <c r="AD396" s="161"/>
      <c r="AE396" s="161"/>
      <c r="AF396" s="161"/>
      <c r="AG396" s="161" t="s">
        <v>131</v>
      </c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</row>
    <row r="397" spans="1:60" outlineLevel="1" x14ac:dyDescent="0.2">
      <c r="A397" s="184">
        <v>180</v>
      </c>
      <c r="B397" s="185" t="s">
        <v>586</v>
      </c>
      <c r="C397" s="193" t="s">
        <v>587</v>
      </c>
      <c r="D397" s="186" t="s">
        <v>237</v>
      </c>
      <c r="E397" s="187">
        <v>2.5882100000000001</v>
      </c>
      <c r="F397" s="188"/>
      <c r="G397" s="189">
        <f>ROUND(E397*F397,2)</f>
        <v>0</v>
      </c>
      <c r="H397" s="166">
        <v>0</v>
      </c>
      <c r="I397" s="166">
        <f>ROUND(E397*H397,2)</f>
        <v>0</v>
      </c>
      <c r="J397" s="166">
        <v>168.5</v>
      </c>
      <c r="K397" s="166">
        <f>ROUND(E397*J397,2)</f>
        <v>436.11</v>
      </c>
      <c r="L397" s="166">
        <v>15</v>
      </c>
      <c r="M397" s="166">
        <f>G397*(1+L397/100)</f>
        <v>0</v>
      </c>
      <c r="N397" s="166">
        <v>0</v>
      </c>
      <c r="O397" s="166">
        <f>ROUND(E397*N397,2)</f>
        <v>0</v>
      </c>
      <c r="P397" s="166">
        <v>0</v>
      </c>
      <c r="Q397" s="166">
        <f>ROUND(E397*P397,2)</f>
        <v>0</v>
      </c>
      <c r="R397" s="166"/>
      <c r="S397" s="166" t="s">
        <v>129</v>
      </c>
      <c r="T397" s="166" t="s">
        <v>129</v>
      </c>
      <c r="U397" s="166">
        <v>0.27700000000000002</v>
      </c>
      <c r="V397" s="166">
        <f>ROUND(E397*U397,2)</f>
        <v>0.72</v>
      </c>
      <c r="W397" s="166"/>
      <c r="X397" s="166" t="s">
        <v>588</v>
      </c>
      <c r="Y397" s="161"/>
      <c r="Z397" s="161"/>
      <c r="AA397" s="161"/>
      <c r="AB397" s="161"/>
      <c r="AC397" s="161"/>
      <c r="AD397" s="161"/>
      <c r="AE397" s="161"/>
      <c r="AF397" s="161"/>
      <c r="AG397" s="161" t="s">
        <v>589</v>
      </c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</row>
    <row r="398" spans="1:60" outlineLevel="1" x14ac:dyDescent="0.2">
      <c r="A398" s="184">
        <v>181</v>
      </c>
      <c r="B398" s="185" t="s">
        <v>590</v>
      </c>
      <c r="C398" s="193" t="s">
        <v>591</v>
      </c>
      <c r="D398" s="186" t="s">
        <v>237</v>
      </c>
      <c r="E398" s="187">
        <v>2.5882100000000001</v>
      </c>
      <c r="F398" s="188"/>
      <c r="G398" s="189">
        <f>ROUND(E398*F398,2)</f>
        <v>0</v>
      </c>
      <c r="H398" s="166">
        <v>0</v>
      </c>
      <c r="I398" s="166">
        <f>ROUND(E398*H398,2)</f>
        <v>0</v>
      </c>
      <c r="J398" s="166">
        <v>234.5</v>
      </c>
      <c r="K398" s="166">
        <f>ROUND(E398*J398,2)</f>
        <v>606.94000000000005</v>
      </c>
      <c r="L398" s="166">
        <v>15</v>
      </c>
      <c r="M398" s="166">
        <f>G398*(1+L398/100)</f>
        <v>0</v>
      </c>
      <c r="N398" s="166">
        <v>0</v>
      </c>
      <c r="O398" s="166">
        <f>ROUND(E398*N398,2)</f>
        <v>0</v>
      </c>
      <c r="P398" s="166">
        <v>0</v>
      </c>
      <c r="Q398" s="166">
        <f>ROUND(E398*P398,2)</f>
        <v>0</v>
      </c>
      <c r="R398" s="166"/>
      <c r="S398" s="166" t="s">
        <v>129</v>
      </c>
      <c r="T398" s="166" t="s">
        <v>129</v>
      </c>
      <c r="U398" s="166">
        <v>0.49</v>
      </c>
      <c r="V398" s="166">
        <f>ROUND(E398*U398,2)</f>
        <v>1.27</v>
      </c>
      <c r="W398" s="166"/>
      <c r="X398" s="166" t="s">
        <v>588</v>
      </c>
      <c r="Y398" s="161"/>
      <c r="Z398" s="161"/>
      <c r="AA398" s="161"/>
      <c r="AB398" s="161"/>
      <c r="AC398" s="161"/>
      <c r="AD398" s="161"/>
      <c r="AE398" s="161"/>
      <c r="AF398" s="161"/>
      <c r="AG398" s="161" t="s">
        <v>589</v>
      </c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</row>
    <row r="399" spans="1:60" outlineLevel="1" x14ac:dyDescent="0.2">
      <c r="A399" s="184">
        <v>182</v>
      </c>
      <c r="B399" s="185" t="s">
        <v>592</v>
      </c>
      <c r="C399" s="193" t="s">
        <v>593</v>
      </c>
      <c r="D399" s="186" t="s">
        <v>237</v>
      </c>
      <c r="E399" s="187">
        <v>51.764180000000003</v>
      </c>
      <c r="F399" s="188"/>
      <c r="G399" s="189">
        <f>ROUND(E399*F399,2)</f>
        <v>0</v>
      </c>
      <c r="H399" s="166">
        <v>0</v>
      </c>
      <c r="I399" s="166">
        <f>ROUND(E399*H399,2)</f>
        <v>0</v>
      </c>
      <c r="J399" s="166">
        <v>16</v>
      </c>
      <c r="K399" s="166">
        <f>ROUND(E399*J399,2)</f>
        <v>828.23</v>
      </c>
      <c r="L399" s="166">
        <v>15</v>
      </c>
      <c r="M399" s="166">
        <f>G399*(1+L399/100)</f>
        <v>0</v>
      </c>
      <c r="N399" s="166">
        <v>0</v>
      </c>
      <c r="O399" s="166">
        <f>ROUND(E399*N399,2)</f>
        <v>0</v>
      </c>
      <c r="P399" s="166">
        <v>0</v>
      </c>
      <c r="Q399" s="166">
        <f>ROUND(E399*P399,2)</f>
        <v>0</v>
      </c>
      <c r="R399" s="166"/>
      <c r="S399" s="166" t="s">
        <v>129</v>
      </c>
      <c r="T399" s="166" t="s">
        <v>129</v>
      </c>
      <c r="U399" s="166">
        <v>0</v>
      </c>
      <c r="V399" s="166">
        <f>ROUND(E399*U399,2)</f>
        <v>0</v>
      </c>
      <c r="W399" s="166"/>
      <c r="X399" s="166" t="s">
        <v>588</v>
      </c>
      <c r="Y399" s="161"/>
      <c r="Z399" s="161"/>
      <c r="AA399" s="161"/>
      <c r="AB399" s="161"/>
      <c r="AC399" s="161"/>
      <c r="AD399" s="161"/>
      <c r="AE399" s="161"/>
      <c r="AF399" s="161"/>
      <c r="AG399" s="161" t="s">
        <v>589</v>
      </c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</row>
    <row r="400" spans="1:60" outlineLevel="1" x14ac:dyDescent="0.2">
      <c r="A400" s="184">
        <v>183</v>
      </c>
      <c r="B400" s="185" t="s">
        <v>594</v>
      </c>
      <c r="C400" s="193" t="s">
        <v>595</v>
      </c>
      <c r="D400" s="186" t="s">
        <v>237</v>
      </c>
      <c r="E400" s="187">
        <v>2.5882100000000001</v>
      </c>
      <c r="F400" s="188"/>
      <c r="G400" s="189">
        <f>ROUND(E400*F400,2)</f>
        <v>0</v>
      </c>
      <c r="H400" s="166">
        <v>0</v>
      </c>
      <c r="I400" s="166">
        <f>ROUND(E400*H400,2)</f>
        <v>0</v>
      </c>
      <c r="J400" s="166">
        <v>331</v>
      </c>
      <c r="K400" s="166">
        <f>ROUND(E400*J400,2)</f>
        <v>856.7</v>
      </c>
      <c r="L400" s="166">
        <v>15</v>
      </c>
      <c r="M400" s="166">
        <f>G400*(1+L400/100)</f>
        <v>0</v>
      </c>
      <c r="N400" s="166">
        <v>0</v>
      </c>
      <c r="O400" s="166">
        <f>ROUND(E400*N400,2)</f>
        <v>0</v>
      </c>
      <c r="P400" s="166">
        <v>0</v>
      </c>
      <c r="Q400" s="166">
        <f>ROUND(E400*P400,2)</f>
        <v>0</v>
      </c>
      <c r="R400" s="166"/>
      <c r="S400" s="166" t="s">
        <v>129</v>
      </c>
      <c r="T400" s="166" t="s">
        <v>129</v>
      </c>
      <c r="U400" s="166">
        <v>0.94199999999999995</v>
      </c>
      <c r="V400" s="166">
        <f>ROUND(E400*U400,2)</f>
        <v>2.44</v>
      </c>
      <c r="W400" s="166"/>
      <c r="X400" s="166" t="s">
        <v>588</v>
      </c>
      <c r="Y400" s="161"/>
      <c r="Z400" s="161"/>
      <c r="AA400" s="161"/>
      <c r="AB400" s="161"/>
      <c r="AC400" s="161"/>
      <c r="AD400" s="161"/>
      <c r="AE400" s="161"/>
      <c r="AF400" s="161"/>
      <c r="AG400" s="161" t="s">
        <v>589</v>
      </c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</row>
    <row r="401" spans="1:60" outlineLevel="1" x14ac:dyDescent="0.2">
      <c r="A401" s="184">
        <v>184</v>
      </c>
      <c r="B401" s="185" t="s">
        <v>596</v>
      </c>
      <c r="C401" s="193" t="s">
        <v>597</v>
      </c>
      <c r="D401" s="186" t="s">
        <v>237</v>
      </c>
      <c r="E401" s="187">
        <v>25.882090000000002</v>
      </c>
      <c r="F401" s="188"/>
      <c r="G401" s="189">
        <f>ROUND(E401*F401,2)</f>
        <v>0</v>
      </c>
      <c r="H401" s="166">
        <v>0</v>
      </c>
      <c r="I401" s="166">
        <f>ROUND(E401*H401,2)</f>
        <v>0</v>
      </c>
      <c r="J401" s="166">
        <v>36.9</v>
      </c>
      <c r="K401" s="166">
        <f>ROUND(E401*J401,2)</f>
        <v>955.05</v>
      </c>
      <c r="L401" s="166">
        <v>15</v>
      </c>
      <c r="M401" s="166">
        <f>G401*(1+L401/100)</f>
        <v>0</v>
      </c>
      <c r="N401" s="166">
        <v>0</v>
      </c>
      <c r="O401" s="166">
        <f>ROUND(E401*N401,2)</f>
        <v>0</v>
      </c>
      <c r="P401" s="166">
        <v>0</v>
      </c>
      <c r="Q401" s="166">
        <f>ROUND(E401*P401,2)</f>
        <v>0</v>
      </c>
      <c r="R401" s="166"/>
      <c r="S401" s="166" t="s">
        <v>129</v>
      </c>
      <c r="T401" s="166" t="s">
        <v>129</v>
      </c>
      <c r="U401" s="166">
        <v>0.105</v>
      </c>
      <c r="V401" s="166">
        <f>ROUND(E401*U401,2)</f>
        <v>2.72</v>
      </c>
      <c r="W401" s="166"/>
      <c r="X401" s="166" t="s">
        <v>588</v>
      </c>
      <c r="Y401" s="161"/>
      <c r="Z401" s="161"/>
      <c r="AA401" s="161"/>
      <c r="AB401" s="161"/>
      <c r="AC401" s="161"/>
      <c r="AD401" s="161"/>
      <c r="AE401" s="161"/>
      <c r="AF401" s="161"/>
      <c r="AG401" s="161" t="s">
        <v>589</v>
      </c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</row>
    <row r="402" spans="1:60" outlineLevel="1" x14ac:dyDescent="0.2">
      <c r="A402" s="178">
        <v>185</v>
      </c>
      <c r="B402" s="179" t="s">
        <v>598</v>
      </c>
      <c r="C402" s="191" t="s">
        <v>599</v>
      </c>
      <c r="D402" s="180" t="s">
        <v>237</v>
      </c>
      <c r="E402" s="181">
        <v>2.5882100000000001</v>
      </c>
      <c r="F402" s="182"/>
      <c r="G402" s="183">
        <f>ROUND(E402*F402,2)</f>
        <v>0</v>
      </c>
      <c r="H402" s="166">
        <v>0</v>
      </c>
      <c r="I402" s="166">
        <f>ROUND(E402*H402,2)</f>
        <v>0</v>
      </c>
      <c r="J402" s="166">
        <v>800</v>
      </c>
      <c r="K402" s="166">
        <f>ROUND(E402*J402,2)</f>
        <v>2070.5700000000002</v>
      </c>
      <c r="L402" s="166">
        <v>15</v>
      </c>
      <c r="M402" s="166">
        <f>G402*(1+L402/100)</f>
        <v>0</v>
      </c>
      <c r="N402" s="166">
        <v>0</v>
      </c>
      <c r="O402" s="166">
        <f>ROUND(E402*N402,2)</f>
        <v>0</v>
      </c>
      <c r="P402" s="166">
        <v>0</v>
      </c>
      <c r="Q402" s="166">
        <f>ROUND(E402*P402,2)</f>
        <v>0</v>
      </c>
      <c r="R402" s="166"/>
      <c r="S402" s="166" t="s">
        <v>600</v>
      </c>
      <c r="T402" s="166" t="s">
        <v>145</v>
      </c>
      <c r="U402" s="166">
        <v>0</v>
      </c>
      <c r="V402" s="166">
        <f>ROUND(E402*U402,2)</f>
        <v>0</v>
      </c>
      <c r="W402" s="166"/>
      <c r="X402" s="166" t="s">
        <v>588</v>
      </c>
      <c r="Y402" s="161"/>
      <c r="Z402" s="161"/>
      <c r="AA402" s="161"/>
      <c r="AB402" s="161"/>
      <c r="AC402" s="161"/>
      <c r="AD402" s="161"/>
      <c r="AE402" s="161"/>
      <c r="AF402" s="161"/>
      <c r="AG402" s="161" t="s">
        <v>589</v>
      </c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</row>
    <row r="403" spans="1:60" x14ac:dyDescent="0.2">
      <c r="A403" s="3"/>
      <c r="B403" s="4"/>
      <c r="C403" s="196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AE403">
        <v>15</v>
      </c>
      <c r="AF403">
        <v>21</v>
      </c>
      <c r="AG403" t="s">
        <v>111</v>
      </c>
    </row>
    <row r="404" spans="1:60" x14ac:dyDescent="0.2">
      <c r="C404" s="197"/>
      <c r="D404" s="10"/>
      <c r="AG404" t="s">
        <v>601</v>
      </c>
    </row>
    <row r="405" spans="1:60" x14ac:dyDescent="0.2">
      <c r="D405" s="10"/>
    </row>
    <row r="406" spans="1:60" x14ac:dyDescent="0.2">
      <c r="D406" s="10"/>
    </row>
    <row r="407" spans="1:60" x14ac:dyDescent="0.2">
      <c r="D407" s="10"/>
    </row>
    <row r="408" spans="1:60" x14ac:dyDescent="0.2">
      <c r="D408" s="10"/>
    </row>
    <row r="409" spans="1:60" x14ac:dyDescent="0.2">
      <c r="D409" s="10"/>
    </row>
    <row r="410" spans="1:60" x14ac:dyDescent="0.2">
      <c r="D410" s="10"/>
    </row>
    <row r="411" spans="1:60" x14ac:dyDescent="0.2">
      <c r="D411" s="10"/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02" xr:uid="{CCC5C982-F331-491E-B46B-42F7529BC79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C945-96E7-4714-BC2E-E8FFD1F2278F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5703125" style="144" customWidth="1"/>
    <col min="3" max="3" width="38.28515625" style="14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6" t="s">
        <v>7</v>
      </c>
      <c r="B1" s="146"/>
      <c r="C1" s="146"/>
      <c r="D1" s="146"/>
      <c r="E1" s="146"/>
      <c r="F1" s="146"/>
      <c r="G1" s="146"/>
      <c r="AG1" t="s">
        <v>99</v>
      </c>
    </row>
    <row r="2" spans="1:60" ht="24.95" customHeight="1" x14ac:dyDescent="0.2">
      <c r="A2" s="147" t="s">
        <v>8</v>
      </c>
      <c r="B2" s="45"/>
      <c r="C2" s="150" t="s">
        <v>700</v>
      </c>
      <c r="D2" s="148"/>
      <c r="E2" s="148"/>
      <c r="F2" s="148"/>
      <c r="G2" s="149"/>
      <c r="AG2" t="s">
        <v>100</v>
      </c>
    </row>
    <row r="3" spans="1:60" ht="24.95" customHeight="1" x14ac:dyDescent="0.2">
      <c r="A3" s="147" t="s">
        <v>9</v>
      </c>
      <c r="B3" s="45"/>
      <c r="C3" s="150" t="s">
        <v>39</v>
      </c>
      <c r="D3" s="148"/>
      <c r="E3" s="148"/>
      <c r="F3" s="148"/>
      <c r="G3" s="149"/>
      <c r="AC3" s="144" t="s">
        <v>100</v>
      </c>
      <c r="AG3" t="s">
        <v>101</v>
      </c>
    </row>
    <row r="4" spans="1:60" ht="24.95" customHeight="1" x14ac:dyDescent="0.2">
      <c r="A4" s="151" t="s">
        <v>10</v>
      </c>
      <c r="B4" s="152"/>
      <c r="C4" s="153" t="s">
        <v>43</v>
      </c>
      <c r="D4" s="154"/>
      <c r="E4" s="154"/>
      <c r="F4" s="154"/>
      <c r="G4" s="155"/>
      <c r="AG4" t="s">
        <v>102</v>
      </c>
    </row>
    <row r="5" spans="1:60" x14ac:dyDescent="0.2">
      <c r="D5" s="10"/>
    </row>
    <row r="6" spans="1:60" ht="38.25" x14ac:dyDescent="0.2">
      <c r="A6" s="157" t="s">
        <v>103</v>
      </c>
      <c r="B6" s="159" t="s">
        <v>104</v>
      </c>
      <c r="C6" s="159" t="s">
        <v>105</v>
      </c>
      <c r="D6" s="158" t="s">
        <v>106</v>
      </c>
      <c r="E6" s="157" t="s">
        <v>107</v>
      </c>
      <c r="F6" s="156" t="s">
        <v>108</v>
      </c>
      <c r="G6" s="157" t="s">
        <v>26</v>
      </c>
      <c r="H6" s="160" t="s">
        <v>27</v>
      </c>
      <c r="I6" s="160" t="s">
        <v>109</v>
      </c>
      <c r="J6" s="160" t="s">
        <v>28</v>
      </c>
      <c r="K6" s="160" t="s">
        <v>110</v>
      </c>
      <c r="L6" s="160" t="s">
        <v>111</v>
      </c>
      <c r="M6" s="160" t="s">
        <v>112</v>
      </c>
      <c r="N6" s="160" t="s">
        <v>113</v>
      </c>
      <c r="O6" s="160" t="s">
        <v>114</v>
      </c>
      <c r="P6" s="160" t="s">
        <v>115</v>
      </c>
      <c r="Q6" s="160" t="s">
        <v>116</v>
      </c>
      <c r="R6" s="160" t="s">
        <v>117</v>
      </c>
      <c r="S6" s="160" t="s">
        <v>118</v>
      </c>
      <c r="T6" s="160" t="s">
        <v>119</v>
      </c>
      <c r="U6" s="160" t="s">
        <v>120</v>
      </c>
      <c r="V6" s="160" t="s">
        <v>121</v>
      </c>
      <c r="W6" s="160" t="s">
        <v>122</v>
      </c>
      <c r="X6" s="160" t="s">
        <v>123</v>
      </c>
    </row>
    <row r="7" spans="1:60" hidden="1" x14ac:dyDescent="0.2">
      <c r="A7" s="3"/>
      <c r="B7" s="4"/>
      <c r="C7" s="4"/>
      <c r="D7" s="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60" x14ac:dyDescent="0.2">
      <c r="A8" s="172" t="s">
        <v>124</v>
      </c>
      <c r="B8" s="173" t="s">
        <v>98</v>
      </c>
      <c r="C8" s="190" t="s">
        <v>25</v>
      </c>
      <c r="D8" s="174"/>
      <c r="E8" s="175"/>
      <c r="F8" s="176"/>
      <c r="G8" s="177">
        <f>SUMIF(AG9:AG16,"&lt;&gt;NOR",G9:G16)</f>
        <v>0</v>
      </c>
      <c r="H8" s="171"/>
      <c r="I8" s="171">
        <f>SUM(I9:I16)</f>
        <v>0</v>
      </c>
      <c r="J8" s="171"/>
      <c r="K8" s="171">
        <f>SUM(K9:K16)</f>
        <v>11300</v>
      </c>
      <c r="L8" s="171"/>
      <c r="M8" s="171">
        <f>SUM(M9:M16)</f>
        <v>0</v>
      </c>
      <c r="N8" s="171"/>
      <c r="O8" s="171">
        <f>SUM(O9:O16)</f>
        <v>0</v>
      </c>
      <c r="P8" s="171"/>
      <c r="Q8" s="171">
        <f>SUM(Q9:Q16)</f>
        <v>0</v>
      </c>
      <c r="R8" s="171"/>
      <c r="S8" s="171"/>
      <c r="T8" s="171"/>
      <c r="U8" s="171"/>
      <c r="V8" s="171">
        <f>SUM(V9:V16)</f>
        <v>0</v>
      </c>
      <c r="W8" s="171"/>
      <c r="X8" s="171"/>
      <c r="AG8" t="s">
        <v>125</v>
      </c>
    </row>
    <row r="9" spans="1:60" outlineLevel="1" x14ac:dyDescent="0.2">
      <c r="A9" s="184">
        <v>1</v>
      </c>
      <c r="B9" s="185" t="s">
        <v>681</v>
      </c>
      <c r="C9" s="193" t="s">
        <v>682</v>
      </c>
      <c r="D9" s="186" t="s">
        <v>683</v>
      </c>
      <c r="E9" s="187">
        <v>1</v>
      </c>
      <c r="F9" s="188"/>
      <c r="G9" s="189">
        <f>ROUND(E9*F9,2)</f>
        <v>0</v>
      </c>
      <c r="H9" s="166">
        <v>0</v>
      </c>
      <c r="I9" s="166">
        <f>ROUND(E9*H9,2)</f>
        <v>0</v>
      </c>
      <c r="J9" s="166">
        <v>1500</v>
      </c>
      <c r="K9" s="166">
        <f>ROUND(E9*J9,2)</f>
        <v>1500</v>
      </c>
      <c r="L9" s="166">
        <v>15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/>
      <c r="S9" s="166" t="s">
        <v>129</v>
      </c>
      <c r="T9" s="166" t="s">
        <v>145</v>
      </c>
      <c r="U9" s="166">
        <v>0</v>
      </c>
      <c r="V9" s="166">
        <f>ROUND(E9*U9,2)</f>
        <v>0</v>
      </c>
      <c r="W9" s="166"/>
      <c r="X9" s="166" t="s">
        <v>684</v>
      </c>
      <c r="Y9" s="161"/>
      <c r="Z9" s="161"/>
      <c r="AA9" s="161"/>
      <c r="AB9" s="161"/>
      <c r="AC9" s="161"/>
      <c r="AD9" s="161"/>
      <c r="AE9" s="161"/>
      <c r="AF9" s="161"/>
      <c r="AG9" s="161" t="s">
        <v>685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84">
        <v>2</v>
      </c>
      <c r="B10" s="185" t="s">
        <v>686</v>
      </c>
      <c r="C10" s="193" t="s">
        <v>687</v>
      </c>
      <c r="D10" s="186" t="s">
        <v>683</v>
      </c>
      <c r="E10" s="187">
        <v>1</v>
      </c>
      <c r="F10" s="188"/>
      <c r="G10" s="189">
        <f>ROUND(E10*F10,2)</f>
        <v>0</v>
      </c>
      <c r="H10" s="166">
        <v>0</v>
      </c>
      <c r="I10" s="166">
        <f>ROUND(E10*H10,2)</f>
        <v>0</v>
      </c>
      <c r="J10" s="166">
        <v>1000</v>
      </c>
      <c r="K10" s="166">
        <f>ROUND(E10*J10,2)</f>
        <v>1000</v>
      </c>
      <c r="L10" s="166">
        <v>15</v>
      </c>
      <c r="M10" s="166">
        <f>G10*(1+L10/100)</f>
        <v>0</v>
      </c>
      <c r="N10" s="166">
        <v>0</v>
      </c>
      <c r="O10" s="166">
        <f>ROUND(E10*N10,2)</f>
        <v>0</v>
      </c>
      <c r="P10" s="166">
        <v>0</v>
      </c>
      <c r="Q10" s="166">
        <f>ROUND(E10*P10,2)</f>
        <v>0</v>
      </c>
      <c r="R10" s="166"/>
      <c r="S10" s="166" t="s">
        <v>129</v>
      </c>
      <c r="T10" s="166" t="s">
        <v>145</v>
      </c>
      <c r="U10" s="166">
        <v>0</v>
      </c>
      <c r="V10" s="166">
        <f>ROUND(E10*U10,2)</f>
        <v>0</v>
      </c>
      <c r="W10" s="166"/>
      <c r="X10" s="166" t="s">
        <v>684</v>
      </c>
      <c r="Y10" s="161"/>
      <c r="Z10" s="161"/>
      <c r="AA10" s="161"/>
      <c r="AB10" s="161"/>
      <c r="AC10" s="161"/>
      <c r="AD10" s="161"/>
      <c r="AE10" s="161"/>
      <c r="AF10" s="161"/>
      <c r="AG10" s="161" t="s">
        <v>685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84">
        <v>3</v>
      </c>
      <c r="B11" s="185" t="s">
        <v>688</v>
      </c>
      <c r="C11" s="193" t="s">
        <v>689</v>
      </c>
      <c r="D11" s="186" t="s">
        <v>683</v>
      </c>
      <c r="E11" s="187">
        <v>1</v>
      </c>
      <c r="F11" s="188"/>
      <c r="G11" s="189">
        <f>ROUND(E11*F11,2)</f>
        <v>0</v>
      </c>
      <c r="H11" s="166">
        <v>0</v>
      </c>
      <c r="I11" s="166">
        <f>ROUND(E11*H11,2)</f>
        <v>0</v>
      </c>
      <c r="J11" s="166">
        <v>1000</v>
      </c>
      <c r="K11" s="166">
        <f>ROUND(E11*J11,2)</f>
        <v>1000</v>
      </c>
      <c r="L11" s="166">
        <v>15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/>
      <c r="S11" s="166" t="s">
        <v>129</v>
      </c>
      <c r="T11" s="166" t="s">
        <v>145</v>
      </c>
      <c r="U11" s="166">
        <v>0</v>
      </c>
      <c r="V11" s="166">
        <f>ROUND(E11*U11,2)</f>
        <v>0</v>
      </c>
      <c r="W11" s="166"/>
      <c r="X11" s="166" t="s">
        <v>684</v>
      </c>
      <c r="Y11" s="161"/>
      <c r="Z11" s="161"/>
      <c r="AA11" s="161"/>
      <c r="AB11" s="161"/>
      <c r="AC11" s="161"/>
      <c r="AD11" s="161"/>
      <c r="AE11" s="161"/>
      <c r="AF11" s="161"/>
      <c r="AG11" s="161" t="s">
        <v>685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84">
        <v>4</v>
      </c>
      <c r="B12" s="185" t="s">
        <v>690</v>
      </c>
      <c r="C12" s="193" t="s">
        <v>691</v>
      </c>
      <c r="D12" s="186" t="s">
        <v>683</v>
      </c>
      <c r="E12" s="187">
        <v>1</v>
      </c>
      <c r="F12" s="188"/>
      <c r="G12" s="189">
        <f>ROUND(E12*F12,2)</f>
        <v>0</v>
      </c>
      <c r="H12" s="166">
        <v>0</v>
      </c>
      <c r="I12" s="166">
        <f>ROUND(E12*H12,2)</f>
        <v>0</v>
      </c>
      <c r="J12" s="166">
        <v>1500</v>
      </c>
      <c r="K12" s="166">
        <f>ROUND(E12*J12,2)</f>
        <v>1500</v>
      </c>
      <c r="L12" s="166">
        <v>15</v>
      </c>
      <c r="M12" s="166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6"/>
      <c r="S12" s="166" t="s">
        <v>129</v>
      </c>
      <c r="T12" s="166" t="s">
        <v>145</v>
      </c>
      <c r="U12" s="166">
        <v>0</v>
      </c>
      <c r="V12" s="166">
        <f>ROUND(E12*U12,2)</f>
        <v>0</v>
      </c>
      <c r="W12" s="166"/>
      <c r="X12" s="166" t="s">
        <v>684</v>
      </c>
      <c r="Y12" s="161"/>
      <c r="Z12" s="161"/>
      <c r="AA12" s="161"/>
      <c r="AB12" s="161"/>
      <c r="AC12" s="161"/>
      <c r="AD12" s="161"/>
      <c r="AE12" s="161"/>
      <c r="AF12" s="161"/>
      <c r="AG12" s="161" t="s">
        <v>685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84">
        <v>5</v>
      </c>
      <c r="B13" s="185" t="s">
        <v>692</v>
      </c>
      <c r="C13" s="193" t="s">
        <v>693</v>
      </c>
      <c r="D13" s="186" t="s">
        <v>683</v>
      </c>
      <c r="E13" s="187">
        <v>1</v>
      </c>
      <c r="F13" s="188"/>
      <c r="G13" s="189">
        <f>ROUND(E13*F13,2)</f>
        <v>0</v>
      </c>
      <c r="H13" s="166">
        <v>0</v>
      </c>
      <c r="I13" s="166">
        <f>ROUND(E13*H13,2)</f>
        <v>0</v>
      </c>
      <c r="J13" s="166">
        <v>500</v>
      </c>
      <c r="K13" s="166">
        <f>ROUND(E13*J13,2)</f>
        <v>500</v>
      </c>
      <c r="L13" s="166">
        <v>15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194</v>
      </c>
      <c r="T13" s="166" t="s">
        <v>145</v>
      </c>
      <c r="U13" s="166">
        <v>0</v>
      </c>
      <c r="V13" s="166">
        <f>ROUND(E13*U13,2)</f>
        <v>0</v>
      </c>
      <c r="W13" s="166"/>
      <c r="X13" s="166" t="s">
        <v>684</v>
      </c>
      <c r="Y13" s="161"/>
      <c r="Z13" s="161"/>
      <c r="AA13" s="161"/>
      <c r="AB13" s="161"/>
      <c r="AC13" s="161"/>
      <c r="AD13" s="161"/>
      <c r="AE13" s="161"/>
      <c r="AF13" s="161"/>
      <c r="AG13" s="161" t="s">
        <v>685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84">
        <v>6</v>
      </c>
      <c r="B14" s="185" t="s">
        <v>694</v>
      </c>
      <c r="C14" s="193" t="s">
        <v>695</v>
      </c>
      <c r="D14" s="186" t="s">
        <v>683</v>
      </c>
      <c r="E14" s="187">
        <v>1</v>
      </c>
      <c r="F14" s="188"/>
      <c r="G14" s="189">
        <f>ROUND(E14*F14,2)</f>
        <v>0</v>
      </c>
      <c r="H14" s="166">
        <v>0</v>
      </c>
      <c r="I14" s="166">
        <f>ROUND(E14*H14,2)</f>
        <v>0</v>
      </c>
      <c r="J14" s="166">
        <v>1500</v>
      </c>
      <c r="K14" s="166">
        <f>ROUND(E14*J14,2)</f>
        <v>1500</v>
      </c>
      <c r="L14" s="166">
        <v>15</v>
      </c>
      <c r="M14" s="166">
        <f>G14*(1+L14/100)</f>
        <v>0</v>
      </c>
      <c r="N14" s="166">
        <v>0</v>
      </c>
      <c r="O14" s="166">
        <f>ROUND(E14*N14,2)</f>
        <v>0</v>
      </c>
      <c r="P14" s="166">
        <v>0</v>
      </c>
      <c r="Q14" s="166">
        <f>ROUND(E14*P14,2)</f>
        <v>0</v>
      </c>
      <c r="R14" s="166"/>
      <c r="S14" s="166" t="s">
        <v>194</v>
      </c>
      <c r="T14" s="166" t="s">
        <v>145</v>
      </c>
      <c r="U14" s="166">
        <v>0</v>
      </c>
      <c r="V14" s="166">
        <f>ROUND(E14*U14,2)</f>
        <v>0</v>
      </c>
      <c r="W14" s="166"/>
      <c r="X14" s="166" t="s">
        <v>684</v>
      </c>
      <c r="Y14" s="161"/>
      <c r="Z14" s="161"/>
      <c r="AA14" s="161"/>
      <c r="AB14" s="161"/>
      <c r="AC14" s="161"/>
      <c r="AD14" s="161"/>
      <c r="AE14" s="161"/>
      <c r="AF14" s="161"/>
      <c r="AG14" s="161" t="s">
        <v>685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84">
        <v>7</v>
      </c>
      <c r="B15" s="185" t="s">
        <v>696</v>
      </c>
      <c r="C15" s="193" t="s">
        <v>697</v>
      </c>
      <c r="D15" s="186" t="s">
        <v>683</v>
      </c>
      <c r="E15" s="187">
        <v>1</v>
      </c>
      <c r="F15" s="188"/>
      <c r="G15" s="189">
        <f>ROUND(E15*F15,2)</f>
        <v>0</v>
      </c>
      <c r="H15" s="166">
        <v>0</v>
      </c>
      <c r="I15" s="166">
        <f>ROUND(E15*H15,2)</f>
        <v>0</v>
      </c>
      <c r="J15" s="166">
        <v>4000</v>
      </c>
      <c r="K15" s="166">
        <f>ROUND(E15*J15,2)</f>
        <v>4000</v>
      </c>
      <c r="L15" s="166">
        <v>15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/>
      <c r="S15" s="166" t="s">
        <v>194</v>
      </c>
      <c r="T15" s="166" t="s">
        <v>145</v>
      </c>
      <c r="U15" s="166">
        <v>0</v>
      </c>
      <c r="V15" s="166">
        <f>ROUND(E15*U15,2)</f>
        <v>0</v>
      </c>
      <c r="W15" s="166"/>
      <c r="X15" s="166" t="s">
        <v>684</v>
      </c>
      <c r="Y15" s="161"/>
      <c r="Z15" s="161"/>
      <c r="AA15" s="161"/>
      <c r="AB15" s="161"/>
      <c r="AC15" s="161"/>
      <c r="AD15" s="161"/>
      <c r="AE15" s="161"/>
      <c r="AF15" s="161"/>
      <c r="AG15" s="161" t="s">
        <v>685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8">
        <v>8</v>
      </c>
      <c r="B16" s="179" t="s">
        <v>698</v>
      </c>
      <c r="C16" s="191" t="s">
        <v>699</v>
      </c>
      <c r="D16" s="180" t="s">
        <v>683</v>
      </c>
      <c r="E16" s="181">
        <v>1</v>
      </c>
      <c r="F16" s="182"/>
      <c r="G16" s="183">
        <f>ROUND(E16*F16,2)</f>
        <v>0</v>
      </c>
      <c r="H16" s="166">
        <v>0</v>
      </c>
      <c r="I16" s="166">
        <f>ROUND(E16*H16,2)</f>
        <v>0</v>
      </c>
      <c r="J16" s="166">
        <v>300</v>
      </c>
      <c r="K16" s="166">
        <f>ROUND(E16*J16,2)</f>
        <v>300</v>
      </c>
      <c r="L16" s="166">
        <v>15</v>
      </c>
      <c r="M16" s="166">
        <f>G16*(1+L16/100)</f>
        <v>0</v>
      </c>
      <c r="N16" s="166">
        <v>0</v>
      </c>
      <c r="O16" s="166">
        <f>ROUND(E16*N16,2)</f>
        <v>0</v>
      </c>
      <c r="P16" s="166">
        <v>0</v>
      </c>
      <c r="Q16" s="166">
        <f>ROUND(E16*P16,2)</f>
        <v>0</v>
      </c>
      <c r="R16" s="166"/>
      <c r="S16" s="166" t="s">
        <v>194</v>
      </c>
      <c r="T16" s="166" t="s">
        <v>145</v>
      </c>
      <c r="U16" s="166">
        <v>0</v>
      </c>
      <c r="V16" s="166">
        <f>ROUND(E16*U16,2)</f>
        <v>0</v>
      </c>
      <c r="W16" s="166"/>
      <c r="X16" s="166" t="s">
        <v>684</v>
      </c>
      <c r="Y16" s="161"/>
      <c r="Z16" s="161"/>
      <c r="AA16" s="161"/>
      <c r="AB16" s="161"/>
      <c r="AC16" s="161"/>
      <c r="AD16" s="161"/>
      <c r="AE16" s="161"/>
      <c r="AF16" s="161"/>
      <c r="AG16" s="161" t="s">
        <v>685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33" x14ac:dyDescent="0.2">
      <c r="A17" s="3"/>
      <c r="B17" s="4"/>
      <c r="C17" s="19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111</v>
      </c>
    </row>
    <row r="18" spans="1:33" x14ac:dyDescent="0.2">
      <c r="C18" s="197"/>
      <c r="D18" s="10"/>
      <c r="AG18" t="s">
        <v>601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2022-12-11T10:39:13Z</dcterms:modified>
</cp:coreProperties>
</file>