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xr:revisionPtr revIDLastSave="0" documentId="13_ncr:11_{3CC9324F-BB4E-4AA3-9DB4-A377930B52F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SO 01 Pol" sheetId="12" r:id="rId4"/>
  </sheets>
  <externalReferences>
    <externalReference r:id="rId5"/>
  </externalReferences>
  <definedNames>
    <definedName name="_xlnm._FilterDatabase" localSheetId="3" hidden="1">'SO 01 Pol'!$A$9:$V$542</definedName>
    <definedName name="CelkemDPHVypocet" localSheetId="1">Stavba!$H$34</definedName>
    <definedName name="CenaCelkem">Stavba!$G$21</definedName>
    <definedName name="CenaCelkemBezDPH">Stavba!$G$20</definedName>
    <definedName name="CenaCelkemVypocet" localSheetId="1">Stavba!$I$34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Stavba!$G$16</definedName>
    <definedName name="DPHZakl">Stavba!$G$18</definedName>
    <definedName name="dpsc" localSheetId="1">Stavba!$D$13</definedName>
    <definedName name="IČO" localSheetId="1">Stavba!$I$11</definedName>
    <definedName name="Mena">Stavba!$J$21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Pol'!$1:$7</definedName>
    <definedName name="oadresa">Stavba!$D$6</definedName>
    <definedName name="Objednatel" localSheetId="1">Stavba!$D$5</definedName>
    <definedName name="Objekt" localSheetId="1">Stavba!$B$30</definedName>
    <definedName name="_xlnm.Print_Area" localSheetId="3">'SO 01 Pol'!$A$1:$X$544</definedName>
    <definedName name="_xlnm.Print_Area" localSheetId="1">Stavba!$A$1:$J$35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Stavba!$E$15</definedName>
    <definedName name="SazbaDPH1">'[1]Krycí list'!$C$30</definedName>
    <definedName name="SazbaDPH2" localSheetId="1">Stavba!$E$17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Stavba!#REF!</definedName>
    <definedName name="Z_B7E7C763_C459_487D_8ABA_5CFDDFBD5A84_.wvu.Cols" localSheetId="1" hidden="1">Stavba!$A:$A</definedName>
    <definedName name="Z_B7E7C763_C459_487D_8ABA_5CFDDFBD5A84_.wvu.PrintArea" localSheetId="1" hidden="1">Stavba!$B$1:$J$28</definedName>
    <definedName name="ZakladDPHSni">Stavba!$G$15</definedName>
    <definedName name="ZakladDPHSniVypocet" localSheetId="1">Stavba!$F$34</definedName>
    <definedName name="ZakladDPHZakl">Stavba!$G$17</definedName>
    <definedName name="ZakladDPHZaklVypocet" localSheetId="1">Stavba!$G$34</definedName>
    <definedName name="ZaObjednatele">Stavba!$G$26</definedName>
    <definedName name="Zaokrouhleni">Stavba!$G$19</definedName>
    <definedName name="ZaZhotovitele">Stavba!$D$26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I9" i="12"/>
  <c r="K9" i="12"/>
  <c r="O9" i="12"/>
  <c r="Q9" i="12"/>
  <c r="V9" i="12"/>
  <c r="G11" i="12"/>
  <c r="M11" i="12" s="1"/>
  <c r="I11" i="12"/>
  <c r="K11" i="12"/>
  <c r="O11" i="12"/>
  <c r="Q11" i="12"/>
  <c r="V11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7" i="12"/>
  <c r="M17" i="12" s="1"/>
  <c r="I17" i="12"/>
  <c r="K17" i="12"/>
  <c r="O17" i="12"/>
  <c r="Q17" i="12"/>
  <c r="V17" i="12"/>
  <c r="G21" i="12"/>
  <c r="M21" i="12" s="1"/>
  <c r="I21" i="12"/>
  <c r="K21" i="12"/>
  <c r="O21" i="12"/>
  <c r="Q21" i="12"/>
  <c r="V21" i="12"/>
  <c r="G23" i="12"/>
  <c r="M23" i="12" s="1"/>
  <c r="I23" i="12"/>
  <c r="K23" i="12"/>
  <c r="O23" i="12"/>
  <c r="Q23" i="12"/>
  <c r="V23" i="12"/>
  <c r="G25" i="12"/>
  <c r="M25" i="12" s="1"/>
  <c r="I25" i="12"/>
  <c r="K25" i="12"/>
  <c r="O25" i="12"/>
  <c r="Q25" i="12"/>
  <c r="V25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5" i="12"/>
  <c r="M35" i="12" s="1"/>
  <c r="I35" i="12"/>
  <c r="K35" i="12"/>
  <c r="O35" i="12"/>
  <c r="Q35" i="12"/>
  <c r="V35" i="12"/>
  <c r="G37" i="12"/>
  <c r="I37" i="12"/>
  <c r="K37" i="12"/>
  <c r="K34" i="12" s="1"/>
  <c r="O37" i="12"/>
  <c r="Q37" i="12"/>
  <c r="V37" i="12"/>
  <c r="G40" i="12"/>
  <c r="M40" i="12" s="1"/>
  <c r="I40" i="12"/>
  <c r="K40" i="12"/>
  <c r="O40" i="12"/>
  <c r="Q40" i="12"/>
  <c r="V40" i="12"/>
  <c r="G45" i="12"/>
  <c r="M45" i="12" s="1"/>
  <c r="I45" i="12"/>
  <c r="K45" i="12"/>
  <c r="O45" i="12"/>
  <c r="Q45" i="12"/>
  <c r="V45" i="12"/>
  <c r="G49" i="12"/>
  <c r="M49" i="12" s="1"/>
  <c r="I49" i="12"/>
  <c r="K49" i="12"/>
  <c r="O49" i="12"/>
  <c r="Q49" i="12"/>
  <c r="V49" i="12"/>
  <c r="G57" i="12"/>
  <c r="M57" i="12" s="1"/>
  <c r="I57" i="12"/>
  <c r="K57" i="12"/>
  <c r="O57" i="12"/>
  <c r="Q57" i="12"/>
  <c r="V57" i="12"/>
  <c r="G81" i="12"/>
  <c r="M81" i="12" s="1"/>
  <c r="I81" i="12"/>
  <c r="K81" i="12"/>
  <c r="O81" i="12"/>
  <c r="Q81" i="12"/>
  <c r="V81" i="12"/>
  <c r="G85" i="12"/>
  <c r="M85" i="12" s="1"/>
  <c r="I85" i="12"/>
  <c r="K85" i="12"/>
  <c r="O85" i="12"/>
  <c r="Q85" i="12"/>
  <c r="V85" i="12"/>
  <c r="G90" i="12"/>
  <c r="M90" i="12" s="1"/>
  <c r="I90" i="12"/>
  <c r="K90" i="12"/>
  <c r="O90" i="12"/>
  <c r="Q90" i="12"/>
  <c r="V90" i="12"/>
  <c r="G93" i="12"/>
  <c r="M93" i="12" s="1"/>
  <c r="I93" i="12"/>
  <c r="K93" i="12"/>
  <c r="O93" i="12"/>
  <c r="Q93" i="12"/>
  <c r="V93" i="12"/>
  <c r="G95" i="12"/>
  <c r="M95" i="12" s="1"/>
  <c r="I95" i="12"/>
  <c r="I94" i="12" s="1"/>
  <c r="K95" i="12"/>
  <c r="O95" i="12"/>
  <c r="Q95" i="12"/>
  <c r="V95" i="12"/>
  <c r="G99" i="12"/>
  <c r="M99" i="12" s="1"/>
  <c r="I99" i="12"/>
  <c r="K99" i="12"/>
  <c r="O99" i="12"/>
  <c r="Q99" i="12"/>
  <c r="V99" i="12"/>
  <c r="O103" i="12"/>
  <c r="G104" i="12"/>
  <c r="I104" i="12"/>
  <c r="K104" i="12"/>
  <c r="O104" i="12"/>
  <c r="Q104" i="12"/>
  <c r="Q103" i="12" s="1"/>
  <c r="V104" i="12"/>
  <c r="V103" i="12" s="1"/>
  <c r="G105" i="12"/>
  <c r="M105" i="12" s="1"/>
  <c r="I105" i="12"/>
  <c r="K105" i="12"/>
  <c r="K103" i="12" s="1"/>
  <c r="O105" i="12"/>
  <c r="Q105" i="12"/>
  <c r="V105" i="12"/>
  <c r="G107" i="12"/>
  <c r="G106" i="12" s="1"/>
  <c r="I107" i="12"/>
  <c r="I106" i="12" s="1"/>
  <c r="K107" i="12"/>
  <c r="O107" i="12"/>
  <c r="Q107" i="12"/>
  <c r="V107" i="12"/>
  <c r="G117" i="12"/>
  <c r="M117" i="12" s="1"/>
  <c r="I117" i="12"/>
  <c r="K117" i="12"/>
  <c r="K106" i="12" s="1"/>
  <c r="O117" i="12"/>
  <c r="Q117" i="12"/>
  <c r="Q106" i="12" s="1"/>
  <c r="V117" i="12"/>
  <c r="V106" i="12" s="1"/>
  <c r="G122" i="12"/>
  <c r="M122" i="12" s="1"/>
  <c r="I122" i="12"/>
  <c r="K122" i="12"/>
  <c r="O122" i="12"/>
  <c r="Q122" i="12"/>
  <c r="V122" i="12"/>
  <c r="G126" i="12"/>
  <c r="M126" i="12" s="1"/>
  <c r="I126" i="12"/>
  <c r="K126" i="12"/>
  <c r="O126" i="12"/>
  <c r="Q126" i="12"/>
  <c r="V126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2" i="12"/>
  <c r="M132" i="12" s="1"/>
  <c r="I132" i="12"/>
  <c r="K132" i="12"/>
  <c r="O132" i="12"/>
  <c r="Q132" i="12"/>
  <c r="V132" i="12"/>
  <c r="G134" i="12"/>
  <c r="M134" i="12" s="1"/>
  <c r="I134" i="12"/>
  <c r="K134" i="12"/>
  <c r="O134" i="12"/>
  <c r="Q134" i="12"/>
  <c r="V134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G139" i="12"/>
  <c r="M139" i="12" s="1"/>
  <c r="I139" i="12"/>
  <c r="K139" i="12"/>
  <c r="O139" i="12"/>
  <c r="Q139" i="12"/>
  <c r="V139" i="12"/>
  <c r="G140" i="12"/>
  <c r="M140" i="12" s="1"/>
  <c r="I140" i="12"/>
  <c r="K140" i="12"/>
  <c r="O140" i="12"/>
  <c r="Q140" i="12"/>
  <c r="V140" i="12"/>
  <c r="G148" i="12"/>
  <c r="M148" i="12" s="1"/>
  <c r="I148" i="12"/>
  <c r="K148" i="12"/>
  <c r="O148" i="12"/>
  <c r="Q148" i="12"/>
  <c r="V148" i="12"/>
  <c r="G172" i="12"/>
  <c r="M172" i="12" s="1"/>
  <c r="I172" i="12"/>
  <c r="K172" i="12"/>
  <c r="O172" i="12"/>
  <c r="Q172" i="12"/>
  <c r="V172" i="12"/>
  <c r="G173" i="12"/>
  <c r="M173" i="12" s="1"/>
  <c r="I173" i="12"/>
  <c r="K173" i="12"/>
  <c r="O173" i="12"/>
  <c r="Q173" i="12"/>
  <c r="V173" i="12"/>
  <c r="G176" i="12"/>
  <c r="G177" i="12"/>
  <c r="M177" i="12" s="1"/>
  <c r="M176" i="12" s="1"/>
  <c r="I177" i="12"/>
  <c r="I176" i="12" s="1"/>
  <c r="K177" i="12"/>
  <c r="K176" i="12" s="1"/>
  <c r="O177" i="12"/>
  <c r="O176" i="12" s="1"/>
  <c r="Q177" i="12"/>
  <c r="Q176" i="12" s="1"/>
  <c r="V177" i="12"/>
  <c r="V176" i="12" s="1"/>
  <c r="G179" i="12"/>
  <c r="M179" i="12" s="1"/>
  <c r="I179" i="12"/>
  <c r="I178" i="12" s="1"/>
  <c r="K179" i="12"/>
  <c r="K178" i="12" s="1"/>
  <c r="O179" i="12"/>
  <c r="Q179" i="12"/>
  <c r="V179" i="12"/>
  <c r="G182" i="12"/>
  <c r="I182" i="12"/>
  <c r="K182" i="12"/>
  <c r="M182" i="12"/>
  <c r="O182" i="12"/>
  <c r="Q182" i="12"/>
  <c r="V182" i="12"/>
  <c r="G186" i="12"/>
  <c r="I186" i="12"/>
  <c r="K186" i="12"/>
  <c r="M186" i="12"/>
  <c r="O186" i="12"/>
  <c r="Q186" i="12"/>
  <c r="V186" i="12"/>
  <c r="G188" i="12"/>
  <c r="G187" i="12" s="1"/>
  <c r="I188" i="12"/>
  <c r="I187" i="12" s="1"/>
  <c r="K188" i="12"/>
  <c r="K187" i="12" s="1"/>
  <c r="O188" i="12"/>
  <c r="O187" i="12" s="1"/>
  <c r="Q188" i="12"/>
  <c r="Q187" i="12" s="1"/>
  <c r="V188" i="12"/>
  <c r="V187" i="12" s="1"/>
  <c r="G190" i="12"/>
  <c r="M190" i="12" s="1"/>
  <c r="I190" i="12"/>
  <c r="K190" i="12"/>
  <c r="O190" i="12"/>
  <c r="Q190" i="12"/>
  <c r="V190" i="12"/>
  <c r="G191" i="12"/>
  <c r="M191" i="12" s="1"/>
  <c r="I191" i="12"/>
  <c r="K191" i="12"/>
  <c r="O191" i="12"/>
  <c r="Q191" i="12"/>
  <c r="V191" i="12"/>
  <c r="G192" i="12"/>
  <c r="M192" i="12" s="1"/>
  <c r="I192" i="12"/>
  <c r="K192" i="12"/>
  <c r="O192" i="12"/>
  <c r="Q192" i="12"/>
  <c r="V192" i="12"/>
  <c r="G193" i="12"/>
  <c r="M193" i="12" s="1"/>
  <c r="I193" i="12"/>
  <c r="K193" i="12"/>
  <c r="O193" i="12"/>
  <c r="Q193" i="12"/>
  <c r="V193" i="12"/>
  <c r="G194" i="12"/>
  <c r="M194" i="12" s="1"/>
  <c r="I194" i="12"/>
  <c r="K194" i="12"/>
  <c r="O194" i="12"/>
  <c r="Q194" i="12"/>
  <c r="V194" i="12"/>
  <c r="G195" i="12"/>
  <c r="M195" i="12" s="1"/>
  <c r="I195" i="12"/>
  <c r="K195" i="12"/>
  <c r="O195" i="12"/>
  <c r="Q195" i="12"/>
  <c r="V195" i="12"/>
  <c r="G196" i="12"/>
  <c r="M196" i="12" s="1"/>
  <c r="I196" i="12"/>
  <c r="K196" i="12"/>
  <c r="O196" i="12"/>
  <c r="Q196" i="12"/>
  <c r="V196" i="12"/>
  <c r="G198" i="12"/>
  <c r="M198" i="12" s="1"/>
  <c r="I198" i="12"/>
  <c r="K198" i="12"/>
  <c r="O198" i="12"/>
  <c r="Q198" i="12"/>
  <c r="V198" i="12"/>
  <c r="G199" i="12"/>
  <c r="M199" i="12" s="1"/>
  <c r="I199" i="12"/>
  <c r="K199" i="12"/>
  <c r="O199" i="12"/>
  <c r="Q199" i="12"/>
  <c r="V199" i="12"/>
  <c r="G200" i="12"/>
  <c r="M200" i="12" s="1"/>
  <c r="I200" i="12"/>
  <c r="K200" i="12"/>
  <c r="O200" i="12"/>
  <c r="Q200" i="12"/>
  <c r="V200" i="12"/>
  <c r="G201" i="12"/>
  <c r="M201" i="12" s="1"/>
  <c r="I201" i="12"/>
  <c r="K201" i="12"/>
  <c r="O201" i="12"/>
  <c r="Q201" i="12"/>
  <c r="V201" i="12"/>
  <c r="G202" i="12"/>
  <c r="M202" i="12" s="1"/>
  <c r="I202" i="12"/>
  <c r="K202" i="12"/>
  <c r="O202" i="12"/>
  <c r="Q202" i="12"/>
  <c r="V202" i="12"/>
  <c r="G203" i="12"/>
  <c r="M203" i="12" s="1"/>
  <c r="I203" i="12"/>
  <c r="K203" i="12"/>
  <c r="O203" i="12"/>
  <c r="Q203" i="12"/>
  <c r="V203" i="12"/>
  <c r="G205" i="12"/>
  <c r="M205" i="12" s="1"/>
  <c r="I205" i="12"/>
  <c r="K205" i="12"/>
  <c r="O205" i="12"/>
  <c r="Q205" i="12"/>
  <c r="V205" i="12"/>
  <c r="G206" i="12"/>
  <c r="M206" i="12" s="1"/>
  <c r="I206" i="12"/>
  <c r="K206" i="12"/>
  <c r="O206" i="12"/>
  <c r="Q206" i="12"/>
  <c r="V206" i="12"/>
  <c r="G207" i="12"/>
  <c r="M207" i="12" s="1"/>
  <c r="I207" i="12"/>
  <c r="K207" i="12"/>
  <c r="O207" i="12"/>
  <c r="Q207" i="12"/>
  <c r="V207" i="12"/>
  <c r="G208" i="12"/>
  <c r="M208" i="12" s="1"/>
  <c r="I208" i="12"/>
  <c r="K208" i="12"/>
  <c r="O208" i="12"/>
  <c r="Q208" i="12"/>
  <c r="V208" i="12"/>
  <c r="G209" i="12"/>
  <c r="M209" i="12" s="1"/>
  <c r="I209" i="12"/>
  <c r="K209" i="12"/>
  <c r="O209" i="12"/>
  <c r="Q209" i="12"/>
  <c r="V209" i="12"/>
  <c r="G210" i="12"/>
  <c r="M210" i="12" s="1"/>
  <c r="I210" i="12"/>
  <c r="K210" i="12"/>
  <c r="O210" i="12"/>
  <c r="Q210" i="12"/>
  <c r="V210" i="12"/>
  <c r="G211" i="12"/>
  <c r="M211" i="12" s="1"/>
  <c r="I211" i="12"/>
  <c r="K211" i="12"/>
  <c r="O211" i="12"/>
  <c r="Q211" i="12"/>
  <c r="V211" i="12"/>
  <c r="G212" i="12"/>
  <c r="M212" i="12" s="1"/>
  <c r="I212" i="12"/>
  <c r="K212" i="12"/>
  <c r="O212" i="12"/>
  <c r="Q212" i="12"/>
  <c r="V212" i="12"/>
  <c r="G213" i="12"/>
  <c r="M213" i="12" s="1"/>
  <c r="I213" i="12"/>
  <c r="K213" i="12"/>
  <c r="O213" i="12"/>
  <c r="Q213" i="12"/>
  <c r="V213" i="12"/>
  <c r="G215" i="12"/>
  <c r="M215" i="12" s="1"/>
  <c r="I215" i="12"/>
  <c r="K215" i="12"/>
  <c r="O215" i="12"/>
  <c r="Q215" i="12"/>
  <c r="V215" i="12"/>
  <c r="G216" i="12"/>
  <c r="M216" i="12" s="1"/>
  <c r="I216" i="12"/>
  <c r="K216" i="12"/>
  <c r="O216" i="12"/>
  <c r="Q216" i="12"/>
  <c r="V216" i="12"/>
  <c r="G217" i="12"/>
  <c r="M217" i="12" s="1"/>
  <c r="I217" i="12"/>
  <c r="K217" i="12"/>
  <c r="O217" i="12"/>
  <c r="Q217" i="12"/>
  <c r="V217" i="12"/>
  <c r="G218" i="12"/>
  <c r="M218" i="12" s="1"/>
  <c r="I218" i="12"/>
  <c r="K218" i="12"/>
  <c r="O218" i="12"/>
  <c r="Q218" i="12"/>
  <c r="V218" i="12"/>
  <c r="G219" i="12"/>
  <c r="M219" i="12" s="1"/>
  <c r="I219" i="12"/>
  <c r="K219" i="12"/>
  <c r="O219" i="12"/>
  <c r="Q219" i="12"/>
  <c r="V219" i="12"/>
  <c r="G220" i="12"/>
  <c r="M220" i="12" s="1"/>
  <c r="I220" i="12"/>
  <c r="K220" i="12"/>
  <c r="O220" i="12"/>
  <c r="Q220" i="12"/>
  <c r="V220" i="12"/>
  <c r="G221" i="12"/>
  <c r="M221" i="12" s="1"/>
  <c r="I221" i="12"/>
  <c r="K221" i="12"/>
  <c r="O221" i="12"/>
  <c r="Q221" i="12"/>
  <c r="V221" i="12"/>
  <c r="G222" i="12"/>
  <c r="M222" i="12" s="1"/>
  <c r="I222" i="12"/>
  <c r="K222" i="12"/>
  <c r="O222" i="12"/>
  <c r="Q222" i="12"/>
  <c r="V222" i="12"/>
  <c r="G223" i="12"/>
  <c r="I223" i="12"/>
  <c r="K223" i="12"/>
  <c r="M223" i="12"/>
  <c r="O223" i="12"/>
  <c r="Q223" i="12"/>
  <c r="V223" i="12"/>
  <c r="G224" i="12"/>
  <c r="M224" i="12" s="1"/>
  <c r="I224" i="12"/>
  <c r="K224" i="12"/>
  <c r="O224" i="12"/>
  <c r="Q224" i="12"/>
  <c r="V224" i="12"/>
  <c r="G225" i="12"/>
  <c r="M225" i="12" s="1"/>
  <c r="I225" i="12"/>
  <c r="K225" i="12"/>
  <c r="O225" i="12"/>
  <c r="Q225" i="12"/>
  <c r="V225" i="12"/>
  <c r="G226" i="12"/>
  <c r="M226" i="12" s="1"/>
  <c r="I226" i="12"/>
  <c r="K226" i="12"/>
  <c r="O226" i="12"/>
  <c r="Q226" i="12"/>
  <c r="V226" i="12"/>
  <c r="G227" i="12"/>
  <c r="M227" i="12" s="1"/>
  <c r="I227" i="12"/>
  <c r="K227" i="12"/>
  <c r="O227" i="12"/>
  <c r="Q227" i="12"/>
  <c r="V227" i="12"/>
  <c r="G228" i="12"/>
  <c r="M228" i="12" s="1"/>
  <c r="I228" i="12"/>
  <c r="K228" i="12"/>
  <c r="O228" i="12"/>
  <c r="Q228" i="12"/>
  <c r="V228" i="12"/>
  <c r="G229" i="12"/>
  <c r="M229" i="12" s="1"/>
  <c r="I229" i="12"/>
  <c r="K229" i="12"/>
  <c r="O229" i="12"/>
  <c r="Q229" i="12"/>
  <c r="V229" i="12"/>
  <c r="G230" i="12"/>
  <c r="M230" i="12" s="1"/>
  <c r="I230" i="12"/>
  <c r="K230" i="12"/>
  <c r="O230" i="12"/>
  <c r="Q230" i="12"/>
  <c r="V230" i="12"/>
  <c r="G231" i="12"/>
  <c r="M231" i="12" s="1"/>
  <c r="I231" i="12"/>
  <c r="K231" i="12"/>
  <c r="O231" i="12"/>
  <c r="Q231" i="12"/>
  <c r="V231" i="12"/>
  <c r="G232" i="12"/>
  <c r="M232" i="12" s="1"/>
  <c r="I232" i="12"/>
  <c r="K232" i="12"/>
  <c r="O232" i="12"/>
  <c r="Q232" i="12"/>
  <c r="V232" i="12"/>
  <c r="G233" i="12"/>
  <c r="M233" i="12" s="1"/>
  <c r="I233" i="12"/>
  <c r="K233" i="12"/>
  <c r="O233" i="12"/>
  <c r="Q233" i="12"/>
  <c r="V233" i="12"/>
  <c r="G235" i="12"/>
  <c r="M235" i="12" s="1"/>
  <c r="I235" i="12"/>
  <c r="K235" i="12"/>
  <c r="O235" i="12"/>
  <c r="Q235" i="12"/>
  <c r="V235" i="12"/>
  <c r="G236" i="12"/>
  <c r="M236" i="12" s="1"/>
  <c r="I236" i="12"/>
  <c r="K236" i="12"/>
  <c r="O236" i="12"/>
  <c r="Q236" i="12"/>
  <c r="V236" i="12"/>
  <c r="G237" i="12"/>
  <c r="M237" i="12" s="1"/>
  <c r="I237" i="12"/>
  <c r="K237" i="12"/>
  <c r="O237" i="12"/>
  <c r="Q237" i="12"/>
  <c r="V237" i="12"/>
  <c r="G238" i="12"/>
  <c r="M238" i="12" s="1"/>
  <c r="I238" i="12"/>
  <c r="K238" i="12"/>
  <c r="O238" i="12"/>
  <c r="Q238" i="12"/>
  <c r="V238" i="12"/>
  <c r="G239" i="12"/>
  <c r="M239" i="12" s="1"/>
  <c r="I239" i="12"/>
  <c r="K239" i="12"/>
  <c r="O239" i="12"/>
  <c r="Q239" i="12"/>
  <c r="V239" i="12"/>
  <c r="G240" i="12"/>
  <c r="I240" i="12"/>
  <c r="K240" i="12"/>
  <c r="M240" i="12"/>
  <c r="O240" i="12"/>
  <c r="Q240" i="12"/>
  <c r="V240" i="12"/>
  <c r="G241" i="12"/>
  <c r="I241" i="12"/>
  <c r="K241" i="12"/>
  <c r="M241" i="12"/>
  <c r="O241" i="12"/>
  <c r="Q241" i="12"/>
  <c r="V241" i="12"/>
  <c r="G242" i="12"/>
  <c r="M242" i="12" s="1"/>
  <c r="I242" i="12"/>
  <c r="K242" i="12"/>
  <c r="O242" i="12"/>
  <c r="Q242" i="12"/>
  <c r="V242" i="12"/>
  <c r="G243" i="12"/>
  <c r="M243" i="12" s="1"/>
  <c r="I243" i="12"/>
  <c r="K243" i="12"/>
  <c r="O243" i="12"/>
  <c r="Q243" i="12"/>
  <c r="V243" i="12"/>
  <c r="G244" i="12"/>
  <c r="M244" i="12" s="1"/>
  <c r="I244" i="12"/>
  <c r="K244" i="12"/>
  <c r="O244" i="12"/>
  <c r="Q244" i="12"/>
  <c r="V244" i="12"/>
  <c r="G246" i="12"/>
  <c r="M246" i="12" s="1"/>
  <c r="I246" i="12"/>
  <c r="K246" i="12"/>
  <c r="O246" i="12"/>
  <c r="Q246" i="12"/>
  <c r="V246" i="12"/>
  <c r="G247" i="12"/>
  <c r="M247" i="12" s="1"/>
  <c r="I247" i="12"/>
  <c r="K247" i="12"/>
  <c r="O247" i="12"/>
  <c r="Q247" i="12"/>
  <c r="V247" i="12"/>
  <c r="G248" i="12"/>
  <c r="M248" i="12" s="1"/>
  <c r="I248" i="12"/>
  <c r="K248" i="12"/>
  <c r="O248" i="12"/>
  <c r="Q248" i="12"/>
  <c r="V248" i="12"/>
  <c r="G249" i="12"/>
  <c r="M249" i="12" s="1"/>
  <c r="I249" i="12"/>
  <c r="K249" i="12"/>
  <c r="O249" i="12"/>
  <c r="Q249" i="12"/>
  <c r="V249" i="12"/>
  <c r="G251" i="12"/>
  <c r="M251" i="12" s="1"/>
  <c r="I251" i="12"/>
  <c r="K251" i="12"/>
  <c r="O251" i="12"/>
  <c r="Q251" i="12"/>
  <c r="V251" i="12"/>
  <c r="G254" i="12"/>
  <c r="I254" i="12"/>
  <c r="K254" i="12"/>
  <c r="O254" i="12"/>
  <c r="Q254" i="12"/>
  <c r="V254" i="12"/>
  <c r="G257" i="12"/>
  <c r="M257" i="12" s="1"/>
  <c r="I257" i="12"/>
  <c r="K257" i="12"/>
  <c r="O257" i="12"/>
  <c r="Q257" i="12"/>
  <c r="V257" i="12"/>
  <c r="G258" i="12"/>
  <c r="M258" i="12" s="1"/>
  <c r="I258" i="12"/>
  <c r="K258" i="12"/>
  <c r="O258" i="12"/>
  <c r="Q258" i="12"/>
  <c r="V258" i="12"/>
  <c r="G259" i="12"/>
  <c r="M259" i="12" s="1"/>
  <c r="I259" i="12"/>
  <c r="K259" i="12"/>
  <c r="O259" i="12"/>
  <c r="Q259" i="12"/>
  <c r="V259" i="12"/>
  <c r="G260" i="12"/>
  <c r="M260" i="12" s="1"/>
  <c r="I260" i="12"/>
  <c r="K260" i="12"/>
  <c r="O260" i="12"/>
  <c r="Q260" i="12"/>
  <c r="V260" i="12"/>
  <c r="G261" i="12"/>
  <c r="M261" i="12" s="1"/>
  <c r="I261" i="12"/>
  <c r="K261" i="12"/>
  <c r="O261" i="12"/>
  <c r="Q261" i="12"/>
  <c r="V261" i="12"/>
  <c r="G262" i="12"/>
  <c r="M262" i="12" s="1"/>
  <c r="I262" i="12"/>
  <c r="K262" i="12"/>
  <c r="O262" i="12"/>
  <c r="Q262" i="12"/>
  <c r="V262" i="12"/>
  <c r="G263" i="12"/>
  <c r="M263" i="12" s="1"/>
  <c r="I263" i="12"/>
  <c r="K263" i="12"/>
  <c r="O263" i="12"/>
  <c r="Q263" i="12"/>
  <c r="V263" i="12"/>
  <c r="G264" i="12"/>
  <c r="M264" i="12" s="1"/>
  <c r="I264" i="12"/>
  <c r="K264" i="12"/>
  <c r="O264" i="12"/>
  <c r="Q264" i="12"/>
  <c r="V264" i="12"/>
  <c r="G265" i="12"/>
  <c r="M265" i="12" s="1"/>
  <c r="I265" i="12"/>
  <c r="K265" i="12"/>
  <c r="O265" i="12"/>
  <c r="Q265" i="12"/>
  <c r="V265" i="12"/>
  <c r="G266" i="12"/>
  <c r="M266" i="12" s="1"/>
  <c r="I266" i="12"/>
  <c r="K266" i="12"/>
  <c r="O266" i="12"/>
  <c r="Q266" i="12"/>
  <c r="V266" i="12"/>
  <c r="G267" i="12"/>
  <c r="M267" i="12" s="1"/>
  <c r="I267" i="12"/>
  <c r="K267" i="12"/>
  <c r="O267" i="12"/>
  <c r="Q267" i="12"/>
  <c r="V267" i="12"/>
  <c r="G268" i="12"/>
  <c r="I268" i="12"/>
  <c r="K268" i="12"/>
  <c r="M268" i="12"/>
  <c r="O268" i="12"/>
  <c r="Q268" i="12"/>
  <c r="V268" i="12"/>
  <c r="G269" i="12"/>
  <c r="I269" i="12"/>
  <c r="K269" i="12"/>
  <c r="M269" i="12"/>
  <c r="O269" i="12"/>
  <c r="Q269" i="12"/>
  <c r="V269" i="12"/>
  <c r="G282" i="12"/>
  <c r="M282" i="12" s="1"/>
  <c r="I282" i="12"/>
  <c r="K282" i="12"/>
  <c r="O282" i="12"/>
  <c r="Q282" i="12"/>
  <c r="V282" i="12"/>
  <c r="G284" i="12"/>
  <c r="I284" i="12"/>
  <c r="K284" i="12"/>
  <c r="O284" i="12"/>
  <c r="Q284" i="12"/>
  <c r="Q283" i="12" s="1"/>
  <c r="V284" i="12"/>
  <c r="V283" i="12" s="1"/>
  <c r="G285" i="12"/>
  <c r="M285" i="12" s="1"/>
  <c r="I285" i="12"/>
  <c r="K285" i="12"/>
  <c r="O285" i="12"/>
  <c r="Q285" i="12"/>
  <c r="V285" i="12"/>
  <c r="G287" i="12"/>
  <c r="M287" i="12" s="1"/>
  <c r="I287" i="12"/>
  <c r="K287" i="12"/>
  <c r="O287" i="12"/>
  <c r="Q287" i="12"/>
  <c r="V287" i="12"/>
  <c r="G289" i="12"/>
  <c r="M289" i="12" s="1"/>
  <c r="I289" i="12"/>
  <c r="K289" i="12"/>
  <c r="O289" i="12"/>
  <c r="Q289" i="12"/>
  <c r="V289" i="12"/>
  <c r="G292" i="12"/>
  <c r="M292" i="12" s="1"/>
  <c r="I292" i="12"/>
  <c r="K292" i="12"/>
  <c r="O292" i="12"/>
  <c r="Q292" i="12"/>
  <c r="V292" i="12"/>
  <c r="G295" i="12"/>
  <c r="M295" i="12" s="1"/>
  <c r="I295" i="12"/>
  <c r="K295" i="12"/>
  <c r="O295" i="12"/>
  <c r="Q295" i="12"/>
  <c r="V295" i="12"/>
  <c r="G297" i="12"/>
  <c r="M297" i="12" s="1"/>
  <c r="I297" i="12"/>
  <c r="K297" i="12"/>
  <c r="O297" i="12"/>
  <c r="Q297" i="12"/>
  <c r="V297" i="12"/>
  <c r="G299" i="12"/>
  <c r="M299" i="12" s="1"/>
  <c r="I299" i="12"/>
  <c r="K299" i="12"/>
  <c r="O299" i="12"/>
  <c r="Q299" i="12"/>
  <c r="V299" i="12"/>
  <c r="G302" i="12"/>
  <c r="M302" i="12" s="1"/>
  <c r="I302" i="12"/>
  <c r="K302" i="12"/>
  <c r="O302" i="12"/>
  <c r="Q302" i="12"/>
  <c r="V302" i="12"/>
  <c r="G305" i="12"/>
  <c r="M305" i="12" s="1"/>
  <c r="I305" i="12"/>
  <c r="K305" i="12"/>
  <c r="O305" i="12"/>
  <c r="Q305" i="12"/>
  <c r="V305" i="12"/>
  <c r="G308" i="12"/>
  <c r="M308" i="12" s="1"/>
  <c r="I308" i="12"/>
  <c r="K308" i="12"/>
  <c r="O308" i="12"/>
  <c r="Q308" i="12"/>
  <c r="V308" i="12"/>
  <c r="G311" i="12"/>
  <c r="M311" i="12" s="1"/>
  <c r="I311" i="12"/>
  <c r="K311" i="12"/>
  <c r="O311" i="12"/>
  <c r="Q311" i="12"/>
  <c r="V311" i="12"/>
  <c r="G318" i="12"/>
  <c r="M318" i="12" s="1"/>
  <c r="I318" i="12"/>
  <c r="K318" i="12"/>
  <c r="O318" i="12"/>
  <c r="Q318" i="12"/>
  <c r="V318" i="12"/>
  <c r="G320" i="12"/>
  <c r="M320" i="12" s="1"/>
  <c r="I320" i="12"/>
  <c r="K320" i="12"/>
  <c r="O320" i="12"/>
  <c r="Q320" i="12"/>
  <c r="V320" i="12"/>
  <c r="G325" i="12"/>
  <c r="M325" i="12" s="1"/>
  <c r="I325" i="12"/>
  <c r="K325" i="12"/>
  <c r="O325" i="12"/>
  <c r="Q325" i="12"/>
  <c r="V325" i="12"/>
  <c r="G334" i="12"/>
  <c r="I334" i="12"/>
  <c r="K334" i="12"/>
  <c r="O334" i="12"/>
  <c r="Q334" i="12"/>
  <c r="V334" i="12"/>
  <c r="G336" i="12"/>
  <c r="M336" i="12" s="1"/>
  <c r="I336" i="12"/>
  <c r="K336" i="12"/>
  <c r="O336" i="12"/>
  <c r="Q336" i="12"/>
  <c r="V336" i="12"/>
  <c r="G338" i="12"/>
  <c r="M338" i="12" s="1"/>
  <c r="I338" i="12"/>
  <c r="K338" i="12"/>
  <c r="O338" i="12"/>
  <c r="Q338" i="12"/>
  <c r="V338" i="12"/>
  <c r="G340" i="12"/>
  <c r="M340" i="12" s="1"/>
  <c r="I340" i="12"/>
  <c r="K340" i="12"/>
  <c r="O340" i="12"/>
  <c r="Q340" i="12"/>
  <c r="V340" i="12"/>
  <c r="G345" i="12"/>
  <c r="M345" i="12" s="1"/>
  <c r="I345" i="12"/>
  <c r="K345" i="12"/>
  <c r="O345" i="12"/>
  <c r="Q345" i="12"/>
  <c r="V345" i="12"/>
  <c r="G347" i="12"/>
  <c r="M347" i="12" s="1"/>
  <c r="I347" i="12"/>
  <c r="K347" i="12"/>
  <c r="O347" i="12"/>
  <c r="Q347" i="12"/>
  <c r="V347" i="12"/>
  <c r="G351" i="12"/>
  <c r="M351" i="12" s="1"/>
  <c r="I351" i="12"/>
  <c r="K351" i="12"/>
  <c r="O351" i="12"/>
  <c r="Q351" i="12"/>
  <c r="V351" i="12"/>
  <c r="G354" i="12"/>
  <c r="I354" i="12"/>
  <c r="K354" i="12"/>
  <c r="O354" i="12"/>
  <c r="Q354" i="12"/>
  <c r="V354" i="12"/>
  <c r="G358" i="12"/>
  <c r="M358" i="12" s="1"/>
  <c r="I358" i="12"/>
  <c r="K358" i="12"/>
  <c r="O358" i="12"/>
  <c r="Q358" i="12"/>
  <c r="V358" i="12"/>
  <c r="G364" i="12"/>
  <c r="M364" i="12" s="1"/>
  <c r="I364" i="12"/>
  <c r="K364" i="12"/>
  <c r="O364" i="12"/>
  <c r="Q364" i="12"/>
  <c r="V364" i="12"/>
  <c r="G366" i="12"/>
  <c r="M366" i="12" s="1"/>
  <c r="I366" i="12"/>
  <c r="K366" i="12"/>
  <c r="O366" i="12"/>
  <c r="Q366" i="12"/>
  <c r="V366" i="12"/>
  <c r="G369" i="12"/>
  <c r="M369" i="12" s="1"/>
  <c r="I369" i="12"/>
  <c r="K369" i="12"/>
  <c r="O369" i="12"/>
  <c r="Q369" i="12"/>
  <c r="V369" i="12"/>
  <c r="G376" i="12"/>
  <c r="M376" i="12" s="1"/>
  <c r="I376" i="12"/>
  <c r="K376" i="12"/>
  <c r="O376" i="12"/>
  <c r="Q376" i="12"/>
  <c r="V376" i="12"/>
  <c r="G377" i="12"/>
  <c r="M377" i="12" s="1"/>
  <c r="I377" i="12"/>
  <c r="K377" i="12"/>
  <c r="O377" i="12"/>
  <c r="Q377" i="12"/>
  <c r="V377" i="12"/>
  <c r="G380" i="12"/>
  <c r="M380" i="12" s="1"/>
  <c r="I380" i="12"/>
  <c r="K380" i="12"/>
  <c r="O380" i="12"/>
  <c r="Q380" i="12"/>
  <c r="V380" i="12"/>
  <c r="G382" i="12"/>
  <c r="M382" i="12" s="1"/>
  <c r="I382" i="12"/>
  <c r="K382" i="12"/>
  <c r="O382" i="12"/>
  <c r="Q382" i="12"/>
  <c r="V382" i="12"/>
  <c r="G386" i="12"/>
  <c r="M386" i="12" s="1"/>
  <c r="I386" i="12"/>
  <c r="K386" i="12"/>
  <c r="O386" i="12"/>
  <c r="Q386" i="12"/>
  <c r="V386" i="12"/>
  <c r="G390" i="12"/>
  <c r="I390" i="12"/>
  <c r="K390" i="12"/>
  <c r="M390" i="12"/>
  <c r="O390" i="12"/>
  <c r="Q390" i="12"/>
  <c r="V390" i="12"/>
  <c r="G394" i="12"/>
  <c r="M394" i="12" s="1"/>
  <c r="I394" i="12"/>
  <c r="K394" i="12"/>
  <c r="O394" i="12"/>
  <c r="Q394" i="12"/>
  <c r="V394" i="12"/>
  <c r="G398" i="12"/>
  <c r="M398" i="12" s="1"/>
  <c r="I398" i="12"/>
  <c r="K398" i="12"/>
  <c r="O398" i="12"/>
  <c r="Q398" i="12"/>
  <c r="V398" i="12"/>
  <c r="G401" i="12"/>
  <c r="M401" i="12" s="1"/>
  <c r="I401" i="12"/>
  <c r="K401" i="12"/>
  <c r="O401" i="12"/>
  <c r="Q401" i="12"/>
  <c r="V401" i="12"/>
  <c r="G408" i="12"/>
  <c r="M408" i="12" s="1"/>
  <c r="I408" i="12"/>
  <c r="K408" i="12"/>
  <c r="O408" i="12"/>
  <c r="Q408" i="12"/>
  <c r="V408" i="12"/>
  <c r="G409" i="12"/>
  <c r="M409" i="12" s="1"/>
  <c r="I409" i="12"/>
  <c r="K409" i="12"/>
  <c r="O409" i="12"/>
  <c r="Q409" i="12"/>
  <c r="V409" i="12"/>
  <c r="G411" i="12"/>
  <c r="M411" i="12" s="1"/>
  <c r="I411" i="12"/>
  <c r="K411" i="12"/>
  <c r="O411" i="12"/>
  <c r="Q411" i="12"/>
  <c r="V411" i="12"/>
  <c r="G414" i="12"/>
  <c r="G410" i="12" s="1"/>
  <c r="I414" i="12"/>
  <c r="K414" i="12"/>
  <c r="O414" i="12"/>
  <c r="Q414" i="12"/>
  <c r="V414" i="12"/>
  <c r="G416" i="12"/>
  <c r="M416" i="12" s="1"/>
  <c r="I416" i="12"/>
  <c r="K416" i="12"/>
  <c r="O416" i="12"/>
  <c r="Q416" i="12"/>
  <c r="V416" i="12"/>
  <c r="G420" i="12"/>
  <c r="M420" i="12" s="1"/>
  <c r="I420" i="12"/>
  <c r="K420" i="12"/>
  <c r="O420" i="12"/>
  <c r="Q420" i="12"/>
  <c r="Q419" i="12" s="1"/>
  <c r="V420" i="12"/>
  <c r="G439" i="12"/>
  <c r="M439" i="12" s="1"/>
  <c r="I439" i="12"/>
  <c r="K439" i="12"/>
  <c r="O439" i="12"/>
  <c r="Q439" i="12"/>
  <c r="V439" i="12"/>
  <c r="G443" i="12"/>
  <c r="I443" i="12"/>
  <c r="K443" i="12"/>
  <c r="O443" i="12"/>
  <c r="Q443" i="12"/>
  <c r="V443" i="12"/>
  <c r="G464" i="12"/>
  <c r="M464" i="12" s="1"/>
  <c r="I464" i="12"/>
  <c r="K464" i="12"/>
  <c r="O464" i="12"/>
  <c r="Q464" i="12"/>
  <c r="V464" i="12"/>
  <c r="G475" i="12"/>
  <c r="M475" i="12" s="1"/>
  <c r="I475" i="12"/>
  <c r="I474" i="12" s="1"/>
  <c r="K475" i="12"/>
  <c r="O475" i="12"/>
  <c r="Q475" i="12"/>
  <c r="V475" i="12"/>
  <c r="G476" i="12"/>
  <c r="M476" i="12" s="1"/>
  <c r="I476" i="12"/>
  <c r="K476" i="12"/>
  <c r="O476" i="12"/>
  <c r="Q476" i="12"/>
  <c r="V476" i="12"/>
  <c r="G480" i="12"/>
  <c r="G474" i="12" s="1"/>
  <c r="I480" i="12"/>
  <c r="K480" i="12"/>
  <c r="O480" i="12"/>
  <c r="Q480" i="12"/>
  <c r="V480" i="12"/>
  <c r="G483" i="12"/>
  <c r="M483" i="12" s="1"/>
  <c r="I483" i="12"/>
  <c r="K483" i="12"/>
  <c r="O483" i="12"/>
  <c r="Q483" i="12"/>
  <c r="V483" i="12"/>
  <c r="G484" i="12"/>
  <c r="I484" i="12"/>
  <c r="K484" i="12"/>
  <c r="O484" i="12"/>
  <c r="Q484" i="12"/>
  <c r="V484" i="12"/>
  <c r="G485" i="12"/>
  <c r="M485" i="12" s="1"/>
  <c r="I485" i="12"/>
  <c r="K485" i="12"/>
  <c r="O485" i="12"/>
  <c r="Q485" i="12"/>
  <c r="V485" i="12"/>
  <c r="G486" i="12"/>
  <c r="M486" i="12" s="1"/>
  <c r="I486" i="12"/>
  <c r="K486" i="12"/>
  <c r="O486" i="12"/>
  <c r="Q486" i="12"/>
  <c r="V486" i="12"/>
  <c r="G487" i="12"/>
  <c r="M487" i="12" s="1"/>
  <c r="I487" i="12"/>
  <c r="K487" i="12"/>
  <c r="O487" i="12"/>
  <c r="Q487" i="12"/>
  <c r="V487" i="12"/>
  <c r="G488" i="12"/>
  <c r="M488" i="12" s="1"/>
  <c r="I488" i="12"/>
  <c r="K488" i="12"/>
  <c r="O488" i="12"/>
  <c r="Q488" i="12"/>
  <c r="V488" i="12"/>
  <c r="G489" i="12"/>
  <c r="M489" i="12" s="1"/>
  <c r="I489" i="12"/>
  <c r="K489" i="12"/>
  <c r="O489" i="12"/>
  <c r="Q489" i="12"/>
  <c r="V489" i="12"/>
  <c r="G490" i="12"/>
  <c r="M490" i="12" s="1"/>
  <c r="I490" i="12"/>
  <c r="K490" i="12"/>
  <c r="O490" i="12"/>
  <c r="Q490" i="12"/>
  <c r="V490" i="12"/>
  <c r="G491" i="12"/>
  <c r="M491" i="12" s="1"/>
  <c r="I491" i="12"/>
  <c r="K491" i="12"/>
  <c r="O491" i="12"/>
  <c r="Q491" i="12"/>
  <c r="V491" i="12"/>
  <c r="G492" i="12"/>
  <c r="M492" i="12" s="1"/>
  <c r="I492" i="12"/>
  <c r="K492" i="12"/>
  <c r="O492" i="12"/>
  <c r="Q492" i="12"/>
  <c r="V492" i="12"/>
  <c r="G493" i="12"/>
  <c r="M493" i="12" s="1"/>
  <c r="I493" i="12"/>
  <c r="K493" i="12"/>
  <c r="O493" i="12"/>
  <c r="Q493" i="12"/>
  <c r="V493" i="12"/>
  <c r="G494" i="12"/>
  <c r="M494" i="12" s="1"/>
  <c r="I494" i="12"/>
  <c r="K494" i="12"/>
  <c r="O494" i="12"/>
  <c r="Q494" i="12"/>
  <c r="V494" i="12"/>
  <c r="G495" i="12"/>
  <c r="M495" i="12" s="1"/>
  <c r="I495" i="12"/>
  <c r="K495" i="12"/>
  <c r="O495" i="12"/>
  <c r="Q495" i="12"/>
  <c r="V495" i="12"/>
  <c r="G496" i="12"/>
  <c r="M496" i="12" s="1"/>
  <c r="I496" i="12"/>
  <c r="K496" i="12"/>
  <c r="O496" i="12"/>
  <c r="Q496" i="12"/>
  <c r="V496" i="12"/>
  <c r="G497" i="12"/>
  <c r="M497" i="12" s="1"/>
  <c r="I497" i="12"/>
  <c r="K497" i="12"/>
  <c r="O497" i="12"/>
  <c r="Q497" i="12"/>
  <c r="V497" i="12"/>
  <c r="G498" i="12"/>
  <c r="M498" i="12" s="1"/>
  <c r="I498" i="12"/>
  <c r="K498" i="12"/>
  <c r="O498" i="12"/>
  <c r="Q498" i="12"/>
  <c r="V498" i="12"/>
  <c r="G499" i="12"/>
  <c r="M499" i="12" s="1"/>
  <c r="I499" i="12"/>
  <c r="K499" i="12"/>
  <c r="O499" i="12"/>
  <c r="Q499" i="12"/>
  <c r="V499" i="12"/>
  <c r="G500" i="12"/>
  <c r="M500" i="12" s="1"/>
  <c r="I500" i="12"/>
  <c r="K500" i="12"/>
  <c r="O500" i="12"/>
  <c r="Q500" i="12"/>
  <c r="V500" i="12"/>
  <c r="G501" i="12"/>
  <c r="M501" i="12" s="1"/>
  <c r="I501" i="12"/>
  <c r="K501" i="12"/>
  <c r="O501" i="12"/>
  <c r="Q501" i="12"/>
  <c r="V501" i="12"/>
  <c r="G502" i="12"/>
  <c r="M502" i="12" s="1"/>
  <c r="I502" i="12"/>
  <c r="K502" i="12"/>
  <c r="O502" i="12"/>
  <c r="Q502" i="12"/>
  <c r="V502" i="12"/>
  <c r="G503" i="12"/>
  <c r="M503" i="12" s="1"/>
  <c r="I503" i="12"/>
  <c r="K503" i="12"/>
  <c r="O503" i="12"/>
  <c r="Q503" i="12"/>
  <c r="V503" i="12"/>
  <c r="G504" i="12"/>
  <c r="M504" i="12" s="1"/>
  <c r="I504" i="12"/>
  <c r="K504" i="12"/>
  <c r="O504" i="12"/>
  <c r="Q504" i="12"/>
  <c r="V504" i="12"/>
  <c r="G505" i="12"/>
  <c r="M505" i="12" s="1"/>
  <c r="I505" i="12"/>
  <c r="K505" i="12"/>
  <c r="O505" i="12"/>
  <c r="Q505" i="12"/>
  <c r="V505" i="12"/>
  <c r="G506" i="12"/>
  <c r="M506" i="12" s="1"/>
  <c r="I506" i="12"/>
  <c r="K506" i="12"/>
  <c r="O506" i="12"/>
  <c r="Q506" i="12"/>
  <c r="V506" i="12"/>
  <c r="G507" i="12"/>
  <c r="M507" i="12" s="1"/>
  <c r="I507" i="12"/>
  <c r="K507" i="12"/>
  <c r="O507" i="12"/>
  <c r="Q507" i="12"/>
  <c r="V507" i="12"/>
  <c r="G508" i="12"/>
  <c r="M508" i="12" s="1"/>
  <c r="I508" i="12"/>
  <c r="K508" i="12"/>
  <c r="O508" i="12"/>
  <c r="Q508" i="12"/>
  <c r="V508" i="12"/>
  <c r="G509" i="12"/>
  <c r="M509" i="12" s="1"/>
  <c r="I509" i="12"/>
  <c r="K509" i="12"/>
  <c r="O509" i="12"/>
  <c r="Q509" i="12"/>
  <c r="V509" i="12"/>
  <c r="G510" i="12"/>
  <c r="M510" i="12" s="1"/>
  <c r="I510" i="12"/>
  <c r="K510" i="12"/>
  <c r="O510" i="12"/>
  <c r="Q510" i="12"/>
  <c r="V510" i="12"/>
  <c r="G511" i="12"/>
  <c r="M511" i="12" s="1"/>
  <c r="I511" i="12"/>
  <c r="K511" i="12"/>
  <c r="O511" i="12"/>
  <c r="Q511" i="12"/>
  <c r="V511" i="12"/>
  <c r="G512" i="12"/>
  <c r="M512" i="12" s="1"/>
  <c r="I512" i="12"/>
  <c r="K512" i="12"/>
  <c r="O512" i="12"/>
  <c r="Q512" i="12"/>
  <c r="V512" i="12"/>
  <c r="G513" i="12"/>
  <c r="M513" i="12" s="1"/>
  <c r="I513" i="12"/>
  <c r="K513" i="12"/>
  <c r="O513" i="12"/>
  <c r="Q513" i="12"/>
  <c r="V513" i="12"/>
  <c r="G514" i="12"/>
  <c r="M514" i="12" s="1"/>
  <c r="I514" i="12"/>
  <c r="K514" i="12"/>
  <c r="O514" i="12"/>
  <c r="Q514" i="12"/>
  <c r="V514" i="12"/>
  <c r="G515" i="12"/>
  <c r="M515" i="12" s="1"/>
  <c r="I515" i="12"/>
  <c r="K515" i="12"/>
  <c r="O515" i="12"/>
  <c r="Q515" i="12"/>
  <c r="V515" i="12"/>
  <c r="G516" i="12"/>
  <c r="M516" i="12" s="1"/>
  <c r="I516" i="12"/>
  <c r="K516" i="12"/>
  <c r="O516" i="12"/>
  <c r="Q516" i="12"/>
  <c r="V516" i="12"/>
  <c r="G517" i="12"/>
  <c r="M517" i="12" s="1"/>
  <c r="I517" i="12"/>
  <c r="K517" i="12"/>
  <c r="O517" i="12"/>
  <c r="Q517" i="12"/>
  <c r="V517" i="12"/>
  <c r="G518" i="12"/>
  <c r="M518" i="12" s="1"/>
  <c r="I518" i="12"/>
  <c r="K518" i="12"/>
  <c r="O518" i="12"/>
  <c r="Q518" i="12"/>
  <c r="V518" i="12"/>
  <c r="G519" i="12"/>
  <c r="M519" i="12" s="1"/>
  <c r="I519" i="12"/>
  <c r="K519" i="12"/>
  <c r="O519" i="12"/>
  <c r="Q519" i="12"/>
  <c r="V519" i="12"/>
  <c r="G521" i="12"/>
  <c r="I521" i="12"/>
  <c r="K521" i="12"/>
  <c r="O521" i="12"/>
  <c r="Q521" i="12"/>
  <c r="V521" i="12"/>
  <c r="G522" i="12"/>
  <c r="M522" i="12" s="1"/>
  <c r="I522" i="12"/>
  <c r="K522" i="12"/>
  <c r="O522" i="12"/>
  <c r="Q522" i="12"/>
  <c r="V522" i="12"/>
  <c r="G523" i="12"/>
  <c r="M523" i="12" s="1"/>
  <c r="I523" i="12"/>
  <c r="K523" i="12"/>
  <c r="O523" i="12"/>
  <c r="Q523" i="12"/>
  <c r="V523" i="12"/>
  <c r="G525" i="12"/>
  <c r="M525" i="12" s="1"/>
  <c r="I525" i="12"/>
  <c r="K525" i="12"/>
  <c r="O525" i="12"/>
  <c r="Q525" i="12"/>
  <c r="V525" i="12"/>
  <c r="G526" i="12"/>
  <c r="M526" i="12" s="1"/>
  <c r="I526" i="12"/>
  <c r="K526" i="12"/>
  <c r="O526" i="12"/>
  <c r="Q526" i="12"/>
  <c r="V526" i="12"/>
  <c r="G527" i="12"/>
  <c r="M527" i="12" s="1"/>
  <c r="I527" i="12"/>
  <c r="K527" i="12"/>
  <c r="O527" i="12"/>
  <c r="Q527" i="12"/>
  <c r="V527" i="12"/>
  <c r="G528" i="12"/>
  <c r="M528" i="12" s="1"/>
  <c r="I528" i="12"/>
  <c r="K528" i="12"/>
  <c r="O528" i="12"/>
  <c r="Q528" i="12"/>
  <c r="V528" i="12"/>
  <c r="G529" i="12"/>
  <c r="M529" i="12" s="1"/>
  <c r="I529" i="12"/>
  <c r="K529" i="12"/>
  <c r="O529" i="12"/>
  <c r="Q529" i="12"/>
  <c r="V529" i="12"/>
  <c r="G530" i="12"/>
  <c r="M530" i="12" s="1"/>
  <c r="I530" i="12"/>
  <c r="K530" i="12"/>
  <c r="O530" i="12"/>
  <c r="Q530" i="12"/>
  <c r="V530" i="12"/>
  <c r="G531" i="12"/>
  <c r="M531" i="12" s="1"/>
  <c r="I531" i="12"/>
  <c r="K531" i="12"/>
  <c r="O531" i="12"/>
  <c r="Q531" i="12"/>
  <c r="V531" i="12"/>
  <c r="G532" i="12"/>
  <c r="M532" i="12" s="1"/>
  <c r="I532" i="12"/>
  <c r="K532" i="12"/>
  <c r="O532" i="12"/>
  <c r="Q532" i="12"/>
  <c r="V532" i="12"/>
  <c r="G533" i="12"/>
  <c r="M533" i="12" s="1"/>
  <c r="I533" i="12"/>
  <c r="K533" i="12"/>
  <c r="O533" i="12"/>
  <c r="Q533" i="12"/>
  <c r="V533" i="12"/>
  <c r="G535" i="12"/>
  <c r="M535" i="12" s="1"/>
  <c r="I535" i="12"/>
  <c r="K535" i="12"/>
  <c r="O535" i="12"/>
  <c r="Q535" i="12"/>
  <c r="V535" i="12"/>
  <c r="G536" i="12"/>
  <c r="M536" i="12" s="1"/>
  <c r="I536" i="12"/>
  <c r="K536" i="12"/>
  <c r="O536" i="12"/>
  <c r="Q536" i="12"/>
  <c r="V536" i="12"/>
  <c r="G537" i="12"/>
  <c r="M537" i="12" s="1"/>
  <c r="I537" i="12"/>
  <c r="K537" i="12"/>
  <c r="O537" i="12"/>
  <c r="Q537" i="12"/>
  <c r="V537" i="12"/>
  <c r="G538" i="12"/>
  <c r="M538" i="12" s="1"/>
  <c r="I538" i="12"/>
  <c r="K538" i="12"/>
  <c r="O538" i="12"/>
  <c r="Q538" i="12"/>
  <c r="V538" i="12"/>
  <c r="G539" i="12"/>
  <c r="M539" i="12" s="1"/>
  <c r="I539" i="12"/>
  <c r="K539" i="12"/>
  <c r="O539" i="12"/>
  <c r="Q539" i="12"/>
  <c r="V539" i="12"/>
  <c r="G540" i="12"/>
  <c r="M540" i="12" s="1"/>
  <c r="I540" i="12"/>
  <c r="K540" i="12"/>
  <c r="O540" i="12"/>
  <c r="Q540" i="12"/>
  <c r="V540" i="12"/>
  <c r="G541" i="12"/>
  <c r="M541" i="12" s="1"/>
  <c r="I541" i="12"/>
  <c r="K541" i="12"/>
  <c r="O541" i="12"/>
  <c r="Q541" i="12"/>
  <c r="V541" i="12"/>
  <c r="G542" i="12"/>
  <c r="M542" i="12" s="1"/>
  <c r="I542" i="12"/>
  <c r="K542" i="12"/>
  <c r="O542" i="12"/>
  <c r="Q542" i="12"/>
  <c r="V542" i="12"/>
  <c r="F34" i="1"/>
  <c r="G34" i="1"/>
  <c r="H34" i="1"/>
  <c r="I34" i="1"/>
  <c r="J33" i="1" s="1"/>
  <c r="J20" i="1"/>
  <c r="J18" i="1"/>
  <c r="G30" i="1"/>
  <c r="F30" i="1"/>
  <c r="J15" i="1"/>
  <c r="J16" i="1"/>
  <c r="J17" i="1"/>
  <c r="J19" i="1"/>
  <c r="E16" i="1"/>
  <c r="E18" i="1"/>
  <c r="M178" i="12" l="1"/>
  <c r="G178" i="12"/>
  <c r="G94" i="12"/>
  <c r="O121" i="12"/>
  <c r="Q410" i="12"/>
  <c r="O283" i="12"/>
  <c r="V245" i="12"/>
  <c r="I245" i="12"/>
  <c r="K94" i="12"/>
  <c r="Q319" i="12"/>
  <c r="I288" i="12"/>
  <c r="K283" i="12"/>
  <c r="Q245" i="12"/>
  <c r="M245" i="12"/>
  <c r="I197" i="12"/>
  <c r="K474" i="12"/>
  <c r="K410" i="12"/>
  <c r="O319" i="12"/>
  <c r="O520" i="12"/>
  <c r="I520" i="12"/>
  <c r="I410" i="12"/>
  <c r="Q39" i="12"/>
  <c r="I346" i="12"/>
  <c r="G197" i="12"/>
  <c r="I189" i="12"/>
  <c r="V39" i="12"/>
  <c r="O8" i="12"/>
  <c r="O534" i="12"/>
  <c r="O474" i="12"/>
  <c r="Q346" i="12"/>
  <c r="K346" i="12"/>
  <c r="Q94" i="12"/>
  <c r="V34" i="12"/>
  <c r="V94" i="12"/>
  <c r="Q34" i="12"/>
  <c r="K214" i="12"/>
  <c r="Q524" i="12"/>
  <c r="K520" i="12"/>
  <c r="G520" i="12"/>
  <c r="G381" i="12"/>
  <c r="G319" i="12"/>
  <c r="K288" i="12"/>
  <c r="K250" i="12"/>
  <c r="I204" i="12"/>
  <c r="V197" i="12"/>
  <c r="O197" i="12"/>
  <c r="K197" i="12"/>
  <c r="V189" i="12"/>
  <c r="O189" i="12"/>
  <c r="K189" i="12"/>
  <c r="K39" i="12"/>
  <c r="G34" i="12"/>
  <c r="O39" i="12"/>
  <c r="Q534" i="12"/>
  <c r="V524" i="12"/>
  <c r="O524" i="12"/>
  <c r="O482" i="12"/>
  <c r="O419" i="12"/>
  <c r="V419" i="12"/>
  <c r="G245" i="12"/>
  <c r="V214" i="12"/>
  <c r="V204" i="12"/>
  <c r="Q204" i="12"/>
  <c r="O94" i="12"/>
  <c r="M94" i="12"/>
  <c r="I39" i="12"/>
  <c r="V8" i="12"/>
  <c r="K524" i="12"/>
  <c r="Q482" i="12"/>
  <c r="G482" i="12"/>
  <c r="Q474" i="12"/>
  <c r="G419" i="12"/>
  <c r="O410" i="12"/>
  <c r="M414" i="12"/>
  <c r="O346" i="12"/>
  <c r="V346" i="12"/>
  <c r="V288" i="12"/>
  <c r="G283" i="12"/>
  <c r="G204" i="12"/>
  <c r="I121" i="12"/>
  <c r="Q8" i="12"/>
  <c r="V319" i="12"/>
  <c r="Q121" i="12"/>
  <c r="M534" i="12"/>
  <c r="K534" i="12"/>
  <c r="I524" i="12"/>
  <c r="V520" i="12"/>
  <c r="I482" i="12"/>
  <c r="M410" i="12"/>
  <c r="Q381" i="12"/>
  <c r="G346" i="12"/>
  <c r="I283" i="12"/>
  <c r="Q250" i="12"/>
  <c r="O250" i="12"/>
  <c r="Q214" i="12"/>
  <c r="O214" i="12"/>
  <c r="K121" i="12"/>
  <c r="O34" i="12"/>
  <c r="V482" i="12"/>
  <c r="V250" i="12"/>
  <c r="K204" i="12"/>
  <c r="Q520" i="12"/>
  <c r="K419" i="12"/>
  <c r="O381" i="12"/>
  <c r="K319" i="12"/>
  <c r="I319" i="12"/>
  <c r="Q288" i="12"/>
  <c r="O288" i="12"/>
  <c r="I250" i="12"/>
  <c r="O245" i="12"/>
  <c r="O106" i="12"/>
  <c r="I103" i="12"/>
  <c r="K8" i="12"/>
  <c r="G534" i="12"/>
  <c r="V534" i="12"/>
  <c r="G524" i="12"/>
  <c r="I419" i="12"/>
  <c r="V381" i="12"/>
  <c r="K381" i="12"/>
  <c r="K245" i="12"/>
  <c r="V178" i="12"/>
  <c r="Q178" i="12"/>
  <c r="V121" i="12"/>
  <c r="G103" i="12"/>
  <c r="I8" i="12"/>
  <c r="I534" i="12"/>
  <c r="K482" i="12"/>
  <c r="V474" i="12"/>
  <c r="V410" i="12"/>
  <c r="I381" i="12"/>
  <c r="G250" i="12"/>
  <c r="I214" i="12"/>
  <c r="O204" i="12"/>
  <c r="Q197" i="12"/>
  <c r="Q189" i="12"/>
  <c r="O178" i="12"/>
  <c r="I34" i="12"/>
  <c r="G8" i="12"/>
  <c r="J32" i="1"/>
  <c r="M381" i="12"/>
  <c r="M121" i="12"/>
  <c r="M204" i="12"/>
  <c r="M197" i="12"/>
  <c r="M189" i="12"/>
  <c r="M39" i="12"/>
  <c r="M524" i="12"/>
  <c r="M214" i="12"/>
  <c r="M288" i="12"/>
  <c r="G39" i="12"/>
  <c r="G189" i="12"/>
  <c r="M521" i="12"/>
  <c r="M520" i="12" s="1"/>
  <c r="M480" i="12"/>
  <c r="M474" i="12" s="1"/>
  <c r="G288" i="12"/>
  <c r="G214" i="12"/>
  <c r="G121" i="12"/>
  <c r="M104" i="12"/>
  <c r="M103" i="12" s="1"/>
  <c r="M284" i="12"/>
  <c r="M283" i="12" s="1"/>
  <c r="M254" i="12"/>
  <c r="M250" i="12" s="1"/>
  <c r="M37" i="12"/>
  <c r="M34" i="12" s="1"/>
  <c r="M484" i="12"/>
  <c r="M482" i="12" s="1"/>
  <c r="M443" i="12"/>
  <c r="M419" i="12" s="1"/>
  <c r="M354" i="12"/>
  <c r="M346" i="12" s="1"/>
  <c r="M334" i="12"/>
  <c r="M319" i="12" s="1"/>
  <c r="M188" i="12"/>
  <c r="M187" i="12" s="1"/>
  <c r="M107" i="12"/>
  <c r="M106" i="12" s="1"/>
  <c r="M9" i="12"/>
  <c r="M8" i="12" s="1"/>
  <c r="J31" i="1"/>
  <c r="J34" i="1" s="1"/>
  <c r="G15" i="1" l="1"/>
  <c r="G21" i="1" l="1"/>
  <c r="G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Rozpočty</author>
  </authors>
  <commentList>
    <comment ref="S6" authorId="0" shapeId="0" xr:uid="{04CB369F-E02B-4BAF-8703-7CE04CDF258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DC4F065-F3C3-45BA-AA18-191E1ABCFA3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<sst xmlns="http://schemas.openxmlformats.org/spreadsheetml/2006/main" count="2370" uniqueCount="736">
  <si>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</si>
  <si>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</si>
  <si>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</si>
  <si>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</si>
  <si>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</si>
  <si>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</si>
  <si>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</si>
  <si>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</si>
  <si>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</si>
  <si>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</si>
  <si>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</si>
  <si>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</si>
  <si>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</si>
  <si>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</si>
  <si>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</si>
  <si>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</si>
  <si>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</si>
  <si>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</si>
  <si>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</si>
  <si>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</si>
  <si>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</si>
  <si>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</si>
  <si>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Objednatel:</t>
  </si>
  <si>
    <t>Stavba:</t>
  </si>
  <si>
    <t>Cena celkem bez DPH</t>
  </si>
  <si>
    <t>Ostatní náklady</t>
  </si>
  <si>
    <t>Celkem</t>
  </si>
  <si>
    <t>Dodávka</t>
  </si>
  <si>
    <t>Montáž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</si>
  <si>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</si>
  <si>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</si>
  <si>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</si>
  <si>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</si>
  <si>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</si>
  <si>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</si>
  <si>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</si>
  <si>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</si>
  <si>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</si>
  <si>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Rekonstrukce bytu - Hlavní náměstí 26 byt č.10</t>
  </si>
  <si>
    <t>SO</t>
  </si>
  <si>
    <t>Rekonstrukce bytu</t>
  </si>
  <si>
    <t>Objekt:</t>
  </si>
  <si>
    <t>Rozpočet:</t>
  </si>
  <si>
    <t>00</t>
  </si>
  <si>
    <t>Stavba</t>
  </si>
  <si>
    <t>Celkem za stavbu</t>
  </si>
  <si>
    <t>CZK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</si>
  <si>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</si>
  <si>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</si>
  <si>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</si>
  <si>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</si>
  <si>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</si>
  <si>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</si>
  <si>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</si>
  <si>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</si>
  <si>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64</t>
  </si>
  <si>
    <t>Výplně otvorů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</si>
  <si>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</si>
  <si>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</si>
  <si>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</si>
  <si>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</si>
  <si>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</si>
  <si>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</si>
  <si>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</si>
  <si>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</si>
  <si>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720</t>
  </si>
  <si>
    <t>Zdravotechnická instalace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</si>
  <si>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</si>
  <si>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</si>
  <si>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</si>
  <si>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</si>
  <si>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</si>
  <si>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</si>
  <si>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</si>
  <si>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</si>
  <si>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728</t>
  </si>
  <si>
    <t>Vzduchotechnika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</si>
  <si>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</si>
  <si>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</si>
  <si>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</si>
  <si>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</si>
  <si>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</si>
  <si>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</si>
  <si>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</si>
  <si>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</si>
  <si>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</si>
  <si>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</si>
  <si>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</si>
  <si>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</si>
  <si>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</si>
  <si>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</si>
  <si>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</si>
  <si>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</si>
  <si>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786</t>
  </si>
  <si>
    <t>Zastiňující technika</t>
  </si>
  <si>
    <t>M21</t>
  </si>
  <si>
    <t>Elektromontáže</t>
  </si>
  <si>
    <t>M22</t>
  </si>
  <si>
    <t>Montáž sdělovací a zabezp. techniky</t>
  </si>
  <si>
    <t>D96</t>
  </si>
  <si>
    <t>Přesuny suti a vybouraných hmot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</si>
  <si>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</si>
  <si>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</si>
  <si>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</si>
  <si>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</si>
  <si>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</si>
  <si>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</si>
  <si>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</si>
  <si>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</si>
  <si>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</si>
  <si>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</si>
  <si>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</si>
  <si>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</si>
  <si>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</si>
  <si>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</si>
  <si>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</si>
  <si>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</si>
  <si>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</si>
  <si>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</si>
  <si>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</si>
  <si>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</si>
  <si>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</si>
  <si>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</si>
  <si>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</si>
  <si>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</si>
  <si>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</si>
  <si>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</si>
  <si>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</si>
  <si>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</si>
  <si>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317944311</t>
  </si>
  <si>
    <t>Válcované nosníky do č.12 do připravených otvorů</t>
  </si>
  <si>
    <t>t</t>
  </si>
  <si>
    <t>RTS 21/ II</t>
  </si>
  <si>
    <t>Práce</t>
  </si>
  <si>
    <t>POL1_</t>
  </si>
  <si>
    <t>1,1*3,06*2/1000</t>
  </si>
  <si>
    <t>VV</t>
  </si>
  <si>
    <t>340271610</t>
  </si>
  <si>
    <t xml:space="preserve">Zazdívka otvorů pl.do 4 m2, pórobet.tvár.,tl.10 cm </t>
  </si>
  <si>
    <t>m3</t>
  </si>
  <si>
    <t>Dveře chodba : 0,6*2,0*0,1</t>
  </si>
  <si>
    <t>342263410</t>
  </si>
  <si>
    <t>Osazení revizních dvířek do příček, do 0,25 m2</t>
  </si>
  <si>
    <t>kus</t>
  </si>
  <si>
    <t>342263420</t>
  </si>
  <si>
    <t>Osazení revizních dvířek do SDK příček, do 0,50 m2</t>
  </si>
  <si>
    <t>342255024</t>
  </si>
  <si>
    <t>Příčky z desek Ytong tl. 10 cm desky P 2 - 500, 599 x 249 x 100 mm</t>
  </si>
  <si>
    <t>m2</t>
  </si>
  <si>
    <t>RTS 20/ II</t>
  </si>
  <si>
    <t>(3,3+1,4)*2,7</t>
  </si>
  <si>
    <t>342948111</t>
  </si>
  <si>
    <t>Ukotvení příček k cihel.konstr. kotvami na hmožd.</t>
  </si>
  <si>
    <t>m</t>
  </si>
  <si>
    <t>Nové jádro : 2,7*4</t>
  </si>
  <si>
    <t>Zazdívka dveří : 2,0*2</t>
  </si>
  <si>
    <t>Zvětšení dveří kuchyň : 2,0</t>
  </si>
  <si>
    <t>346244313</t>
  </si>
  <si>
    <t>Obezdívky van a WC nádržek z desek Ytong tl.100 mm</t>
  </si>
  <si>
    <t>(1,6*2+0,5*2)*0,5</t>
  </si>
  <si>
    <t>346275113</t>
  </si>
  <si>
    <t>Přizdívky z desek Ytong tl. 100 mm</t>
  </si>
  <si>
    <t>Zvětšení dveří kuchyň : 0,2*2,0</t>
  </si>
  <si>
    <t>342264098</t>
  </si>
  <si>
    <t>Příplatek k podhledu sádrokart. za plochu do 10 m2</t>
  </si>
  <si>
    <t>Chodba : 8,7*1,1+1,4*1,3</t>
  </si>
  <si>
    <t>Koupelna : 2,4*1,4</t>
  </si>
  <si>
    <t>Revizní dvířka 60x60 bílá - plast</t>
  </si>
  <si>
    <t>ks</t>
  </si>
  <si>
    <t>Vlastní</t>
  </si>
  <si>
    <t>Indiv</t>
  </si>
  <si>
    <t>Specifikace</t>
  </si>
  <si>
    <t>POL3_</t>
  </si>
  <si>
    <t>15411740</t>
  </si>
  <si>
    <t>Profil L rovnoramenný S235  50x50x4 mm</t>
  </si>
  <si>
    <t>SPCM</t>
  </si>
  <si>
    <t>28349052</t>
  </si>
  <si>
    <t>Dvířka vanová 300 x 300 mm bílá - plast</t>
  </si>
  <si>
    <t>347013111RZ1</t>
  </si>
  <si>
    <t>Předstěna SDK,tl.75mm,1xoc.kce CD,1xRBI 12,5mm,izol bez dodávky izolace</t>
  </si>
  <si>
    <t>R-položka</t>
  </si>
  <si>
    <t>POL12_1</t>
  </si>
  <si>
    <t>WC : 0,9*2,7</t>
  </si>
  <si>
    <t>416021121</t>
  </si>
  <si>
    <t>Podhledy SDK, kovová.kce CD. 1x deska RB 12,5 mm</t>
  </si>
  <si>
    <t>416021123</t>
  </si>
  <si>
    <t>Podhledy SDK, kovová.kce CD. 1x deska RBI 12,5 mm</t>
  </si>
  <si>
    <t>Koupelna : 1,4*2,4</t>
  </si>
  <si>
    <t>602011141</t>
  </si>
  <si>
    <t>Štuk na stěnách vnitřní, ručně tloušťka vrstvy 4 mm</t>
  </si>
  <si>
    <t xml:space="preserve">Nové jádro : </t>
  </si>
  <si>
    <t>Kuchyň : 3,3*2,7</t>
  </si>
  <si>
    <t>WC : 1,0*2,7</t>
  </si>
  <si>
    <t>Koupelna : (1,4+2,4)*(2,7-2,0)</t>
  </si>
  <si>
    <t>610991111</t>
  </si>
  <si>
    <t>Zakrývání výplní vnitřních otvorů, oken</t>
  </si>
  <si>
    <t>1,5*1,6*3</t>
  </si>
  <si>
    <t>2,2*1,6</t>
  </si>
  <si>
    <t>1,5*1,6+0,7*2,4</t>
  </si>
  <si>
    <t>611421231</t>
  </si>
  <si>
    <t>Oprava váp.omítek stropů do 10% plochy - štukových po provedení rozvodů elektro</t>
  </si>
  <si>
    <t>Pokoj 1 : 3,0*3,8</t>
  </si>
  <si>
    <t>Pokoj 2 : 5,0*2,8</t>
  </si>
  <si>
    <t>Pokoj 3 : 3,4*3,8</t>
  </si>
  <si>
    <t>Pokoj 4 : 4,3*4,2</t>
  </si>
  <si>
    <t>Komora : 1,9*1,3</t>
  </si>
  <si>
    <t>Kuchyň : 2,2*3,3</t>
  </si>
  <si>
    <t>WC : 0,9*1,0</t>
  </si>
  <si>
    <t>612421231</t>
  </si>
  <si>
    <t>Oprava vápen.omítek stěn do 10 % pl. - štukových po provedení rozvodů elektro</t>
  </si>
  <si>
    <t>Chodba : (10,0*2+1,4*2)*2,7</t>
  </si>
  <si>
    <t>(0,35+0,9+0,35)*2,4*2</t>
  </si>
  <si>
    <t>-0,6*2,0*3</t>
  </si>
  <si>
    <t>-0,8*2,0*5</t>
  </si>
  <si>
    <t>Pokoj 1 : (3,0*2+3,8*2)*2,7</t>
  </si>
  <si>
    <t>-0,8*2,0*2</t>
  </si>
  <si>
    <t>-1,5*1,6</t>
  </si>
  <si>
    <t>Pokoj 2 : (2,5*2+3,8*2)*2,7</t>
  </si>
  <si>
    <t>-0,8*2,0</t>
  </si>
  <si>
    <t>Pokoj 3 : (3,4*2+3,8*2)*2,7</t>
  </si>
  <si>
    <t>-2,2*1,6</t>
  </si>
  <si>
    <t>Pokoj 4 : (4,3*2+4,2*2)*2,7</t>
  </si>
  <si>
    <t>-(1,5*1,6+0,7*2,4)</t>
  </si>
  <si>
    <t>-0,6*2,0</t>
  </si>
  <si>
    <t>Koupelna : (2,4+1,4)*2,7</t>
  </si>
  <si>
    <t>Kuchyň : (3,2+2,2*2)*2,7</t>
  </si>
  <si>
    <t>612423531</t>
  </si>
  <si>
    <t>Omítka rýh stěn vápenná šířky do 15 cm, štuková</t>
  </si>
  <si>
    <t>8,0*0,07</t>
  </si>
  <si>
    <t>2,0*0,15</t>
  </si>
  <si>
    <t>95,0*0,03</t>
  </si>
  <si>
    <t>612481211</t>
  </si>
  <si>
    <t xml:space="preserve">Montáž výztužné sítě(perlinky)do stěrky-vnit.stěny včetně výztužné sítě a stěrkového tmelu </t>
  </si>
  <si>
    <t>Koupelna : (1,4*2+2,4)*(2,7-2,0)</t>
  </si>
  <si>
    <t>620451121</t>
  </si>
  <si>
    <t>Omítka cementová stěn zatřená dř.hladítkem, hladká</t>
  </si>
  <si>
    <t>Kuchyň : 1,0*1,5</t>
  </si>
  <si>
    <t>Koupelna : (1,5-0,6)*1,5</t>
  </si>
  <si>
    <t>61101147R00</t>
  </si>
  <si>
    <t>Bandáž spoje panelů skelná páska včetně uniflotu (spoj panelů sádrou do ztracena včetně výztužné pásky)</t>
  </si>
  <si>
    <t>632411904</t>
  </si>
  <si>
    <t>Penetrace savých podkladů 0,25 l/m2</t>
  </si>
  <si>
    <t>Koupelna : 1,5*2,4</t>
  </si>
  <si>
    <t>632421120</t>
  </si>
  <si>
    <t>Potěr samonivelační ,ručně zpracovaný,tl. do 10 mm</t>
  </si>
  <si>
    <t>642942111</t>
  </si>
  <si>
    <t>Osazení zárubní dveřních ocelových, pl. do 2,5 m2</t>
  </si>
  <si>
    <t>55330383</t>
  </si>
  <si>
    <t>Zárubeň ocelová YH100   800x1970x100 P ZAKO pro přesné zdění, bez drážky, pevně přivařené závěsy</t>
  </si>
  <si>
    <t>952901111</t>
  </si>
  <si>
    <t>Vyčištění budov o výšce podlaží do 4 m</t>
  </si>
  <si>
    <t>Koupelna : 2,4*1,5</t>
  </si>
  <si>
    <t>952901110</t>
  </si>
  <si>
    <t>Čištění mytím ploch oken, dveří a parapetů</t>
  </si>
  <si>
    <t>965081702</t>
  </si>
  <si>
    <t xml:space="preserve">Bourání soklíků z dlažeb keramických </t>
  </si>
  <si>
    <t>Chodba : 10,0*2+1,4*2-0,6*3-0,8*5</t>
  </si>
  <si>
    <t>Kuchyň : 3,2+2,2*2-0,6</t>
  </si>
  <si>
    <t>WC : 1,0+0,9-0,6</t>
  </si>
  <si>
    <t>967031132</t>
  </si>
  <si>
    <t>Přisekání rovných ostění cihelných na MVC</t>
  </si>
  <si>
    <t>0,1*1,97</t>
  </si>
  <si>
    <t>968061125</t>
  </si>
  <si>
    <t>Vyvěšení dřevěných dveřních křídel pl. do 2 m2</t>
  </si>
  <si>
    <t>968072455</t>
  </si>
  <si>
    <t>Vybourání kovových dveřních zárubní pl. do 2 m2</t>
  </si>
  <si>
    <t>Chodba : 0,6*2,0</t>
  </si>
  <si>
    <t>Kuchyň : 0,6*2,0</t>
  </si>
  <si>
    <t>970231100</t>
  </si>
  <si>
    <t>Řezání cihelného zdiva hl. řezu 100 mm</t>
  </si>
  <si>
    <t>1,97+0,25</t>
  </si>
  <si>
    <t>971033621</t>
  </si>
  <si>
    <t>Vybourání otv. zeď cihel. pl.4 m2, tl.10 cm, MVC</t>
  </si>
  <si>
    <t>0,4*2,0</t>
  </si>
  <si>
    <t>974031132</t>
  </si>
  <si>
    <t>Vysekání rýh ve zdi cihelné 5 x 7 cm</t>
  </si>
  <si>
    <t>974031154</t>
  </si>
  <si>
    <t>Vysekání rýh ve zdi cihelné 10 x 15 cm</t>
  </si>
  <si>
    <t>974051513</t>
  </si>
  <si>
    <t>Frézování drážky do 30x30 mm, zdivo, beton</t>
  </si>
  <si>
    <t>974082212</t>
  </si>
  <si>
    <t>Vysekání rýh pro vodiče omítka stěn MC šířka 3 cm</t>
  </si>
  <si>
    <t>978011121</t>
  </si>
  <si>
    <t>Otlučení omítek vnitřních vápenných stropů do 10 %</t>
  </si>
  <si>
    <t>978013121</t>
  </si>
  <si>
    <t>Otlučení omítek vnitřních stěn v rozsahu do 10 %</t>
  </si>
  <si>
    <t>460680021</t>
  </si>
  <si>
    <t>Průraz zdivem v cihlové zdi tloušťky 15 cm plochy do 0,025 m2</t>
  </si>
  <si>
    <t>978021191R00</t>
  </si>
  <si>
    <t>Otlučení cementových omítek vnitřních stěn do 100% včetně obkladů</t>
  </si>
  <si>
    <t>999281111</t>
  </si>
  <si>
    <t>Přesun hmot pro opravy a údržbu do výšky 25 m</t>
  </si>
  <si>
    <t>Přesun hmot</t>
  </si>
  <si>
    <t>POL7_</t>
  </si>
  <si>
    <t>711212002</t>
  </si>
  <si>
    <t>Hydroizolační povlak - nátěr nebo stěrka</t>
  </si>
  <si>
    <t>(1+2)*2</t>
  </si>
  <si>
    <t>711212601</t>
  </si>
  <si>
    <t>Těsnicí pás do spoje podlaha - stěna</t>
  </si>
  <si>
    <t>Koupelna : (2,4*2+1,5*2-0,6)</t>
  </si>
  <si>
    <t>1,4</t>
  </si>
  <si>
    <t>0,6*2</t>
  </si>
  <si>
    <t>998711202</t>
  </si>
  <si>
    <t>Přesun hmot pro izolace proti vodě, výšky do 12 m</t>
  </si>
  <si>
    <t>7201947774</t>
  </si>
  <si>
    <t>Podružný materiál pro ZTI (vyústění, přechodky, hadice)</t>
  </si>
  <si>
    <t>kpl</t>
  </si>
  <si>
    <t>721176113</t>
  </si>
  <si>
    <t>Potrubí HT odpadní svislé D 50 x 1,8 mm</t>
  </si>
  <si>
    <t>721194104</t>
  </si>
  <si>
    <t>Vyvedení odpadních výpustek D 40 x 1,8</t>
  </si>
  <si>
    <t>721194105</t>
  </si>
  <si>
    <t>Vyvedení odpadních výpustek D 50 x 1,8</t>
  </si>
  <si>
    <t>721194109</t>
  </si>
  <si>
    <t>Vyvedení odpadních výpustek D 110 x 2,3</t>
  </si>
  <si>
    <t>733171140</t>
  </si>
  <si>
    <t>Montáž - napojení potrubí na stoupačku</t>
  </si>
  <si>
    <t>72145488</t>
  </si>
  <si>
    <t>Práce spojené s demontáži rozvodů - voda, kanalizace</t>
  </si>
  <si>
    <t>hod</t>
  </si>
  <si>
    <t>998721202</t>
  </si>
  <si>
    <t>Přesun hmot pro vnitřní kanalizaci, výšky do 12 m</t>
  </si>
  <si>
    <t>722172311</t>
  </si>
  <si>
    <t>Potrubí z PPR, D 20x2,8 mm, PN 16, vč.zed.výpom.</t>
  </si>
  <si>
    <t>722181213</t>
  </si>
  <si>
    <t>Izolace návleková MIRELON PRO tl. stěny 13 mm vnitřní průměr 22 mm</t>
  </si>
  <si>
    <t>722220111</t>
  </si>
  <si>
    <t>Nástěnka K 247, pro výtokový ventil G 1/2</t>
  </si>
  <si>
    <t>722220121</t>
  </si>
  <si>
    <t>Nástěnka K 247, pro baterii G 1/2</t>
  </si>
  <si>
    <t>pár</t>
  </si>
  <si>
    <t>733190107</t>
  </si>
  <si>
    <t>Tlaková zkouška potrubí  DN 40</t>
  </si>
  <si>
    <t>998722202</t>
  </si>
  <si>
    <t>Přesun hmot pro vnitřní vodovod, výšky do 12 m</t>
  </si>
  <si>
    <t>723160204</t>
  </si>
  <si>
    <t>Přípojka k plynoměru, závitová bez ochozu G 1 včetně kouhout kulový 1"</t>
  </si>
  <si>
    <t>soubor</t>
  </si>
  <si>
    <t>723160334</t>
  </si>
  <si>
    <t>Rozpěrka přípojky plynoměru G 1</t>
  </si>
  <si>
    <t>723163102</t>
  </si>
  <si>
    <t>Potrubí z měděných plyn.trubek D 15 x 1,0 mm</t>
  </si>
  <si>
    <t>723190251</t>
  </si>
  <si>
    <t>Vyvedení a upevnění plynovodních výpustek DN 15</t>
  </si>
  <si>
    <t>723191113</t>
  </si>
  <si>
    <t>Hadice pro spotřeb. IVAR.FLEXIGAS DN 15,dl. 1,5 m</t>
  </si>
  <si>
    <t>723191118</t>
  </si>
  <si>
    <t>Kohout kulový pro flexigas rohový IVAR.G2T DN 15</t>
  </si>
  <si>
    <t>723236114</t>
  </si>
  <si>
    <t>Kohout kulový, vnitřní-vnitřní závit, HERZ DN 20</t>
  </si>
  <si>
    <t>723548777</t>
  </si>
  <si>
    <t>Revize PLYNU</t>
  </si>
  <si>
    <t>998723201</t>
  </si>
  <si>
    <t>Přesun hmot pro vnitřní plynovod, výšky do 6 m</t>
  </si>
  <si>
    <t>725013138</t>
  </si>
  <si>
    <t xml:space="preserve">Klozet kombi ,nádrž s armat.odpad svislý,bílý včetně sedátka v bílé barvě </t>
  </si>
  <si>
    <t>725119305</t>
  </si>
  <si>
    <t>Montáž klozetových mís kombinovaných</t>
  </si>
  <si>
    <t>725219401</t>
  </si>
  <si>
    <t>Montáž umyvadel na šrouby do zdiva</t>
  </si>
  <si>
    <t>725220851</t>
  </si>
  <si>
    <t>Demontáž van včetně vybourání obezdezdívky</t>
  </si>
  <si>
    <t>725299101</t>
  </si>
  <si>
    <t>Montáž koupelnových doplňků - mýdelníků, držáků ap</t>
  </si>
  <si>
    <t>725610810</t>
  </si>
  <si>
    <t>Demontáž plynového sporáku</t>
  </si>
  <si>
    <t>725810402</t>
  </si>
  <si>
    <t>Ventil rohový kulový s filtrem 1/2" x 3/8"</t>
  </si>
  <si>
    <t>725814122</t>
  </si>
  <si>
    <t>Ventil pračkový kulový se zpětnou klapkou a filtrem 3/4"</t>
  </si>
  <si>
    <t>725823114</t>
  </si>
  <si>
    <t>Baterie dřezová stojánková ruční, bez otvír.odpadu standardní chrom</t>
  </si>
  <si>
    <t>725823121</t>
  </si>
  <si>
    <t>Baterie umyvadlová stoján. ruční,  standardní chrom</t>
  </si>
  <si>
    <t>725829301</t>
  </si>
  <si>
    <t>Montáž baterie umyv.a dřezové stojánkové</t>
  </si>
  <si>
    <t>725820801</t>
  </si>
  <si>
    <t>Demontáž baterie nástěnné do G 3/4</t>
  </si>
  <si>
    <t>725820802</t>
  </si>
  <si>
    <t>Demontáž baterie stojánkové do 1otvoru</t>
  </si>
  <si>
    <t>725860188</t>
  </si>
  <si>
    <t>Sifon pračkový HL440, D 40/50 mm podomítkový, suchá zápachová klapka</t>
  </si>
  <si>
    <t>725860190</t>
  </si>
  <si>
    <t>Sifon vanový PP HL500, D 40,50 mm samočistící s nastavitelným odpadem 5/4 "</t>
  </si>
  <si>
    <t>725860201</t>
  </si>
  <si>
    <t>Sifon dřezový HL100, 6/4 ", přípoj myčka, pračka</t>
  </si>
  <si>
    <t>725860213</t>
  </si>
  <si>
    <t>Sifon umyvadlový HL132, D 32, 40 mm</t>
  </si>
  <si>
    <t>726190932</t>
  </si>
  <si>
    <t xml:space="preserve">Montáž vany dl. do 170cm </t>
  </si>
  <si>
    <t>787911111</t>
  </si>
  <si>
    <t>Montáž zrcadla na stěnu, na lepidlo, pl. do 2 m2</t>
  </si>
  <si>
    <t>0,4*0,6</t>
  </si>
  <si>
    <t>64214330R</t>
  </si>
  <si>
    <t>Umyvadlo keram. s otv. pro baterii 550x450 mm bílé, na šrouby</t>
  </si>
  <si>
    <t>POL12_0</t>
  </si>
  <si>
    <t>42377000R</t>
  </si>
  <si>
    <t xml:space="preserve">Dvojháček chrom lesklá </t>
  </si>
  <si>
    <t>55144162</t>
  </si>
  <si>
    <t>Baterie vanová nástěnná včetně sprchová sada 3-funkční ruční sprcha d 100 mm, Chrom</t>
  </si>
  <si>
    <t>551789001R</t>
  </si>
  <si>
    <t>Držák toaletního papíru chrom</t>
  </si>
  <si>
    <t>55220578</t>
  </si>
  <si>
    <t>Vana akrylátová Klasik bílá 160x70 cm 210l</t>
  </si>
  <si>
    <t>63465124</t>
  </si>
  <si>
    <t>Zrcadlo nemontované čiré tl. 4 mm 40x60cm</t>
  </si>
  <si>
    <t>725110811R00</t>
  </si>
  <si>
    <t>Demontáž klozetů splachovacích</t>
  </si>
  <si>
    <t>725210821R00</t>
  </si>
  <si>
    <t>Demontáž umyvadel bez výtokových armatur</t>
  </si>
  <si>
    <t>725619101R00</t>
  </si>
  <si>
    <t>Montáž plynových sporáků</t>
  </si>
  <si>
    <t>998725202</t>
  </si>
  <si>
    <t>Přesun hmot pro zařizovací předměty, výšky do 12 m</t>
  </si>
  <si>
    <t>728415112</t>
  </si>
  <si>
    <t>Montáž mřížky větrací nebo ventilační do 0,10 m2</t>
  </si>
  <si>
    <t>42912102</t>
  </si>
  <si>
    <t xml:space="preserve">D+M Ventilátor rad.nízkotlaký RR 200 </t>
  </si>
  <si>
    <t>429724811R</t>
  </si>
  <si>
    <t>Větrací mřížka 300x200mm plast bílá</t>
  </si>
  <si>
    <t>998728202</t>
  </si>
  <si>
    <t>Přesun hmot pro vzduchotechniku, výšky do 12 m</t>
  </si>
  <si>
    <t>766411821</t>
  </si>
  <si>
    <t>Demontáž obložení stěn palubkami</t>
  </si>
  <si>
    <t>(0,35+0,9+0,35)*2,4</t>
  </si>
  <si>
    <t>0,35*0,9</t>
  </si>
  <si>
    <t>766411822</t>
  </si>
  <si>
    <t>Demontáž podkladových roštů obložení stěn</t>
  </si>
  <si>
    <t>766661112</t>
  </si>
  <si>
    <t>Montáž dveří do zárubně,otevíravých 1kř.do 0,8 m</t>
  </si>
  <si>
    <t>766662811</t>
  </si>
  <si>
    <t>Demontáž prahů dveří 1křídlových</t>
  </si>
  <si>
    <t>04</t>
  </si>
  <si>
    <t>D+M kombi sporák, Počet hořáků 4,senzory StopGas,integrovaným zapalováním a  klasickou elektrickou troubu s dvojicí topných těles a horkovzdušným ventilátorem.</t>
  </si>
  <si>
    <t>766874840R00</t>
  </si>
  <si>
    <t>Dodávka nových polic - laminát - skříň ,cca 90x35cm včetně konzol</t>
  </si>
  <si>
    <t>766877840R00</t>
  </si>
  <si>
    <t>Dodávka nových polic - laminát - špíz,cca 70x40cm včetně konzol</t>
  </si>
  <si>
    <t>61160101Rwc</t>
  </si>
  <si>
    <t>Dveře vnitřní hladké plné 1kř. 60x197 dub sonoma včetně kování WC</t>
  </si>
  <si>
    <t>61160401Rwc</t>
  </si>
  <si>
    <t xml:space="preserve">Dveře vnitřní hladké plné 1kř. 60x197 dub sonoma včetně kování </t>
  </si>
  <si>
    <t>61260603R</t>
  </si>
  <si>
    <t xml:space="preserve">Dveře vnitřní hladké 2/3 sklo 1kř. 80x197 dub sonoma včetně kování </t>
  </si>
  <si>
    <t>06</t>
  </si>
  <si>
    <t xml:space="preserve">D+M Odsavač par bílý 630W rekuperační </t>
  </si>
  <si>
    <t>7665488</t>
  </si>
  <si>
    <t>Vystěhování bytu - kuchyň. linka, skříň špajz, skříň včetně odvozu a poplatku za skládku</t>
  </si>
  <si>
    <t>766872840R00</t>
  </si>
  <si>
    <t>D+M nových dveří skříně - laminát CPL hrany ABS v barvě kuchyň. linky včetně madla 70x200cm 70x60cm</t>
  </si>
  <si>
    <t>766872850R00</t>
  </si>
  <si>
    <t>D+M nových dveří skříně - laminát CPL hrany ABS v barvě kuchyň. linky včetně madla 2x50x200cm 2x50x40cm</t>
  </si>
  <si>
    <t>766877115R00</t>
  </si>
  <si>
    <t>D+M Kuchyňské linky atyp DL=2000mm + 600mm skříňka nad digestoří</t>
  </si>
  <si>
    <t>Lamino barvy dle požadavku invesotra, hrany ABS, : 2,6</t>
  </si>
  <si>
    <t xml:space="preserve">dolní i horní skříňky, dřez se stojánkovou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</si>
  <si>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</si>
  <si>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</si>
  <si>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</si>
  <si>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(sonoma) (bez rohové lišty) /transparentní tmel : </t>
  </si>
  <si>
    <t xml:space="preserve">- dvířka i šuplíky osadit kvalitním systémem pro tlumení : </t>
  </si>
  <si>
    <t xml:space="preserve">- nerezové úchyty skříněk dl=200mm : </t>
  </si>
  <si>
    <t xml:space="preserve">- osvětlení led páskem v zafrézované AL liště : </t>
  </si>
  <si>
    <t xml:space="preserve">- nerezový dřez (chromnikl) 340 mm x 400 mm x 150 mm : </t>
  </si>
  <si>
    <t xml:space="preserve">- pod dřezem prostor pro uzavřené nádoby na tříděný odpad : </t>
  </si>
  <si>
    <t xml:space="preserve">- výstroj šuplíků : </t>
  </si>
  <si>
    <t>998766202</t>
  </si>
  <si>
    <t>Přesun hmot pro truhlářské konstr., výšky do 12 m</t>
  </si>
  <si>
    <t>767612915</t>
  </si>
  <si>
    <t>Oprava - seřízení plastových oken</t>
  </si>
  <si>
    <t>767137803R00</t>
  </si>
  <si>
    <t>Demontáž příček umakartových, desek do suti (včetně obkladů a tapet)</t>
  </si>
  <si>
    <t>Koupelna + WC : (3,3+1,4*2+0,9)*2,7</t>
  </si>
  <si>
    <t>998767201</t>
  </si>
  <si>
    <t>Přesun hmot pro zámečnické konstr., výšky do 6 m</t>
  </si>
  <si>
    <t>771101101</t>
  </si>
  <si>
    <t>Vysávání podlah prům.vysavačem pro pokládku dlažby</t>
  </si>
  <si>
    <t>771101210</t>
  </si>
  <si>
    <t>Penetrace podkladu pod dlažby</t>
  </si>
  <si>
    <t>771475014</t>
  </si>
  <si>
    <t>Obklad soklíků keram.rovných, tmel,výška 10 cm</t>
  </si>
  <si>
    <t>WC : 0,9*2+1,0*2-0,6</t>
  </si>
  <si>
    <t>771479001</t>
  </si>
  <si>
    <t>Řezání dlaždic keramických pro soklíky</t>
  </si>
  <si>
    <t>771575113</t>
  </si>
  <si>
    <t>Montáž podlah keram.,hladké, tmel, 30x30 cm</t>
  </si>
  <si>
    <t>771578011</t>
  </si>
  <si>
    <t>Spára podlaha - stěna, silikonem</t>
  </si>
  <si>
    <t>Koupelna : 2,4*2+1,5*2-0,6</t>
  </si>
  <si>
    <t>771579791</t>
  </si>
  <si>
    <t>Příplatek za plochu podlah keram. do 5 m2 jednotl.</t>
  </si>
  <si>
    <t>771579793</t>
  </si>
  <si>
    <t>Příplatek za spárovací hmotu - plošně,keram.dlažba</t>
  </si>
  <si>
    <t>02</t>
  </si>
  <si>
    <t>Keramická dlažba 30x30 - předpoklad ceny 450Kč/m2</t>
  </si>
  <si>
    <t>Začátek provozního součtu</t>
  </si>
  <si>
    <t xml:space="preserve">  Koupelna : 2,4*1,5</t>
  </si>
  <si>
    <t xml:space="preserve">  WC : 0,9*1,0</t>
  </si>
  <si>
    <t xml:space="preserve">  (0,9*2+1,0*2-0,6)*0,1</t>
  </si>
  <si>
    <t>Konec provozního součtu</t>
  </si>
  <si>
    <t>4,82*1,1</t>
  </si>
  <si>
    <t>998771202</t>
  </si>
  <si>
    <t>Přesun hmot pro podlahy z dlaždic, výšky do 12 m</t>
  </si>
  <si>
    <t>775101101</t>
  </si>
  <si>
    <t>Vysávání podlah prům.vysavačem,podlahy vlys,parket</t>
  </si>
  <si>
    <t>RTS 21/ I</t>
  </si>
  <si>
    <t>775413040</t>
  </si>
  <si>
    <t>Očištění podlahové lišty přibíjené včetně lakování</t>
  </si>
  <si>
    <t>Pokoj 1 : (3,0*2+3,8*2)</t>
  </si>
  <si>
    <t>-0,8*2</t>
  </si>
  <si>
    <t>Pokoj 2 : (2,5*2+3,8*2)</t>
  </si>
  <si>
    <t>-0,8</t>
  </si>
  <si>
    <t>Pokoj 3 : (3,4*2+3,8*2)</t>
  </si>
  <si>
    <t>Pokoj 4 : (4,3*2+4,2*2)</t>
  </si>
  <si>
    <t>775521800</t>
  </si>
  <si>
    <t>Demontáž podlah vlysových přibíjených včetně lišt</t>
  </si>
  <si>
    <t>Pokoj 4 : 5</t>
  </si>
  <si>
    <t>762826130R00</t>
  </si>
  <si>
    <t>Oprava polštářů pod podlahy  - výměna (vyrovnání násypu)</t>
  </si>
  <si>
    <t>775527000R00</t>
  </si>
  <si>
    <t xml:space="preserve">Položení vlysových podlah </t>
  </si>
  <si>
    <t>775598141R00</t>
  </si>
  <si>
    <t>Lak dřevěných podlah broušení + tmelení + lakování (3x nátěr)</t>
  </si>
  <si>
    <t>998775201</t>
  </si>
  <si>
    <t>Přesun hmot pro podlahy vlysové, výšky do 6 m</t>
  </si>
  <si>
    <t>776101101</t>
  </si>
  <si>
    <t>Vysávání podlah prům.vysavačem pod povlak.podlahy</t>
  </si>
  <si>
    <t>776101121</t>
  </si>
  <si>
    <t>Provedení penetrace podkladu pod.povlak.podlahy</t>
  </si>
  <si>
    <t>776421100</t>
  </si>
  <si>
    <t>Lepení podlahových soklíků z PVC a vinylu včetně dodávky soklíku PVC</t>
  </si>
  <si>
    <t>Kuchyň : 3,2*2+2,2*2-0,8</t>
  </si>
  <si>
    <t>Komora : 1,9*2+1,3*2-0,6</t>
  </si>
  <si>
    <t>776511820</t>
  </si>
  <si>
    <t>Odstranění PVC a koberců lepených s podložkou včetně lišt</t>
  </si>
  <si>
    <t>Kuchyň : 2,2*3,3+0,8*1,4</t>
  </si>
  <si>
    <t>Koupelna : 1,4*1,6</t>
  </si>
  <si>
    <t>776521100</t>
  </si>
  <si>
    <t>Lepení povlak.podlah z pásů PVC na fixační lepidlo včetně podlahoviny s nášlapnou vrstvou 0,6mm (dekor dřeva)</t>
  </si>
  <si>
    <t>776981101</t>
  </si>
  <si>
    <t xml:space="preserve">Montáž přechodové, podlahové lišty samolepicí </t>
  </si>
  <si>
    <t>0,8*5</t>
  </si>
  <si>
    <t>776994111</t>
  </si>
  <si>
    <t>Svařování povlakových podlah z pásů nebo čtverců včetně svařovací šňůry PVC 1179</t>
  </si>
  <si>
    <t xml:space="preserve">  Chodba : 8,7*1,1+1,4*1,3</t>
  </si>
  <si>
    <t xml:space="preserve">  Komora : 1,9*1,3</t>
  </si>
  <si>
    <t xml:space="preserve">  Kuchyň : 2,2*3,3</t>
  </si>
  <si>
    <t>21,12*0,5</t>
  </si>
  <si>
    <t>5537000111</t>
  </si>
  <si>
    <t>Lišta přechodová Al 30/A lepicí l=93 cm stříbro š 30 mm</t>
  </si>
  <si>
    <t>776521100RU3</t>
  </si>
  <si>
    <t>Lepení povlak.podlah z pásů PVC na Chemopren včetně podlahoviny s nášlapnou vrstvou 0,6mm (dekor dřeva)</t>
  </si>
  <si>
    <t>998776201</t>
  </si>
  <si>
    <t>Přesun hmot pro podlahy povlakové, výšky do 6 m</t>
  </si>
  <si>
    <t>781101210</t>
  </si>
  <si>
    <t>Penetrace podkladu pod obklady</t>
  </si>
  <si>
    <t>Koupelna : (2,4*2+1,5*2)*2,0</t>
  </si>
  <si>
    <t>Kuchyň : (1,0+0,6)*1,75</t>
  </si>
  <si>
    <t>781419711</t>
  </si>
  <si>
    <t>Příplatek k obkladu stěn za plochu do 10 m2 jedntl</t>
  </si>
  <si>
    <t>781475120</t>
  </si>
  <si>
    <t>Obklad vnitřní stěn keramický, do tmele, do 30x60 cm</t>
  </si>
  <si>
    <t>781479705</t>
  </si>
  <si>
    <t>Přípl.za spárovací hmotu-plošně,keram.vnitř.obklad</t>
  </si>
  <si>
    <t>781491001</t>
  </si>
  <si>
    <t>Montáž lišt k obkladům rohových, koutových i dilatačních</t>
  </si>
  <si>
    <t>1,6+0,7</t>
  </si>
  <si>
    <t>2,0*2</t>
  </si>
  <si>
    <t>03</t>
  </si>
  <si>
    <t>Keramický obklad 20x40 - předpoklad ceny 400Kč/m2</t>
  </si>
  <si>
    <t xml:space="preserve">  Koupelna : (2,4*2+1,5*2)*2,0</t>
  </si>
  <si>
    <t xml:space="preserve">  -0,6*2,0</t>
  </si>
  <si>
    <t xml:space="preserve">  Kuchyň : (1,0+0,6)*1,75</t>
  </si>
  <si>
    <t>17,2*1,05</t>
  </si>
  <si>
    <t>59760720.AR</t>
  </si>
  <si>
    <t>Lišta obkl/dlažba plast</t>
  </si>
  <si>
    <t>998781202</t>
  </si>
  <si>
    <t>Přesun hmot pro obklady keramické, výšky do 12 m</t>
  </si>
  <si>
    <t>783112510</t>
  </si>
  <si>
    <t>Nátěr olejový OK "A" 2x + 1x email</t>
  </si>
  <si>
    <t>0,16*0,6*2*15</t>
  </si>
  <si>
    <t>0,16*0,6*2*10</t>
  </si>
  <si>
    <t>783424340</t>
  </si>
  <si>
    <t>Nátěr syntet. potrubí do DN 50 mm  Z+2x +1x email</t>
  </si>
  <si>
    <t>35</t>
  </si>
  <si>
    <t>783225400</t>
  </si>
  <si>
    <t>Nátěr syntetický kov. konstr. 2x + 1x email + tmel</t>
  </si>
  <si>
    <t>(0,6+2*2,1)*(0,15+0,05*2)*3</t>
  </si>
  <si>
    <t>(0,8+2*2,1)*(0,15+0,05*2)*6</t>
  </si>
  <si>
    <t>784402801</t>
  </si>
  <si>
    <t>Odstranění malby oškrábáním v místnosti H do 3,8 m</t>
  </si>
  <si>
    <t xml:space="preserve">Stěny : </t>
  </si>
  <si>
    <t>Kuchyň : (3,2*2+2,2*2)*2,7</t>
  </si>
  <si>
    <t xml:space="preserve">Stropy : </t>
  </si>
  <si>
    <t>784191101</t>
  </si>
  <si>
    <t>Penetrace podkladu univerzální Primalex 1x</t>
  </si>
  <si>
    <t>784195112</t>
  </si>
  <si>
    <t>Malba Primalex Standard, bílá, bez penetrace, 2x</t>
  </si>
  <si>
    <t>784011222</t>
  </si>
  <si>
    <t>Zakrytí podlah včetně papírové lepenky</t>
  </si>
  <si>
    <t>786611811</t>
  </si>
  <si>
    <t>Dmtž předokenních rolet s viditelným boxem - garnýž</t>
  </si>
  <si>
    <t>786622211</t>
  </si>
  <si>
    <t>Seřízení žaluzie horizontální vnitřní AL lamely bílé</t>
  </si>
  <si>
    <t>1,5*1,6</t>
  </si>
  <si>
    <t>786622211RT2</t>
  </si>
  <si>
    <t>Žaluzie horizontální vnitřní AL lamely bílé včetně dodávky žaluzie</t>
  </si>
  <si>
    <t>1,5*1,6*2</t>
  </si>
  <si>
    <t>210100001</t>
  </si>
  <si>
    <t>Ukončení vodičů v rozvaděči + zapojení do 2,5 mm2</t>
  </si>
  <si>
    <t>210100002</t>
  </si>
  <si>
    <t>Ukončení vodičů v rozvaděči + zapojení do 6 mm2</t>
  </si>
  <si>
    <t>210110001</t>
  </si>
  <si>
    <t>Spínač nástěnný jednopól.- řaz. 1, obyč.prostředí</t>
  </si>
  <si>
    <t>210111014</t>
  </si>
  <si>
    <t>Zásuvka domovní zapuštěná - provedení 2x (2P+PE) včetně dodávky zásuvky s natočenou dutin.a rámečku</t>
  </si>
  <si>
    <t>210120561</t>
  </si>
  <si>
    <t>Jistič jednopólový do 25 A se zapojením</t>
  </si>
  <si>
    <t>210160011</t>
  </si>
  <si>
    <t>Spínač časový, včetně zapojení</t>
  </si>
  <si>
    <t>210191532</t>
  </si>
  <si>
    <t>Usazení rozvaděče ER 1.0 +1.1</t>
  </si>
  <si>
    <t>210201514</t>
  </si>
  <si>
    <t>Svítidlo LED bytové stropní závěsné 4 upevňov.body</t>
  </si>
  <si>
    <t>210800004</t>
  </si>
  <si>
    <t>Vodič CYY 6 mm2 uložený pod omítkou</t>
  </si>
  <si>
    <t>210800666</t>
  </si>
  <si>
    <t>Vodič H07V-K (CYA)  6 mm2 uložený v rozvaděčích</t>
  </si>
  <si>
    <t>210800105</t>
  </si>
  <si>
    <t>Kabel CYKY 750 V 3x1,5 mm2 uložený pod omítkou včetně dodávky kabelu</t>
  </si>
  <si>
    <t>210800106</t>
  </si>
  <si>
    <t>Kabel CYKY 750 V 3x2,5 mm2 uložený pod omítkou včetně dodávky kabelu</t>
  </si>
  <si>
    <t>210810013</t>
  </si>
  <si>
    <t>Kabel CYKY-m 750 V 4 x 10 mm2 volně uložený</t>
  </si>
  <si>
    <t>222260020</t>
  </si>
  <si>
    <t>Krabice KU 68 pod omítku + vysekání</t>
  </si>
  <si>
    <t>650063611</t>
  </si>
  <si>
    <t>Montáž chrániče proudového dvoupólového do 25 A</t>
  </si>
  <si>
    <t>210544888</t>
  </si>
  <si>
    <t>Napojení v hlavním rozvaděči</t>
  </si>
  <si>
    <t>2145877558</t>
  </si>
  <si>
    <t xml:space="preserve">Demontáž stávající elektroinstalace </t>
  </si>
  <si>
    <t>21547455</t>
  </si>
  <si>
    <t>Stavební přípomoce HZS včetně materiálu</t>
  </si>
  <si>
    <t>34111100</t>
  </si>
  <si>
    <t>Kabel silový s Cu jádrem 750 V CYKY 5 x 6 mm2</t>
  </si>
  <si>
    <t>34141303</t>
  </si>
  <si>
    <t>Vodič silový pevné uložení CYY 6,0 mm2</t>
  </si>
  <si>
    <t>34142157</t>
  </si>
  <si>
    <t>Vodič silový pevné uložení CYA 6,00 mm2</t>
  </si>
  <si>
    <t>34535400</t>
  </si>
  <si>
    <t>Strojek spínače 1pólového Tango 3558-A01340 řaz.1</t>
  </si>
  <si>
    <t>34535900</t>
  </si>
  <si>
    <t>Spínač 10A časový SA 10/220/1</t>
  </si>
  <si>
    <t>34536490</t>
  </si>
  <si>
    <t>Kryt spínače Tango 3558A-A651</t>
  </si>
  <si>
    <t>34536700</t>
  </si>
  <si>
    <t>Rámeček pro spínače a zásuvky Tango 3901A-B10</t>
  </si>
  <si>
    <t>345601050000</t>
  </si>
  <si>
    <t>Lišta upevňovací   6035-84</t>
  </si>
  <si>
    <t>34571519</t>
  </si>
  <si>
    <t>Krabice univerzální z PH  KU 68</t>
  </si>
  <si>
    <t>348241102</t>
  </si>
  <si>
    <t>LED Stropní svítidlo 12W/230V IP54</t>
  </si>
  <si>
    <t>348247102R</t>
  </si>
  <si>
    <t>LED Stropní svítidlo 24W/230V IP54</t>
  </si>
  <si>
    <t>357377061R</t>
  </si>
  <si>
    <t>ELEKTRICKÝ ROZVADĚČ 12T NÁSTĚNNÝ</t>
  </si>
  <si>
    <t>35822001013</t>
  </si>
  <si>
    <t>Jistič do 80 A 1 pól. charakteristika B, LTN-10B-1</t>
  </si>
  <si>
    <t>35822001014</t>
  </si>
  <si>
    <t>Jistič do 80 A 1 pól. charakteristika B, LTN-13B-1</t>
  </si>
  <si>
    <t>35822001015</t>
  </si>
  <si>
    <t>Jistič do 80 A 1 pól. charakteristika B, LTN-16B-1</t>
  </si>
  <si>
    <t>35822003015</t>
  </si>
  <si>
    <t>Jistič S203M-B16, 3pólový, 16A/B, 10kA</t>
  </si>
  <si>
    <t>358890405</t>
  </si>
  <si>
    <t>Proudový chránič PF6-25/2/0,03 na DIN lištu</t>
  </si>
  <si>
    <t>58541252</t>
  </si>
  <si>
    <t>Sádra stavební bilá         5 kg           bal.</t>
  </si>
  <si>
    <t>kg</t>
  </si>
  <si>
    <t>21548777</t>
  </si>
  <si>
    <t>Revize ELEKTRO vč. přívodu a hlavního jističe</t>
  </si>
  <si>
    <t>220300642</t>
  </si>
  <si>
    <t>Ukončení koaxiálního kabelu do D 10 mm</t>
  </si>
  <si>
    <t>222730001</t>
  </si>
  <si>
    <t>Účastnická zásuvka TV+R+SAT koncová pod omítku</t>
  </si>
  <si>
    <t>371202024</t>
  </si>
  <si>
    <t>Zásuvka TV+R koncová, bílá</t>
  </si>
  <si>
    <t>979097011</t>
  </si>
  <si>
    <t>Pronájem kontejneru 4 t</t>
  </si>
  <si>
    <t xml:space="preserve">den   </t>
  </si>
  <si>
    <t>979086112</t>
  </si>
  <si>
    <t>Nakládání nebo překládání suti a vybouraných hmot</t>
  </si>
  <si>
    <t>Přesun suti</t>
  </si>
  <si>
    <t>POL8_</t>
  </si>
  <si>
    <t>979011211</t>
  </si>
  <si>
    <t>Svislá doprava suti a vybour. hmot za 2.NP nošením</t>
  </si>
  <si>
    <t>979011219</t>
  </si>
  <si>
    <t>Přípl.k svislé dopr.suti za každé další NP nošením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</si>
  <si>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</si>
  <si>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</si>
  <si>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</si>
  <si>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</si>
  <si>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</si>
  <si>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</si>
  <si>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</si>
  <si>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</si>
  <si>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</si>
  <si>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</si>
  <si>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RTS 20/ I</t>
  </si>
  <si>
    <t>005121 R</t>
  </si>
  <si>
    <t>Zařízení staveniště</t>
  </si>
  <si>
    <t>Soubor</t>
  </si>
  <si>
    <t>VRN</t>
  </si>
  <si>
    <t>POL99_8</t>
  </si>
  <si>
    <t>005122 R</t>
  </si>
  <si>
    <t xml:space="preserve">Provozní vlivy </t>
  </si>
  <si>
    <t>005211080R</t>
  </si>
  <si>
    <t xml:space="preserve">Bezpečnostní a hygienická opatření na staveništi </t>
  </si>
  <si>
    <t>00523  R</t>
  </si>
  <si>
    <t>Zkoušky a revize celého bytu vč. hlavního jističe</t>
  </si>
  <si>
    <t>00144854</t>
  </si>
  <si>
    <t>Vzorkování dlažeb, obkladů, pvc, kuchyň linky</t>
  </si>
  <si>
    <t>0041477</t>
  </si>
  <si>
    <t xml:space="preserve">Průběžný úklid společných prostor </t>
  </si>
  <si>
    <t>004211</t>
  </si>
  <si>
    <t>Mimostaveništní doprava materiálu</t>
  </si>
  <si>
    <t>0051444</t>
  </si>
  <si>
    <t xml:space="preserve">Fotodokumentace </t>
  </si>
  <si>
    <t>END</t>
  </si>
  <si>
    <t>Město Krnov</t>
  </si>
  <si>
    <t>Hlavní náměstí 96/1</t>
  </si>
  <si>
    <t>794 01</t>
  </si>
  <si>
    <t>Krnov</t>
  </si>
  <si>
    <t>CZ00296139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</si>
</sst>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9" xfId="0" applyBorder="1"/>
    <xf numFmtId="49" fontId="0" fillId="0" borderId="12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7" xfId="0" applyNumberFormat="1" applyFont="1" applyFill="1" applyBorder="1" applyAlignment="1">
      <alignment horizontal="left" vertical="center"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" fontId="0" fillId="0" borderId="25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7" xfId="0" applyNumberFormat="1" applyFont="1" applyFill="1" applyBorder="1" applyAlignment="1">
      <alignment vertical="center"/>
    </xf>
    <xf numFmtId="4" fontId="7" fillId="4" borderId="28" xfId="0" applyNumberFormat="1" applyFont="1" applyFill="1" applyBorder="1" applyAlignment="1">
      <alignment vertical="center" wrapText="1"/>
    </xf>
    <xf numFmtId="4" fontId="10" fillId="4" borderId="29" xfId="0" applyNumberFormat="1" applyFont="1" applyFill="1" applyBorder="1" applyAlignment="1">
      <alignment horizontal="center" vertical="center" wrapText="1" shrinkToFit="1"/>
    </xf>
    <xf numFmtId="4" fontId="7" fillId="4" borderId="29" xfId="0" applyNumberFormat="1" applyFont="1" applyFill="1" applyBorder="1" applyAlignment="1">
      <alignment horizontal="center" vertical="center" wrapText="1" shrinkToFit="1"/>
    </xf>
    <xf numFmtId="3" fontId="7" fillId="4" borderId="29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3" fontId="0" fillId="0" borderId="32" xfId="0" applyNumberForma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3" fontId="5" fillId="0" borderId="32" xfId="0" applyNumberFormat="1" applyFont="1" applyBorder="1" applyAlignment="1">
      <alignment vertical="center"/>
    </xf>
    <xf numFmtId="4" fontId="0" fillId="0" borderId="30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3" xfId="0" applyNumberFormat="1" applyFill="1" applyBorder="1" applyAlignment="1">
      <alignment vertical="center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4" borderId="15" xfId="0" applyFill="1" applyBorder="1"/>
    <xf numFmtId="0" fontId="0" fillId="4" borderId="20" xfId="0" applyFill="1" applyBorder="1"/>
    <xf numFmtId="0" fontId="0" fillId="4" borderId="20" xfId="0" applyFill="1" applyBorder="1" applyAlignment="1">
      <alignment horizontal="center"/>
    </xf>
    <xf numFmtId="49" fontId="0" fillId="4" borderId="20" xfId="0" applyNumberFormat="1" applyFill="1" applyBorder="1"/>
    <xf numFmtId="0" fontId="0" fillId="4" borderId="20" xfId="0" applyFill="1" applyBorder="1" applyAlignment="1">
      <alignment wrapText="1"/>
    </xf>
    <xf numFmtId="0" fontId="14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" fontId="14" fillId="0" borderId="0" xfId="0" applyNumberFormat="1" applyFont="1" applyBorder="1" applyAlignment="1">
      <alignment vertical="top" shrinkToFit="1"/>
    </xf>
    <xf numFmtId="164" fontId="15" fillId="0" borderId="0" xfId="0" applyNumberFormat="1" applyFont="1" applyBorder="1" applyAlignment="1">
      <alignment horizontal="center" vertical="top" wrapText="1" shrinkToFit="1"/>
    </xf>
    <xf numFmtId="164" fontId="15" fillId="0" borderId="0" xfId="0" applyNumberFormat="1" applyFont="1" applyBorder="1" applyAlignment="1">
      <alignment vertical="top" wrapText="1" shrinkToFit="1"/>
    </xf>
    <xf numFmtId="164" fontId="16" fillId="0" borderId="0" xfId="0" applyNumberFormat="1" applyFont="1" applyBorder="1" applyAlignment="1">
      <alignment horizontal="center" vertical="top" wrapText="1" shrinkToFit="1"/>
    </xf>
    <xf numFmtId="164" fontId="16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6" xfId="0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0" fontId="5" fillId="3" borderId="17" xfId="0" applyFont="1" applyFill="1" applyBorder="1" applyAlignment="1">
      <alignment horizontal="center" vertical="top" shrinkToFit="1"/>
    </xf>
    <xf numFmtId="164" fontId="5" fillId="3" borderId="17" xfId="0" applyNumberFormat="1" applyFont="1" applyFill="1" applyBorder="1" applyAlignment="1">
      <alignment vertical="top" shrinkToFit="1"/>
    </xf>
    <xf numFmtId="4" fontId="5" fillId="3" borderId="17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4" fillId="0" borderId="38" xfId="0" applyFont="1" applyBorder="1" applyAlignment="1">
      <alignment vertical="top"/>
    </xf>
    <xf numFmtId="49" fontId="14" fillId="0" borderId="39" xfId="0" applyNumberFormat="1" applyFont="1" applyBorder="1" applyAlignment="1">
      <alignment vertical="top"/>
    </xf>
    <xf numFmtId="0" fontId="14" fillId="0" borderId="39" xfId="0" applyFont="1" applyBorder="1" applyAlignment="1">
      <alignment horizontal="center" vertical="top" shrinkToFit="1"/>
    </xf>
    <xf numFmtId="164" fontId="14" fillId="0" borderId="39" xfId="0" applyNumberFormat="1" applyFont="1" applyBorder="1" applyAlignment="1">
      <alignment vertical="top" shrinkToFit="1"/>
    </xf>
    <xf numFmtId="4" fontId="14" fillId="0" borderId="39" xfId="0" applyNumberFormat="1" applyFont="1" applyBorder="1" applyAlignment="1">
      <alignment vertical="top" shrinkToFit="1"/>
    </xf>
    <xf numFmtId="4" fontId="14" fillId="0" borderId="40" xfId="0" applyNumberFormat="1" applyFont="1" applyBorder="1" applyAlignment="1">
      <alignment vertical="top" shrinkToFit="1"/>
    </xf>
    <xf numFmtId="0" fontId="14" fillId="0" borderId="41" xfId="0" applyFont="1" applyBorder="1" applyAlignment="1">
      <alignment vertical="top"/>
    </xf>
    <xf numFmtId="49" fontId="14" fillId="0" borderId="42" xfId="0" applyNumberFormat="1" applyFont="1" applyBorder="1" applyAlignment="1">
      <alignment vertical="top"/>
    </xf>
    <xf numFmtId="0" fontId="14" fillId="0" borderId="42" xfId="0" applyFont="1" applyBorder="1" applyAlignment="1">
      <alignment horizontal="center" vertical="top" shrinkToFit="1"/>
    </xf>
    <xf numFmtId="164" fontId="14" fillId="0" borderId="42" xfId="0" applyNumberFormat="1" applyFont="1" applyBorder="1" applyAlignment="1">
      <alignment vertical="top" shrinkToFit="1"/>
    </xf>
    <xf numFmtId="4" fontId="14" fillId="0" borderId="42" xfId="0" applyNumberFormat="1" applyFont="1" applyBorder="1" applyAlignment="1">
      <alignment vertical="top" shrinkToFit="1"/>
    </xf>
    <xf numFmtId="4" fontId="14" fillId="0" borderId="43" xfId="0" applyNumberFormat="1" applyFont="1" applyBorder="1" applyAlignment="1">
      <alignment vertical="top" shrinkToFit="1"/>
    </xf>
    <xf numFmtId="49" fontId="5" fillId="3" borderId="17" xfId="0" applyNumberFormat="1" applyFont="1" applyFill="1" applyBorder="1" applyAlignment="1">
      <alignment horizontal="left" vertical="top" wrapText="1"/>
    </xf>
    <xf numFmtId="49" fontId="14" fillId="0" borderId="39" xfId="0" applyNumberFormat="1" applyFont="1" applyBorder="1" applyAlignment="1">
      <alignment horizontal="left" vertical="top" wrapText="1"/>
    </xf>
    <xf numFmtId="164" fontId="15" fillId="0" borderId="0" xfId="0" quotePrefix="1" applyNumberFormat="1" applyFont="1" applyBorder="1" applyAlignment="1">
      <alignment horizontal="left" vertical="top" wrapText="1"/>
    </xf>
    <xf numFmtId="49" fontId="14" fillId="0" borderId="42" xfId="0" applyNumberFormat="1" applyFont="1" applyBorder="1" applyAlignment="1">
      <alignment horizontal="left" vertical="top" wrapText="1"/>
    </xf>
    <xf numFmtId="164" fontId="16" fillId="0" borderId="0" xfId="0" applyNumberFormat="1" applyFont="1" applyBorder="1" applyAlignment="1">
      <alignment horizontal="left" vertical="top" wrapText="1"/>
    </xf>
    <xf numFmtId="164" fontId="16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34</v>
      </c>
    </row>
    <row r="2" spans="1:7" ht="57.75" customHeight="1" x14ac:dyDescent="0.25">
      <c r="A2" s="67" t="s">
        <v>35</v>
      </c>
      <c r="B2" s="67"/>
      <c r="C2" s="67"/>
      <c r="D2" s="67"/>
      <c r="E2" s="67"/>
      <c r="F2" s="67"/>
      <c r="G2" s="6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34"/>
  <sheetViews>
    <sheetView showGridLines="0" tabSelected="1" topLeftCell="B1" zoomScaleNormal="100" zoomScaleSheetLayoutView="75" workbookViewId="0">
      <selection activeCell="P5" sqref="P5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47" customWidth="1"/>
    <col min="4" max="4" width="13" style="47" customWidth="1"/>
    <col min="5" max="5" width="9.6640625" style="47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3" t="s">
        <v>32</v>
      </c>
      <c r="B1" s="68" t="s">
        <v>4</v>
      </c>
      <c r="C1" s="69"/>
      <c r="D1" s="69"/>
      <c r="E1" s="69"/>
      <c r="F1" s="69"/>
      <c r="G1" s="69"/>
      <c r="H1" s="69"/>
      <c r="I1" s="69"/>
      <c r="J1" s="70"/>
    </row>
    <row r="2" spans="1:15" ht="36" customHeight="1" x14ac:dyDescent="0.25">
      <c r="A2" s="2"/>
      <c r="B2" s="88" t="s">
        <v>23</v>
      </c>
      <c r="C2" s="89"/>
      <c r="D2" s="90"/>
      <c r="E2" s="91" t="s">
        <v>38</v>
      </c>
      <c r="F2" s="92"/>
      <c r="G2" s="92"/>
      <c r="H2" s="92"/>
      <c r="I2" s="92"/>
      <c r="J2" s="93"/>
      <c r="O2" s="1"/>
    </row>
    <row r="3" spans="1:15" ht="27" customHeight="1" x14ac:dyDescent="0.25">
      <c r="A3" s="2"/>
      <c r="B3" s="94" t="s">
        <v>41</v>
      </c>
      <c r="C3" s="89"/>
      <c r="D3" s="95"/>
      <c r="E3" s="96" t="s">
        <v>40</v>
      </c>
      <c r="F3" s="97"/>
      <c r="G3" s="97"/>
      <c r="H3" s="97"/>
      <c r="I3" s="97"/>
      <c r="J3" s="98"/>
    </row>
    <row r="4" spans="1:15" ht="23.25" customHeight="1" x14ac:dyDescent="0.25">
      <c r="A4" s="87">
        <v>9137</v>
      </c>
      <c r="B4" s="99" t="s">
        <v>42</v>
      </c>
      <c r="C4" s="100"/>
      <c r="D4" s="101"/>
      <c r="E4" s="102" t="s">
        <v>38</v>
      </c>
      <c r="F4" s="103"/>
      <c r="G4" s="103"/>
      <c r="H4" s="103"/>
      <c r="I4" s="103"/>
      <c r="J4" s="104"/>
    </row>
    <row r="5" spans="1:15" ht="24" customHeight="1" x14ac:dyDescent="0.25">
      <c r="A5" s="2"/>
      <c r="B5" s="31" t="s">
        <v>22</v>
      </c>
      <c r="D5" s="203" t="s">
        <v>731</v>
      </c>
      <c r="E5" s="204"/>
      <c r="F5" s="65"/>
      <c r="G5" s="65"/>
      <c r="H5" s="18" t="s">
        <v>36</v>
      </c>
      <c r="I5" s="209">
        <v>296139</v>
      </c>
      <c r="J5" s="8"/>
    </row>
    <row r="6" spans="1:15" ht="15.75" customHeight="1" x14ac:dyDescent="0.25">
      <c r="A6" s="2"/>
      <c r="B6" s="28"/>
      <c r="C6" s="50"/>
      <c r="D6" s="205" t="s">
        <v>732</v>
      </c>
      <c r="E6" s="206"/>
      <c r="F6" s="66"/>
      <c r="G6" s="66"/>
      <c r="H6" s="18" t="s">
        <v>30</v>
      </c>
      <c r="I6" s="209" t="s">
        <v>735</v>
      </c>
      <c r="J6" s="8"/>
    </row>
    <row r="7" spans="1:15" ht="15.75" customHeight="1" x14ac:dyDescent="0.25">
      <c r="A7" s="2"/>
      <c r="B7" s="29"/>
      <c r="C7" s="51"/>
      <c r="D7" s="207" t="s">
        <v>733</v>
      </c>
      <c r="E7" s="208" t="s">
        <v>734</v>
      </c>
      <c r="F7" s="52"/>
      <c r="G7" s="52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46"/>
      <c r="H8" s="18" t="s">
        <v>36</v>
      </c>
      <c r="I8" s="22"/>
      <c r="J8" s="8"/>
    </row>
    <row r="9" spans="1:15" ht="15.75" hidden="1" customHeight="1" x14ac:dyDescent="0.25">
      <c r="A9" s="2"/>
      <c r="B9" s="2"/>
      <c r="D9" s="46"/>
      <c r="H9" s="18" t="s">
        <v>30</v>
      </c>
      <c r="I9" s="22"/>
      <c r="J9" s="8"/>
    </row>
    <row r="10" spans="1:15" ht="15.75" hidden="1" customHeight="1" x14ac:dyDescent="0.25">
      <c r="A10" s="2"/>
      <c r="B10" s="35"/>
      <c r="C10" s="51"/>
      <c r="D10" s="48"/>
      <c r="E10" s="52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97"/>
      <c r="E11" s="197"/>
      <c r="F11" s="197"/>
      <c r="G11" s="197"/>
      <c r="H11" s="18" t="s">
        <v>36</v>
      </c>
      <c r="I11" s="202"/>
      <c r="J11" s="8"/>
    </row>
    <row r="12" spans="1:15" ht="15.75" customHeight="1" x14ac:dyDescent="0.25">
      <c r="A12" s="2"/>
      <c r="B12" s="28"/>
      <c r="C12" s="50"/>
      <c r="D12" s="198"/>
      <c r="E12" s="198"/>
      <c r="F12" s="198"/>
      <c r="G12" s="198"/>
      <c r="H12" s="18" t="s">
        <v>30</v>
      </c>
      <c r="I12" s="202"/>
      <c r="J12" s="8"/>
    </row>
    <row r="13" spans="1:15" ht="15.75" customHeight="1" x14ac:dyDescent="0.25">
      <c r="A13" s="2"/>
      <c r="B13" s="29"/>
      <c r="C13" s="51"/>
      <c r="D13" s="199"/>
      <c r="E13" s="200"/>
      <c r="F13" s="201"/>
      <c r="G13" s="201"/>
      <c r="H13" s="19"/>
      <c r="I13" s="23"/>
      <c r="J13" s="34"/>
    </row>
    <row r="14" spans="1:15" ht="33" customHeight="1" x14ac:dyDescent="0.25">
      <c r="A14" s="2"/>
      <c r="B14" s="42" t="s">
        <v>29</v>
      </c>
      <c r="C14" s="53"/>
      <c r="D14" s="54"/>
      <c r="E14" s="55"/>
      <c r="F14" s="39"/>
      <c r="G14" s="33"/>
      <c r="H14" s="33"/>
      <c r="I14" s="33"/>
      <c r="J14" s="40"/>
    </row>
    <row r="15" spans="1:15" ht="23.25" customHeight="1" x14ac:dyDescent="0.25">
      <c r="A15" s="2"/>
      <c r="B15" s="38" t="s">
        <v>13</v>
      </c>
      <c r="C15" s="53"/>
      <c r="D15" s="54"/>
      <c r="E15" s="56">
        <v>15</v>
      </c>
      <c r="F15" s="39" t="s">
        <v>0</v>
      </c>
      <c r="G15" s="77">
        <f>'SO 01 Pol'!G8+'SO 01 Pol'!G34+'SO 01 Pol'!G39+'SO 01 Pol'!G94+'SO 01 Pol'!G103+'SO 01 Pol'!G106+'SO 01 Pol'!G121+'SO 01 Pol'!G176+'SO 01 Pol'!G178+'SO 01 Pol'!G187+'SO 01 Pol'!G189+'SO 01 Pol'!G197+'SO 01 Pol'!G204+'SO 01 Pol'!G214+'SO 01 Pol'!G245+'SO 01 Pol'!G250+'SO 01 Pol'!G283+'SO 01 Pol'!G288+'SO 01 Pol'!G319+'SO 01 Pol'!G346+'SO 01 Pol'!G381+'SO 01 Pol'!G410+'SO 01 Pol'!G419+'SO 01 Pol'!G474+'SO 01 Pol'!G482+'SO 01 Pol'!G520+'SO 01 Pol'!G524+'SO 01 Pol'!G534</f>
        <v>0</v>
      </c>
      <c r="H15" s="78"/>
      <c r="I15" s="78"/>
      <c r="J15" s="40" t="str">
        <f t="shared" ref="J15:J20" si="0">Mena</f>
        <v>CZK</v>
      </c>
    </row>
    <row r="16" spans="1:15" ht="23.25" customHeight="1" x14ac:dyDescent="0.25">
      <c r="A16" s="2"/>
      <c r="B16" s="38" t="s">
        <v>14</v>
      </c>
      <c r="C16" s="53"/>
      <c r="D16" s="54"/>
      <c r="E16" s="56">
        <f>SazbaDPH1</f>
        <v>15</v>
      </c>
      <c r="F16" s="39" t="s">
        <v>0</v>
      </c>
      <c r="G16" s="75">
        <f>ZakladDPHSni*0.15</f>
        <v>0</v>
      </c>
      <c r="H16" s="76"/>
      <c r="I16" s="76"/>
      <c r="J16" s="40" t="str">
        <f t="shared" si="0"/>
        <v>CZK</v>
      </c>
    </row>
    <row r="17" spans="1:10" ht="23.25" customHeight="1" x14ac:dyDescent="0.25">
      <c r="A17" s="2"/>
      <c r="B17" s="38" t="s">
        <v>15</v>
      </c>
      <c r="C17" s="53"/>
      <c r="D17" s="54"/>
      <c r="E17" s="56">
        <v>21</v>
      </c>
      <c r="F17" s="39" t="s">
        <v>0</v>
      </c>
      <c r="G17" s="77">
        <v>0</v>
      </c>
      <c r="H17" s="78"/>
      <c r="I17" s="78"/>
      <c r="J17" s="40" t="str">
        <f t="shared" si="0"/>
        <v>CZK</v>
      </c>
    </row>
    <row r="18" spans="1:10" ht="23.25" customHeight="1" x14ac:dyDescent="0.25">
      <c r="A18" s="2"/>
      <c r="B18" s="32" t="s">
        <v>16</v>
      </c>
      <c r="C18" s="57"/>
      <c r="D18" s="49"/>
      <c r="E18" s="58">
        <f>SazbaDPH2</f>
        <v>21</v>
      </c>
      <c r="F18" s="30" t="s">
        <v>0</v>
      </c>
      <c r="G18" s="71">
        <v>0</v>
      </c>
      <c r="H18" s="72"/>
      <c r="I18" s="72"/>
      <c r="J18" s="37" t="str">
        <f t="shared" si="0"/>
        <v>CZK</v>
      </c>
    </row>
    <row r="19" spans="1:10" ht="23.25" customHeight="1" thickBot="1" x14ac:dyDescent="0.3">
      <c r="A19" s="2"/>
      <c r="B19" s="31" t="s">
        <v>5</v>
      </c>
      <c r="C19" s="59"/>
      <c r="D19" s="60"/>
      <c r="E19" s="59"/>
      <c r="F19" s="16"/>
      <c r="G19" s="73">
        <v>0</v>
      </c>
      <c r="H19" s="73"/>
      <c r="I19" s="73"/>
      <c r="J19" s="41" t="str">
        <f t="shared" si="0"/>
        <v>CZK</v>
      </c>
    </row>
    <row r="20" spans="1:10" ht="27.75" hidden="1" customHeight="1" thickBot="1" x14ac:dyDescent="0.3">
      <c r="A20" s="2"/>
      <c r="B20" s="134" t="s">
        <v>24</v>
      </c>
      <c r="C20" s="135"/>
      <c r="D20" s="135"/>
      <c r="E20" s="136"/>
      <c r="F20" s="137"/>
      <c r="G20" s="138">
        <v>520030.53</v>
      </c>
      <c r="H20" s="139"/>
      <c r="I20" s="139"/>
      <c r="J20" s="140" t="str">
        <f t="shared" si="0"/>
        <v>CZK</v>
      </c>
    </row>
    <row r="21" spans="1:10" ht="27.75" customHeight="1" thickBot="1" x14ac:dyDescent="0.3">
      <c r="A21" s="2"/>
      <c r="B21" s="134" t="s">
        <v>31</v>
      </c>
      <c r="C21" s="141"/>
      <c r="D21" s="141"/>
      <c r="E21" s="141"/>
      <c r="F21" s="142"/>
      <c r="G21" s="138">
        <f>ZakladDPHSni+DPHSni</f>
        <v>0</v>
      </c>
      <c r="H21" s="138"/>
      <c r="I21" s="138"/>
      <c r="J21" s="143" t="s">
        <v>46</v>
      </c>
    </row>
    <row r="22" spans="1:10" ht="12.75" customHeight="1" x14ac:dyDescent="0.25">
      <c r="A22" s="2"/>
      <c r="B22" s="2"/>
      <c r="J22" s="9"/>
    </row>
    <row r="23" spans="1:10" ht="30" customHeight="1" x14ac:dyDescent="0.25">
      <c r="A23" s="2"/>
      <c r="B23" s="2"/>
      <c r="J23" s="9"/>
    </row>
    <row r="24" spans="1:10" ht="18.75" customHeight="1" x14ac:dyDescent="0.25">
      <c r="A24" s="2"/>
      <c r="B24" s="17"/>
      <c r="C24" s="61" t="s">
        <v>12</v>
      </c>
      <c r="D24" s="62"/>
      <c r="E24" s="62"/>
      <c r="F24" s="15" t="s">
        <v>11</v>
      </c>
      <c r="G24" s="26"/>
      <c r="H24" s="27"/>
      <c r="I24" s="26"/>
      <c r="J24" s="9"/>
    </row>
    <row r="25" spans="1:10" ht="47.25" customHeight="1" x14ac:dyDescent="0.25">
      <c r="A25" s="2"/>
      <c r="B25" s="2"/>
      <c r="J25" s="9"/>
    </row>
    <row r="26" spans="1:10" s="21" customFormat="1" ht="18.75" customHeight="1" x14ac:dyDescent="0.25">
      <c r="A26" s="20"/>
      <c r="B26" s="20"/>
      <c r="C26" s="63"/>
      <c r="D26" s="79"/>
      <c r="E26" s="80"/>
      <c r="G26" s="81"/>
      <c r="H26" s="82"/>
      <c r="I26" s="82"/>
      <c r="J26" s="25"/>
    </row>
    <row r="27" spans="1:10" ht="12.75" customHeight="1" x14ac:dyDescent="0.25">
      <c r="A27" s="2"/>
      <c r="B27" s="2"/>
      <c r="D27" s="74" t="s">
        <v>2</v>
      </c>
      <c r="E27" s="74"/>
      <c r="H27" s="10" t="s">
        <v>3</v>
      </c>
      <c r="J27" s="9"/>
    </row>
    <row r="28" spans="1:10" ht="13.5" customHeight="1" thickBot="1" x14ac:dyDescent="0.3">
      <c r="A28" s="11"/>
      <c r="B28" s="11"/>
      <c r="C28" s="64"/>
      <c r="D28" s="64"/>
      <c r="E28" s="64"/>
      <c r="F28" s="12"/>
      <c r="G28" s="12"/>
      <c r="H28" s="12"/>
      <c r="I28" s="12"/>
      <c r="J28" s="13"/>
    </row>
    <row r="29" spans="1:10" ht="27" hidden="1" customHeight="1" x14ac:dyDescent="0.25">
      <c r="B29" s="106" t="s">
        <v>17</v>
      </c>
      <c r="C29" s="107"/>
      <c r="D29" s="107"/>
      <c r="E29" s="107"/>
      <c r="F29" s="108"/>
      <c r="G29" s="108"/>
      <c r="H29" s="108"/>
      <c r="I29" s="108"/>
      <c r="J29" s="109"/>
    </row>
    <row r="30" spans="1:10" ht="25.5" hidden="1" customHeight="1" x14ac:dyDescent="0.25">
      <c r="A30" s="105" t="s">
        <v>33</v>
      </c>
      <c r="B30" s="110" t="s">
        <v>18</v>
      </c>
      <c r="C30" s="111" t="s">
        <v>6</v>
      </c>
      <c r="D30" s="111"/>
      <c r="E30" s="111"/>
      <c r="F30" s="112" t="str">
        <f>B15</f>
        <v>Základ pro sníženou DPH</v>
      </c>
      <c r="G30" s="112" t="str">
        <f>B17</f>
        <v>Základ pro základní DPH</v>
      </c>
      <c r="H30" s="113" t="s">
        <v>19</v>
      </c>
      <c r="I30" s="113" t="s">
        <v>1</v>
      </c>
      <c r="J30" s="114" t="s">
        <v>0</v>
      </c>
    </row>
    <row r="31" spans="1:10" ht="25.5" hidden="1" customHeight="1" x14ac:dyDescent="0.25">
      <c r="A31" s="105">
        <v>1</v>
      </c>
      <c r="B31" s="115" t="s">
        <v>44</v>
      </c>
      <c r="C31" s="116"/>
      <c r="D31" s="116"/>
      <c r="E31" s="116"/>
      <c r="F31" s="117">
        <v>0</v>
      </c>
      <c r="G31" s="118">
        <v>520030.53</v>
      </c>
      <c r="H31" s="119">
        <v>109206.41</v>
      </c>
      <c r="I31" s="119">
        <v>629236.93999999994</v>
      </c>
      <c r="J31" s="120">
        <f>IF(CenaCelkemVypocet=0,"",I31/CenaCelkemVypocet*100)</f>
        <v>100</v>
      </c>
    </row>
    <row r="32" spans="1:10" ht="25.5" hidden="1" customHeight="1" x14ac:dyDescent="0.25">
      <c r="A32" s="105">
        <v>2</v>
      </c>
      <c r="B32" s="121" t="s">
        <v>39</v>
      </c>
      <c r="C32" s="122" t="s">
        <v>40</v>
      </c>
      <c r="D32" s="122"/>
      <c r="E32" s="122"/>
      <c r="F32" s="123">
        <v>0</v>
      </c>
      <c r="G32" s="124">
        <v>520030.53</v>
      </c>
      <c r="H32" s="124">
        <v>109206.41</v>
      </c>
      <c r="I32" s="124">
        <v>629236.93999999994</v>
      </c>
      <c r="J32" s="125">
        <f>IF(CenaCelkemVypocet=0,"",I32/CenaCelkemVypocet*100)</f>
        <v>100</v>
      </c>
    </row>
    <row r="33" spans="1:10" ht="25.5" hidden="1" customHeight="1" x14ac:dyDescent="0.25">
      <c r="A33" s="105">
        <v>3</v>
      </c>
      <c r="B33" s="126" t="s">
        <v>37</v>
      </c>
      <c r="C33" s="116" t="s">
        <v>38</v>
      </c>
      <c r="D33" s="116"/>
      <c r="E33" s="116"/>
      <c r="F33" s="127">
        <v>0</v>
      </c>
      <c r="G33" s="119">
        <v>520030.53</v>
      </c>
      <c r="H33" s="119">
        <v>109206.41</v>
      </c>
      <c r="I33" s="119">
        <v>629236.93999999994</v>
      </c>
      <c r="J33" s="120">
        <f>IF(CenaCelkemVypocet=0,"",I33/CenaCelkemVypocet*100)</f>
        <v>100</v>
      </c>
    </row>
    <row r="34" spans="1:10" ht="25.5" hidden="1" customHeight="1" x14ac:dyDescent="0.25">
      <c r="A34" s="105"/>
      <c r="B34" s="128" t="s">
        <v>45</v>
      </c>
      <c r="C34" s="129"/>
      <c r="D34" s="129"/>
      <c r="E34" s="130"/>
      <c r="F34" s="131">
        <f>SUMIF(A31:A33,"=1",F31:F33)</f>
        <v>0</v>
      </c>
      <c r="G34" s="132">
        <f>SUMIF(A31:A33,"=1",G31:G33)</f>
        <v>520030.53</v>
      </c>
      <c r="H34" s="132">
        <f>SUMIF(A31:A33,"=1",H31:H33)</f>
        <v>109206.41</v>
      </c>
      <c r="I34" s="132">
        <f>SUMIF(A31:A33,"=1",I31:I33)</f>
        <v>629236.93999999994</v>
      </c>
      <c r="J34" s="133">
        <f>SUMIF(A31:A33,"=1",J31:J33)</f>
        <v>100</v>
      </c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21">
    <mergeCell ref="C31:E31"/>
    <mergeCell ref="C32:E32"/>
    <mergeCell ref="C33:E33"/>
    <mergeCell ref="B34:E34"/>
    <mergeCell ref="D27:E27"/>
    <mergeCell ref="G16:I16"/>
    <mergeCell ref="G15:I15"/>
    <mergeCell ref="G21:I21"/>
    <mergeCell ref="G17:I17"/>
    <mergeCell ref="G20:I20"/>
    <mergeCell ref="D26:E26"/>
    <mergeCell ref="G26:I26"/>
    <mergeCell ref="D12:G12"/>
    <mergeCell ref="E4:J4"/>
    <mergeCell ref="E13:G13"/>
    <mergeCell ref="B1:J1"/>
    <mergeCell ref="G18:I18"/>
    <mergeCell ref="G19:I19"/>
    <mergeCell ref="E2:J2"/>
    <mergeCell ref="E3:J3"/>
    <mergeCell ref="D11:G1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28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83" t="s">
        <v>7</v>
      </c>
      <c r="B1" s="83"/>
      <c r="C1" s="84"/>
      <c r="D1" s="83"/>
      <c r="E1" s="83"/>
      <c r="F1" s="83"/>
      <c r="G1" s="83"/>
    </row>
    <row r="2" spans="1:7" ht="24.9" customHeight="1" x14ac:dyDescent="0.25">
      <c r="A2" s="45" t="s">
        <v>8</v>
      </c>
      <c r="B2" s="44"/>
      <c r="C2" s="85"/>
      <c r="D2" s="85"/>
      <c r="E2" s="85"/>
      <c r="F2" s="85"/>
      <c r="G2" s="86"/>
    </row>
    <row r="3" spans="1:7" ht="24.9" customHeight="1" x14ac:dyDescent="0.25">
      <c r="A3" s="45" t="s">
        <v>9</v>
      </c>
      <c r="B3" s="44"/>
      <c r="C3" s="85"/>
      <c r="D3" s="85"/>
      <c r="E3" s="85"/>
      <c r="F3" s="85"/>
      <c r="G3" s="86"/>
    </row>
    <row r="4" spans="1:7" ht="24.9" customHeight="1" x14ac:dyDescent="0.25">
      <c r="A4" s="45" t="s">
        <v>10</v>
      </c>
      <c r="B4" s="44"/>
      <c r="C4" s="85"/>
      <c r="D4" s="85"/>
      <c r="E4" s="85"/>
      <c r="F4" s="85"/>
      <c r="G4" s="8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8A071-94CE-4D4D-B241-FC535CC0139A}">
  <sheetPr>
    <outlinePr summaryBelow="0"/>
  </sheetPr>
  <dimension ref="A1:BH5000"/>
  <sheetViews>
    <sheetView workbookViewId="0">
      <pane ySplit="7" topLeftCell="A8" activePane="bottomLeft" state="frozen"/>
      <selection pane="bottomLeft" activeCell="Z11" sqref="Z11"/>
    </sheetView>
  </sheetViews>
  <sheetFormatPr defaultRowHeight="13.2" outlineLevelRow="1" x14ac:dyDescent="0.25"/>
  <cols>
    <col min="1" max="1" width="3.44140625" customWidth="1"/>
    <col min="2" max="2" width="12.6640625" style="144" customWidth="1"/>
    <col min="3" max="3" width="38.33203125" style="144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45" t="s">
        <v>7</v>
      </c>
      <c r="B1" s="145"/>
      <c r="C1" s="145"/>
      <c r="D1" s="145"/>
      <c r="E1" s="145"/>
      <c r="F1" s="145"/>
      <c r="G1" s="145"/>
      <c r="AG1" t="s">
        <v>102</v>
      </c>
    </row>
    <row r="2" spans="1:60" ht="25.05" customHeight="1" x14ac:dyDescent="0.25">
      <c r="A2" s="146" t="s">
        <v>8</v>
      </c>
      <c r="B2" s="44" t="s">
        <v>43</v>
      </c>
      <c r="C2" s="149" t="s">
        <v>38</v>
      </c>
      <c r="D2" s="147"/>
      <c r="E2" s="147"/>
      <c r="F2" s="147"/>
      <c r="G2" s="148"/>
      <c r="AG2" t="s">
        <v>103</v>
      </c>
    </row>
    <row r="3" spans="1:60" ht="25.05" customHeight="1" x14ac:dyDescent="0.25">
      <c r="A3" s="146" t="s">
        <v>9</v>
      </c>
      <c r="B3" s="44" t="s">
        <v>39</v>
      </c>
      <c r="C3" s="149" t="s">
        <v>40</v>
      </c>
      <c r="D3" s="147"/>
      <c r="E3" s="147"/>
      <c r="F3" s="147"/>
      <c r="G3" s="148"/>
      <c r="AC3" s="144" t="s">
        <v>103</v>
      </c>
      <c r="AG3" t="s">
        <v>104</v>
      </c>
    </row>
    <row r="4" spans="1:60" ht="25.05" customHeight="1" x14ac:dyDescent="0.25">
      <c r="A4" s="150" t="s">
        <v>10</v>
      </c>
      <c r="B4" s="151" t="s">
        <v>37</v>
      </c>
      <c r="C4" s="152" t="s">
        <v>38</v>
      </c>
      <c r="D4" s="153"/>
      <c r="E4" s="153"/>
      <c r="F4" s="153"/>
      <c r="G4" s="154"/>
      <c r="AG4" t="s">
        <v>105</v>
      </c>
    </row>
    <row r="5" spans="1:60" x14ac:dyDescent="0.25">
      <c r="D5" s="10"/>
    </row>
    <row r="6" spans="1:60" ht="39.6" x14ac:dyDescent="0.25">
      <c r="A6" s="156" t="s">
        <v>106</v>
      </c>
      <c r="B6" s="158" t="s">
        <v>107</v>
      </c>
      <c r="C6" s="158" t="s">
        <v>108</v>
      </c>
      <c r="D6" s="157" t="s">
        <v>109</v>
      </c>
      <c r="E6" s="156" t="s">
        <v>110</v>
      </c>
      <c r="F6" s="155" t="s">
        <v>111</v>
      </c>
      <c r="G6" s="156" t="s">
        <v>26</v>
      </c>
      <c r="H6" s="159" t="s">
        <v>27</v>
      </c>
      <c r="I6" s="159" t="s">
        <v>112</v>
      </c>
      <c r="J6" s="159" t="s">
        <v>28</v>
      </c>
      <c r="K6" s="159" t="s">
        <v>113</v>
      </c>
      <c r="L6" s="159" t="s">
        <v>114</v>
      </c>
      <c r="M6" s="159" t="s">
        <v>115</v>
      </c>
      <c r="N6" s="159" t="s">
        <v>116</v>
      </c>
      <c r="O6" s="159" t="s">
        <v>117</v>
      </c>
      <c r="P6" s="159" t="s">
        <v>118</v>
      </c>
      <c r="Q6" s="159" t="s">
        <v>119</v>
      </c>
      <c r="R6" s="159" t="s">
        <v>120</v>
      </c>
      <c r="S6" s="159" t="s">
        <v>121</v>
      </c>
      <c r="T6" s="159" t="s">
        <v>122</v>
      </c>
      <c r="U6" s="159" t="s">
        <v>123</v>
      </c>
      <c r="V6" s="159" t="s">
        <v>124</v>
      </c>
      <c r="W6" s="159" t="s">
        <v>125</v>
      </c>
      <c r="X6" s="159" t="s">
        <v>126</v>
      </c>
    </row>
    <row r="7" spans="1:60" hidden="1" x14ac:dyDescent="0.25">
      <c r="A7" s="3"/>
      <c r="B7" s="4"/>
      <c r="C7" s="4"/>
      <c r="D7" s="6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</row>
    <row r="8" spans="1:60" x14ac:dyDescent="0.25">
      <c r="A8" s="171" t="s">
        <v>127</v>
      </c>
      <c r="B8" s="172" t="s">
        <v>47</v>
      </c>
      <c r="C8" s="189" t="s">
        <v>48</v>
      </c>
      <c r="D8" s="173"/>
      <c r="E8" s="174"/>
      <c r="F8" s="175"/>
      <c r="G8" s="176">
        <f>SUMIF(AG9:AG33,"&lt;&gt;NOR",G9:G33)</f>
        <v>0</v>
      </c>
      <c r="H8" s="170"/>
      <c r="I8" s="170">
        <f>SUM(I9:I33)</f>
        <v>10467.810000000001</v>
      </c>
      <c r="J8" s="170"/>
      <c r="K8" s="170">
        <f>SUM(K9:K33)</f>
        <v>13049.59</v>
      </c>
      <c r="L8" s="170"/>
      <c r="M8" s="170">
        <f>SUM(M9:M33)</f>
        <v>0</v>
      </c>
      <c r="N8" s="170"/>
      <c r="O8" s="170">
        <f>SUM(O9:O33)</f>
        <v>1.32</v>
      </c>
      <c r="P8" s="170"/>
      <c r="Q8" s="170">
        <f>SUM(Q9:Q33)</f>
        <v>0</v>
      </c>
      <c r="R8" s="170"/>
      <c r="S8" s="170"/>
      <c r="T8" s="170"/>
      <c r="U8" s="170"/>
      <c r="V8" s="170">
        <f>SUM(V9:V33)</f>
        <v>23.409999999999997</v>
      </c>
      <c r="W8" s="170"/>
      <c r="X8" s="170"/>
      <c r="AG8" t="s">
        <v>128</v>
      </c>
    </row>
    <row r="9" spans="1:60" outlineLevel="1" x14ac:dyDescent="0.25">
      <c r="A9" s="177">
        <v>1</v>
      </c>
      <c r="B9" s="178" t="s">
        <v>129</v>
      </c>
      <c r="C9" s="190" t="s">
        <v>130</v>
      </c>
      <c r="D9" s="179" t="s">
        <v>131</v>
      </c>
      <c r="E9" s="180">
        <v>6.7299999999999999E-3</v>
      </c>
      <c r="F9" s="181"/>
      <c r="G9" s="182">
        <f>ROUND(E9*F9,2)</f>
        <v>0</v>
      </c>
      <c r="H9" s="165">
        <v>42724.55</v>
      </c>
      <c r="I9" s="165">
        <f>ROUND(E9*H9,2)</f>
        <v>287.54000000000002</v>
      </c>
      <c r="J9" s="165">
        <v>9555.4500000000007</v>
      </c>
      <c r="K9" s="165">
        <f>ROUND(E9*J9,2)</f>
        <v>64.31</v>
      </c>
      <c r="L9" s="165">
        <v>21</v>
      </c>
      <c r="M9" s="165">
        <f>G9*(1+L9/100)</f>
        <v>0</v>
      </c>
      <c r="N9" s="165">
        <v>1.0900000000000001</v>
      </c>
      <c r="O9" s="165">
        <f>ROUND(E9*N9,2)</f>
        <v>0.01</v>
      </c>
      <c r="P9" s="165">
        <v>0</v>
      </c>
      <c r="Q9" s="165">
        <f>ROUND(E9*P9,2)</f>
        <v>0</v>
      </c>
      <c r="R9" s="165"/>
      <c r="S9" s="165" t="s">
        <v>132</v>
      </c>
      <c r="T9" s="165" t="s">
        <v>132</v>
      </c>
      <c r="U9" s="165">
        <v>20.6</v>
      </c>
      <c r="V9" s="165">
        <f>ROUND(E9*U9,2)</f>
        <v>0.14000000000000001</v>
      </c>
      <c r="W9" s="165"/>
      <c r="X9" s="165" t="s">
        <v>133</v>
      </c>
      <c r="Y9" s="160"/>
      <c r="Z9" s="160"/>
      <c r="AA9" s="160"/>
      <c r="AB9" s="160"/>
      <c r="AC9" s="160"/>
      <c r="AD9" s="160"/>
      <c r="AE9" s="160"/>
      <c r="AF9" s="160"/>
      <c r="AG9" s="160" t="s">
        <v>134</v>
      </c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outlineLevel="1" x14ac:dyDescent="0.25">
      <c r="A10" s="163"/>
      <c r="B10" s="164"/>
      <c r="C10" s="191" t="s">
        <v>135</v>
      </c>
      <c r="D10" s="166"/>
      <c r="E10" s="167">
        <v>6.7299999999999999E-3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0"/>
      <c r="Z10" s="160"/>
      <c r="AA10" s="160"/>
      <c r="AB10" s="160"/>
      <c r="AC10" s="160"/>
      <c r="AD10" s="160"/>
      <c r="AE10" s="160"/>
      <c r="AF10" s="160"/>
      <c r="AG10" s="160" t="s">
        <v>136</v>
      </c>
      <c r="AH10" s="160">
        <v>0</v>
      </c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outlineLevel="1" x14ac:dyDescent="0.25">
      <c r="A11" s="177">
        <v>2</v>
      </c>
      <c r="B11" s="178" t="s">
        <v>137</v>
      </c>
      <c r="C11" s="190" t="s">
        <v>138</v>
      </c>
      <c r="D11" s="179" t="s">
        <v>139</v>
      </c>
      <c r="E11" s="180">
        <v>0.12</v>
      </c>
      <c r="F11" s="181"/>
      <c r="G11" s="182">
        <f>ROUND(E11*F11,2)</f>
        <v>0</v>
      </c>
      <c r="H11" s="165">
        <v>4853.74</v>
      </c>
      <c r="I11" s="165">
        <f>ROUND(E11*H11,2)</f>
        <v>582.45000000000005</v>
      </c>
      <c r="J11" s="165">
        <v>1431.26</v>
      </c>
      <c r="K11" s="165">
        <f>ROUND(E11*J11,2)</f>
        <v>171.75</v>
      </c>
      <c r="L11" s="165">
        <v>21</v>
      </c>
      <c r="M11" s="165">
        <f>G11*(1+L11/100)</f>
        <v>0</v>
      </c>
      <c r="N11" s="165">
        <v>0.76182000000000005</v>
      </c>
      <c r="O11" s="165">
        <f>ROUND(E11*N11,2)</f>
        <v>0.09</v>
      </c>
      <c r="P11" s="165">
        <v>0</v>
      </c>
      <c r="Q11" s="165">
        <f>ROUND(E11*P11,2)</f>
        <v>0</v>
      </c>
      <c r="R11" s="165"/>
      <c r="S11" s="165" t="s">
        <v>132</v>
      </c>
      <c r="T11" s="165" t="s">
        <v>132</v>
      </c>
      <c r="U11" s="165">
        <v>3.08188</v>
      </c>
      <c r="V11" s="165">
        <f>ROUND(E11*U11,2)</f>
        <v>0.37</v>
      </c>
      <c r="W11" s="165"/>
      <c r="X11" s="165" t="s">
        <v>133</v>
      </c>
      <c r="Y11" s="160"/>
      <c r="Z11" s="160"/>
      <c r="AA11" s="160"/>
      <c r="AB11" s="160"/>
      <c r="AC11" s="160"/>
      <c r="AD11" s="160"/>
      <c r="AE11" s="160"/>
      <c r="AF11" s="160"/>
      <c r="AG11" s="160" t="s">
        <v>134</v>
      </c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outlineLevel="1" x14ac:dyDescent="0.25">
      <c r="A12" s="163"/>
      <c r="B12" s="164"/>
      <c r="C12" s="191" t="s">
        <v>140</v>
      </c>
      <c r="D12" s="166"/>
      <c r="E12" s="167">
        <v>0.12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0"/>
      <c r="Z12" s="160"/>
      <c r="AA12" s="160"/>
      <c r="AB12" s="160"/>
      <c r="AC12" s="160"/>
      <c r="AD12" s="160"/>
      <c r="AE12" s="160"/>
      <c r="AF12" s="160"/>
      <c r="AG12" s="160" t="s">
        <v>136</v>
      </c>
      <c r="AH12" s="160">
        <v>0</v>
      </c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</row>
    <row r="13" spans="1:60" outlineLevel="1" x14ac:dyDescent="0.25">
      <c r="A13" s="183">
        <v>3</v>
      </c>
      <c r="B13" s="184" t="s">
        <v>141</v>
      </c>
      <c r="C13" s="192" t="s">
        <v>142</v>
      </c>
      <c r="D13" s="185" t="s">
        <v>143</v>
      </c>
      <c r="E13" s="186">
        <v>1</v>
      </c>
      <c r="F13" s="187"/>
      <c r="G13" s="188">
        <f>ROUND(E13*F13,2)</f>
        <v>0</v>
      </c>
      <c r="H13" s="165">
        <v>7.79</v>
      </c>
      <c r="I13" s="165">
        <f>ROUND(E13*H13,2)</f>
        <v>7.79</v>
      </c>
      <c r="J13" s="165">
        <v>473.71</v>
      </c>
      <c r="K13" s="165">
        <f>ROUND(E13*J13,2)</f>
        <v>473.71</v>
      </c>
      <c r="L13" s="165">
        <v>21</v>
      </c>
      <c r="M13" s="165">
        <f>G13*(1+L13/100)</f>
        <v>0</v>
      </c>
      <c r="N13" s="165">
        <v>1.6000000000000001E-4</v>
      </c>
      <c r="O13" s="165">
        <f>ROUND(E13*N13,2)</f>
        <v>0</v>
      </c>
      <c r="P13" s="165">
        <v>0</v>
      </c>
      <c r="Q13" s="165">
        <f>ROUND(E13*P13,2)</f>
        <v>0</v>
      </c>
      <c r="R13" s="165"/>
      <c r="S13" s="165" t="s">
        <v>132</v>
      </c>
      <c r="T13" s="165" t="s">
        <v>132</v>
      </c>
      <c r="U13" s="165">
        <v>0.94</v>
      </c>
      <c r="V13" s="165">
        <f>ROUND(E13*U13,2)</f>
        <v>0.94</v>
      </c>
      <c r="W13" s="165"/>
      <c r="X13" s="165" t="s">
        <v>133</v>
      </c>
      <c r="Y13" s="160"/>
      <c r="Z13" s="160"/>
      <c r="AA13" s="160"/>
      <c r="AB13" s="160"/>
      <c r="AC13" s="160"/>
      <c r="AD13" s="160"/>
      <c r="AE13" s="160"/>
      <c r="AF13" s="160"/>
      <c r="AG13" s="160" t="s">
        <v>134</v>
      </c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0" outlineLevel="1" x14ac:dyDescent="0.25">
      <c r="A14" s="183">
        <v>4</v>
      </c>
      <c r="B14" s="184" t="s">
        <v>144</v>
      </c>
      <c r="C14" s="192" t="s">
        <v>145</v>
      </c>
      <c r="D14" s="185" t="s">
        <v>143</v>
      </c>
      <c r="E14" s="186">
        <v>1</v>
      </c>
      <c r="F14" s="187"/>
      <c r="G14" s="188">
        <f>ROUND(E14*F14,2)</f>
        <v>0</v>
      </c>
      <c r="H14" s="165">
        <v>11.69</v>
      </c>
      <c r="I14" s="165">
        <f>ROUND(E14*H14,2)</f>
        <v>11.69</v>
      </c>
      <c r="J14" s="165">
        <v>524.30999999999995</v>
      </c>
      <c r="K14" s="165">
        <f>ROUND(E14*J14,2)</f>
        <v>524.30999999999995</v>
      </c>
      <c r="L14" s="165">
        <v>21</v>
      </c>
      <c r="M14" s="165">
        <f>G14*(1+L14/100)</f>
        <v>0</v>
      </c>
      <c r="N14" s="165">
        <v>2.4000000000000001E-4</v>
      </c>
      <c r="O14" s="165">
        <f>ROUND(E14*N14,2)</f>
        <v>0</v>
      </c>
      <c r="P14" s="165">
        <v>0</v>
      </c>
      <c r="Q14" s="165">
        <f>ROUND(E14*P14,2)</f>
        <v>0</v>
      </c>
      <c r="R14" s="165"/>
      <c r="S14" s="165" t="s">
        <v>132</v>
      </c>
      <c r="T14" s="165" t="s">
        <v>132</v>
      </c>
      <c r="U14" s="165">
        <v>1.04</v>
      </c>
      <c r="V14" s="165">
        <f>ROUND(E14*U14,2)</f>
        <v>1.04</v>
      </c>
      <c r="W14" s="165"/>
      <c r="X14" s="165" t="s">
        <v>133</v>
      </c>
      <c r="Y14" s="160"/>
      <c r="Z14" s="160"/>
      <c r="AA14" s="160"/>
      <c r="AB14" s="160"/>
      <c r="AC14" s="160"/>
      <c r="AD14" s="160"/>
      <c r="AE14" s="160"/>
      <c r="AF14" s="160"/>
      <c r="AG14" s="160" t="s">
        <v>134</v>
      </c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</row>
    <row r="15" spans="1:60" ht="20.399999999999999" outlineLevel="1" x14ac:dyDescent="0.25">
      <c r="A15" s="177">
        <v>5</v>
      </c>
      <c r="B15" s="178" t="s">
        <v>146</v>
      </c>
      <c r="C15" s="190" t="s">
        <v>147</v>
      </c>
      <c r="D15" s="179" t="s">
        <v>148</v>
      </c>
      <c r="E15" s="180">
        <v>12.69</v>
      </c>
      <c r="F15" s="181"/>
      <c r="G15" s="182">
        <f>ROUND(E15*F15,2)</f>
        <v>0</v>
      </c>
      <c r="H15" s="165">
        <v>490.43</v>
      </c>
      <c r="I15" s="165">
        <f>ROUND(E15*H15,2)</f>
        <v>6223.56</v>
      </c>
      <c r="J15" s="165">
        <v>243.57</v>
      </c>
      <c r="K15" s="165">
        <f>ROUND(E15*J15,2)</f>
        <v>3090.9</v>
      </c>
      <c r="L15" s="165">
        <v>21</v>
      </c>
      <c r="M15" s="165">
        <f>G15*(1+L15/100)</f>
        <v>0</v>
      </c>
      <c r="N15" s="165">
        <v>7.4709999999999999E-2</v>
      </c>
      <c r="O15" s="165">
        <f>ROUND(E15*N15,2)</f>
        <v>0.95</v>
      </c>
      <c r="P15" s="165">
        <v>0</v>
      </c>
      <c r="Q15" s="165">
        <f>ROUND(E15*P15,2)</f>
        <v>0</v>
      </c>
      <c r="R15" s="165"/>
      <c r="S15" s="165" t="s">
        <v>132</v>
      </c>
      <c r="T15" s="165" t="s">
        <v>149</v>
      </c>
      <c r="U15" s="165">
        <v>0.52915000000000001</v>
      </c>
      <c r="V15" s="165">
        <f>ROUND(E15*U15,2)</f>
        <v>6.71</v>
      </c>
      <c r="W15" s="165"/>
      <c r="X15" s="165" t="s">
        <v>133</v>
      </c>
      <c r="Y15" s="160"/>
      <c r="Z15" s="160"/>
      <c r="AA15" s="160"/>
      <c r="AB15" s="160"/>
      <c r="AC15" s="160"/>
      <c r="AD15" s="160"/>
      <c r="AE15" s="160"/>
      <c r="AF15" s="160"/>
      <c r="AG15" s="160" t="s">
        <v>134</v>
      </c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</row>
    <row r="16" spans="1:60" outlineLevel="1" x14ac:dyDescent="0.25">
      <c r="A16" s="163"/>
      <c r="B16" s="164"/>
      <c r="C16" s="191" t="s">
        <v>150</v>
      </c>
      <c r="D16" s="166"/>
      <c r="E16" s="167">
        <v>12.69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0"/>
      <c r="Z16" s="160"/>
      <c r="AA16" s="160"/>
      <c r="AB16" s="160"/>
      <c r="AC16" s="160"/>
      <c r="AD16" s="160"/>
      <c r="AE16" s="160"/>
      <c r="AF16" s="160"/>
      <c r="AG16" s="160" t="s">
        <v>136</v>
      </c>
      <c r="AH16" s="160">
        <v>0</v>
      </c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</row>
    <row r="17" spans="1:60" outlineLevel="1" x14ac:dyDescent="0.25">
      <c r="A17" s="177">
        <v>6</v>
      </c>
      <c r="B17" s="178" t="s">
        <v>151</v>
      </c>
      <c r="C17" s="190" t="s">
        <v>152</v>
      </c>
      <c r="D17" s="179" t="s">
        <v>153</v>
      </c>
      <c r="E17" s="180">
        <v>16.8</v>
      </c>
      <c r="F17" s="181"/>
      <c r="G17" s="182">
        <f>ROUND(E17*F17,2)</f>
        <v>0</v>
      </c>
      <c r="H17" s="165">
        <v>24.99</v>
      </c>
      <c r="I17" s="165">
        <f>ROUND(E17*H17,2)</f>
        <v>419.83</v>
      </c>
      <c r="J17" s="165">
        <v>108.51</v>
      </c>
      <c r="K17" s="165">
        <f>ROUND(E17*J17,2)</f>
        <v>1822.97</v>
      </c>
      <c r="L17" s="165">
        <v>21</v>
      </c>
      <c r="M17" s="165">
        <f>G17*(1+L17/100)</f>
        <v>0</v>
      </c>
      <c r="N17" s="165">
        <v>1.0200000000000001E-3</v>
      </c>
      <c r="O17" s="165">
        <f>ROUND(E17*N17,2)</f>
        <v>0.02</v>
      </c>
      <c r="P17" s="165">
        <v>0</v>
      </c>
      <c r="Q17" s="165">
        <f>ROUND(E17*P17,2)</f>
        <v>0</v>
      </c>
      <c r="R17" s="165"/>
      <c r="S17" s="165" t="s">
        <v>132</v>
      </c>
      <c r="T17" s="165" t="s">
        <v>132</v>
      </c>
      <c r="U17" s="165">
        <v>0.223</v>
      </c>
      <c r="V17" s="165">
        <f>ROUND(E17*U17,2)</f>
        <v>3.75</v>
      </c>
      <c r="W17" s="165"/>
      <c r="X17" s="165" t="s">
        <v>133</v>
      </c>
      <c r="Y17" s="160"/>
      <c r="Z17" s="160"/>
      <c r="AA17" s="160"/>
      <c r="AB17" s="160"/>
      <c r="AC17" s="160"/>
      <c r="AD17" s="160"/>
      <c r="AE17" s="160"/>
      <c r="AF17" s="160"/>
      <c r="AG17" s="160" t="s">
        <v>134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1:60" outlineLevel="1" x14ac:dyDescent="0.25">
      <c r="A18" s="163"/>
      <c r="B18" s="164"/>
      <c r="C18" s="191" t="s">
        <v>154</v>
      </c>
      <c r="D18" s="166"/>
      <c r="E18" s="167">
        <v>10.8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0"/>
      <c r="Z18" s="160"/>
      <c r="AA18" s="160"/>
      <c r="AB18" s="160"/>
      <c r="AC18" s="160"/>
      <c r="AD18" s="160"/>
      <c r="AE18" s="160"/>
      <c r="AF18" s="160"/>
      <c r="AG18" s="160" t="s">
        <v>136</v>
      </c>
      <c r="AH18" s="160">
        <v>0</v>
      </c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</row>
    <row r="19" spans="1:60" outlineLevel="1" x14ac:dyDescent="0.25">
      <c r="A19" s="163"/>
      <c r="B19" s="164"/>
      <c r="C19" s="191" t="s">
        <v>155</v>
      </c>
      <c r="D19" s="166"/>
      <c r="E19" s="167">
        <v>4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0"/>
      <c r="Z19" s="160"/>
      <c r="AA19" s="160"/>
      <c r="AB19" s="160"/>
      <c r="AC19" s="160"/>
      <c r="AD19" s="160"/>
      <c r="AE19" s="160"/>
      <c r="AF19" s="160"/>
      <c r="AG19" s="160" t="s">
        <v>136</v>
      </c>
      <c r="AH19" s="160">
        <v>0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</row>
    <row r="20" spans="1:60" outlineLevel="1" x14ac:dyDescent="0.25">
      <c r="A20" s="163"/>
      <c r="B20" s="164"/>
      <c r="C20" s="191" t="s">
        <v>156</v>
      </c>
      <c r="D20" s="166"/>
      <c r="E20" s="167">
        <v>2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0"/>
      <c r="Z20" s="160"/>
      <c r="AA20" s="160"/>
      <c r="AB20" s="160"/>
      <c r="AC20" s="160"/>
      <c r="AD20" s="160"/>
      <c r="AE20" s="160"/>
      <c r="AF20" s="160"/>
      <c r="AG20" s="160" t="s">
        <v>136</v>
      </c>
      <c r="AH20" s="160">
        <v>0</v>
      </c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</row>
    <row r="21" spans="1:60" outlineLevel="1" x14ac:dyDescent="0.25">
      <c r="A21" s="177">
        <v>7</v>
      </c>
      <c r="B21" s="178" t="s">
        <v>157</v>
      </c>
      <c r="C21" s="190" t="s">
        <v>158</v>
      </c>
      <c r="D21" s="179" t="s">
        <v>148</v>
      </c>
      <c r="E21" s="180">
        <v>2.1</v>
      </c>
      <c r="F21" s="181"/>
      <c r="G21" s="182">
        <f>ROUND(E21*F21,2)</f>
        <v>0</v>
      </c>
      <c r="H21" s="165">
        <v>473.03</v>
      </c>
      <c r="I21" s="165">
        <f>ROUND(E21*H21,2)</f>
        <v>993.36</v>
      </c>
      <c r="J21" s="165">
        <v>371.97</v>
      </c>
      <c r="K21" s="165">
        <f>ROUND(E21*J21,2)</f>
        <v>781.14</v>
      </c>
      <c r="L21" s="165">
        <v>21</v>
      </c>
      <c r="M21" s="165">
        <f>G21*(1+L21/100)</f>
        <v>0</v>
      </c>
      <c r="N21" s="165">
        <v>7.392E-2</v>
      </c>
      <c r="O21" s="165">
        <f>ROUND(E21*N21,2)</f>
        <v>0.16</v>
      </c>
      <c r="P21" s="165">
        <v>0</v>
      </c>
      <c r="Q21" s="165">
        <f>ROUND(E21*P21,2)</f>
        <v>0</v>
      </c>
      <c r="R21" s="165"/>
      <c r="S21" s="165" t="s">
        <v>132</v>
      </c>
      <c r="T21" s="165" t="s">
        <v>132</v>
      </c>
      <c r="U21" s="165">
        <v>0.77700000000000002</v>
      </c>
      <c r="V21" s="165">
        <f>ROUND(E21*U21,2)</f>
        <v>1.63</v>
      </c>
      <c r="W21" s="165"/>
      <c r="X21" s="165" t="s">
        <v>133</v>
      </c>
      <c r="Y21" s="160"/>
      <c r="Z21" s="160"/>
      <c r="AA21" s="160"/>
      <c r="AB21" s="160"/>
      <c r="AC21" s="160"/>
      <c r="AD21" s="160"/>
      <c r="AE21" s="160"/>
      <c r="AF21" s="160"/>
      <c r="AG21" s="160" t="s">
        <v>134</v>
      </c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</row>
    <row r="22" spans="1:60" outlineLevel="1" x14ac:dyDescent="0.25">
      <c r="A22" s="163"/>
      <c r="B22" s="164"/>
      <c r="C22" s="191" t="s">
        <v>159</v>
      </c>
      <c r="D22" s="166"/>
      <c r="E22" s="167">
        <v>2.1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0"/>
      <c r="Z22" s="160"/>
      <c r="AA22" s="160"/>
      <c r="AB22" s="160"/>
      <c r="AC22" s="160"/>
      <c r="AD22" s="160"/>
      <c r="AE22" s="160"/>
      <c r="AF22" s="160"/>
      <c r="AG22" s="160" t="s">
        <v>136</v>
      </c>
      <c r="AH22" s="160">
        <v>0</v>
      </c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</row>
    <row r="23" spans="1:60" outlineLevel="1" x14ac:dyDescent="0.25">
      <c r="A23" s="177">
        <v>8</v>
      </c>
      <c r="B23" s="178" t="s">
        <v>160</v>
      </c>
      <c r="C23" s="190" t="s">
        <v>161</v>
      </c>
      <c r="D23" s="179" t="s">
        <v>148</v>
      </c>
      <c r="E23" s="180">
        <v>0.4</v>
      </c>
      <c r="F23" s="181"/>
      <c r="G23" s="182">
        <f>ROUND(E23*F23,2)</f>
        <v>0</v>
      </c>
      <c r="H23" s="165">
        <v>550.6</v>
      </c>
      <c r="I23" s="165">
        <f>ROUND(E23*H23,2)</f>
        <v>220.24</v>
      </c>
      <c r="J23" s="165">
        <v>311.39999999999998</v>
      </c>
      <c r="K23" s="165">
        <f>ROUND(E23*J23,2)</f>
        <v>124.56</v>
      </c>
      <c r="L23" s="165">
        <v>21</v>
      </c>
      <c r="M23" s="165">
        <f>G23*(1+L23/100)</f>
        <v>0</v>
      </c>
      <c r="N23" s="165">
        <v>0.12182999999999999</v>
      </c>
      <c r="O23" s="165">
        <f>ROUND(E23*N23,2)</f>
        <v>0.05</v>
      </c>
      <c r="P23" s="165">
        <v>0</v>
      </c>
      <c r="Q23" s="165">
        <f>ROUND(E23*P23,2)</f>
        <v>0</v>
      </c>
      <c r="R23" s="165"/>
      <c r="S23" s="165" t="s">
        <v>132</v>
      </c>
      <c r="T23" s="165" t="s">
        <v>132</v>
      </c>
      <c r="U23" s="165">
        <v>0.67400000000000004</v>
      </c>
      <c r="V23" s="165">
        <f>ROUND(E23*U23,2)</f>
        <v>0.27</v>
      </c>
      <c r="W23" s="165"/>
      <c r="X23" s="165" t="s">
        <v>133</v>
      </c>
      <c r="Y23" s="160"/>
      <c r="Z23" s="160"/>
      <c r="AA23" s="160"/>
      <c r="AB23" s="160"/>
      <c r="AC23" s="160"/>
      <c r="AD23" s="160"/>
      <c r="AE23" s="160"/>
      <c r="AF23" s="160"/>
      <c r="AG23" s="160" t="s">
        <v>134</v>
      </c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</row>
    <row r="24" spans="1:60" outlineLevel="1" x14ac:dyDescent="0.25">
      <c r="A24" s="163"/>
      <c r="B24" s="164"/>
      <c r="C24" s="191" t="s">
        <v>162</v>
      </c>
      <c r="D24" s="166"/>
      <c r="E24" s="167">
        <v>0.4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0"/>
      <c r="Z24" s="160"/>
      <c r="AA24" s="160"/>
      <c r="AB24" s="160"/>
      <c r="AC24" s="160"/>
      <c r="AD24" s="160"/>
      <c r="AE24" s="160"/>
      <c r="AF24" s="160"/>
      <c r="AG24" s="160" t="s">
        <v>136</v>
      </c>
      <c r="AH24" s="160">
        <v>0</v>
      </c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</row>
    <row r="25" spans="1:60" outlineLevel="1" x14ac:dyDescent="0.25">
      <c r="A25" s="177">
        <v>9</v>
      </c>
      <c r="B25" s="178" t="s">
        <v>163</v>
      </c>
      <c r="C25" s="190" t="s">
        <v>164</v>
      </c>
      <c r="D25" s="179" t="s">
        <v>148</v>
      </c>
      <c r="E25" s="180">
        <v>14.75</v>
      </c>
      <c r="F25" s="181"/>
      <c r="G25" s="182">
        <f>ROUND(E25*F25,2)</f>
        <v>0</v>
      </c>
      <c r="H25" s="165">
        <v>0</v>
      </c>
      <c r="I25" s="165">
        <f>ROUND(E25*H25,2)</f>
        <v>0</v>
      </c>
      <c r="J25" s="165">
        <v>292.5</v>
      </c>
      <c r="K25" s="165">
        <f>ROUND(E25*J25,2)</f>
        <v>4314.38</v>
      </c>
      <c r="L25" s="165">
        <v>21</v>
      </c>
      <c r="M25" s="165">
        <f>G25*(1+L25/100)</f>
        <v>0</v>
      </c>
      <c r="N25" s="165">
        <v>0</v>
      </c>
      <c r="O25" s="165">
        <f>ROUND(E25*N25,2)</f>
        <v>0</v>
      </c>
      <c r="P25" s="165">
        <v>0</v>
      </c>
      <c r="Q25" s="165">
        <f>ROUND(E25*P25,2)</f>
        <v>0</v>
      </c>
      <c r="R25" s="165"/>
      <c r="S25" s="165" t="s">
        <v>132</v>
      </c>
      <c r="T25" s="165" t="s">
        <v>132</v>
      </c>
      <c r="U25" s="165">
        <v>0.57999999999999996</v>
      </c>
      <c r="V25" s="165">
        <f>ROUND(E25*U25,2)</f>
        <v>8.56</v>
      </c>
      <c r="W25" s="165"/>
      <c r="X25" s="165" t="s">
        <v>133</v>
      </c>
      <c r="Y25" s="160"/>
      <c r="Z25" s="160"/>
      <c r="AA25" s="160"/>
      <c r="AB25" s="160"/>
      <c r="AC25" s="160"/>
      <c r="AD25" s="160"/>
      <c r="AE25" s="160"/>
      <c r="AF25" s="160"/>
      <c r="AG25" s="160" t="s">
        <v>134</v>
      </c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</row>
    <row r="26" spans="1:60" outlineLevel="1" x14ac:dyDescent="0.25">
      <c r="A26" s="163"/>
      <c r="B26" s="164"/>
      <c r="C26" s="191" t="s">
        <v>165</v>
      </c>
      <c r="D26" s="166"/>
      <c r="E26" s="167">
        <v>11.39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0"/>
      <c r="Z26" s="160"/>
      <c r="AA26" s="160"/>
      <c r="AB26" s="160"/>
      <c r="AC26" s="160"/>
      <c r="AD26" s="160"/>
      <c r="AE26" s="160"/>
      <c r="AF26" s="160"/>
      <c r="AG26" s="160" t="s">
        <v>136</v>
      </c>
      <c r="AH26" s="160">
        <v>0</v>
      </c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</row>
    <row r="27" spans="1:60" outlineLevel="1" x14ac:dyDescent="0.25">
      <c r="A27" s="163"/>
      <c r="B27" s="164"/>
      <c r="C27" s="191" t="s">
        <v>166</v>
      </c>
      <c r="D27" s="166"/>
      <c r="E27" s="167">
        <v>3.36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0"/>
      <c r="Z27" s="160"/>
      <c r="AA27" s="160"/>
      <c r="AB27" s="160"/>
      <c r="AC27" s="160"/>
      <c r="AD27" s="160"/>
      <c r="AE27" s="160"/>
      <c r="AF27" s="160"/>
      <c r="AG27" s="160" t="s">
        <v>136</v>
      </c>
      <c r="AH27" s="160">
        <v>0</v>
      </c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</row>
    <row r="28" spans="1:60" outlineLevel="1" x14ac:dyDescent="0.25">
      <c r="A28" s="183">
        <v>10</v>
      </c>
      <c r="B28" s="184" t="s">
        <v>37</v>
      </c>
      <c r="C28" s="192" t="s">
        <v>167</v>
      </c>
      <c r="D28" s="185" t="s">
        <v>168</v>
      </c>
      <c r="E28" s="186">
        <v>1</v>
      </c>
      <c r="F28" s="187"/>
      <c r="G28" s="188">
        <f>ROUND(E28*F28,2)</f>
        <v>0</v>
      </c>
      <c r="H28" s="165">
        <v>1346</v>
      </c>
      <c r="I28" s="165">
        <f>ROUND(E28*H28,2)</f>
        <v>1346</v>
      </c>
      <c r="J28" s="165">
        <v>0</v>
      </c>
      <c r="K28" s="165">
        <f>ROUND(E28*J28,2)</f>
        <v>0</v>
      </c>
      <c r="L28" s="165">
        <v>21</v>
      </c>
      <c r="M28" s="165">
        <f>G28*(1+L28/100)</f>
        <v>0</v>
      </c>
      <c r="N28" s="165">
        <v>0</v>
      </c>
      <c r="O28" s="165">
        <f>ROUND(E28*N28,2)</f>
        <v>0</v>
      </c>
      <c r="P28" s="165">
        <v>0</v>
      </c>
      <c r="Q28" s="165">
        <f>ROUND(E28*P28,2)</f>
        <v>0</v>
      </c>
      <c r="R28" s="165"/>
      <c r="S28" s="165" t="s">
        <v>169</v>
      </c>
      <c r="T28" s="165" t="s">
        <v>170</v>
      </c>
      <c r="U28" s="165">
        <v>0</v>
      </c>
      <c r="V28" s="165">
        <f>ROUND(E28*U28,2)</f>
        <v>0</v>
      </c>
      <c r="W28" s="165"/>
      <c r="X28" s="165" t="s">
        <v>171</v>
      </c>
      <c r="Y28" s="160"/>
      <c r="Z28" s="160"/>
      <c r="AA28" s="160"/>
      <c r="AB28" s="160"/>
      <c r="AC28" s="160"/>
      <c r="AD28" s="160"/>
      <c r="AE28" s="160"/>
      <c r="AF28" s="160"/>
      <c r="AG28" s="160" t="s">
        <v>172</v>
      </c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</row>
    <row r="29" spans="1:60" outlineLevel="1" x14ac:dyDescent="0.25">
      <c r="A29" s="177">
        <v>11</v>
      </c>
      <c r="B29" s="178" t="s">
        <v>173</v>
      </c>
      <c r="C29" s="190" t="s">
        <v>174</v>
      </c>
      <c r="D29" s="179" t="s">
        <v>131</v>
      </c>
      <c r="E29" s="180">
        <v>6.7299999999999999E-3</v>
      </c>
      <c r="F29" s="181"/>
      <c r="G29" s="182">
        <f>ROUND(E29*F29,2)</f>
        <v>0</v>
      </c>
      <c r="H29" s="165">
        <v>40320</v>
      </c>
      <c r="I29" s="165">
        <f>ROUND(E29*H29,2)</f>
        <v>271.35000000000002</v>
      </c>
      <c r="J29" s="165">
        <v>0</v>
      </c>
      <c r="K29" s="165">
        <f>ROUND(E29*J29,2)</f>
        <v>0</v>
      </c>
      <c r="L29" s="165">
        <v>21</v>
      </c>
      <c r="M29" s="165">
        <f>G29*(1+L29/100)</f>
        <v>0</v>
      </c>
      <c r="N29" s="165">
        <v>1</v>
      </c>
      <c r="O29" s="165">
        <f>ROUND(E29*N29,2)</f>
        <v>0.01</v>
      </c>
      <c r="P29" s="165">
        <v>0</v>
      </c>
      <c r="Q29" s="165">
        <f>ROUND(E29*P29,2)</f>
        <v>0</v>
      </c>
      <c r="R29" s="165" t="s">
        <v>175</v>
      </c>
      <c r="S29" s="165" t="s">
        <v>132</v>
      </c>
      <c r="T29" s="165" t="s">
        <v>132</v>
      </c>
      <c r="U29" s="165">
        <v>0</v>
      </c>
      <c r="V29" s="165">
        <f>ROUND(E29*U29,2)</f>
        <v>0</v>
      </c>
      <c r="W29" s="165"/>
      <c r="X29" s="165" t="s">
        <v>171</v>
      </c>
      <c r="Y29" s="160"/>
      <c r="Z29" s="160"/>
      <c r="AA29" s="160"/>
      <c r="AB29" s="160"/>
      <c r="AC29" s="160"/>
      <c r="AD29" s="160"/>
      <c r="AE29" s="160"/>
      <c r="AF29" s="160"/>
      <c r="AG29" s="160" t="s">
        <v>172</v>
      </c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</row>
    <row r="30" spans="1:60" outlineLevel="1" x14ac:dyDescent="0.25">
      <c r="A30" s="163"/>
      <c r="B30" s="164"/>
      <c r="C30" s="191" t="s">
        <v>135</v>
      </c>
      <c r="D30" s="166"/>
      <c r="E30" s="167">
        <v>6.7299999999999999E-3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0"/>
      <c r="Z30" s="160"/>
      <c r="AA30" s="160"/>
      <c r="AB30" s="160"/>
      <c r="AC30" s="160"/>
      <c r="AD30" s="160"/>
      <c r="AE30" s="160"/>
      <c r="AF30" s="160"/>
      <c r="AG30" s="160" t="s">
        <v>136</v>
      </c>
      <c r="AH30" s="160">
        <v>0</v>
      </c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</row>
    <row r="31" spans="1:60" outlineLevel="1" x14ac:dyDescent="0.25">
      <c r="A31" s="183">
        <v>12</v>
      </c>
      <c r="B31" s="184" t="s">
        <v>176</v>
      </c>
      <c r="C31" s="192" t="s">
        <v>177</v>
      </c>
      <c r="D31" s="185" t="s">
        <v>143</v>
      </c>
      <c r="E31" s="186">
        <v>1</v>
      </c>
      <c r="F31" s="187"/>
      <c r="G31" s="188">
        <f>ROUND(E31*F31,2)</f>
        <v>0</v>
      </c>
      <c r="H31" s="165">
        <v>104</v>
      </c>
      <c r="I31" s="165">
        <f>ROUND(E31*H31,2)</f>
        <v>104</v>
      </c>
      <c r="J31" s="165">
        <v>0</v>
      </c>
      <c r="K31" s="165">
        <f>ROUND(E31*J31,2)</f>
        <v>0</v>
      </c>
      <c r="L31" s="165">
        <v>21</v>
      </c>
      <c r="M31" s="165">
        <f>G31*(1+L31/100)</f>
        <v>0</v>
      </c>
      <c r="N31" s="165">
        <v>5.9999999999999995E-4</v>
      </c>
      <c r="O31" s="165">
        <f>ROUND(E31*N31,2)</f>
        <v>0</v>
      </c>
      <c r="P31" s="165">
        <v>0</v>
      </c>
      <c r="Q31" s="165">
        <f>ROUND(E31*P31,2)</f>
        <v>0</v>
      </c>
      <c r="R31" s="165" t="s">
        <v>175</v>
      </c>
      <c r="S31" s="165" t="s">
        <v>132</v>
      </c>
      <c r="T31" s="165" t="s">
        <v>132</v>
      </c>
      <c r="U31" s="165">
        <v>0</v>
      </c>
      <c r="V31" s="165">
        <f>ROUND(E31*U31,2)</f>
        <v>0</v>
      </c>
      <c r="W31" s="165"/>
      <c r="X31" s="165" t="s">
        <v>171</v>
      </c>
      <c r="Y31" s="160"/>
      <c r="Z31" s="160"/>
      <c r="AA31" s="160"/>
      <c r="AB31" s="160"/>
      <c r="AC31" s="160"/>
      <c r="AD31" s="160"/>
      <c r="AE31" s="160"/>
      <c r="AF31" s="160"/>
      <c r="AG31" s="160" t="s">
        <v>172</v>
      </c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</row>
    <row r="32" spans="1:60" ht="20.399999999999999" outlineLevel="1" x14ac:dyDescent="0.25">
      <c r="A32" s="177">
        <v>13</v>
      </c>
      <c r="B32" s="178" t="s">
        <v>178</v>
      </c>
      <c r="C32" s="190" t="s">
        <v>179</v>
      </c>
      <c r="D32" s="179" t="s">
        <v>148</v>
      </c>
      <c r="E32" s="180">
        <v>2.4300000000000002</v>
      </c>
      <c r="F32" s="181"/>
      <c r="G32" s="182">
        <f>ROUND(E32*F32,2)</f>
        <v>0</v>
      </c>
      <c r="H32" s="165">
        <v>0</v>
      </c>
      <c r="I32" s="165">
        <f>ROUND(E32*H32,2)</f>
        <v>0</v>
      </c>
      <c r="J32" s="165">
        <v>692</v>
      </c>
      <c r="K32" s="165">
        <f>ROUND(E32*J32,2)</f>
        <v>1681.56</v>
      </c>
      <c r="L32" s="165">
        <v>21</v>
      </c>
      <c r="M32" s="165">
        <f>G32*(1+L32/100)</f>
        <v>0</v>
      </c>
      <c r="N32" s="165">
        <v>1.1469999999999999E-2</v>
      </c>
      <c r="O32" s="165">
        <f>ROUND(E32*N32,2)</f>
        <v>0.03</v>
      </c>
      <c r="P32" s="165">
        <v>0</v>
      </c>
      <c r="Q32" s="165">
        <f>ROUND(E32*P32,2)</f>
        <v>0</v>
      </c>
      <c r="R32" s="165"/>
      <c r="S32" s="165" t="s">
        <v>132</v>
      </c>
      <c r="T32" s="165" t="s">
        <v>132</v>
      </c>
      <c r="U32" s="165">
        <v>0</v>
      </c>
      <c r="V32" s="165">
        <f>ROUND(E32*U32,2)</f>
        <v>0</v>
      </c>
      <c r="W32" s="165"/>
      <c r="X32" s="165" t="s">
        <v>180</v>
      </c>
      <c r="Y32" s="160"/>
      <c r="Z32" s="160"/>
      <c r="AA32" s="160"/>
      <c r="AB32" s="160"/>
      <c r="AC32" s="160"/>
      <c r="AD32" s="160"/>
      <c r="AE32" s="160"/>
      <c r="AF32" s="160"/>
      <c r="AG32" s="160" t="s">
        <v>181</v>
      </c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</row>
    <row r="33" spans="1:60" outlineLevel="1" x14ac:dyDescent="0.25">
      <c r="A33" s="163"/>
      <c r="B33" s="164"/>
      <c r="C33" s="191" t="s">
        <v>182</v>
      </c>
      <c r="D33" s="166"/>
      <c r="E33" s="167">
        <v>2.4300000000000002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0"/>
      <c r="Z33" s="160"/>
      <c r="AA33" s="160"/>
      <c r="AB33" s="160"/>
      <c r="AC33" s="160"/>
      <c r="AD33" s="160"/>
      <c r="AE33" s="160"/>
      <c r="AF33" s="160"/>
      <c r="AG33" s="160" t="s">
        <v>136</v>
      </c>
      <c r="AH33" s="160">
        <v>0</v>
      </c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</row>
    <row r="34" spans="1:60" x14ac:dyDescent="0.25">
      <c r="A34" s="171" t="s">
        <v>127</v>
      </c>
      <c r="B34" s="172" t="s">
        <v>49</v>
      </c>
      <c r="C34" s="189" t="s">
        <v>50</v>
      </c>
      <c r="D34" s="173"/>
      <c r="E34" s="174"/>
      <c r="F34" s="175"/>
      <c r="G34" s="176">
        <f>SUMIF(AG35:AG38,"&lt;&gt;NOR",G35:G38)</f>
        <v>0</v>
      </c>
      <c r="H34" s="170"/>
      <c r="I34" s="170">
        <f>SUM(I35:I38)</f>
        <v>4387.7999999999993</v>
      </c>
      <c r="J34" s="170"/>
      <c r="K34" s="170">
        <f>SUM(K35:K38)</f>
        <v>7657.3099999999995</v>
      </c>
      <c r="L34" s="170"/>
      <c r="M34" s="170">
        <f>SUM(M35:M38)</f>
        <v>0</v>
      </c>
      <c r="N34" s="170"/>
      <c r="O34" s="170">
        <f>SUM(O35:O38)</f>
        <v>0.18000000000000002</v>
      </c>
      <c r="P34" s="170"/>
      <c r="Q34" s="170">
        <f>SUM(Q35:Q38)</f>
        <v>0</v>
      </c>
      <c r="R34" s="170"/>
      <c r="S34" s="170"/>
      <c r="T34" s="170"/>
      <c r="U34" s="170"/>
      <c r="V34" s="170">
        <f>SUM(V35:V38)</f>
        <v>14.01</v>
      </c>
      <c r="W34" s="170"/>
      <c r="X34" s="170"/>
      <c r="AG34" t="s">
        <v>128</v>
      </c>
    </row>
    <row r="35" spans="1:60" outlineLevel="1" x14ac:dyDescent="0.25">
      <c r="A35" s="177">
        <v>14</v>
      </c>
      <c r="B35" s="178" t="s">
        <v>183</v>
      </c>
      <c r="C35" s="190" t="s">
        <v>184</v>
      </c>
      <c r="D35" s="179" t="s">
        <v>148</v>
      </c>
      <c r="E35" s="180">
        <v>11.39</v>
      </c>
      <c r="F35" s="181"/>
      <c r="G35" s="182">
        <f>ROUND(E35*F35,2)</f>
        <v>0</v>
      </c>
      <c r="H35" s="165">
        <v>285.86</v>
      </c>
      <c r="I35" s="165">
        <f>ROUND(E35*H35,2)</f>
        <v>3255.95</v>
      </c>
      <c r="J35" s="165">
        <v>519.14</v>
      </c>
      <c r="K35" s="165">
        <f>ROUND(E35*J35,2)</f>
        <v>5913</v>
      </c>
      <c r="L35" s="165">
        <v>21</v>
      </c>
      <c r="M35" s="165">
        <f>G35*(1+L35/100)</f>
        <v>0</v>
      </c>
      <c r="N35" s="165">
        <v>1.1900000000000001E-2</v>
      </c>
      <c r="O35" s="165">
        <f>ROUND(E35*N35,2)</f>
        <v>0.14000000000000001</v>
      </c>
      <c r="P35" s="165">
        <v>0</v>
      </c>
      <c r="Q35" s="165">
        <f>ROUND(E35*P35,2)</f>
        <v>0</v>
      </c>
      <c r="R35" s="165"/>
      <c r="S35" s="165" t="s">
        <v>132</v>
      </c>
      <c r="T35" s="165" t="s">
        <v>132</v>
      </c>
      <c r="U35" s="165">
        <v>0.95</v>
      </c>
      <c r="V35" s="165">
        <f>ROUND(E35*U35,2)</f>
        <v>10.82</v>
      </c>
      <c r="W35" s="165"/>
      <c r="X35" s="165" t="s">
        <v>133</v>
      </c>
      <c r="Y35" s="160"/>
      <c r="Z35" s="160"/>
      <c r="AA35" s="160"/>
      <c r="AB35" s="160"/>
      <c r="AC35" s="160"/>
      <c r="AD35" s="160"/>
      <c r="AE35" s="160"/>
      <c r="AF35" s="160"/>
      <c r="AG35" s="160" t="s">
        <v>134</v>
      </c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</row>
    <row r="36" spans="1:60" outlineLevel="1" x14ac:dyDescent="0.25">
      <c r="A36" s="163"/>
      <c r="B36" s="164"/>
      <c r="C36" s="191" t="s">
        <v>165</v>
      </c>
      <c r="D36" s="166"/>
      <c r="E36" s="167">
        <v>11.39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0"/>
      <c r="Z36" s="160"/>
      <c r="AA36" s="160"/>
      <c r="AB36" s="160"/>
      <c r="AC36" s="160"/>
      <c r="AD36" s="160"/>
      <c r="AE36" s="160"/>
      <c r="AF36" s="160"/>
      <c r="AG36" s="160" t="s">
        <v>136</v>
      </c>
      <c r="AH36" s="160">
        <v>0</v>
      </c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</row>
    <row r="37" spans="1:60" outlineLevel="1" x14ac:dyDescent="0.25">
      <c r="A37" s="177">
        <v>15</v>
      </c>
      <c r="B37" s="178" t="s">
        <v>185</v>
      </c>
      <c r="C37" s="190" t="s">
        <v>186</v>
      </c>
      <c r="D37" s="179" t="s">
        <v>148</v>
      </c>
      <c r="E37" s="180">
        <v>3.36</v>
      </c>
      <c r="F37" s="181"/>
      <c r="G37" s="182">
        <f>ROUND(E37*F37,2)</f>
        <v>0</v>
      </c>
      <c r="H37" s="165">
        <v>336.86</v>
      </c>
      <c r="I37" s="165">
        <f>ROUND(E37*H37,2)</f>
        <v>1131.8499999999999</v>
      </c>
      <c r="J37" s="165">
        <v>519.14</v>
      </c>
      <c r="K37" s="165">
        <f>ROUND(E37*J37,2)</f>
        <v>1744.31</v>
      </c>
      <c r="L37" s="165">
        <v>21</v>
      </c>
      <c r="M37" s="165">
        <f>G37*(1+L37/100)</f>
        <v>0</v>
      </c>
      <c r="N37" s="165">
        <v>1.201E-2</v>
      </c>
      <c r="O37" s="165">
        <f>ROUND(E37*N37,2)</f>
        <v>0.04</v>
      </c>
      <c r="P37" s="165">
        <v>0</v>
      </c>
      <c r="Q37" s="165">
        <f>ROUND(E37*P37,2)</f>
        <v>0</v>
      </c>
      <c r="R37" s="165"/>
      <c r="S37" s="165" t="s">
        <v>132</v>
      </c>
      <c r="T37" s="165" t="s">
        <v>132</v>
      </c>
      <c r="U37" s="165">
        <v>0.95</v>
      </c>
      <c r="V37" s="165">
        <f>ROUND(E37*U37,2)</f>
        <v>3.19</v>
      </c>
      <c r="W37" s="165"/>
      <c r="X37" s="165" t="s">
        <v>133</v>
      </c>
      <c r="Y37" s="160"/>
      <c r="Z37" s="160"/>
      <c r="AA37" s="160"/>
      <c r="AB37" s="160"/>
      <c r="AC37" s="160"/>
      <c r="AD37" s="160"/>
      <c r="AE37" s="160"/>
      <c r="AF37" s="160"/>
      <c r="AG37" s="160" t="s">
        <v>134</v>
      </c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</row>
    <row r="38" spans="1:60" outlineLevel="1" x14ac:dyDescent="0.25">
      <c r="A38" s="163"/>
      <c r="B38" s="164"/>
      <c r="C38" s="191" t="s">
        <v>187</v>
      </c>
      <c r="D38" s="166"/>
      <c r="E38" s="167">
        <v>3.36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0"/>
      <c r="Z38" s="160"/>
      <c r="AA38" s="160"/>
      <c r="AB38" s="160"/>
      <c r="AC38" s="160"/>
      <c r="AD38" s="160"/>
      <c r="AE38" s="160"/>
      <c r="AF38" s="160"/>
      <c r="AG38" s="160" t="s">
        <v>136</v>
      </c>
      <c r="AH38" s="160">
        <v>0</v>
      </c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</row>
    <row r="39" spans="1:60" x14ac:dyDescent="0.25">
      <c r="A39" s="171" t="s">
        <v>127</v>
      </c>
      <c r="B39" s="172" t="s">
        <v>51</v>
      </c>
      <c r="C39" s="189" t="s">
        <v>52</v>
      </c>
      <c r="D39" s="173"/>
      <c r="E39" s="174"/>
      <c r="F39" s="175"/>
      <c r="G39" s="176">
        <f>SUMIF(AG40:AG93,"&lt;&gt;NOR",G40:G93)</f>
        <v>0</v>
      </c>
      <c r="H39" s="170"/>
      <c r="I39" s="170">
        <f>SUM(I40:I93)</f>
        <v>4942.95</v>
      </c>
      <c r="J39" s="170"/>
      <c r="K39" s="170">
        <f>SUM(K40:K93)</f>
        <v>37174.239999999998</v>
      </c>
      <c r="L39" s="170"/>
      <c r="M39" s="170">
        <f>SUM(M40:M93)</f>
        <v>0</v>
      </c>
      <c r="N39" s="170"/>
      <c r="O39" s="170">
        <f>SUM(O40:O93)</f>
        <v>2.11</v>
      </c>
      <c r="P39" s="170"/>
      <c r="Q39" s="170">
        <f>SUM(Q40:Q93)</f>
        <v>0</v>
      </c>
      <c r="R39" s="170"/>
      <c r="S39" s="170"/>
      <c r="T39" s="170"/>
      <c r="U39" s="170"/>
      <c r="V39" s="170">
        <f>SUM(V40:V93)</f>
        <v>72.330000000000013</v>
      </c>
      <c r="W39" s="170"/>
      <c r="X39" s="170"/>
      <c r="AG39" t="s">
        <v>128</v>
      </c>
    </row>
    <row r="40" spans="1:60" outlineLevel="1" x14ac:dyDescent="0.25">
      <c r="A40" s="177">
        <v>16</v>
      </c>
      <c r="B40" s="178" t="s">
        <v>188</v>
      </c>
      <c r="C40" s="190" t="s">
        <v>189</v>
      </c>
      <c r="D40" s="179" t="s">
        <v>148</v>
      </c>
      <c r="E40" s="180">
        <v>14.27</v>
      </c>
      <c r="F40" s="181"/>
      <c r="G40" s="182">
        <f>ROUND(E40*F40,2)</f>
        <v>0</v>
      </c>
      <c r="H40" s="165">
        <v>28.71</v>
      </c>
      <c r="I40" s="165">
        <f>ROUND(E40*H40,2)</f>
        <v>409.69</v>
      </c>
      <c r="J40" s="165">
        <v>119.79</v>
      </c>
      <c r="K40" s="165">
        <f>ROUND(E40*J40,2)</f>
        <v>1709.4</v>
      </c>
      <c r="L40" s="165">
        <v>21</v>
      </c>
      <c r="M40" s="165">
        <f>G40*(1+L40/100)</f>
        <v>0</v>
      </c>
      <c r="N40" s="165">
        <v>4.8999999999999998E-3</v>
      </c>
      <c r="O40" s="165">
        <f>ROUND(E40*N40,2)</f>
        <v>7.0000000000000007E-2</v>
      </c>
      <c r="P40" s="165">
        <v>0</v>
      </c>
      <c r="Q40" s="165">
        <f>ROUND(E40*P40,2)</f>
        <v>0</v>
      </c>
      <c r="R40" s="165"/>
      <c r="S40" s="165" t="s">
        <v>132</v>
      </c>
      <c r="T40" s="165" t="s">
        <v>132</v>
      </c>
      <c r="U40" s="165">
        <v>0.25</v>
      </c>
      <c r="V40" s="165">
        <f>ROUND(E40*U40,2)</f>
        <v>3.57</v>
      </c>
      <c r="W40" s="165"/>
      <c r="X40" s="165" t="s">
        <v>133</v>
      </c>
      <c r="Y40" s="160"/>
      <c r="Z40" s="160"/>
      <c r="AA40" s="160"/>
      <c r="AB40" s="160"/>
      <c r="AC40" s="160"/>
      <c r="AD40" s="160"/>
      <c r="AE40" s="160"/>
      <c r="AF40" s="160"/>
      <c r="AG40" s="160" t="s">
        <v>134</v>
      </c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</row>
    <row r="41" spans="1:60" outlineLevel="1" x14ac:dyDescent="0.25">
      <c r="A41" s="163"/>
      <c r="B41" s="164"/>
      <c r="C41" s="191" t="s">
        <v>190</v>
      </c>
      <c r="D41" s="166"/>
      <c r="E41" s="167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0"/>
      <c r="Z41" s="160"/>
      <c r="AA41" s="160"/>
      <c r="AB41" s="160"/>
      <c r="AC41" s="160"/>
      <c r="AD41" s="160"/>
      <c r="AE41" s="160"/>
      <c r="AF41" s="160"/>
      <c r="AG41" s="160" t="s">
        <v>136</v>
      </c>
      <c r="AH41" s="160">
        <v>0</v>
      </c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</row>
    <row r="42" spans="1:60" outlineLevel="1" x14ac:dyDescent="0.25">
      <c r="A42" s="163"/>
      <c r="B42" s="164"/>
      <c r="C42" s="191" t="s">
        <v>191</v>
      </c>
      <c r="D42" s="166"/>
      <c r="E42" s="167">
        <v>8.91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0"/>
      <c r="Z42" s="160"/>
      <c r="AA42" s="160"/>
      <c r="AB42" s="160"/>
      <c r="AC42" s="160"/>
      <c r="AD42" s="160"/>
      <c r="AE42" s="160"/>
      <c r="AF42" s="160"/>
      <c r="AG42" s="160" t="s">
        <v>136</v>
      </c>
      <c r="AH42" s="160">
        <v>0</v>
      </c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</row>
    <row r="43" spans="1:60" outlineLevel="1" x14ac:dyDescent="0.25">
      <c r="A43" s="163"/>
      <c r="B43" s="164"/>
      <c r="C43" s="191" t="s">
        <v>192</v>
      </c>
      <c r="D43" s="166"/>
      <c r="E43" s="167">
        <v>2.7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0"/>
      <c r="Z43" s="160"/>
      <c r="AA43" s="160"/>
      <c r="AB43" s="160"/>
      <c r="AC43" s="160"/>
      <c r="AD43" s="160"/>
      <c r="AE43" s="160"/>
      <c r="AF43" s="160"/>
      <c r="AG43" s="160" t="s">
        <v>136</v>
      </c>
      <c r="AH43" s="160">
        <v>0</v>
      </c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</row>
    <row r="44" spans="1:60" outlineLevel="1" x14ac:dyDescent="0.25">
      <c r="A44" s="163"/>
      <c r="B44" s="164"/>
      <c r="C44" s="191" t="s">
        <v>193</v>
      </c>
      <c r="D44" s="166"/>
      <c r="E44" s="167">
        <v>2.66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0"/>
      <c r="Z44" s="160"/>
      <c r="AA44" s="160"/>
      <c r="AB44" s="160"/>
      <c r="AC44" s="160"/>
      <c r="AD44" s="160"/>
      <c r="AE44" s="160"/>
      <c r="AF44" s="160"/>
      <c r="AG44" s="160" t="s">
        <v>136</v>
      </c>
      <c r="AH44" s="160">
        <v>0</v>
      </c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</row>
    <row r="45" spans="1:60" outlineLevel="1" x14ac:dyDescent="0.25">
      <c r="A45" s="177">
        <v>17</v>
      </c>
      <c r="B45" s="178" t="s">
        <v>194</v>
      </c>
      <c r="C45" s="190" t="s">
        <v>195</v>
      </c>
      <c r="D45" s="179" t="s">
        <v>148</v>
      </c>
      <c r="E45" s="180">
        <v>14.8</v>
      </c>
      <c r="F45" s="181"/>
      <c r="G45" s="182">
        <f>ROUND(E45*F45,2)</f>
        <v>0</v>
      </c>
      <c r="H45" s="165">
        <v>13.56</v>
      </c>
      <c r="I45" s="165">
        <f>ROUND(E45*H45,2)</f>
        <v>200.69</v>
      </c>
      <c r="J45" s="165">
        <v>33.04</v>
      </c>
      <c r="K45" s="165">
        <f>ROUND(E45*J45,2)</f>
        <v>488.99</v>
      </c>
      <c r="L45" s="165">
        <v>21</v>
      </c>
      <c r="M45" s="165">
        <f>G45*(1+L45/100)</f>
        <v>0</v>
      </c>
      <c r="N45" s="165">
        <v>4.0000000000000003E-5</v>
      </c>
      <c r="O45" s="165">
        <f>ROUND(E45*N45,2)</f>
        <v>0</v>
      </c>
      <c r="P45" s="165">
        <v>0</v>
      </c>
      <c r="Q45" s="165">
        <f>ROUND(E45*P45,2)</f>
        <v>0</v>
      </c>
      <c r="R45" s="165"/>
      <c r="S45" s="165" t="s">
        <v>132</v>
      </c>
      <c r="T45" s="165" t="s">
        <v>149</v>
      </c>
      <c r="U45" s="165">
        <v>7.8E-2</v>
      </c>
      <c r="V45" s="165">
        <f>ROUND(E45*U45,2)</f>
        <v>1.1499999999999999</v>
      </c>
      <c r="W45" s="165"/>
      <c r="X45" s="165" t="s">
        <v>133</v>
      </c>
      <c r="Y45" s="160"/>
      <c r="Z45" s="160"/>
      <c r="AA45" s="160"/>
      <c r="AB45" s="160"/>
      <c r="AC45" s="160"/>
      <c r="AD45" s="160"/>
      <c r="AE45" s="160"/>
      <c r="AF45" s="160"/>
      <c r="AG45" s="160" t="s">
        <v>134</v>
      </c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</row>
    <row r="46" spans="1:60" outlineLevel="1" x14ac:dyDescent="0.25">
      <c r="A46" s="163"/>
      <c r="B46" s="164"/>
      <c r="C46" s="191" t="s">
        <v>196</v>
      </c>
      <c r="D46" s="166"/>
      <c r="E46" s="167">
        <v>7.2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0"/>
      <c r="Z46" s="160"/>
      <c r="AA46" s="160"/>
      <c r="AB46" s="160"/>
      <c r="AC46" s="160"/>
      <c r="AD46" s="160"/>
      <c r="AE46" s="160"/>
      <c r="AF46" s="160"/>
      <c r="AG46" s="160" t="s">
        <v>136</v>
      </c>
      <c r="AH46" s="160">
        <v>0</v>
      </c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</row>
    <row r="47" spans="1:60" outlineLevel="1" x14ac:dyDescent="0.25">
      <c r="A47" s="163"/>
      <c r="B47" s="164"/>
      <c r="C47" s="191" t="s">
        <v>197</v>
      </c>
      <c r="D47" s="166"/>
      <c r="E47" s="167">
        <v>3.52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0"/>
      <c r="Z47" s="160"/>
      <c r="AA47" s="160"/>
      <c r="AB47" s="160"/>
      <c r="AC47" s="160"/>
      <c r="AD47" s="160"/>
      <c r="AE47" s="160"/>
      <c r="AF47" s="160"/>
      <c r="AG47" s="160" t="s">
        <v>136</v>
      </c>
      <c r="AH47" s="160">
        <v>0</v>
      </c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</row>
    <row r="48" spans="1:60" outlineLevel="1" x14ac:dyDescent="0.25">
      <c r="A48" s="163"/>
      <c r="B48" s="164"/>
      <c r="C48" s="191" t="s">
        <v>198</v>
      </c>
      <c r="D48" s="166"/>
      <c r="E48" s="167">
        <v>4.08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0"/>
      <c r="Z48" s="160"/>
      <c r="AA48" s="160"/>
      <c r="AB48" s="160"/>
      <c r="AC48" s="160"/>
      <c r="AD48" s="160"/>
      <c r="AE48" s="160"/>
      <c r="AF48" s="160"/>
      <c r="AG48" s="160" t="s">
        <v>136</v>
      </c>
      <c r="AH48" s="160">
        <v>0</v>
      </c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</row>
    <row r="49" spans="1:60" ht="20.399999999999999" outlineLevel="1" x14ac:dyDescent="0.25">
      <c r="A49" s="177">
        <v>18</v>
      </c>
      <c r="B49" s="178" t="s">
        <v>199</v>
      </c>
      <c r="C49" s="190" t="s">
        <v>200</v>
      </c>
      <c r="D49" s="179" t="s">
        <v>148</v>
      </c>
      <c r="E49" s="180">
        <v>67.010000000000005</v>
      </c>
      <c r="F49" s="181"/>
      <c r="G49" s="182">
        <f>ROUND(E49*F49,2)</f>
        <v>0</v>
      </c>
      <c r="H49" s="165">
        <v>16.05</v>
      </c>
      <c r="I49" s="165">
        <f>ROUND(E49*H49,2)</f>
        <v>1075.51</v>
      </c>
      <c r="J49" s="165">
        <v>96.45</v>
      </c>
      <c r="K49" s="165">
        <f>ROUND(E49*J49,2)</f>
        <v>6463.11</v>
      </c>
      <c r="L49" s="165">
        <v>21</v>
      </c>
      <c r="M49" s="165">
        <f>G49*(1+L49/100)</f>
        <v>0</v>
      </c>
      <c r="N49" s="165">
        <v>6.0899999999999999E-3</v>
      </c>
      <c r="O49" s="165">
        <f>ROUND(E49*N49,2)</f>
        <v>0.41</v>
      </c>
      <c r="P49" s="165">
        <v>0</v>
      </c>
      <c r="Q49" s="165">
        <f>ROUND(E49*P49,2)</f>
        <v>0</v>
      </c>
      <c r="R49" s="165"/>
      <c r="S49" s="165" t="s">
        <v>132</v>
      </c>
      <c r="T49" s="165" t="s">
        <v>132</v>
      </c>
      <c r="U49" s="165">
        <v>0.19273999999999999</v>
      </c>
      <c r="V49" s="165">
        <f>ROUND(E49*U49,2)</f>
        <v>12.92</v>
      </c>
      <c r="W49" s="165"/>
      <c r="X49" s="165" t="s">
        <v>133</v>
      </c>
      <c r="Y49" s="160"/>
      <c r="Z49" s="160"/>
      <c r="AA49" s="160"/>
      <c r="AB49" s="160"/>
      <c r="AC49" s="160"/>
      <c r="AD49" s="160"/>
      <c r="AE49" s="160"/>
      <c r="AF49" s="160"/>
      <c r="AG49" s="160" t="s">
        <v>134</v>
      </c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</row>
    <row r="50" spans="1:60" outlineLevel="1" x14ac:dyDescent="0.25">
      <c r="A50" s="163"/>
      <c r="B50" s="164"/>
      <c r="C50" s="191" t="s">
        <v>201</v>
      </c>
      <c r="D50" s="166"/>
      <c r="E50" s="167">
        <v>11.4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0"/>
      <c r="Z50" s="160"/>
      <c r="AA50" s="160"/>
      <c r="AB50" s="160"/>
      <c r="AC50" s="160"/>
      <c r="AD50" s="160"/>
      <c r="AE50" s="160"/>
      <c r="AF50" s="160"/>
      <c r="AG50" s="160" t="s">
        <v>136</v>
      </c>
      <c r="AH50" s="160">
        <v>0</v>
      </c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</row>
    <row r="51" spans="1:60" outlineLevel="1" x14ac:dyDescent="0.25">
      <c r="A51" s="163"/>
      <c r="B51" s="164"/>
      <c r="C51" s="191" t="s">
        <v>202</v>
      </c>
      <c r="D51" s="166"/>
      <c r="E51" s="167">
        <v>14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0"/>
      <c r="Z51" s="160"/>
      <c r="AA51" s="160"/>
      <c r="AB51" s="160"/>
      <c r="AC51" s="160"/>
      <c r="AD51" s="160"/>
      <c r="AE51" s="160"/>
      <c r="AF51" s="160"/>
      <c r="AG51" s="160" t="s">
        <v>136</v>
      </c>
      <c r="AH51" s="160">
        <v>0</v>
      </c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</row>
    <row r="52" spans="1:60" outlineLevel="1" x14ac:dyDescent="0.25">
      <c r="A52" s="163"/>
      <c r="B52" s="164"/>
      <c r="C52" s="191" t="s">
        <v>203</v>
      </c>
      <c r="D52" s="166"/>
      <c r="E52" s="167">
        <v>12.92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0"/>
      <c r="Z52" s="160"/>
      <c r="AA52" s="160"/>
      <c r="AB52" s="160"/>
      <c r="AC52" s="160"/>
      <c r="AD52" s="160"/>
      <c r="AE52" s="160"/>
      <c r="AF52" s="160"/>
      <c r="AG52" s="160" t="s">
        <v>136</v>
      </c>
      <c r="AH52" s="160">
        <v>0</v>
      </c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</row>
    <row r="53" spans="1:60" outlineLevel="1" x14ac:dyDescent="0.25">
      <c r="A53" s="163"/>
      <c r="B53" s="164"/>
      <c r="C53" s="191" t="s">
        <v>204</v>
      </c>
      <c r="D53" s="166"/>
      <c r="E53" s="167">
        <v>18.059999999999999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0"/>
      <c r="Z53" s="160"/>
      <c r="AA53" s="160"/>
      <c r="AB53" s="160"/>
      <c r="AC53" s="160"/>
      <c r="AD53" s="160"/>
      <c r="AE53" s="160"/>
      <c r="AF53" s="160"/>
      <c r="AG53" s="160" t="s">
        <v>136</v>
      </c>
      <c r="AH53" s="160">
        <v>0</v>
      </c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</row>
    <row r="54" spans="1:60" outlineLevel="1" x14ac:dyDescent="0.25">
      <c r="A54" s="163"/>
      <c r="B54" s="164"/>
      <c r="C54" s="191" t="s">
        <v>205</v>
      </c>
      <c r="D54" s="166"/>
      <c r="E54" s="167">
        <v>2.4700000000000002</v>
      </c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0"/>
      <c r="Z54" s="160"/>
      <c r="AA54" s="160"/>
      <c r="AB54" s="160"/>
      <c r="AC54" s="160"/>
      <c r="AD54" s="160"/>
      <c r="AE54" s="160"/>
      <c r="AF54" s="160"/>
      <c r="AG54" s="160" t="s">
        <v>136</v>
      </c>
      <c r="AH54" s="160">
        <v>0</v>
      </c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</row>
    <row r="55" spans="1:60" outlineLevel="1" x14ac:dyDescent="0.25">
      <c r="A55" s="163"/>
      <c r="B55" s="164"/>
      <c r="C55" s="191" t="s">
        <v>206</v>
      </c>
      <c r="D55" s="166"/>
      <c r="E55" s="167">
        <v>7.26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0"/>
      <c r="Z55" s="160"/>
      <c r="AA55" s="160"/>
      <c r="AB55" s="160"/>
      <c r="AC55" s="160"/>
      <c r="AD55" s="160"/>
      <c r="AE55" s="160"/>
      <c r="AF55" s="160"/>
      <c r="AG55" s="160" t="s">
        <v>136</v>
      </c>
      <c r="AH55" s="160">
        <v>0</v>
      </c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</row>
    <row r="56" spans="1:60" outlineLevel="1" x14ac:dyDescent="0.25">
      <c r="A56" s="163"/>
      <c r="B56" s="164"/>
      <c r="C56" s="191" t="s">
        <v>207</v>
      </c>
      <c r="D56" s="166"/>
      <c r="E56" s="167">
        <v>0.9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0"/>
      <c r="Z56" s="160"/>
      <c r="AA56" s="160"/>
      <c r="AB56" s="160"/>
      <c r="AC56" s="160"/>
      <c r="AD56" s="160"/>
      <c r="AE56" s="160"/>
      <c r="AF56" s="160"/>
      <c r="AG56" s="160" t="s">
        <v>136</v>
      </c>
      <c r="AH56" s="160">
        <v>0</v>
      </c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</row>
    <row r="57" spans="1:60" ht="20.399999999999999" outlineLevel="1" x14ac:dyDescent="0.25">
      <c r="A57" s="177">
        <v>19</v>
      </c>
      <c r="B57" s="178" t="s">
        <v>208</v>
      </c>
      <c r="C57" s="190" t="s">
        <v>209</v>
      </c>
      <c r="D57" s="179" t="s">
        <v>148</v>
      </c>
      <c r="E57" s="180">
        <v>219.57</v>
      </c>
      <c r="F57" s="181"/>
      <c r="G57" s="182">
        <f>ROUND(E57*F57,2)</f>
        <v>0</v>
      </c>
      <c r="H57" s="165">
        <v>5.25</v>
      </c>
      <c r="I57" s="165">
        <f>ROUND(E57*H57,2)</f>
        <v>1152.74</v>
      </c>
      <c r="J57" s="165">
        <v>87.05</v>
      </c>
      <c r="K57" s="165">
        <f>ROUND(E57*J57,2)</f>
        <v>19113.57</v>
      </c>
      <c r="L57" s="165">
        <v>21</v>
      </c>
      <c r="M57" s="165">
        <f>G57*(1+L57/100)</f>
        <v>0</v>
      </c>
      <c r="N57" s="165">
        <v>5.4299999999999999E-3</v>
      </c>
      <c r="O57" s="165">
        <f>ROUND(E57*N57,2)</f>
        <v>1.19</v>
      </c>
      <c r="P57" s="165">
        <v>0</v>
      </c>
      <c r="Q57" s="165">
        <f>ROUND(E57*P57,2)</f>
        <v>0</v>
      </c>
      <c r="R57" s="165"/>
      <c r="S57" s="165" t="s">
        <v>132</v>
      </c>
      <c r="T57" s="165" t="s">
        <v>132</v>
      </c>
      <c r="U57" s="165">
        <v>0.16941999999999999</v>
      </c>
      <c r="V57" s="165">
        <f>ROUND(E57*U57,2)</f>
        <v>37.200000000000003</v>
      </c>
      <c r="W57" s="165"/>
      <c r="X57" s="165" t="s">
        <v>133</v>
      </c>
      <c r="Y57" s="160"/>
      <c r="Z57" s="160"/>
      <c r="AA57" s="160"/>
      <c r="AB57" s="160"/>
      <c r="AC57" s="160"/>
      <c r="AD57" s="160"/>
      <c r="AE57" s="160"/>
      <c r="AF57" s="160"/>
      <c r="AG57" s="160" t="s">
        <v>134</v>
      </c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</row>
    <row r="58" spans="1:60" outlineLevel="1" x14ac:dyDescent="0.25">
      <c r="A58" s="163"/>
      <c r="B58" s="164"/>
      <c r="C58" s="191" t="s">
        <v>210</v>
      </c>
      <c r="D58" s="166"/>
      <c r="E58" s="167">
        <v>61.56</v>
      </c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0"/>
      <c r="Z58" s="160"/>
      <c r="AA58" s="160"/>
      <c r="AB58" s="160"/>
      <c r="AC58" s="160"/>
      <c r="AD58" s="160"/>
      <c r="AE58" s="160"/>
      <c r="AF58" s="160"/>
      <c r="AG58" s="160" t="s">
        <v>136</v>
      </c>
      <c r="AH58" s="160">
        <v>0</v>
      </c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</row>
    <row r="59" spans="1:60" outlineLevel="1" x14ac:dyDescent="0.25">
      <c r="A59" s="163"/>
      <c r="B59" s="164"/>
      <c r="C59" s="191" t="s">
        <v>211</v>
      </c>
      <c r="D59" s="166"/>
      <c r="E59" s="167">
        <v>7.68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0"/>
      <c r="Z59" s="160"/>
      <c r="AA59" s="160"/>
      <c r="AB59" s="160"/>
      <c r="AC59" s="160"/>
      <c r="AD59" s="160"/>
      <c r="AE59" s="160"/>
      <c r="AF59" s="160"/>
      <c r="AG59" s="160" t="s">
        <v>136</v>
      </c>
      <c r="AH59" s="160">
        <v>0</v>
      </c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</row>
    <row r="60" spans="1:60" outlineLevel="1" x14ac:dyDescent="0.25">
      <c r="A60" s="163"/>
      <c r="B60" s="164"/>
      <c r="C60" s="191" t="s">
        <v>212</v>
      </c>
      <c r="D60" s="166"/>
      <c r="E60" s="167">
        <v>-3.6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0"/>
      <c r="Z60" s="160"/>
      <c r="AA60" s="160"/>
      <c r="AB60" s="160"/>
      <c r="AC60" s="160"/>
      <c r="AD60" s="160"/>
      <c r="AE60" s="160"/>
      <c r="AF60" s="160"/>
      <c r="AG60" s="160" t="s">
        <v>136</v>
      </c>
      <c r="AH60" s="160">
        <v>0</v>
      </c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</row>
    <row r="61" spans="1:60" outlineLevel="1" x14ac:dyDescent="0.25">
      <c r="A61" s="163"/>
      <c r="B61" s="164"/>
      <c r="C61" s="191" t="s">
        <v>213</v>
      </c>
      <c r="D61" s="166"/>
      <c r="E61" s="167">
        <v>-8</v>
      </c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0"/>
      <c r="Z61" s="160"/>
      <c r="AA61" s="160"/>
      <c r="AB61" s="160"/>
      <c r="AC61" s="160"/>
      <c r="AD61" s="160"/>
      <c r="AE61" s="160"/>
      <c r="AF61" s="160"/>
      <c r="AG61" s="160" t="s">
        <v>136</v>
      </c>
      <c r="AH61" s="160">
        <v>0</v>
      </c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</row>
    <row r="62" spans="1:60" outlineLevel="1" x14ac:dyDescent="0.25">
      <c r="A62" s="163"/>
      <c r="B62" s="164"/>
      <c r="C62" s="191" t="s">
        <v>214</v>
      </c>
      <c r="D62" s="166"/>
      <c r="E62" s="167">
        <v>36.72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0"/>
      <c r="Z62" s="160"/>
      <c r="AA62" s="160"/>
      <c r="AB62" s="160"/>
      <c r="AC62" s="160"/>
      <c r="AD62" s="160"/>
      <c r="AE62" s="160"/>
      <c r="AF62" s="160"/>
      <c r="AG62" s="160" t="s">
        <v>136</v>
      </c>
      <c r="AH62" s="160">
        <v>0</v>
      </c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</row>
    <row r="63" spans="1:60" outlineLevel="1" x14ac:dyDescent="0.25">
      <c r="A63" s="163"/>
      <c r="B63" s="164"/>
      <c r="C63" s="191" t="s">
        <v>215</v>
      </c>
      <c r="D63" s="166"/>
      <c r="E63" s="167">
        <v>-3.2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0"/>
      <c r="Z63" s="160"/>
      <c r="AA63" s="160"/>
      <c r="AB63" s="160"/>
      <c r="AC63" s="160"/>
      <c r="AD63" s="160"/>
      <c r="AE63" s="160"/>
      <c r="AF63" s="160"/>
      <c r="AG63" s="160" t="s">
        <v>136</v>
      </c>
      <c r="AH63" s="160">
        <v>0</v>
      </c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</row>
    <row r="64" spans="1:60" outlineLevel="1" x14ac:dyDescent="0.25">
      <c r="A64" s="163"/>
      <c r="B64" s="164"/>
      <c r="C64" s="191" t="s">
        <v>216</v>
      </c>
      <c r="D64" s="166"/>
      <c r="E64" s="167">
        <v>-2.4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0"/>
      <c r="Z64" s="160"/>
      <c r="AA64" s="160"/>
      <c r="AB64" s="160"/>
      <c r="AC64" s="160"/>
      <c r="AD64" s="160"/>
      <c r="AE64" s="160"/>
      <c r="AF64" s="160"/>
      <c r="AG64" s="160" t="s">
        <v>136</v>
      </c>
      <c r="AH64" s="160">
        <v>0</v>
      </c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</row>
    <row r="65" spans="1:60" outlineLevel="1" x14ac:dyDescent="0.25">
      <c r="A65" s="163"/>
      <c r="B65" s="164"/>
      <c r="C65" s="191" t="s">
        <v>217</v>
      </c>
      <c r="D65" s="166"/>
      <c r="E65" s="167">
        <v>34.020000000000003</v>
      </c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0"/>
      <c r="Z65" s="160"/>
      <c r="AA65" s="160"/>
      <c r="AB65" s="160"/>
      <c r="AC65" s="160"/>
      <c r="AD65" s="160"/>
      <c r="AE65" s="160"/>
      <c r="AF65" s="160"/>
      <c r="AG65" s="160" t="s">
        <v>136</v>
      </c>
      <c r="AH65" s="160">
        <v>0</v>
      </c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</row>
    <row r="66" spans="1:60" outlineLevel="1" x14ac:dyDescent="0.25">
      <c r="A66" s="163"/>
      <c r="B66" s="164"/>
      <c r="C66" s="191" t="s">
        <v>218</v>
      </c>
      <c r="D66" s="166"/>
      <c r="E66" s="167">
        <v>-1.6</v>
      </c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0"/>
      <c r="Z66" s="160"/>
      <c r="AA66" s="160"/>
      <c r="AB66" s="160"/>
      <c r="AC66" s="160"/>
      <c r="AD66" s="160"/>
      <c r="AE66" s="160"/>
      <c r="AF66" s="160"/>
      <c r="AG66" s="160" t="s">
        <v>136</v>
      </c>
      <c r="AH66" s="160">
        <v>0</v>
      </c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</row>
    <row r="67" spans="1:60" outlineLevel="1" x14ac:dyDescent="0.25">
      <c r="A67" s="163"/>
      <c r="B67" s="164"/>
      <c r="C67" s="191" t="s">
        <v>216</v>
      </c>
      <c r="D67" s="166"/>
      <c r="E67" s="167">
        <v>-2.4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0"/>
      <c r="Z67" s="160"/>
      <c r="AA67" s="160"/>
      <c r="AB67" s="160"/>
      <c r="AC67" s="160"/>
      <c r="AD67" s="160"/>
      <c r="AE67" s="160"/>
      <c r="AF67" s="160"/>
      <c r="AG67" s="160" t="s">
        <v>136</v>
      </c>
      <c r="AH67" s="160">
        <v>0</v>
      </c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</row>
    <row r="68" spans="1:60" outlineLevel="1" x14ac:dyDescent="0.25">
      <c r="A68" s="163"/>
      <c r="B68" s="164"/>
      <c r="C68" s="191" t="s">
        <v>219</v>
      </c>
      <c r="D68" s="166"/>
      <c r="E68" s="167">
        <v>38.880000000000003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0"/>
      <c r="Z68" s="160"/>
      <c r="AA68" s="160"/>
      <c r="AB68" s="160"/>
      <c r="AC68" s="160"/>
      <c r="AD68" s="160"/>
      <c r="AE68" s="160"/>
      <c r="AF68" s="160"/>
      <c r="AG68" s="160" t="s">
        <v>136</v>
      </c>
      <c r="AH68" s="160">
        <v>0</v>
      </c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</row>
    <row r="69" spans="1:60" outlineLevel="1" x14ac:dyDescent="0.25">
      <c r="A69" s="163"/>
      <c r="B69" s="164"/>
      <c r="C69" s="191" t="s">
        <v>218</v>
      </c>
      <c r="D69" s="166"/>
      <c r="E69" s="167">
        <v>-1.6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0"/>
      <c r="Z69" s="160"/>
      <c r="AA69" s="160"/>
      <c r="AB69" s="160"/>
      <c r="AC69" s="160"/>
      <c r="AD69" s="160"/>
      <c r="AE69" s="160"/>
      <c r="AF69" s="160"/>
      <c r="AG69" s="160" t="s">
        <v>136</v>
      </c>
      <c r="AH69" s="160">
        <v>0</v>
      </c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</row>
    <row r="70" spans="1:60" outlineLevel="1" x14ac:dyDescent="0.25">
      <c r="A70" s="163"/>
      <c r="B70" s="164"/>
      <c r="C70" s="191" t="s">
        <v>220</v>
      </c>
      <c r="D70" s="166"/>
      <c r="E70" s="167">
        <v>-3.52</v>
      </c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0"/>
      <c r="Z70" s="160"/>
      <c r="AA70" s="160"/>
      <c r="AB70" s="160"/>
      <c r="AC70" s="160"/>
      <c r="AD70" s="160"/>
      <c r="AE70" s="160"/>
      <c r="AF70" s="160"/>
      <c r="AG70" s="160" t="s">
        <v>136</v>
      </c>
      <c r="AH70" s="160">
        <v>0</v>
      </c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</row>
    <row r="71" spans="1:60" outlineLevel="1" x14ac:dyDescent="0.25">
      <c r="A71" s="163"/>
      <c r="B71" s="164"/>
      <c r="C71" s="191" t="s">
        <v>221</v>
      </c>
      <c r="D71" s="166"/>
      <c r="E71" s="167">
        <v>45.9</v>
      </c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0"/>
      <c r="Z71" s="160"/>
      <c r="AA71" s="160"/>
      <c r="AB71" s="160"/>
      <c r="AC71" s="160"/>
      <c r="AD71" s="160"/>
      <c r="AE71" s="160"/>
      <c r="AF71" s="160"/>
      <c r="AG71" s="160" t="s">
        <v>136</v>
      </c>
      <c r="AH71" s="160">
        <v>0</v>
      </c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</row>
    <row r="72" spans="1:60" outlineLevel="1" x14ac:dyDescent="0.25">
      <c r="A72" s="163"/>
      <c r="B72" s="164"/>
      <c r="C72" s="191" t="s">
        <v>218</v>
      </c>
      <c r="D72" s="166"/>
      <c r="E72" s="167">
        <v>-1.6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0"/>
      <c r="Z72" s="160"/>
      <c r="AA72" s="160"/>
      <c r="AB72" s="160"/>
      <c r="AC72" s="160"/>
      <c r="AD72" s="160"/>
      <c r="AE72" s="160"/>
      <c r="AF72" s="160"/>
      <c r="AG72" s="160" t="s">
        <v>136</v>
      </c>
      <c r="AH72" s="160">
        <v>0</v>
      </c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</row>
    <row r="73" spans="1:60" outlineLevel="1" x14ac:dyDescent="0.25">
      <c r="A73" s="163"/>
      <c r="B73" s="164"/>
      <c r="C73" s="191" t="s">
        <v>222</v>
      </c>
      <c r="D73" s="166"/>
      <c r="E73" s="167">
        <v>-4.08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0"/>
      <c r="Z73" s="160"/>
      <c r="AA73" s="160"/>
      <c r="AB73" s="160"/>
      <c r="AC73" s="160"/>
      <c r="AD73" s="160"/>
      <c r="AE73" s="160"/>
      <c r="AF73" s="160"/>
      <c r="AG73" s="160" t="s">
        <v>136</v>
      </c>
      <c r="AH73" s="160">
        <v>0</v>
      </c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</row>
    <row r="74" spans="1:60" outlineLevel="1" x14ac:dyDescent="0.25">
      <c r="A74" s="163"/>
      <c r="B74" s="164"/>
      <c r="C74" s="191" t="s">
        <v>182</v>
      </c>
      <c r="D74" s="166"/>
      <c r="E74" s="167">
        <v>2.4300000000000002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0"/>
      <c r="Z74" s="160"/>
      <c r="AA74" s="160"/>
      <c r="AB74" s="160"/>
      <c r="AC74" s="160"/>
      <c r="AD74" s="160"/>
      <c r="AE74" s="160"/>
      <c r="AF74" s="160"/>
      <c r="AG74" s="160" t="s">
        <v>136</v>
      </c>
      <c r="AH74" s="160">
        <v>0</v>
      </c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</row>
    <row r="75" spans="1:60" outlineLevel="1" x14ac:dyDescent="0.25">
      <c r="A75" s="163"/>
      <c r="B75" s="164"/>
      <c r="C75" s="191" t="s">
        <v>223</v>
      </c>
      <c r="D75" s="166"/>
      <c r="E75" s="167">
        <v>-1.2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0"/>
      <c r="Z75" s="160"/>
      <c r="AA75" s="160"/>
      <c r="AB75" s="160"/>
      <c r="AC75" s="160"/>
      <c r="AD75" s="160"/>
      <c r="AE75" s="160"/>
      <c r="AF75" s="160"/>
      <c r="AG75" s="160" t="s">
        <v>136</v>
      </c>
      <c r="AH75" s="160">
        <v>0</v>
      </c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</row>
    <row r="76" spans="1:60" outlineLevel="1" x14ac:dyDescent="0.25">
      <c r="A76" s="163"/>
      <c r="B76" s="164"/>
      <c r="C76" s="191" t="s">
        <v>224</v>
      </c>
      <c r="D76" s="166"/>
      <c r="E76" s="167">
        <v>10.26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0"/>
      <c r="Z76" s="160"/>
      <c r="AA76" s="160"/>
      <c r="AB76" s="160"/>
      <c r="AC76" s="160"/>
      <c r="AD76" s="160"/>
      <c r="AE76" s="160"/>
      <c r="AF76" s="160"/>
      <c r="AG76" s="160" t="s">
        <v>136</v>
      </c>
      <c r="AH76" s="160">
        <v>0</v>
      </c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</row>
    <row r="77" spans="1:60" outlineLevel="1" x14ac:dyDescent="0.25">
      <c r="A77" s="163"/>
      <c r="B77" s="164"/>
      <c r="C77" s="191" t="s">
        <v>223</v>
      </c>
      <c r="D77" s="166"/>
      <c r="E77" s="167">
        <v>-1.2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0"/>
      <c r="Z77" s="160"/>
      <c r="AA77" s="160"/>
      <c r="AB77" s="160"/>
      <c r="AC77" s="160"/>
      <c r="AD77" s="160"/>
      <c r="AE77" s="160"/>
      <c r="AF77" s="160"/>
      <c r="AG77" s="160" t="s">
        <v>136</v>
      </c>
      <c r="AH77" s="160">
        <v>0</v>
      </c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</row>
    <row r="78" spans="1:60" outlineLevel="1" x14ac:dyDescent="0.25">
      <c r="A78" s="163"/>
      <c r="B78" s="164"/>
      <c r="C78" s="191" t="s">
        <v>225</v>
      </c>
      <c r="D78" s="166"/>
      <c r="E78" s="167">
        <v>20.52</v>
      </c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0"/>
      <c r="Z78" s="160"/>
      <c r="AA78" s="160"/>
      <c r="AB78" s="160"/>
      <c r="AC78" s="160"/>
      <c r="AD78" s="160"/>
      <c r="AE78" s="160"/>
      <c r="AF78" s="160"/>
      <c r="AG78" s="160" t="s">
        <v>136</v>
      </c>
      <c r="AH78" s="160">
        <v>0</v>
      </c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</row>
    <row r="79" spans="1:60" outlineLevel="1" x14ac:dyDescent="0.25">
      <c r="A79" s="163"/>
      <c r="B79" s="164"/>
      <c r="C79" s="191" t="s">
        <v>218</v>
      </c>
      <c r="D79" s="166"/>
      <c r="E79" s="167">
        <v>-1.6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0"/>
      <c r="Z79" s="160"/>
      <c r="AA79" s="160"/>
      <c r="AB79" s="160"/>
      <c r="AC79" s="160"/>
      <c r="AD79" s="160"/>
      <c r="AE79" s="160"/>
      <c r="AF79" s="160"/>
      <c r="AG79" s="160" t="s">
        <v>136</v>
      </c>
      <c r="AH79" s="160">
        <v>0</v>
      </c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</row>
    <row r="80" spans="1:60" outlineLevel="1" x14ac:dyDescent="0.25">
      <c r="A80" s="163"/>
      <c r="B80" s="164"/>
      <c r="C80" s="191" t="s">
        <v>216</v>
      </c>
      <c r="D80" s="166"/>
      <c r="E80" s="167">
        <v>-2.4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0"/>
      <c r="Z80" s="160"/>
      <c r="AA80" s="160"/>
      <c r="AB80" s="160"/>
      <c r="AC80" s="160"/>
      <c r="AD80" s="160"/>
      <c r="AE80" s="160"/>
      <c r="AF80" s="160"/>
      <c r="AG80" s="160" t="s">
        <v>136</v>
      </c>
      <c r="AH80" s="160">
        <v>0</v>
      </c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</row>
    <row r="81" spans="1:60" outlineLevel="1" x14ac:dyDescent="0.25">
      <c r="A81" s="177">
        <v>20</v>
      </c>
      <c r="B81" s="178" t="s">
        <v>226</v>
      </c>
      <c r="C81" s="190" t="s">
        <v>227</v>
      </c>
      <c r="D81" s="179" t="s">
        <v>148</v>
      </c>
      <c r="E81" s="180">
        <v>3.71</v>
      </c>
      <c r="F81" s="181"/>
      <c r="G81" s="182">
        <f>ROUND(E81*F81,2)</f>
        <v>0</v>
      </c>
      <c r="H81" s="165">
        <v>141.54</v>
      </c>
      <c r="I81" s="165">
        <f>ROUND(E81*H81,2)</f>
        <v>525.11</v>
      </c>
      <c r="J81" s="165">
        <v>904.46</v>
      </c>
      <c r="K81" s="165">
        <f>ROUND(E81*J81,2)</f>
        <v>3355.55</v>
      </c>
      <c r="L81" s="165">
        <v>21</v>
      </c>
      <c r="M81" s="165">
        <f>G81*(1+L81/100)</f>
        <v>0</v>
      </c>
      <c r="N81" s="165">
        <v>5.8500000000000003E-2</v>
      </c>
      <c r="O81" s="165">
        <f>ROUND(E81*N81,2)</f>
        <v>0.22</v>
      </c>
      <c r="P81" s="165">
        <v>0</v>
      </c>
      <c r="Q81" s="165">
        <f>ROUND(E81*P81,2)</f>
        <v>0</v>
      </c>
      <c r="R81" s="165"/>
      <c r="S81" s="165" t="s">
        <v>132</v>
      </c>
      <c r="T81" s="165" t="s">
        <v>170</v>
      </c>
      <c r="U81" s="165">
        <v>1.86904</v>
      </c>
      <c r="V81" s="165">
        <f>ROUND(E81*U81,2)</f>
        <v>6.93</v>
      </c>
      <c r="W81" s="165"/>
      <c r="X81" s="165" t="s">
        <v>133</v>
      </c>
      <c r="Y81" s="160"/>
      <c r="Z81" s="160"/>
      <c r="AA81" s="160"/>
      <c r="AB81" s="160"/>
      <c r="AC81" s="160"/>
      <c r="AD81" s="160"/>
      <c r="AE81" s="160"/>
      <c r="AF81" s="160"/>
      <c r="AG81" s="160" t="s">
        <v>134</v>
      </c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</row>
    <row r="82" spans="1:60" outlineLevel="1" x14ac:dyDescent="0.25">
      <c r="A82" s="163"/>
      <c r="B82" s="164"/>
      <c r="C82" s="191" t="s">
        <v>228</v>
      </c>
      <c r="D82" s="166"/>
      <c r="E82" s="167">
        <v>0.56000000000000005</v>
      </c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0"/>
      <c r="Z82" s="160"/>
      <c r="AA82" s="160"/>
      <c r="AB82" s="160"/>
      <c r="AC82" s="160"/>
      <c r="AD82" s="160"/>
      <c r="AE82" s="160"/>
      <c r="AF82" s="160"/>
      <c r="AG82" s="160" t="s">
        <v>136</v>
      </c>
      <c r="AH82" s="160">
        <v>0</v>
      </c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</row>
    <row r="83" spans="1:60" outlineLevel="1" x14ac:dyDescent="0.25">
      <c r="A83" s="163"/>
      <c r="B83" s="164"/>
      <c r="C83" s="191" t="s">
        <v>229</v>
      </c>
      <c r="D83" s="166"/>
      <c r="E83" s="167">
        <v>0.3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0"/>
      <c r="Z83" s="160"/>
      <c r="AA83" s="160"/>
      <c r="AB83" s="160"/>
      <c r="AC83" s="160"/>
      <c r="AD83" s="160"/>
      <c r="AE83" s="160"/>
      <c r="AF83" s="160"/>
      <c r="AG83" s="160" t="s">
        <v>136</v>
      </c>
      <c r="AH83" s="160">
        <v>0</v>
      </c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</row>
    <row r="84" spans="1:60" outlineLevel="1" x14ac:dyDescent="0.25">
      <c r="A84" s="163"/>
      <c r="B84" s="164"/>
      <c r="C84" s="191" t="s">
        <v>230</v>
      </c>
      <c r="D84" s="166"/>
      <c r="E84" s="167">
        <v>2.85</v>
      </c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0"/>
      <c r="Z84" s="160"/>
      <c r="AA84" s="160"/>
      <c r="AB84" s="160"/>
      <c r="AC84" s="160"/>
      <c r="AD84" s="160"/>
      <c r="AE84" s="160"/>
      <c r="AF84" s="160"/>
      <c r="AG84" s="160" t="s">
        <v>136</v>
      </c>
      <c r="AH84" s="160">
        <v>0</v>
      </c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</row>
    <row r="85" spans="1:60" ht="20.399999999999999" outlineLevel="1" x14ac:dyDescent="0.25">
      <c r="A85" s="177">
        <v>21</v>
      </c>
      <c r="B85" s="178" t="s">
        <v>231</v>
      </c>
      <c r="C85" s="190" t="s">
        <v>232</v>
      </c>
      <c r="D85" s="179" t="s">
        <v>148</v>
      </c>
      <c r="E85" s="180">
        <v>15.25</v>
      </c>
      <c r="F85" s="181"/>
      <c r="G85" s="182">
        <f>ROUND(E85*F85,2)</f>
        <v>0</v>
      </c>
      <c r="H85" s="165">
        <v>92.82</v>
      </c>
      <c r="I85" s="165">
        <f>ROUND(E85*H85,2)</f>
        <v>1415.51</v>
      </c>
      <c r="J85" s="165">
        <v>186.18</v>
      </c>
      <c r="K85" s="165">
        <f>ROUND(E85*J85,2)</f>
        <v>2839.25</v>
      </c>
      <c r="L85" s="165">
        <v>21</v>
      </c>
      <c r="M85" s="165">
        <f>G85*(1+L85/100)</f>
        <v>0</v>
      </c>
      <c r="N85" s="165">
        <v>3.6099999999999999E-3</v>
      </c>
      <c r="O85" s="165">
        <f>ROUND(E85*N85,2)</f>
        <v>0.06</v>
      </c>
      <c r="P85" s="165">
        <v>0</v>
      </c>
      <c r="Q85" s="165">
        <f>ROUND(E85*P85,2)</f>
        <v>0</v>
      </c>
      <c r="R85" s="165"/>
      <c r="S85" s="165" t="s">
        <v>132</v>
      </c>
      <c r="T85" s="165" t="s">
        <v>132</v>
      </c>
      <c r="U85" s="165">
        <v>0.36199999999999999</v>
      </c>
      <c r="V85" s="165">
        <f>ROUND(E85*U85,2)</f>
        <v>5.52</v>
      </c>
      <c r="W85" s="165"/>
      <c r="X85" s="165" t="s">
        <v>133</v>
      </c>
      <c r="Y85" s="160"/>
      <c r="Z85" s="160"/>
      <c r="AA85" s="160"/>
      <c r="AB85" s="160"/>
      <c r="AC85" s="160"/>
      <c r="AD85" s="160"/>
      <c r="AE85" s="160"/>
      <c r="AF85" s="160"/>
      <c r="AG85" s="160" t="s">
        <v>134</v>
      </c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</row>
    <row r="86" spans="1:60" outlineLevel="1" x14ac:dyDescent="0.25">
      <c r="A86" s="163"/>
      <c r="B86" s="164"/>
      <c r="C86" s="191" t="s">
        <v>190</v>
      </c>
      <c r="D86" s="166"/>
      <c r="E86" s="167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0"/>
      <c r="Z86" s="160"/>
      <c r="AA86" s="160"/>
      <c r="AB86" s="160"/>
      <c r="AC86" s="160"/>
      <c r="AD86" s="160"/>
      <c r="AE86" s="160"/>
      <c r="AF86" s="160"/>
      <c r="AG86" s="160" t="s">
        <v>136</v>
      </c>
      <c r="AH86" s="160">
        <v>0</v>
      </c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</row>
    <row r="87" spans="1:60" outlineLevel="1" x14ac:dyDescent="0.25">
      <c r="A87" s="163"/>
      <c r="B87" s="164"/>
      <c r="C87" s="191" t="s">
        <v>191</v>
      </c>
      <c r="D87" s="166"/>
      <c r="E87" s="167">
        <v>8.91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0"/>
      <c r="Z87" s="160"/>
      <c r="AA87" s="160"/>
      <c r="AB87" s="160"/>
      <c r="AC87" s="160"/>
      <c r="AD87" s="160"/>
      <c r="AE87" s="160"/>
      <c r="AF87" s="160"/>
      <c r="AG87" s="160" t="s">
        <v>136</v>
      </c>
      <c r="AH87" s="160">
        <v>0</v>
      </c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</row>
    <row r="88" spans="1:60" outlineLevel="1" x14ac:dyDescent="0.25">
      <c r="A88" s="163"/>
      <c r="B88" s="164"/>
      <c r="C88" s="191" t="s">
        <v>192</v>
      </c>
      <c r="D88" s="166"/>
      <c r="E88" s="167">
        <v>2.7</v>
      </c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0"/>
      <c r="Z88" s="160"/>
      <c r="AA88" s="160"/>
      <c r="AB88" s="160"/>
      <c r="AC88" s="160"/>
      <c r="AD88" s="160"/>
      <c r="AE88" s="160"/>
      <c r="AF88" s="160"/>
      <c r="AG88" s="160" t="s">
        <v>136</v>
      </c>
      <c r="AH88" s="160">
        <v>0</v>
      </c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</row>
    <row r="89" spans="1:60" outlineLevel="1" x14ac:dyDescent="0.25">
      <c r="A89" s="163"/>
      <c r="B89" s="164"/>
      <c r="C89" s="191" t="s">
        <v>233</v>
      </c>
      <c r="D89" s="166"/>
      <c r="E89" s="167">
        <v>3.64</v>
      </c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0"/>
      <c r="Z89" s="160"/>
      <c r="AA89" s="160"/>
      <c r="AB89" s="160"/>
      <c r="AC89" s="160"/>
      <c r="AD89" s="160"/>
      <c r="AE89" s="160"/>
      <c r="AF89" s="160"/>
      <c r="AG89" s="160" t="s">
        <v>136</v>
      </c>
      <c r="AH89" s="160">
        <v>0</v>
      </c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</row>
    <row r="90" spans="1:60" outlineLevel="1" x14ac:dyDescent="0.25">
      <c r="A90" s="177">
        <v>22</v>
      </c>
      <c r="B90" s="178" t="s">
        <v>234</v>
      </c>
      <c r="C90" s="190" t="s">
        <v>235</v>
      </c>
      <c r="D90" s="179" t="s">
        <v>148</v>
      </c>
      <c r="E90" s="180">
        <v>2.85</v>
      </c>
      <c r="F90" s="181"/>
      <c r="G90" s="182">
        <f>ROUND(E90*F90,2)</f>
        <v>0</v>
      </c>
      <c r="H90" s="165">
        <v>57.44</v>
      </c>
      <c r="I90" s="165">
        <f>ROUND(E90*H90,2)</f>
        <v>163.69999999999999</v>
      </c>
      <c r="J90" s="165">
        <v>212.06</v>
      </c>
      <c r="K90" s="165">
        <f>ROUND(E90*J90,2)</f>
        <v>604.37</v>
      </c>
      <c r="L90" s="165">
        <v>21</v>
      </c>
      <c r="M90" s="165">
        <f>G90*(1+L90/100)</f>
        <v>0</v>
      </c>
      <c r="N90" s="165">
        <v>5.5129999999999998E-2</v>
      </c>
      <c r="O90" s="165">
        <f>ROUND(E90*N90,2)</f>
        <v>0.16</v>
      </c>
      <c r="P90" s="165">
        <v>0</v>
      </c>
      <c r="Q90" s="165">
        <f>ROUND(E90*P90,2)</f>
        <v>0</v>
      </c>
      <c r="R90" s="165"/>
      <c r="S90" s="165" t="s">
        <v>132</v>
      </c>
      <c r="T90" s="165" t="s">
        <v>132</v>
      </c>
      <c r="U90" s="165">
        <v>0.44800000000000001</v>
      </c>
      <c r="V90" s="165">
        <f>ROUND(E90*U90,2)</f>
        <v>1.28</v>
      </c>
      <c r="W90" s="165"/>
      <c r="X90" s="165" t="s">
        <v>133</v>
      </c>
      <c r="Y90" s="160"/>
      <c r="Z90" s="160"/>
      <c r="AA90" s="160"/>
      <c r="AB90" s="160"/>
      <c r="AC90" s="160"/>
      <c r="AD90" s="160"/>
      <c r="AE90" s="160"/>
      <c r="AF90" s="160"/>
      <c r="AG90" s="160" t="s">
        <v>134</v>
      </c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</row>
    <row r="91" spans="1:60" outlineLevel="1" x14ac:dyDescent="0.25">
      <c r="A91" s="163"/>
      <c r="B91" s="164"/>
      <c r="C91" s="191" t="s">
        <v>236</v>
      </c>
      <c r="D91" s="166"/>
      <c r="E91" s="167">
        <v>1.5</v>
      </c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0"/>
      <c r="Z91" s="160"/>
      <c r="AA91" s="160"/>
      <c r="AB91" s="160"/>
      <c r="AC91" s="160"/>
      <c r="AD91" s="160"/>
      <c r="AE91" s="160"/>
      <c r="AF91" s="160"/>
      <c r="AG91" s="160" t="s">
        <v>136</v>
      </c>
      <c r="AH91" s="160">
        <v>0</v>
      </c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</row>
    <row r="92" spans="1:60" outlineLevel="1" x14ac:dyDescent="0.25">
      <c r="A92" s="163"/>
      <c r="B92" s="164"/>
      <c r="C92" s="191" t="s">
        <v>237</v>
      </c>
      <c r="D92" s="166"/>
      <c r="E92" s="167">
        <v>1.35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0"/>
      <c r="Z92" s="160"/>
      <c r="AA92" s="160"/>
      <c r="AB92" s="160"/>
      <c r="AC92" s="160"/>
      <c r="AD92" s="160"/>
      <c r="AE92" s="160"/>
      <c r="AF92" s="160"/>
      <c r="AG92" s="160" t="s">
        <v>136</v>
      </c>
      <c r="AH92" s="160">
        <v>0</v>
      </c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</row>
    <row r="93" spans="1:60" ht="20.399999999999999" outlineLevel="1" x14ac:dyDescent="0.25">
      <c r="A93" s="183">
        <v>23</v>
      </c>
      <c r="B93" s="184" t="s">
        <v>238</v>
      </c>
      <c r="C93" s="192" t="s">
        <v>239</v>
      </c>
      <c r="D93" s="185" t="s">
        <v>153</v>
      </c>
      <c r="E93" s="186">
        <v>40</v>
      </c>
      <c r="F93" s="187"/>
      <c r="G93" s="188">
        <f>ROUND(E93*F93,2)</f>
        <v>0</v>
      </c>
      <c r="H93" s="165">
        <v>0</v>
      </c>
      <c r="I93" s="165">
        <f>ROUND(E93*H93,2)</f>
        <v>0</v>
      </c>
      <c r="J93" s="165">
        <v>65</v>
      </c>
      <c r="K93" s="165">
        <f>ROUND(E93*J93,2)</f>
        <v>2600</v>
      </c>
      <c r="L93" s="165">
        <v>21</v>
      </c>
      <c r="M93" s="165">
        <f>G93*(1+L93/100)</f>
        <v>0</v>
      </c>
      <c r="N93" s="165">
        <v>0</v>
      </c>
      <c r="O93" s="165">
        <f>ROUND(E93*N93,2)</f>
        <v>0</v>
      </c>
      <c r="P93" s="165">
        <v>0</v>
      </c>
      <c r="Q93" s="165">
        <f>ROUND(E93*P93,2)</f>
        <v>0</v>
      </c>
      <c r="R93" s="165"/>
      <c r="S93" s="165" t="s">
        <v>169</v>
      </c>
      <c r="T93" s="165" t="s">
        <v>170</v>
      </c>
      <c r="U93" s="165">
        <v>9.4E-2</v>
      </c>
      <c r="V93" s="165">
        <f>ROUND(E93*U93,2)</f>
        <v>3.76</v>
      </c>
      <c r="W93" s="165"/>
      <c r="X93" s="165" t="s">
        <v>133</v>
      </c>
      <c r="Y93" s="160"/>
      <c r="Z93" s="160"/>
      <c r="AA93" s="160"/>
      <c r="AB93" s="160"/>
      <c r="AC93" s="160"/>
      <c r="AD93" s="160"/>
      <c r="AE93" s="160"/>
      <c r="AF93" s="160"/>
      <c r="AG93" s="160" t="s">
        <v>134</v>
      </c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</row>
    <row r="94" spans="1:60" x14ac:dyDescent="0.25">
      <c r="A94" s="171" t="s">
        <v>127</v>
      </c>
      <c r="B94" s="172" t="s">
        <v>53</v>
      </c>
      <c r="C94" s="189" t="s">
        <v>54</v>
      </c>
      <c r="D94" s="173"/>
      <c r="E94" s="174"/>
      <c r="F94" s="175"/>
      <c r="G94" s="176">
        <f>SUMIF(AG95:AG102,"&lt;&gt;NOR",G95:G102)</f>
        <v>0</v>
      </c>
      <c r="H94" s="170"/>
      <c r="I94" s="170">
        <f>SUM(I95:I102)</f>
        <v>3633.84</v>
      </c>
      <c r="J94" s="170"/>
      <c r="K94" s="170">
        <f>SUM(K95:K102)</f>
        <v>2376.52</v>
      </c>
      <c r="L94" s="170"/>
      <c r="M94" s="170">
        <f>SUM(M95:M102)</f>
        <v>0</v>
      </c>
      <c r="N94" s="170"/>
      <c r="O94" s="170">
        <f>SUM(O95:O102)</f>
        <v>0.24</v>
      </c>
      <c r="P94" s="170"/>
      <c r="Q94" s="170">
        <f>SUM(Q95:Q102)</f>
        <v>0</v>
      </c>
      <c r="R94" s="170"/>
      <c r="S94" s="170"/>
      <c r="T94" s="170"/>
      <c r="U94" s="170"/>
      <c r="V94" s="170">
        <f>SUM(V95:V102)</f>
        <v>6.2</v>
      </c>
      <c r="W94" s="170"/>
      <c r="X94" s="170"/>
      <c r="AG94" t="s">
        <v>128</v>
      </c>
    </row>
    <row r="95" spans="1:60" outlineLevel="1" x14ac:dyDescent="0.25">
      <c r="A95" s="177">
        <v>24</v>
      </c>
      <c r="B95" s="178" t="s">
        <v>240</v>
      </c>
      <c r="C95" s="190" t="s">
        <v>241</v>
      </c>
      <c r="D95" s="179" t="s">
        <v>148</v>
      </c>
      <c r="E95" s="180">
        <v>13.41</v>
      </c>
      <c r="F95" s="181"/>
      <c r="G95" s="182">
        <f>ROUND(E95*F95,2)</f>
        <v>0</v>
      </c>
      <c r="H95" s="165">
        <v>40.32</v>
      </c>
      <c r="I95" s="165">
        <f>ROUND(E95*H95,2)</f>
        <v>540.69000000000005</v>
      </c>
      <c r="J95" s="165">
        <v>42.88</v>
      </c>
      <c r="K95" s="165">
        <f>ROUND(E95*J95,2)</f>
        <v>575.02</v>
      </c>
      <c r="L95" s="165">
        <v>21</v>
      </c>
      <c r="M95" s="165">
        <f>G95*(1+L95/100)</f>
        <v>0</v>
      </c>
      <c r="N95" s="165">
        <v>2.5999999999999998E-4</v>
      </c>
      <c r="O95" s="165">
        <f>ROUND(E95*N95,2)</f>
        <v>0</v>
      </c>
      <c r="P95" s="165">
        <v>0</v>
      </c>
      <c r="Q95" s="165">
        <f>ROUND(E95*P95,2)</f>
        <v>0</v>
      </c>
      <c r="R95" s="165"/>
      <c r="S95" s="165" t="s">
        <v>132</v>
      </c>
      <c r="T95" s="165" t="s">
        <v>170</v>
      </c>
      <c r="U95" s="165">
        <v>0.09</v>
      </c>
      <c r="V95" s="165">
        <f>ROUND(E95*U95,2)</f>
        <v>1.21</v>
      </c>
      <c r="W95" s="165"/>
      <c r="X95" s="165" t="s">
        <v>133</v>
      </c>
      <c r="Y95" s="160"/>
      <c r="Z95" s="160"/>
      <c r="AA95" s="160"/>
      <c r="AB95" s="160"/>
      <c r="AC95" s="160"/>
      <c r="AD95" s="160"/>
      <c r="AE95" s="160"/>
      <c r="AF95" s="160"/>
      <c r="AG95" s="160" t="s">
        <v>134</v>
      </c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</row>
    <row r="96" spans="1:60" outlineLevel="1" x14ac:dyDescent="0.25">
      <c r="A96" s="163"/>
      <c r="B96" s="164"/>
      <c r="C96" s="191" t="s">
        <v>191</v>
      </c>
      <c r="D96" s="166"/>
      <c r="E96" s="167">
        <v>8.91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0"/>
      <c r="Z96" s="160"/>
      <c r="AA96" s="160"/>
      <c r="AB96" s="160"/>
      <c r="AC96" s="160"/>
      <c r="AD96" s="160"/>
      <c r="AE96" s="160"/>
      <c r="AF96" s="160"/>
      <c r="AG96" s="160" t="s">
        <v>136</v>
      </c>
      <c r="AH96" s="160">
        <v>0</v>
      </c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</row>
    <row r="97" spans="1:60" outlineLevel="1" x14ac:dyDescent="0.25">
      <c r="A97" s="163"/>
      <c r="B97" s="164"/>
      <c r="C97" s="191" t="s">
        <v>242</v>
      </c>
      <c r="D97" s="166"/>
      <c r="E97" s="167">
        <v>3.6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0"/>
      <c r="Z97" s="160"/>
      <c r="AA97" s="160"/>
      <c r="AB97" s="160"/>
      <c r="AC97" s="160"/>
      <c r="AD97" s="160"/>
      <c r="AE97" s="160"/>
      <c r="AF97" s="160"/>
      <c r="AG97" s="160" t="s">
        <v>136</v>
      </c>
      <c r="AH97" s="160">
        <v>0</v>
      </c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</row>
    <row r="98" spans="1:60" outlineLevel="1" x14ac:dyDescent="0.25">
      <c r="A98" s="163"/>
      <c r="B98" s="164"/>
      <c r="C98" s="191" t="s">
        <v>207</v>
      </c>
      <c r="D98" s="166"/>
      <c r="E98" s="167">
        <v>0.9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0"/>
      <c r="Z98" s="160"/>
      <c r="AA98" s="160"/>
      <c r="AB98" s="160"/>
      <c r="AC98" s="160"/>
      <c r="AD98" s="160"/>
      <c r="AE98" s="160"/>
      <c r="AF98" s="160"/>
      <c r="AG98" s="160" t="s">
        <v>136</v>
      </c>
      <c r="AH98" s="160">
        <v>0</v>
      </c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</row>
    <row r="99" spans="1:60" outlineLevel="1" x14ac:dyDescent="0.25">
      <c r="A99" s="177">
        <v>25</v>
      </c>
      <c r="B99" s="178" t="s">
        <v>243</v>
      </c>
      <c r="C99" s="190" t="s">
        <v>244</v>
      </c>
      <c r="D99" s="179" t="s">
        <v>148</v>
      </c>
      <c r="E99" s="180">
        <v>13.41</v>
      </c>
      <c r="F99" s="181"/>
      <c r="G99" s="182">
        <f>ROUND(E99*F99,2)</f>
        <v>0</v>
      </c>
      <c r="H99" s="165">
        <v>230.66</v>
      </c>
      <c r="I99" s="165">
        <f>ROUND(E99*H99,2)</f>
        <v>3093.15</v>
      </c>
      <c r="J99" s="165">
        <v>134.34</v>
      </c>
      <c r="K99" s="165">
        <f>ROUND(E99*J99,2)</f>
        <v>1801.5</v>
      </c>
      <c r="L99" s="165">
        <v>21</v>
      </c>
      <c r="M99" s="165">
        <f>G99*(1+L99/100)</f>
        <v>0</v>
      </c>
      <c r="N99" s="165">
        <v>1.806E-2</v>
      </c>
      <c r="O99" s="165">
        <f>ROUND(E99*N99,2)</f>
        <v>0.24</v>
      </c>
      <c r="P99" s="165">
        <v>0</v>
      </c>
      <c r="Q99" s="165">
        <f>ROUND(E99*P99,2)</f>
        <v>0</v>
      </c>
      <c r="R99" s="165"/>
      <c r="S99" s="165" t="s">
        <v>132</v>
      </c>
      <c r="T99" s="165" t="s">
        <v>170</v>
      </c>
      <c r="U99" s="165">
        <v>0.372</v>
      </c>
      <c r="V99" s="165">
        <f>ROUND(E99*U99,2)</f>
        <v>4.99</v>
      </c>
      <c r="W99" s="165"/>
      <c r="X99" s="165" t="s">
        <v>133</v>
      </c>
      <c r="Y99" s="160"/>
      <c r="Z99" s="160"/>
      <c r="AA99" s="160"/>
      <c r="AB99" s="160"/>
      <c r="AC99" s="160"/>
      <c r="AD99" s="160"/>
      <c r="AE99" s="160"/>
      <c r="AF99" s="160"/>
      <c r="AG99" s="160" t="s">
        <v>134</v>
      </c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</row>
    <row r="100" spans="1:60" outlineLevel="1" x14ac:dyDescent="0.25">
      <c r="A100" s="163"/>
      <c r="B100" s="164"/>
      <c r="C100" s="191" t="s">
        <v>191</v>
      </c>
      <c r="D100" s="166"/>
      <c r="E100" s="167">
        <v>8.91</v>
      </c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0"/>
      <c r="Z100" s="160"/>
      <c r="AA100" s="160"/>
      <c r="AB100" s="160"/>
      <c r="AC100" s="160"/>
      <c r="AD100" s="160"/>
      <c r="AE100" s="160"/>
      <c r="AF100" s="160"/>
      <c r="AG100" s="160" t="s">
        <v>136</v>
      </c>
      <c r="AH100" s="160">
        <v>0</v>
      </c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</row>
    <row r="101" spans="1:60" outlineLevel="1" x14ac:dyDescent="0.25">
      <c r="A101" s="163"/>
      <c r="B101" s="164"/>
      <c r="C101" s="191" t="s">
        <v>242</v>
      </c>
      <c r="D101" s="166"/>
      <c r="E101" s="167">
        <v>3.6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0"/>
      <c r="Z101" s="160"/>
      <c r="AA101" s="160"/>
      <c r="AB101" s="160"/>
      <c r="AC101" s="160"/>
      <c r="AD101" s="160"/>
      <c r="AE101" s="160"/>
      <c r="AF101" s="160"/>
      <c r="AG101" s="160" t="s">
        <v>136</v>
      </c>
      <c r="AH101" s="160">
        <v>0</v>
      </c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</row>
    <row r="102" spans="1:60" outlineLevel="1" x14ac:dyDescent="0.25">
      <c r="A102" s="163"/>
      <c r="B102" s="164"/>
      <c r="C102" s="191" t="s">
        <v>207</v>
      </c>
      <c r="D102" s="166"/>
      <c r="E102" s="167">
        <v>0.9</v>
      </c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0"/>
      <c r="Z102" s="160"/>
      <c r="AA102" s="160"/>
      <c r="AB102" s="160"/>
      <c r="AC102" s="160"/>
      <c r="AD102" s="160"/>
      <c r="AE102" s="160"/>
      <c r="AF102" s="160"/>
      <c r="AG102" s="160" t="s">
        <v>136</v>
      </c>
      <c r="AH102" s="160">
        <v>0</v>
      </c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</row>
    <row r="103" spans="1:60" x14ac:dyDescent="0.25">
      <c r="A103" s="171" t="s">
        <v>127</v>
      </c>
      <c r="B103" s="172" t="s">
        <v>55</v>
      </c>
      <c r="C103" s="189" t="s">
        <v>56</v>
      </c>
      <c r="D103" s="173"/>
      <c r="E103" s="174"/>
      <c r="F103" s="175"/>
      <c r="G103" s="176">
        <f>SUMIF(AG104:AG105,"&lt;&gt;NOR",G104:G105)</f>
        <v>0</v>
      </c>
      <c r="H103" s="170"/>
      <c r="I103" s="170">
        <f>SUM(I104:I105)</f>
        <v>1234.52</v>
      </c>
      <c r="J103" s="170"/>
      <c r="K103" s="170">
        <f>SUM(K104:K105)</f>
        <v>903.48</v>
      </c>
      <c r="L103" s="170"/>
      <c r="M103" s="170">
        <f>SUM(M104:M105)</f>
        <v>0</v>
      </c>
      <c r="N103" s="170"/>
      <c r="O103" s="170">
        <f>SUM(O104:O105)</f>
        <v>0.03</v>
      </c>
      <c r="P103" s="170"/>
      <c r="Q103" s="170">
        <f>SUM(Q104:Q105)</f>
        <v>0</v>
      </c>
      <c r="R103" s="170"/>
      <c r="S103" s="170"/>
      <c r="T103" s="170"/>
      <c r="U103" s="170"/>
      <c r="V103" s="170">
        <f>SUM(V104:V105)</f>
        <v>1.86</v>
      </c>
      <c r="W103" s="170"/>
      <c r="X103" s="170"/>
      <c r="AG103" t="s">
        <v>128</v>
      </c>
    </row>
    <row r="104" spans="1:60" outlineLevel="1" x14ac:dyDescent="0.25">
      <c r="A104" s="183">
        <v>26</v>
      </c>
      <c r="B104" s="184" t="s">
        <v>245</v>
      </c>
      <c r="C104" s="192" t="s">
        <v>246</v>
      </c>
      <c r="D104" s="185" t="s">
        <v>143</v>
      </c>
      <c r="E104" s="186">
        <v>1</v>
      </c>
      <c r="F104" s="187"/>
      <c r="G104" s="188">
        <f>ROUND(E104*F104,2)</f>
        <v>0</v>
      </c>
      <c r="H104" s="165">
        <v>19.52</v>
      </c>
      <c r="I104" s="165">
        <f>ROUND(E104*H104,2)</f>
        <v>19.52</v>
      </c>
      <c r="J104" s="165">
        <v>903.48</v>
      </c>
      <c r="K104" s="165">
        <f>ROUND(E104*J104,2)</f>
        <v>903.48</v>
      </c>
      <c r="L104" s="165">
        <v>21</v>
      </c>
      <c r="M104" s="165">
        <f>G104*(1+L104/100)</f>
        <v>0</v>
      </c>
      <c r="N104" s="165">
        <v>1.8970000000000001E-2</v>
      </c>
      <c r="O104" s="165">
        <f>ROUND(E104*N104,2)</f>
        <v>0.02</v>
      </c>
      <c r="P104" s="165">
        <v>0</v>
      </c>
      <c r="Q104" s="165">
        <f>ROUND(E104*P104,2)</f>
        <v>0</v>
      </c>
      <c r="R104" s="165"/>
      <c r="S104" s="165" t="s">
        <v>132</v>
      </c>
      <c r="T104" s="165" t="s">
        <v>132</v>
      </c>
      <c r="U104" s="165">
        <v>1.86</v>
      </c>
      <c r="V104" s="165">
        <f>ROUND(E104*U104,2)</f>
        <v>1.86</v>
      </c>
      <c r="W104" s="165"/>
      <c r="X104" s="165" t="s">
        <v>133</v>
      </c>
      <c r="Y104" s="160"/>
      <c r="Z104" s="160"/>
      <c r="AA104" s="160"/>
      <c r="AB104" s="160"/>
      <c r="AC104" s="160"/>
      <c r="AD104" s="160"/>
      <c r="AE104" s="160"/>
      <c r="AF104" s="160"/>
      <c r="AG104" s="160" t="s">
        <v>134</v>
      </c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</row>
    <row r="105" spans="1:60" ht="20.399999999999999" outlineLevel="1" x14ac:dyDescent="0.25">
      <c r="A105" s="183">
        <v>27</v>
      </c>
      <c r="B105" s="184" t="s">
        <v>247</v>
      </c>
      <c r="C105" s="192" t="s">
        <v>248</v>
      </c>
      <c r="D105" s="185" t="s">
        <v>143</v>
      </c>
      <c r="E105" s="186">
        <v>1</v>
      </c>
      <c r="F105" s="187"/>
      <c r="G105" s="188">
        <f>ROUND(E105*F105,2)</f>
        <v>0</v>
      </c>
      <c r="H105" s="165">
        <v>1215</v>
      </c>
      <c r="I105" s="165">
        <f>ROUND(E105*H105,2)</f>
        <v>1215</v>
      </c>
      <c r="J105" s="165">
        <v>0</v>
      </c>
      <c r="K105" s="165">
        <f>ROUND(E105*J105,2)</f>
        <v>0</v>
      </c>
      <c r="L105" s="165">
        <v>21</v>
      </c>
      <c r="M105" s="165">
        <f>G105*(1+L105/100)</f>
        <v>0</v>
      </c>
      <c r="N105" s="165">
        <v>1.081E-2</v>
      </c>
      <c r="O105" s="165">
        <f>ROUND(E105*N105,2)</f>
        <v>0.01</v>
      </c>
      <c r="P105" s="165">
        <v>0</v>
      </c>
      <c r="Q105" s="165">
        <f>ROUND(E105*P105,2)</f>
        <v>0</v>
      </c>
      <c r="R105" s="165" t="s">
        <v>175</v>
      </c>
      <c r="S105" s="165" t="s">
        <v>132</v>
      </c>
      <c r="T105" s="165" t="s">
        <v>132</v>
      </c>
      <c r="U105" s="165">
        <v>0</v>
      </c>
      <c r="V105" s="165">
        <f>ROUND(E105*U105,2)</f>
        <v>0</v>
      </c>
      <c r="W105" s="165"/>
      <c r="X105" s="165" t="s">
        <v>171</v>
      </c>
      <c r="Y105" s="160"/>
      <c r="Z105" s="160"/>
      <c r="AA105" s="160"/>
      <c r="AB105" s="160"/>
      <c r="AC105" s="160"/>
      <c r="AD105" s="160"/>
      <c r="AE105" s="160"/>
      <c r="AF105" s="160"/>
      <c r="AG105" s="160" t="s">
        <v>172</v>
      </c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</row>
    <row r="106" spans="1:60" ht="26.4" x14ac:dyDescent="0.25">
      <c r="A106" s="171" t="s">
        <v>127</v>
      </c>
      <c r="B106" s="172" t="s">
        <v>57</v>
      </c>
      <c r="C106" s="189" t="s">
        <v>58</v>
      </c>
      <c r="D106" s="173"/>
      <c r="E106" s="174"/>
      <c r="F106" s="175"/>
      <c r="G106" s="176">
        <f>SUMIF(AG107:AG120,"&lt;&gt;NOR",G107:G120)</f>
        <v>0</v>
      </c>
      <c r="H106" s="170"/>
      <c r="I106" s="170">
        <f>SUM(I107:I120)</f>
        <v>96.28</v>
      </c>
      <c r="J106" s="170"/>
      <c r="K106" s="170">
        <f>SUM(K107:K120)</f>
        <v>7650.7199999999993</v>
      </c>
      <c r="L106" s="170"/>
      <c r="M106" s="170">
        <f>SUM(M107:M120)</f>
        <v>0</v>
      </c>
      <c r="N106" s="170"/>
      <c r="O106" s="170">
        <f>SUM(O107:O120)</f>
        <v>0</v>
      </c>
      <c r="P106" s="170"/>
      <c r="Q106" s="170">
        <f>SUM(Q107:Q120)</f>
        <v>0</v>
      </c>
      <c r="R106" s="170"/>
      <c r="S106" s="170"/>
      <c r="T106" s="170"/>
      <c r="U106" s="170"/>
      <c r="V106" s="170">
        <f>SUM(V107:V120)</f>
        <v>27.18</v>
      </c>
      <c r="W106" s="170"/>
      <c r="X106" s="170"/>
      <c r="AG106" t="s">
        <v>128</v>
      </c>
    </row>
    <row r="107" spans="1:60" outlineLevel="1" x14ac:dyDescent="0.25">
      <c r="A107" s="177">
        <v>28</v>
      </c>
      <c r="B107" s="178" t="s">
        <v>249</v>
      </c>
      <c r="C107" s="190" t="s">
        <v>250</v>
      </c>
      <c r="D107" s="179" t="s">
        <v>148</v>
      </c>
      <c r="E107" s="180">
        <v>82</v>
      </c>
      <c r="F107" s="181"/>
      <c r="G107" s="182">
        <f>ROUND(E107*F107,2)</f>
        <v>0</v>
      </c>
      <c r="H107" s="165">
        <v>0.99</v>
      </c>
      <c r="I107" s="165">
        <f>ROUND(E107*H107,2)</f>
        <v>81.180000000000007</v>
      </c>
      <c r="J107" s="165">
        <v>84.01</v>
      </c>
      <c r="K107" s="165">
        <f>ROUND(E107*J107,2)</f>
        <v>6888.82</v>
      </c>
      <c r="L107" s="165">
        <v>21</v>
      </c>
      <c r="M107" s="165">
        <f>G107*(1+L107/100)</f>
        <v>0</v>
      </c>
      <c r="N107" s="165">
        <v>4.0000000000000003E-5</v>
      </c>
      <c r="O107" s="165">
        <f>ROUND(E107*N107,2)</f>
        <v>0</v>
      </c>
      <c r="P107" s="165">
        <v>0</v>
      </c>
      <c r="Q107" s="165">
        <f>ROUND(E107*P107,2)</f>
        <v>0</v>
      </c>
      <c r="R107" s="165"/>
      <c r="S107" s="165" t="s">
        <v>132</v>
      </c>
      <c r="T107" s="165" t="s">
        <v>170</v>
      </c>
      <c r="U107" s="165">
        <v>0.308</v>
      </c>
      <c r="V107" s="165">
        <f>ROUND(E107*U107,2)</f>
        <v>25.26</v>
      </c>
      <c r="W107" s="165"/>
      <c r="X107" s="165" t="s">
        <v>133</v>
      </c>
      <c r="Y107" s="160"/>
      <c r="Z107" s="160"/>
      <c r="AA107" s="160"/>
      <c r="AB107" s="160"/>
      <c r="AC107" s="160"/>
      <c r="AD107" s="160"/>
      <c r="AE107" s="160"/>
      <c r="AF107" s="160"/>
      <c r="AG107" s="160" t="s">
        <v>134</v>
      </c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</row>
    <row r="108" spans="1:60" outlineLevel="1" x14ac:dyDescent="0.25">
      <c r="A108" s="163"/>
      <c r="B108" s="164"/>
      <c r="C108" s="191" t="s">
        <v>165</v>
      </c>
      <c r="D108" s="166"/>
      <c r="E108" s="167">
        <v>11.39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0"/>
      <c r="Z108" s="160"/>
      <c r="AA108" s="160"/>
      <c r="AB108" s="160"/>
      <c r="AC108" s="160"/>
      <c r="AD108" s="160"/>
      <c r="AE108" s="160"/>
      <c r="AF108" s="160"/>
      <c r="AG108" s="160" t="s">
        <v>136</v>
      </c>
      <c r="AH108" s="160">
        <v>0</v>
      </c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</row>
    <row r="109" spans="1:60" outlineLevel="1" x14ac:dyDescent="0.25">
      <c r="A109" s="163"/>
      <c r="B109" s="164"/>
      <c r="C109" s="191" t="s">
        <v>201</v>
      </c>
      <c r="D109" s="166"/>
      <c r="E109" s="167">
        <v>11.4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0"/>
      <c r="Z109" s="160"/>
      <c r="AA109" s="160"/>
      <c r="AB109" s="160"/>
      <c r="AC109" s="160"/>
      <c r="AD109" s="160"/>
      <c r="AE109" s="160"/>
      <c r="AF109" s="160"/>
      <c r="AG109" s="160" t="s">
        <v>136</v>
      </c>
      <c r="AH109" s="160">
        <v>0</v>
      </c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</row>
    <row r="110" spans="1:60" outlineLevel="1" x14ac:dyDescent="0.25">
      <c r="A110" s="163"/>
      <c r="B110" s="164"/>
      <c r="C110" s="191" t="s">
        <v>202</v>
      </c>
      <c r="D110" s="166"/>
      <c r="E110" s="167">
        <v>14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0"/>
      <c r="Z110" s="160"/>
      <c r="AA110" s="160"/>
      <c r="AB110" s="160"/>
      <c r="AC110" s="160"/>
      <c r="AD110" s="160"/>
      <c r="AE110" s="160"/>
      <c r="AF110" s="160"/>
      <c r="AG110" s="160" t="s">
        <v>136</v>
      </c>
      <c r="AH110" s="160">
        <v>0</v>
      </c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</row>
    <row r="111" spans="1:60" outlineLevel="1" x14ac:dyDescent="0.25">
      <c r="A111" s="163"/>
      <c r="B111" s="164"/>
      <c r="C111" s="191" t="s">
        <v>203</v>
      </c>
      <c r="D111" s="166"/>
      <c r="E111" s="167">
        <v>12.92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0"/>
      <c r="Z111" s="160"/>
      <c r="AA111" s="160"/>
      <c r="AB111" s="160"/>
      <c r="AC111" s="160"/>
      <c r="AD111" s="160"/>
      <c r="AE111" s="160"/>
      <c r="AF111" s="160"/>
      <c r="AG111" s="160" t="s">
        <v>136</v>
      </c>
      <c r="AH111" s="160">
        <v>0</v>
      </c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</row>
    <row r="112" spans="1:60" outlineLevel="1" x14ac:dyDescent="0.25">
      <c r="A112" s="163"/>
      <c r="B112" s="164"/>
      <c r="C112" s="191" t="s">
        <v>204</v>
      </c>
      <c r="D112" s="166"/>
      <c r="E112" s="167">
        <v>18.059999999999999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0"/>
      <c r="Z112" s="160"/>
      <c r="AA112" s="160"/>
      <c r="AB112" s="160"/>
      <c r="AC112" s="160"/>
      <c r="AD112" s="160"/>
      <c r="AE112" s="160"/>
      <c r="AF112" s="160"/>
      <c r="AG112" s="160" t="s">
        <v>136</v>
      </c>
      <c r="AH112" s="160">
        <v>0</v>
      </c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</row>
    <row r="113" spans="1:60" outlineLevel="1" x14ac:dyDescent="0.25">
      <c r="A113" s="163"/>
      <c r="B113" s="164"/>
      <c r="C113" s="191" t="s">
        <v>205</v>
      </c>
      <c r="D113" s="166"/>
      <c r="E113" s="167">
        <v>2.4700000000000002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0"/>
      <c r="Z113" s="160"/>
      <c r="AA113" s="160"/>
      <c r="AB113" s="160"/>
      <c r="AC113" s="160"/>
      <c r="AD113" s="160"/>
      <c r="AE113" s="160"/>
      <c r="AF113" s="160"/>
      <c r="AG113" s="160" t="s">
        <v>136</v>
      </c>
      <c r="AH113" s="160">
        <v>0</v>
      </c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</row>
    <row r="114" spans="1:60" outlineLevel="1" x14ac:dyDescent="0.25">
      <c r="A114" s="163"/>
      <c r="B114" s="164"/>
      <c r="C114" s="191" t="s">
        <v>206</v>
      </c>
      <c r="D114" s="166"/>
      <c r="E114" s="167">
        <v>7.26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0"/>
      <c r="Z114" s="160"/>
      <c r="AA114" s="160"/>
      <c r="AB114" s="160"/>
      <c r="AC114" s="160"/>
      <c r="AD114" s="160"/>
      <c r="AE114" s="160"/>
      <c r="AF114" s="160"/>
      <c r="AG114" s="160" t="s">
        <v>136</v>
      </c>
      <c r="AH114" s="160">
        <v>0</v>
      </c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</row>
    <row r="115" spans="1:60" outlineLevel="1" x14ac:dyDescent="0.25">
      <c r="A115" s="163"/>
      <c r="B115" s="164"/>
      <c r="C115" s="191" t="s">
        <v>207</v>
      </c>
      <c r="D115" s="166"/>
      <c r="E115" s="167">
        <v>0.9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0"/>
      <c r="Z115" s="160"/>
      <c r="AA115" s="160"/>
      <c r="AB115" s="160"/>
      <c r="AC115" s="160"/>
      <c r="AD115" s="160"/>
      <c r="AE115" s="160"/>
      <c r="AF115" s="160"/>
      <c r="AG115" s="160" t="s">
        <v>136</v>
      </c>
      <c r="AH115" s="160">
        <v>0</v>
      </c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</row>
    <row r="116" spans="1:60" outlineLevel="1" x14ac:dyDescent="0.25">
      <c r="A116" s="163"/>
      <c r="B116" s="164"/>
      <c r="C116" s="191" t="s">
        <v>251</v>
      </c>
      <c r="D116" s="166"/>
      <c r="E116" s="167">
        <v>3.6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0"/>
      <c r="Z116" s="160"/>
      <c r="AA116" s="160"/>
      <c r="AB116" s="160"/>
      <c r="AC116" s="160"/>
      <c r="AD116" s="160"/>
      <c r="AE116" s="160"/>
      <c r="AF116" s="160"/>
      <c r="AG116" s="160" t="s">
        <v>136</v>
      </c>
      <c r="AH116" s="160">
        <v>0</v>
      </c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</row>
    <row r="117" spans="1:60" outlineLevel="1" x14ac:dyDescent="0.25">
      <c r="A117" s="177">
        <v>29</v>
      </c>
      <c r="B117" s="178" t="s">
        <v>252</v>
      </c>
      <c r="C117" s="190" t="s">
        <v>253</v>
      </c>
      <c r="D117" s="179" t="s">
        <v>148</v>
      </c>
      <c r="E117" s="180">
        <v>14.8</v>
      </c>
      <c r="F117" s="181"/>
      <c r="G117" s="182">
        <f>ROUND(E117*F117,2)</f>
        <v>0</v>
      </c>
      <c r="H117" s="165">
        <v>1.02</v>
      </c>
      <c r="I117" s="165">
        <f>ROUND(E117*H117,2)</f>
        <v>15.1</v>
      </c>
      <c r="J117" s="165">
        <v>51.48</v>
      </c>
      <c r="K117" s="165">
        <f>ROUND(E117*J117,2)</f>
        <v>761.9</v>
      </c>
      <c r="L117" s="165">
        <v>21</v>
      </c>
      <c r="M117" s="165">
        <f>G117*(1+L117/100)</f>
        <v>0</v>
      </c>
      <c r="N117" s="165">
        <v>1.0000000000000001E-5</v>
      </c>
      <c r="O117" s="165">
        <f>ROUND(E117*N117,2)</f>
        <v>0</v>
      </c>
      <c r="P117" s="165">
        <v>0</v>
      </c>
      <c r="Q117" s="165">
        <f>ROUND(E117*P117,2)</f>
        <v>0</v>
      </c>
      <c r="R117" s="165"/>
      <c r="S117" s="165" t="s">
        <v>132</v>
      </c>
      <c r="T117" s="165" t="s">
        <v>132</v>
      </c>
      <c r="U117" s="165">
        <v>0.13</v>
      </c>
      <c r="V117" s="165">
        <f>ROUND(E117*U117,2)</f>
        <v>1.92</v>
      </c>
      <c r="W117" s="165"/>
      <c r="X117" s="165" t="s">
        <v>133</v>
      </c>
      <c r="Y117" s="160"/>
      <c r="Z117" s="160"/>
      <c r="AA117" s="160"/>
      <c r="AB117" s="160"/>
      <c r="AC117" s="160"/>
      <c r="AD117" s="160"/>
      <c r="AE117" s="160"/>
      <c r="AF117" s="160"/>
      <c r="AG117" s="160" t="s">
        <v>134</v>
      </c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</row>
    <row r="118" spans="1:60" outlineLevel="1" x14ac:dyDescent="0.25">
      <c r="A118" s="163"/>
      <c r="B118" s="164"/>
      <c r="C118" s="191" t="s">
        <v>196</v>
      </c>
      <c r="D118" s="166"/>
      <c r="E118" s="167">
        <v>7.2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0"/>
      <c r="Z118" s="160"/>
      <c r="AA118" s="160"/>
      <c r="AB118" s="160"/>
      <c r="AC118" s="160"/>
      <c r="AD118" s="160"/>
      <c r="AE118" s="160"/>
      <c r="AF118" s="160"/>
      <c r="AG118" s="160" t="s">
        <v>136</v>
      </c>
      <c r="AH118" s="160">
        <v>0</v>
      </c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</row>
    <row r="119" spans="1:60" outlineLevel="1" x14ac:dyDescent="0.25">
      <c r="A119" s="163"/>
      <c r="B119" s="164"/>
      <c r="C119" s="191" t="s">
        <v>197</v>
      </c>
      <c r="D119" s="166"/>
      <c r="E119" s="167">
        <v>3.52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0"/>
      <c r="Z119" s="160"/>
      <c r="AA119" s="160"/>
      <c r="AB119" s="160"/>
      <c r="AC119" s="160"/>
      <c r="AD119" s="160"/>
      <c r="AE119" s="160"/>
      <c r="AF119" s="160"/>
      <c r="AG119" s="160" t="s">
        <v>136</v>
      </c>
      <c r="AH119" s="160">
        <v>0</v>
      </c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</row>
    <row r="120" spans="1:60" outlineLevel="1" x14ac:dyDescent="0.25">
      <c r="A120" s="163"/>
      <c r="B120" s="164"/>
      <c r="C120" s="191" t="s">
        <v>198</v>
      </c>
      <c r="D120" s="166"/>
      <c r="E120" s="167">
        <v>4.08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0"/>
      <c r="Z120" s="160"/>
      <c r="AA120" s="160"/>
      <c r="AB120" s="160"/>
      <c r="AC120" s="160"/>
      <c r="AD120" s="160"/>
      <c r="AE120" s="160"/>
      <c r="AF120" s="160"/>
      <c r="AG120" s="160" t="s">
        <v>136</v>
      </c>
      <c r="AH120" s="160">
        <v>0</v>
      </c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</row>
    <row r="121" spans="1:60" x14ac:dyDescent="0.25">
      <c r="A121" s="171" t="s">
        <v>127</v>
      </c>
      <c r="B121" s="172" t="s">
        <v>59</v>
      </c>
      <c r="C121" s="189" t="s">
        <v>60</v>
      </c>
      <c r="D121" s="173"/>
      <c r="E121" s="174"/>
      <c r="F121" s="175"/>
      <c r="G121" s="176">
        <f>SUMIF(AG122:AG175,"&lt;&gt;NOR",G122:G175)</f>
        <v>0</v>
      </c>
      <c r="H121" s="170"/>
      <c r="I121" s="170">
        <f>SUM(I122:I175)</f>
        <v>1947.24</v>
      </c>
      <c r="J121" s="170"/>
      <c r="K121" s="170">
        <f>SUM(K122:K175)</f>
        <v>19405.84</v>
      </c>
      <c r="L121" s="170"/>
      <c r="M121" s="170">
        <f>SUM(M122:M175)</f>
        <v>0</v>
      </c>
      <c r="N121" s="170"/>
      <c r="O121" s="170">
        <f>SUM(O122:O175)</f>
        <v>0.04</v>
      </c>
      <c r="P121" s="170"/>
      <c r="Q121" s="170">
        <f>SUM(Q122:Q175)</f>
        <v>2</v>
      </c>
      <c r="R121" s="170"/>
      <c r="S121" s="170"/>
      <c r="T121" s="170"/>
      <c r="U121" s="170"/>
      <c r="V121" s="170">
        <f>SUM(V122:V175)</f>
        <v>49.65</v>
      </c>
      <c r="W121" s="170"/>
      <c r="X121" s="170"/>
      <c r="AG121" t="s">
        <v>128</v>
      </c>
    </row>
    <row r="122" spans="1:60" outlineLevel="1" x14ac:dyDescent="0.25">
      <c r="A122" s="177">
        <v>30</v>
      </c>
      <c r="B122" s="178" t="s">
        <v>254</v>
      </c>
      <c r="C122" s="190" t="s">
        <v>255</v>
      </c>
      <c r="D122" s="179" t="s">
        <v>153</v>
      </c>
      <c r="E122" s="180">
        <v>25.3</v>
      </c>
      <c r="F122" s="181"/>
      <c r="G122" s="182">
        <f>ROUND(E122*F122,2)</f>
        <v>0</v>
      </c>
      <c r="H122" s="165">
        <v>0</v>
      </c>
      <c r="I122" s="165">
        <f>ROUND(E122*H122,2)</f>
        <v>0</v>
      </c>
      <c r="J122" s="165">
        <v>27</v>
      </c>
      <c r="K122" s="165">
        <f>ROUND(E122*J122,2)</f>
        <v>683.1</v>
      </c>
      <c r="L122" s="165">
        <v>21</v>
      </c>
      <c r="M122" s="165">
        <f>G122*(1+L122/100)</f>
        <v>0</v>
      </c>
      <c r="N122" s="165">
        <v>0</v>
      </c>
      <c r="O122" s="165">
        <f>ROUND(E122*N122,2)</f>
        <v>0</v>
      </c>
      <c r="P122" s="165">
        <v>4.0000000000000002E-4</v>
      </c>
      <c r="Q122" s="165">
        <f>ROUND(E122*P122,2)</f>
        <v>0.01</v>
      </c>
      <c r="R122" s="165"/>
      <c r="S122" s="165" t="s">
        <v>132</v>
      </c>
      <c r="T122" s="165" t="s">
        <v>132</v>
      </c>
      <c r="U122" s="165">
        <v>7.0000000000000007E-2</v>
      </c>
      <c r="V122" s="165">
        <f>ROUND(E122*U122,2)</f>
        <v>1.77</v>
      </c>
      <c r="W122" s="165"/>
      <c r="X122" s="165" t="s">
        <v>133</v>
      </c>
      <c r="Y122" s="160"/>
      <c r="Z122" s="160"/>
      <c r="AA122" s="160"/>
      <c r="AB122" s="160"/>
      <c r="AC122" s="160"/>
      <c r="AD122" s="160"/>
      <c r="AE122" s="160"/>
      <c r="AF122" s="160"/>
      <c r="AG122" s="160" t="s">
        <v>134</v>
      </c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</row>
    <row r="123" spans="1:60" outlineLevel="1" x14ac:dyDescent="0.25">
      <c r="A123" s="163"/>
      <c r="B123" s="164"/>
      <c r="C123" s="191" t="s">
        <v>256</v>
      </c>
      <c r="D123" s="166"/>
      <c r="E123" s="167">
        <v>17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0"/>
      <c r="Z123" s="160"/>
      <c r="AA123" s="160"/>
      <c r="AB123" s="160"/>
      <c r="AC123" s="160"/>
      <c r="AD123" s="160"/>
      <c r="AE123" s="160"/>
      <c r="AF123" s="160"/>
      <c r="AG123" s="160" t="s">
        <v>136</v>
      </c>
      <c r="AH123" s="160">
        <v>0</v>
      </c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</row>
    <row r="124" spans="1:60" outlineLevel="1" x14ac:dyDescent="0.25">
      <c r="A124" s="163"/>
      <c r="B124" s="164"/>
      <c r="C124" s="191" t="s">
        <v>257</v>
      </c>
      <c r="D124" s="166"/>
      <c r="E124" s="167">
        <v>7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0"/>
      <c r="Z124" s="160"/>
      <c r="AA124" s="160"/>
      <c r="AB124" s="160"/>
      <c r="AC124" s="160"/>
      <c r="AD124" s="160"/>
      <c r="AE124" s="160"/>
      <c r="AF124" s="160"/>
      <c r="AG124" s="160" t="s">
        <v>136</v>
      </c>
      <c r="AH124" s="160">
        <v>0</v>
      </c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</row>
    <row r="125" spans="1:60" outlineLevel="1" x14ac:dyDescent="0.25">
      <c r="A125" s="163"/>
      <c r="B125" s="164"/>
      <c r="C125" s="191" t="s">
        <v>258</v>
      </c>
      <c r="D125" s="166"/>
      <c r="E125" s="167">
        <v>1.3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0"/>
      <c r="Z125" s="160"/>
      <c r="AA125" s="160"/>
      <c r="AB125" s="160"/>
      <c r="AC125" s="160"/>
      <c r="AD125" s="160"/>
      <c r="AE125" s="160"/>
      <c r="AF125" s="160"/>
      <c r="AG125" s="160" t="s">
        <v>136</v>
      </c>
      <c r="AH125" s="160">
        <v>0</v>
      </c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</row>
    <row r="126" spans="1:60" outlineLevel="1" x14ac:dyDescent="0.25">
      <c r="A126" s="177">
        <v>31</v>
      </c>
      <c r="B126" s="178" t="s">
        <v>259</v>
      </c>
      <c r="C126" s="190" t="s">
        <v>260</v>
      </c>
      <c r="D126" s="179" t="s">
        <v>148</v>
      </c>
      <c r="E126" s="180">
        <v>0.19700000000000001</v>
      </c>
      <c r="F126" s="181"/>
      <c r="G126" s="182">
        <f>ROUND(E126*F126,2)</f>
        <v>0</v>
      </c>
      <c r="H126" s="165">
        <v>0</v>
      </c>
      <c r="I126" s="165">
        <f>ROUND(E126*H126,2)</f>
        <v>0</v>
      </c>
      <c r="J126" s="165">
        <v>149.5</v>
      </c>
      <c r="K126" s="165">
        <f>ROUND(E126*J126,2)</f>
        <v>29.45</v>
      </c>
      <c r="L126" s="165">
        <v>21</v>
      </c>
      <c r="M126" s="165">
        <f>G126*(1+L126/100)</f>
        <v>0</v>
      </c>
      <c r="N126" s="165">
        <v>0</v>
      </c>
      <c r="O126" s="165">
        <f>ROUND(E126*N126,2)</f>
        <v>0</v>
      </c>
      <c r="P126" s="165">
        <v>5.5E-2</v>
      </c>
      <c r="Q126" s="165">
        <f>ROUND(E126*P126,2)</f>
        <v>0.01</v>
      </c>
      <c r="R126" s="165"/>
      <c r="S126" s="165" t="s">
        <v>132</v>
      </c>
      <c r="T126" s="165" t="s">
        <v>132</v>
      </c>
      <c r="U126" s="165">
        <v>0.42499999999999999</v>
      </c>
      <c r="V126" s="165">
        <f>ROUND(E126*U126,2)</f>
        <v>0.08</v>
      </c>
      <c r="W126" s="165"/>
      <c r="X126" s="165" t="s">
        <v>133</v>
      </c>
      <c r="Y126" s="160"/>
      <c r="Z126" s="160"/>
      <c r="AA126" s="160"/>
      <c r="AB126" s="160"/>
      <c r="AC126" s="160"/>
      <c r="AD126" s="160"/>
      <c r="AE126" s="160"/>
      <c r="AF126" s="160"/>
      <c r="AG126" s="160" t="s">
        <v>134</v>
      </c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</row>
    <row r="127" spans="1:60" outlineLevel="1" x14ac:dyDescent="0.25">
      <c r="A127" s="163"/>
      <c r="B127" s="164"/>
      <c r="C127" s="191" t="s">
        <v>261</v>
      </c>
      <c r="D127" s="166"/>
      <c r="E127" s="167">
        <v>0.19700000000000001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0"/>
      <c r="Z127" s="160"/>
      <c r="AA127" s="160"/>
      <c r="AB127" s="160"/>
      <c r="AC127" s="160"/>
      <c r="AD127" s="160"/>
      <c r="AE127" s="160"/>
      <c r="AF127" s="160"/>
      <c r="AG127" s="160" t="s">
        <v>136</v>
      </c>
      <c r="AH127" s="160">
        <v>0</v>
      </c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</row>
    <row r="128" spans="1:60" outlineLevel="1" x14ac:dyDescent="0.25">
      <c r="A128" s="183">
        <v>32</v>
      </c>
      <c r="B128" s="184" t="s">
        <v>262</v>
      </c>
      <c r="C128" s="192" t="s">
        <v>263</v>
      </c>
      <c r="D128" s="185" t="s">
        <v>143</v>
      </c>
      <c r="E128" s="186">
        <v>9</v>
      </c>
      <c r="F128" s="187"/>
      <c r="G128" s="188">
        <f>ROUND(E128*F128,2)</f>
        <v>0</v>
      </c>
      <c r="H128" s="165">
        <v>0</v>
      </c>
      <c r="I128" s="165">
        <f>ROUND(E128*H128,2)</f>
        <v>0</v>
      </c>
      <c r="J128" s="165">
        <v>17.600000000000001</v>
      </c>
      <c r="K128" s="165">
        <f>ROUND(E128*J128,2)</f>
        <v>158.4</v>
      </c>
      <c r="L128" s="165">
        <v>21</v>
      </c>
      <c r="M128" s="165">
        <f>G128*(1+L128/100)</f>
        <v>0</v>
      </c>
      <c r="N128" s="165">
        <v>0</v>
      </c>
      <c r="O128" s="165">
        <f>ROUND(E128*N128,2)</f>
        <v>0</v>
      </c>
      <c r="P128" s="165">
        <v>0</v>
      </c>
      <c r="Q128" s="165">
        <f>ROUND(E128*P128,2)</f>
        <v>0</v>
      </c>
      <c r="R128" s="165"/>
      <c r="S128" s="165" t="s">
        <v>132</v>
      </c>
      <c r="T128" s="165" t="s">
        <v>132</v>
      </c>
      <c r="U128" s="165">
        <v>0.05</v>
      </c>
      <c r="V128" s="165">
        <f>ROUND(E128*U128,2)</f>
        <v>0.45</v>
      </c>
      <c r="W128" s="165"/>
      <c r="X128" s="165" t="s">
        <v>133</v>
      </c>
      <c r="Y128" s="160"/>
      <c r="Z128" s="160"/>
      <c r="AA128" s="160"/>
      <c r="AB128" s="160"/>
      <c r="AC128" s="160"/>
      <c r="AD128" s="160"/>
      <c r="AE128" s="160"/>
      <c r="AF128" s="160"/>
      <c r="AG128" s="160" t="s">
        <v>134</v>
      </c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</row>
    <row r="129" spans="1:60" outlineLevel="1" x14ac:dyDescent="0.25">
      <c r="A129" s="177">
        <v>33</v>
      </c>
      <c r="B129" s="178" t="s">
        <v>264</v>
      </c>
      <c r="C129" s="190" t="s">
        <v>265</v>
      </c>
      <c r="D129" s="179" t="s">
        <v>148</v>
      </c>
      <c r="E129" s="180">
        <v>2.4</v>
      </c>
      <c r="F129" s="181"/>
      <c r="G129" s="182">
        <f>ROUND(E129*F129,2)</f>
        <v>0</v>
      </c>
      <c r="H129" s="165">
        <v>31.09</v>
      </c>
      <c r="I129" s="165">
        <f>ROUND(E129*H129,2)</f>
        <v>74.62</v>
      </c>
      <c r="J129" s="165">
        <v>367.41</v>
      </c>
      <c r="K129" s="165">
        <f>ROUND(E129*J129,2)</f>
        <v>881.78</v>
      </c>
      <c r="L129" s="165">
        <v>21</v>
      </c>
      <c r="M129" s="165">
        <f>G129*(1+L129/100)</f>
        <v>0</v>
      </c>
      <c r="N129" s="165">
        <v>1.17E-3</v>
      </c>
      <c r="O129" s="165">
        <f>ROUND(E129*N129,2)</f>
        <v>0</v>
      </c>
      <c r="P129" s="165">
        <v>7.5999999999999998E-2</v>
      </c>
      <c r="Q129" s="165">
        <f>ROUND(E129*P129,2)</f>
        <v>0.18</v>
      </c>
      <c r="R129" s="165"/>
      <c r="S129" s="165" t="s">
        <v>132</v>
      </c>
      <c r="T129" s="165" t="s">
        <v>132</v>
      </c>
      <c r="U129" s="165">
        <v>0.93899999999999995</v>
      </c>
      <c r="V129" s="165">
        <f>ROUND(E129*U129,2)</f>
        <v>2.25</v>
      </c>
      <c r="W129" s="165"/>
      <c r="X129" s="165" t="s">
        <v>133</v>
      </c>
      <c r="Y129" s="160"/>
      <c r="Z129" s="160"/>
      <c r="AA129" s="160"/>
      <c r="AB129" s="160"/>
      <c r="AC129" s="160"/>
      <c r="AD129" s="160"/>
      <c r="AE129" s="160"/>
      <c r="AF129" s="160"/>
      <c r="AG129" s="160" t="s">
        <v>134</v>
      </c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</row>
    <row r="130" spans="1:60" outlineLevel="1" x14ac:dyDescent="0.25">
      <c r="A130" s="163"/>
      <c r="B130" s="164"/>
      <c r="C130" s="191" t="s">
        <v>266</v>
      </c>
      <c r="D130" s="166"/>
      <c r="E130" s="167">
        <v>1.2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0"/>
      <c r="Z130" s="160"/>
      <c r="AA130" s="160"/>
      <c r="AB130" s="160"/>
      <c r="AC130" s="160"/>
      <c r="AD130" s="160"/>
      <c r="AE130" s="160"/>
      <c r="AF130" s="160"/>
      <c r="AG130" s="160" t="s">
        <v>136</v>
      </c>
      <c r="AH130" s="160">
        <v>0</v>
      </c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</row>
    <row r="131" spans="1:60" outlineLevel="1" x14ac:dyDescent="0.25">
      <c r="A131" s="163"/>
      <c r="B131" s="164"/>
      <c r="C131" s="191" t="s">
        <v>267</v>
      </c>
      <c r="D131" s="166"/>
      <c r="E131" s="167">
        <v>1.2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0"/>
      <c r="Z131" s="160"/>
      <c r="AA131" s="160"/>
      <c r="AB131" s="160"/>
      <c r="AC131" s="160"/>
      <c r="AD131" s="160"/>
      <c r="AE131" s="160"/>
      <c r="AF131" s="160"/>
      <c r="AG131" s="160" t="s">
        <v>136</v>
      </c>
      <c r="AH131" s="160">
        <v>0</v>
      </c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</row>
    <row r="132" spans="1:60" outlineLevel="1" x14ac:dyDescent="0.25">
      <c r="A132" s="177">
        <v>34</v>
      </c>
      <c r="B132" s="178" t="s">
        <v>268</v>
      </c>
      <c r="C132" s="190" t="s">
        <v>269</v>
      </c>
      <c r="D132" s="179" t="s">
        <v>153</v>
      </c>
      <c r="E132" s="180">
        <v>2.2200000000000002</v>
      </c>
      <c r="F132" s="181"/>
      <c r="G132" s="182">
        <f>ROUND(E132*F132,2)</f>
        <v>0</v>
      </c>
      <c r="H132" s="165">
        <v>66.38</v>
      </c>
      <c r="I132" s="165">
        <f>ROUND(E132*H132,2)</f>
        <v>147.36000000000001</v>
      </c>
      <c r="J132" s="165">
        <v>436.62</v>
      </c>
      <c r="K132" s="165">
        <f>ROUND(E132*J132,2)</f>
        <v>969.3</v>
      </c>
      <c r="L132" s="165">
        <v>21</v>
      </c>
      <c r="M132" s="165">
        <f>G132*(1+L132/100)</f>
        <v>0</v>
      </c>
      <c r="N132" s="165">
        <v>0</v>
      </c>
      <c r="O132" s="165">
        <f>ROUND(E132*N132,2)</f>
        <v>0</v>
      </c>
      <c r="P132" s="165">
        <v>4.6000000000000001E-4</v>
      </c>
      <c r="Q132" s="165">
        <f>ROUND(E132*P132,2)</f>
        <v>0</v>
      </c>
      <c r="R132" s="165"/>
      <c r="S132" s="165" t="s">
        <v>132</v>
      </c>
      <c r="T132" s="165" t="s">
        <v>132</v>
      </c>
      <c r="U132" s="165">
        <v>0.81</v>
      </c>
      <c r="V132" s="165">
        <f>ROUND(E132*U132,2)</f>
        <v>1.8</v>
      </c>
      <c r="W132" s="165"/>
      <c r="X132" s="165" t="s">
        <v>133</v>
      </c>
      <c r="Y132" s="160"/>
      <c r="Z132" s="160"/>
      <c r="AA132" s="160"/>
      <c r="AB132" s="160"/>
      <c r="AC132" s="160"/>
      <c r="AD132" s="160"/>
      <c r="AE132" s="160"/>
      <c r="AF132" s="160"/>
      <c r="AG132" s="160" t="s">
        <v>134</v>
      </c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</row>
    <row r="133" spans="1:60" outlineLevel="1" x14ac:dyDescent="0.25">
      <c r="A133" s="163"/>
      <c r="B133" s="164"/>
      <c r="C133" s="191" t="s">
        <v>270</v>
      </c>
      <c r="D133" s="166"/>
      <c r="E133" s="167">
        <v>2.2200000000000002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0"/>
      <c r="Z133" s="160"/>
      <c r="AA133" s="160"/>
      <c r="AB133" s="160"/>
      <c r="AC133" s="160"/>
      <c r="AD133" s="160"/>
      <c r="AE133" s="160"/>
      <c r="AF133" s="160"/>
      <c r="AG133" s="160" t="s">
        <v>136</v>
      </c>
      <c r="AH133" s="160">
        <v>0</v>
      </c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</row>
    <row r="134" spans="1:60" outlineLevel="1" x14ac:dyDescent="0.25">
      <c r="A134" s="177">
        <v>35</v>
      </c>
      <c r="B134" s="178" t="s">
        <v>271</v>
      </c>
      <c r="C134" s="190" t="s">
        <v>272</v>
      </c>
      <c r="D134" s="179" t="s">
        <v>148</v>
      </c>
      <c r="E134" s="180">
        <v>0.8</v>
      </c>
      <c r="F134" s="181"/>
      <c r="G134" s="182">
        <f>ROUND(E134*F134,2)</f>
        <v>0</v>
      </c>
      <c r="H134" s="165">
        <v>14.37</v>
      </c>
      <c r="I134" s="165">
        <f>ROUND(E134*H134,2)</f>
        <v>11.5</v>
      </c>
      <c r="J134" s="165">
        <v>121.63</v>
      </c>
      <c r="K134" s="165">
        <f>ROUND(E134*J134,2)</f>
        <v>97.3</v>
      </c>
      <c r="L134" s="165">
        <v>21</v>
      </c>
      <c r="M134" s="165">
        <f>G134*(1+L134/100)</f>
        <v>0</v>
      </c>
      <c r="N134" s="165">
        <v>5.4000000000000001E-4</v>
      </c>
      <c r="O134" s="165">
        <f>ROUND(E134*N134,2)</f>
        <v>0</v>
      </c>
      <c r="P134" s="165">
        <v>0.18</v>
      </c>
      <c r="Q134" s="165">
        <f>ROUND(E134*P134,2)</f>
        <v>0.14000000000000001</v>
      </c>
      <c r="R134" s="165"/>
      <c r="S134" s="165" t="s">
        <v>132</v>
      </c>
      <c r="T134" s="165" t="s">
        <v>132</v>
      </c>
      <c r="U134" s="165">
        <v>0.309</v>
      </c>
      <c r="V134" s="165">
        <f>ROUND(E134*U134,2)</f>
        <v>0.25</v>
      </c>
      <c r="W134" s="165"/>
      <c r="X134" s="165" t="s">
        <v>133</v>
      </c>
      <c r="Y134" s="160"/>
      <c r="Z134" s="160"/>
      <c r="AA134" s="160"/>
      <c r="AB134" s="160"/>
      <c r="AC134" s="160"/>
      <c r="AD134" s="160"/>
      <c r="AE134" s="160"/>
      <c r="AF134" s="160"/>
      <c r="AG134" s="160" t="s">
        <v>134</v>
      </c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</row>
    <row r="135" spans="1:60" outlineLevel="1" x14ac:dyDescent="0.25">
      <c r="A135" s="163"/>
      <c r="B135" s="164"/>
      <c r="C135" s="191" t="s">
        <v>273</v>
      </c>
      <c r="D135" s="166"/>
      <c r="E135" s="167">
        <v>0.8</v>
      </c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0"/>
      <c r="Z135" s="160"/>
      <c r="AA135" s="160"/>
      <c r="AB135" s="160"/>
      <c r="AC135" s="160"/>
      <c r="AD135" s="160"/>
      <c r="AE135" s="160"/>
      <c r="AF135" s="160"/>
      <c r="AG135" s="160" t="s">
        <v>136</v>
      </c>
      <c r="AH135" s="160">
        <v>0</v>
      </c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</row>
    <row r="136" spans="1:60" outlineLevel="1" x14ac:dyDescent="0.25">
      <c r="A136" s="183">
        <v>36</v>
      </c>
      <c r="B136" s="184" t="s">
        <v>274</v>
      </c>
      <c r="C136" s="192" t="s">
        <v>275</v>
      </c>
      <c r="D136" s="185" t="s">
        <v>153</v>
      </c>
      <c r="E136" s="186">
        <v>8</v>
      </c>
      <c r="F136" s="187"/>
      <c r="G136" s="188">
        <f>ROUND(E136*F136,2)</f>
        <v>0</v>
      </c>
      <c r="H136" s="165">
        <v>11.3</v>
      </c>
      <c r="I136" s="165">
        <f>ROUND(E136*H136,2)</f>
        <v>90.4</v>
      </c>
      <c r="J136" s="165">
        <v>95.2</v>
      </c>
      <c r="K136" s="165">
        <f>ROUND(E136*J136,2)</f>
        <v>761.6</v>
      </c>
      <c r="L136" s="165">
        <v>21</v>
      </c>
      <c r="M136" s="165">
        <f>G136*(1+L136/100)</f>
        <v>0</v>
      </c>
      <c r="N136" s="165">
        <v>4.8999999999999998E-4</v>
      </c>
      <c r="O136" s="165">
        <f>ROUND(E136*N136,2)</f>
        <v>0</v>
      </c>
      <c r="P136" s="165">
        <v>6.0000000000000001E-3</v>
      </c>
      <c r="Q136" s="165">
        <f>ROUND(E136*P136,2)</f>
        <v>0.05</v>
      </c>
      <c r="R136" s="165"/>
      <c r="S136" s="165" t="s">
        <v>132</v>
      </c>
      <c r="T136" s="165" t="s">
        <v>149</v>
      </c>
      <c r="U136" s="165">
        <v>0.27400000000000002</v>
      </c>
      <c r="V136" s="165">
        <f>ROUND(E136*U136,2)</f>
        <v>2.19</v>
      </c>
      <c r="W136" s="165"/>
      <c r="X136" s="165" t="s">
        <v>133</v>
      </c>
      <c r="Y136" s="160"/>
      <c r="Z136" s="160"/>
      <c r="AA136" s="160"/>
      <c r="AB136" s="160"/>
      <c r="AC136" s="160"/>
      <c r="AD136" s="160"/>
      <c r="AE136" s="160"/>
      <c r="AF136" s="160"/>
      <c r="AG136" s="160" t="s">
        <v>134</v>
      </c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</row>
    <row r="137" spans="1:60" outlineLevel="1" x14ac:dyDescent="0.25">
      <c r="A137" s="183">
        <v>37</v>
      </c>
      <c r="B137" s="184" t="s">
        <v>276</v>
      </c>
      <c r="C137" s="192" t="s">
        <v>277</v>
      </c>
      <c r="D137" s="185" t="s">
        <v>153</v>
      </c>
      <c r="E137" s="186">
        <v>2</v>
      </c>
      <c r="F137" s="187"/>
      <c r="G137" s="188">
        <f>ROUND(E137*F137,2)</f>
        <v>0</v>
      </c>
      <c r="H137" s="165">
        <v>13.06</v>
      </c>
      <c r="I137" s="165">
        <f>ROUND(E137*H137,2)</f>
        <v>26.12</v>
      </c>
      <c r="J137" s="165">
        <v>151.94</v>
      </c>
      <c r="K137" s="165">
        <f>ROUND(E137*J137,2)</f>
        <v>303.88</v>
      </c>
      <c r="L137" s="165">
        <v>21</v>
      </c>
      <c r="M137" s="165">
        <f>G137*(1+L137/100)</f>
        <v>0</v>
      </c>
      <c r="N137" s="165">
        <v>4.8999999999999998E-4</v>
      </c>
      <c r="O137" s="165">
        <f>ROUND(E137*N137,2)</f>
        <v>0</v>
      </c>
      <c r="P137" s="165">
        <v>2.7E-2</v>
      </c>
      <c r="Q137" s="165">
        <f>ROUND(E137*P137,2)</f>
        <v>0.05</v>
      </c>
      <c r="R137" s="165"/>
      <c r="S137" s="165" t="s">
        <v>132</v>
      </c>
      <c r="T137" s="165" t="s">
        <v>132</v>
      </c>
      <c r="U137" s="165">
        <v>0.42199999999999999</v>
      </c>
      <c r="V137" s="165">
        <f>ROUND(E137*U137,2)</f>
        <v>0.84</v>
      </c>
      <c r="W137" s="165"/>
      <c r="X137" s="165" t="s">
        <v>133</v>
      </c>
      <c r="Y137" s="160"/>
      <c r="Z137" s="160"/>
      <c r="AA137" s="160"/>
      <c r="AB137" s="160"/>
      <c r="AC137" s="160"/>
      <c r="AD137" s="160"/>
      <c r="AE137" s="160"/>
      <c r="AF137" s="160"/>
      <c r="AG137" s="160" t="s">
        <v>134</v>
      </c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</row>
    <row r="138" spans="1:60" outlineLevel="1" x14ac:dyDescent="0.25">
      <c r="A138" s="183">
        <v>38</v>
      </c>
      <c r="B138" s="184" t="s">
        <v>278</v>
      </c>
      <c r="C138" s="192" t="s">
        <v>279</v>
      </c>
      <c r="D138" s="185" t="s">
        <v>153</v>
      </c>
      <c r="E138" s="186">
        <v>95</v>
      </c>
      <c r="F138" s="187"/>
      <c r="G138" s="188">
        <f>ROUND(E138*F138,2)</f>
        <v>0</v>
      </c>
      <c r="H138" s="165">
        <v>13.02</v>
      </c>
      <c r="I138" s="165">
        <f>ROUND(E138*H138,2)</f>
        <v>1236.9000000000001</v>
      </c>
      <c r="J138" s="165">
        <v>97.48</v>
      </c>
      <c r="K138" s="165">
        <f>ROUND(E138*J138,2)</f>
        <v>9260.6</v>
      </c>
      <c r="L138" s="165">
        <v>21</v>
      </c>
      <c r="M138" s="165">
        <f>G138*(1+L138/100)</f>
        <v>0</v>
      </c>
      <c r="N138" s="165">
        <v>0</v>
      </c>
      <c r="O138" s="165">
        <f>ROUND(E138*N138,2)</f>
        <v>0</v>
      </c>
      <c r="P138" s="165">
        <v>2.16E-3</v>
      </c>
      <c r="Q138" s="165">
        <f>ROUND(E138*P138,2)</f>
        <v>0.21</v>
      </c>
      <c r="R138" s="165"/>
      <c r="S138" s="165" t="s">
        <v>132</v>
      </c>
      <c r="T138" s="165" t="s">
        <v>149</v>
      </c>
      <c r="U138" s="165">
        <v>0.26500000000000001</v>
      </c>
      <c r="V138" s="165">
        <f>ROUND(E138*U138,2)</f>
        <v>25.18</v>
      </c>
      <c r="W138" s="165"/>
      <c r="X138" s="165" t="s">
        <v>133</v>
      </c>
      <c r="Y138" s="160"/>
      <c r="Z138" s="160"/>
      <c r="AA138" s="160"/>
      <c r="AB138" s="160"/>
      <c r="AC138" s="160"/>
      <c r="AD138" s="160"/>
      <c r="AE138" s="160"/>
      <c r="AF138" s="160"/>
      <c r="AG138" s="160" t="s">
        <v>134</v>
      </c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</row>
    <row r="139" spans="1:60" outlineLevel="1" x14ac:dyDescent="0.25">
      <c r="A139" s="183">
        <v>39</v>
      </c>
      <c r="B139" s="184" t="s">
        <v>280</v>
      </c>
      <c r="C139" s="192" t="s">
        <v>281</v>
      </c>
      <c r="D139" s="185" t="s">
        <v>153</v>
      </c>
      <c r="E139" s="186">
        <v>25</v>
      </c>
      <c r="F139" s="187"/>
      <c r="G139" s="188">
        <f>ROUND(E139*F139,2)</f>
        <v>0</v>
      </c>
      <c r="H139" s="165">
        <v>13.06</v>
      </c>
      <c r="I139" s="165">
        <f>ROUND(E139*H139,2)</f>
        <v>326.5</v>
      </c>
      <c r="J139" s="165">
        <v>42.54</v>
      </c>
      <c r="K139" s="165">
        <f>ROUND(E139*J139,2)</f>
        <v>1063.5</v>
      </c>
      <c r="L139" s="165">
        <v>21</v>
      </c>
      <c r="M139" s="165">
        <f>G139*(1+L139/100)</f>
        <v>0</v>
      </c>
      <c r="N139" s="165">
        <v>4.8999999999999998E-4</v>
      </c>
      <c r="O139" s="165">
        <f>ROUND(E139*N139,2)</f>
        <v>0.01</v>
      </c>
      <c r="P139" s="165">
        <v>1E-3</v>
      </c>
      <c r="Q139" s="165">
        <f>ROUND(E139*P139,2)</f>
        <v>0.03</v>
      </c>
      <c r="R139" s="165"/>
      <c r="S139" s="165" t="s">
        <v>132</v>
      </c>
      <c r="T139" s="165" t="s">
        <v>132</v>
      </c>
      <c r="U139" s="165">
        <v>0.111</v>
      </c>
      <c r="V139" s="165">
        <f>ROUND(E139*U139,2)</f>
        <v>2.78</v>
      </c>
      <c r="W139" s="165"/>
      <c r="X139" s="165" t="s">
        <v>133</v>
      </c>
      <c r="Y139" s="160"/>
      <c r="Z139" s="160"/>
      <c r="AA139" s="160"/>
      <c r="AB139" s="160"/>
      <c r="AC139" s="160"/>
      <c r="AD139" s="160"/>
      <c r="AE139" s="160"/>
      <c r="AF139" s="160"/>
      <c r="AG139" s="160" t="s">
        <v>134</v>
      </c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</row>
    <row r="140" spans="1:60" outlineLevel="1" x14ac:dyDescent="0.25">
      <c r="A140" s="177">
        <v>40</v>
      </c>
      <c r="B140" s="178" t="s">
        <v>282</v>
      </c>
      <c r="C140" s="190" t="s">
        <v>283</v>
      </c>
      <c r="D140" s="179" t="s">
        <v>148</v>
      </c>
      <c r="E140" s="180">
        <v>67.010000000000005</v>
      </c>
      <c r="F140" s="181"/>
      <c r="G140" s="182">
        <f>ROUND(E140*F140,2)</f>
        <v>0</v>
      </c>
      <c r="H140" s="165">
        <v>0</v>
      </c>
      <c r="I140" s="165">
        <f>ROUND(E140*H140,2)</f>
        <v>0</v>
      </c>
      <c r="J140" s="165">
        <v>10</v>
      </c>
      <c r="K140" s="165">
        <f>ROUND(E140*J140,2)</f>
        <v>670.1</v>
      </c>
      <c r="L140" s="165">
        <v>21</v>
      </c>
      <c r="M140" s="165">
        <f>G140*(1+L140/100)</f>
        <v>0</v>
      </c>
      <c r="N140" s="165">
        <v>0</v>
      </c>
      <c r="O140" s="165">
        <f>ROUND(E140*N140,2)</f>
        <v>0</v>
      </c>
      <c r="P140" s="165">
        <v>4.0000000000000001E-3</v>
      </c>
      <c r="Q140" s="165">
        <f>ROUND(E140*P140,2)</f>
        <v>0.27</v>
      </c>
      <c r="R140" s="165"/>
      <c r="S140" s="165" t="s">
        <v>132</v>
      </c>
      <c r="T140" s="165" t="s">
        <v>149</v>
      </c>
      <c r="U140" s="165">
        <v>0.03</v>
      </c>
      <c r="V140" s="165">
        <f>ROUND(E140*U140,2)</f>
        <v>2.0099999999999998</v>
      </c>
      <c r="W140" s="165"/>
      <c r="X140" s="165" t="s">
        <v>133</v>
      </c>
      <c r="Y140" s="160"/>
      <c r="Z140" s="160"/>
      <c r="AA140" s="160"/>
      <c r="AB140" s="160"/>
      <c r="AC140" s="160"/>
      <c r="AD140" s="160"/>
      <c r="AE140" s="160"/>
      <c r="AF140" s="160"/>
      <c r="AG140" s="160" t="s">
        <v>134</v>
      </c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</row>
    <row r="141" spans="1:60" outlineLevel="1" x14ac:dyDescent="0.25">
      <c r="A141" s="163"/>
      <c r="B141" s="164"/>
      <c r="C141" s="191" t="s">
        <v>201</v>
      </c>
      <c r="D141" s="166"/>
      <c r="E141" s="167">
        <v>11.4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0"/>
      <c r="Z141" s="160"/>
      <c r="AA141" s="160"/>
      <c r="AB141" s="160"/>
      <c r="AC141" s="160"/>
      <c r="AD141" s="160"/>
      <c r="AE141" s="160"/>
      <c r="AF141" s="160"/>
      <c r="AG141" s="160" t="s">
        <v>136</v>
      </c>
      <c r="AH141" s="160">
        <v>0</v>
      </c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</row>
    <row r="142" spans="1:60" outlineLevel="1" x14ac:dyDescent="0.25">
      <c r="A142" s="163"/>
      <c r="B142" s="164"/>
      <c r="C142" s="191" t="s">
        <v>202</v>
      </c>
      <c r="D142" s="166"/>
      <c r="E142" s="167">
        <v>14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0"/>
      <c r="Z142" s="160"/>
      <c r="AA142" s="160"/>
      <c r="AB142" s="160"/>
      <c r="AC142" s="160"/>
      <c r="AD142" s="160"/>
      <c r="AE142" s="160"/>
      <c r="AF142" s="160"/>
      <c r="AG142" s="160" t="s">
        <v>136</v>
      </c>
      <c r="AH142" s="160">
        <v>0</v>
      </c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</row>
    <row r="143" spans="1:60" outlineLevel="1" x14ac:dyDescent="0.25">
      <c r="A143" s="163"/>
      <c r="B143" s="164"/>
      <c r="C143" s="191" t="s">
        <v>203</v>
      </c>
      <c r="D143" s="166"/>
      <c r="E143" s="167">
        <v>12.92</v>
      </c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0"/>
      <c r="Z143" s="160"/>
      <c r="AA143" s="160"/>
      <c r="AB143" s="160"/>
      <c r="AC143" s="160"/>
      <c r="AD143" s="160"/>
      <c r="AE143" s="160"/>
      <c r="AF143" s="160"/>
      <c r="AG143" s="160" t="s">
        <v>136</v>
      </c>
      <c r="AH143" s="160">
        <v>0</v>
      </c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</row>
    <row r="144" spans="1:60" outlineLevel="1" x14ac:dyDescent="0.25">
      <c r="A144" s="163"/>
      <c r="B144" s="164"/>
      <c r="C144" s="191" t="s">
        <v>204</v>
      </c>
      <c r="D144" s="166"/>
      <c r="E144" s="167">
        <v>18.059999999999999</v>
      </c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0"/>
      <c r="Z144" s="160"/>
      <c r="AA144" s="160"/>
      <c r="AB144" s="160"/>
      <c r="AC144" s="160"/>
      <c r="AD144" s="160"/>
      <c r="AE144" s="160"/>
      <c r="AF144" s="160"/>
      <c r="AG144" s="160" t="s">
        <v>136</v>
      </c>
      <c r="AH144" s="160">
        <v>0</v>
      </c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</row>
    <row r="145" spans="1:60" outlineLevel="1" x14ac:dyDescent="0.25">
      <c r="A145" s="163"/>
      <c r="B145" s="164"/>
      <c r="C145" s="191" t="s">
        <v>205</v>
      </c>
      <c r="D145" s="166"/>
      <c r="E145" s="167">
        <v>2.4700000000000002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0"/>
      <c r="Z145" s="160"/>
      <c r="AA145" s="160"/>
      <c r="AB145" s="160"/>
      <c r="AC145" s="160"/>
      <c r="AD145" s="160"/>
      <c r="AE145" s="160"/>
      <c r="AF145" s="160"/>
      <c r="AG145" s="160" t="s">
        <v>136</v>
      </c>
      <c r="AH145" s="160">
        <v>0</v>
      </c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</row>
    <row r="146" spans="1:60" outlineLevel="1" x14ac:dyDescent="0.25">
      <c r="A146" s="163"/>
      <c r="B146" s="164"/>
      <c r="C146" s="191" t="s">
        <v>206</v>
      </c>
      <c r="D146" s="166"/>
      <c r="E146" s="167">
        <v>7.26</v>
      </c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0"/>
      <c r="Z146" s="160"/>
      <c r="AA146" s="160"/>
      <c r="AB146" s="160"/>
      <c r="AC146" s="160"/>
      <c r="AD146" s="160"/>
      <c r="AE146" s="160"/>
      <c r="AF146" s="160"/>
      <c r="AG146" s="160" t="s">
        <v>136</v>
      </c>
      <c r="AH146" s="160">
        <v>0</v>
      </c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</row>
    <row r="147" spans="1:60" outlineLevel="1" x14ac:dyDescent="0.25">
      <c r="A147" s="163"/>
      <c r="B147" s="164"/>
      <c r="C147" s="191" t="s">
        <v>207</v>
      </c>
      <c r="D147" s="166"/>
      <c r="E147" s="167">
        <v>0.9</v>
      </c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0"/>
      <c r="Z147" s="160"/>
      <c r="AA147" s="160"/>
      <c r="AB147" s="160"/>
      <c r="AC147" s="160"/>
      <c r="AD147" s="160"/>
      <c r="AE147" s="160"/>
      <c r="AF147" s="160"/>
      <c r="AG147" s="160" t="s">
        <v>136</v>
      </c>
      <c r="AH147" s="160">
        <v>0</v>
      </c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</row>
    <row r="148" spans="1:60" outlineLevel="1" x14ac:dyDescent="0.25">
      <c r="A148" s="177">
        <v>41</v>
      </c>
      <c r="B148" s="178" t="s">
        <v>284</v>
      </c>
      <c r="C148" s="190" t="s">
        <v>285</v>
      </c>
      <c r="D148" s="179" t="s">
        <v>148</v>
      </c>
      <c r="E148" s="180">
        <v>219.57</v>
      </c>
      <c r="F148" s="181"/>
      <c r="G148" s="182">
        <f>ROUND(E148*F148,2)</f>
        <v>0</v>
      </c>
      <c r="H148" s="165">
        <v>0</v>
      </c>
      <c r="I148" s="165">
        <f>ROUND(E148*H148,2)</f>
        <v>0</v>
      </c>
      <c r="J148" s="165">
        <v>10.5</v>
      </c>
      <c r="K148" s="165">
        <f>ROUND(E148*J148,2)</f>
        <v>2305.4899999999998</v>
      </c>
      <c r="L148" s="165">
        <v>21</v>
      </c>
      <c r="M148" s="165">
        <f>G148*(1+L148/100)</f>
        <v>0</v>
      </c>
      <c r="N148" s="165">
        <v>0</v>
      </c>
      <c r="O148" s="165">
        <f>ROUND(E148*N148,2)</f>
        <v>0</v>
      </c>
      <c r="P148" s="165">
        <v>4.0000000000000001E-3</v>
      </c>
      <c r="Q148" s="165">
        <f>ROUND(E148*P148,2)</f>
        <v>0.88</v>
      </c>
      <c r="R148" s="165"/>
      <c r="S148" s="165" t="s">
        <v>132</v>
      </c>
      <c r="T148" s="165" t="s">
        <v>132</v>
      </c>
      <c r="U148" s="165">
        <v>0.03</v>
      </c>
      <c r="V148" s="165">
        <f>ROUND(E148*U148,2)</f>
        <v>6.59</v>
      </c>
      <c r="W148" s="165"/>
      <c r="X148" s="165" t="s">
        <v>133</v>
      </c>
      <c r="Y148" s="160"/>
      <c r="Z148" s="160"/>
      <c r="AA148" s="160"/>
      <c r="AB148" s="160"/>
      <c r="AC148" s="160"/>
      <c r="AD148" s="160"/>
      <c r="AE148" s="160"/>
      <c r="AF148" s="160"/>
      <c r="AG148" s="160" t="s">
        <v>134</v>
      </c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</row>
    <row r="149" spans="1:60" outlineLevel="1" x14ac:dyDescent="0.25">
      <c r="A149" s="163"/>
      <c r="B149" s="164"/>
      <c r="C149" s="191" t="s">
        <v>210</v>
      </c>
      <c r="D149" s="166"/>
      <c r="E149" s="167">
        <v>61.56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0"/>
      <c r="Z149" s="160"/>
      <c r="AA149" s="160"/>
      <c r="AB149" s="160"/>
      <c r="AC149" s="160"/>
      <c r="AD149" s="160"/>
      <c r="AE149" s="160"/>
      <c r="AF149" s="160"/>
      <c r="AG149" s="160" t="s">
        <v>136</v>
      </c>
      <c r="AH149" s="160">
        <v>0</v>
      </c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</row>
    <row r="150" spans="1:60" outlineLevel="1" x14ac:dyDescent="0.25">
      <c r="A150" s="163"/>
      <c r="B150" s="164"/>
      <c r="C150" s="191" t="s">
        <v>211</v>
      </c>
      <c r="D150" s="166"/>
      <c r="E150" s="167">
        <v>7.68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0"/>
      <c r="Z150" s="160"/>
      <c r="AA150" s="160"/>
      <c r="AB150" s="160"/>
      <c r="AC150" s="160"/>
      <c r="AD150" s="160"/>
      <c r="AE150" s="160"/>
      <c r="AF150" s="160"/>
      <c r="AG150" s="160" t="s">
        <v>136</v>
      </c>
      <c r="AH150" s="160">
        <v>0</v>
      </c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</row>
    <row r="151" spans="1:60" outlineLevel="1" x14ac:dyDescent="0.25">
      <c r="A151" s="163"/>
      <c r="B151" s="164"/>
      <c r="C151" s="191" t="s">
        <v>212</v>
      </c>
      <c r="D151" s="166"/>
      <c r="E151" s="167">
        <v>-3.6</v>
      </c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0"/>
      <c r="Z151" s="160"/>
      <c r="AA151" s="160"/>
      <c r="AB151" s="160"/>
      <c r="AC151" s="160"/>
      <c r="AD151" s="160"/>
      <c r="AE151" s="160"/>
      <c r="AF151" s="160"/>
      <c r="AG151" s="160" t="s">
        <v>136</v>
      </c>
      <c r="AH151" s="160">
        <v>0</v>
      </c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</row>
    <row r="152" spans="1:60" outlineLevel="1" x14ac:dyDescent="0.25">
      <c r="A152" s="163"/>
      <c r="B152" s="164"/>
      <c r="C152" s="191" t="s">
        <v>213</v>
      </c>
      <c r="D152" s="166"/>
      <c r="E152" s="167">
        <v>-8</v>
      </c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0"/>
      <c r="Z152" s="160"/>
      <c r="AA152" s="160"/>
      <c r="AB152" s="160"/>
      <c r="AC152" s="160"/>
      <c r="AD152" s="160"/>
      <c r="AE152" s="160"/>
      <c r="AF152" s="160"/>
      <c r="AG152" s="160" t="s">
        <v>136</v>
      </c>
      <c r="AH152" s="160">
        <v>0</v>
      </c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</row>
    <row r="153" spans="1:60" outlineLevel="1" x14ac:dyDescent="0.25">
      <c r="A153" s="163"/>
      <c r="B153" s="164"/>
      <c r="C153" s="191" t="s">
        <v>214</v>
      </c>
      <c r="D153" s="166"/>
      <c r="E153" s="167">
        <v>36.72</v>
      </c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0"/>
      <c r="Z153" s="160"/>
      <c r="AA153" s="160"/>
      <c r="AB153" s="160"/>
      <c r="AC153" s="160"/>
      <c r="AD153" s="160"/>
      <c r="AE153" s="160"/>
      <c r="AF153" s="160"/>
      <c r="AG153" s="160" t="s">
        <v>136</v>
      </c>
      <c r="AH153" s="160">
        <v>0</v>
      </c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</row>
    <row r="154" spans="1:60" outlineLevel="1" x14ac:dyDescent="0.25">
      <c r="A154" s="163"/>
      <c r="B154" s="164"/>
      <c r="C154" s="191" t="s">
        <v>215</v>
      </c>
      <c r="D154" s="166"/>
      <c r="E154" s="167">
        <v>-3.2</v>
      </c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0"/>
      <c r="Z154" s="160"/>
      <c r="AA154" s="160"/>
      <c r="AB154" s="160"/>
      <c r="AC154" s="160"/>
      <c r="AD154" s="160"/>
      <c r="AE154" s="160"/>
      <c r="AF154" s="160"/>
      <c r="AG154" s="160" t="s">
        <v>136</v>
      </c>
      <c r="AH154" s="160">
        <v>0</v>
      </c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</row>
    <row r="155" spans="1:60" outlineLevel="1" x14ac:dyDescent="0.25">
      <c r="A155" s="163"/>
      <c r="B155" s="164"/>
      <c r="C155" s="191" t="s">
        <v>216</v>
      </c>
      <c r="D155" s="166"/>
      <c r="E155" s="167">
        <v>-2.4</v>
      </c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0"/>
      <c r="Z155" s="160"/>
      <c r="AA155" s="160"/>
      <c r="AB155" s="160"/>
      <c r="AC155" s="160"/>
      <c r="AD155" s="160"/>
      <c r="AE155" s="160"/>
      <c r="AF155" s="160"/>
      <c r="AG155" s="160" t="s">
        <v>136</v>
      </c>
      <c r="AH155" s="160">
        <v>0</v>
      </c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</row>
    <row r="156" spans="1:60" outlineLevel="1" x14ac:dyDescent="0.25">
      <c r="A156" s="163"/>
      <c r="B156" s="164"/>
      <c r="C156" s="191" t="s">
        <v>217</v>
      </c>
      <c r="D156" s="166"/>
      <c r="E156" s="167">
        <v>34.020000000000003</v>
      </c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0"/>
      <c r="Z156" s="160"/>
      <c r="AA156" s="160"/>
      <c r="AB156" s="160"/>
      <c r="AC156" s="160"/>
      <c r="AD156" s="160"/>
      <c r="AE156" s="160"/>
      <c r="AF156" s="160"/>
      <c r="AG156" s="160" t="s">
        <v>136</v>
      </c>
      <c r="AH156" s="160">
        <v>0</v>
      </c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</row>
    <row r="157" spans="1:60" outlineLevel="1" x14ac:dyDescent="0.25">
      <c r="A157" s="163"/>
      <c r="B157" s="164"/>
      <c r="C157" s="191" t="s">
        <v>218</v>
      </c>
      <c r="D157" s="166"/>
      <c r="E157" s="167">
        <v>-1.6</v>
      </c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0"/>
      <c r="Z157" s="160"/>
      <c r="AA157" s="160"/>
      <c r="AB157" s="160"/>
      <c r="AC157" s="160"/>
      <c r="AD157" s="160"/>
      <c r="AE157" s="160"/>
      <c r="AF157" s="160"/>
      <c r="AG157" s="160" t="s">
        <v>136</v>
      </c>
      <c r="AH157" s="160">
        <v>0</v>
      </c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</row>
    <row r="158" spans="1:60" outlineLevel="1" x14ac:dyDescent="0.25">
      <c r="A158" s="163"/>
      <c r="B158" s="164"/>
      <c r="C158" s="191" t="s">
        <v>216</v>
      </c>
      <c r="D158" s="166"/>
      <c r="E158" s="167">
        <v>-2.4</v>
      </c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0"/>
      <c r="Z158" s="160"/>
      <c r="AA158" s="160"/>
      <c r="AB158" s="160"/>
      <c r="AC158" s="160"/>
      <c r="AD158" s="160"/>
      <c r="AE158" s="160"/>
      <c r="AF158" s="160"/>
      <c r="AG158" s="160" t="s">
        <v>136</v>
      </c>
      <c r="AH158" s="160">
        <v>0</v>
      </c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</row>
    <row r="159" spans="1:60" outlineLevel="1" x14ac:dyDescent="0.25">
      <c r="A159" s="163"/>
      <c r="B159" s="164"/>
      <c r="C159" s="191" t="s">
        <v>219</v>
      </c>
      <c r="D159" s="166"/>
      <c r="E159" s="167">
        <v>38.880000000000003</v>
      </c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0"/>
      <c r="Z159" s="160"/>
      <c r="AA159" s="160"/>
      <c r="AB159" s="160"/>
      <c r="AC159" s="160"/>
      <c r="AD159" s="160"/>
      <c r="AE159" s="160"/>
      <c r="AF159" s="160"/>
      <c r="AG159" s="160" t="s">
        <v>136</v>
      </c>
      <c r="AH159" s="160">
        <v>0</v>
      </c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</row>
    <row r="160" spans="1:60" outlineLevel="1" x14ac:dyDescent="0.25">
      <c r="A160" s="163"/>
      <c r="B160" s="164"/>
      <c r="C160" s="191" t="s">
        <v>218</v>
      </c>
      <c r="D160" s="166"/>
      <c r="E160" s="167">
        <v>-1.6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0"/>
      <c r="Z160" s="160"/>
      <c r="AA160" s="160"/>
      <c r="AB160" s="160"/>
      <c r="AC160" s="160"/>
      <c r="AD160" s="160"/>
      <c r="AE160" s="160"/>
      <c r="AF160" s="160"/>
      <c r="AG160" s="160" t="s">
        <v>136</v>
      </c>
      <c r="AH160" s="160">
        <v>0</v>
      </c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</row>
    <row r="161" spans="1:60" outlineLevel="1" x14ac:dyDescent="0.25">
      <c r="A161" s="163"/>
      <c r="B161" s="164"/>
      <c r="C161" s="191" t="s">
        <v>220</v>
      </c>
      <c r="D161" s="166"/>
      <c r="E161" s="167">
        <v>-3.52</v>
      </c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0"/>
      <c r="Z161" s="160"/>
      <c r="AA161" s="160"/>
      <c r="AB161" s="160"/>
      <c r="AC161" s="160"/>
      <c r="AD161" s="160"/>
      <c r="AE161" s="160"/>
      <c r="AF161" s="160"/>
      <c r="AG161" s="160" t="s">
        <v>136</v>
      </c>
      <c r="AH161" s="160">
        <v>0</v>
      </c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</row>
    <row r="162" spans="1:60" outlineLevel="1" x14ac:dyDescent="0.25">
      <c r="A162" s="163"/>
      <c r="B162" s="164"/>
      <c r="C162" s="191" t="s">
        <v>221</v>
      </c>
      <c r="D162" s="166"/>
      <c r="E162" s="167">
        <v>45.9</v>
      </c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0"/>
      <c r="Z162" s="160"/>
      <c r="AA162" s="160"/>
      <c r="AB162" s="160"/>
      <c r="AC162" s="160"/>
      <c r="AD162" s="160"/>
      <c r="AE162" s="160"/>
      <c r="AF162" s="160"/>
      <c r="AG162" s="160" t="s">
        <v>136</v>
      </c>
      <c r="AH162" s="160">
        <v>0</v>
      </c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</row>
    <row r="163" spans="1:60" outlineLevel="1" x14ac:dyDescent="0.25">
      <c r="A163" s="163"/>
      <c r="B163" s="164"/>
      <c r="C163" s="191" t="s">
        <v>218</v>
      </c>
      <c r="D163" s="166"/>
      <c r="E163" s="167">
        <v>-1.6</v>
      </c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0"/>
      <c r="Z163" s="160"/>
      <c r="AA163" s="160"/>
      <c r="AB163" s="160"/>
      <c r="AC163" s="160"/>
      <c r="AD163" s="160"/>
      <c r="AE163" s="160"/>
      <c r="AF163" s="160"/>
      <c r="AG163" s="160" t="s">
        <v>136</v>
      </c>
      <c r="AH163" s="160">
        <v>0</v>
      </c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</row>
    <row r="164" spans="1:60" outlineLevel="1" x14ac:dyDescent="0.25">
      <c r="A164" s="163"/>
      <c r="B164" s="164"/>
      <c r="C164" s="191" t="s">
        <v>222</v>
      </c>
      <c r="D164" s="166"/>
      <c r="E164" s="167">
        <v>-4.08</v>
      </c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0"/>
      <c r="Z164" s="160"/>
      <c r="AA164" s="160"/>
      <c r="AB164" s="160"/>
      <c r="AC164" s="160"/>
      <c r="AD164" s="160"/>
      <c r="AE164" s="160"/>
      <c r="AF164" s="160"/>
      <c r="AG164" s="160" t="s">
        <v>136</v>
      </c>
      <c r="AH164" s="160">
        <v>0</v>
      </c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</row>
    <row r="165" spans="1:60" outlineLevel="1" x14ac:dyDescent="0.25">
      <c r="A165" s="163"/>
      <c r="B165" s="164"/>
      <c r="C165" s="191" t="s">
        <v>182</v>
      </c>
      <c r="D165" s="166"/>
      <c r="E165" s="167">
        <v>2.4300000000000002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0"/>
      <c r="Z165" s="160"/>
      <c r="AA165" s="160"/>
      <c r="AB165" s="160"/>
      <c r="AC165" s="160"/>
      <c r="AD165" s="160"/>
      <c r="AE165" s="160"/>
      <c r="AF165" s="160"/>
      <c r="AG165" s="160" t="s">
        <v>136</v>
      </c>
      <c r="AH165" s="160">
        <v>0</v>
      </c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</row>
    <row r="166" spans="1:60" outlineLevel="1" x14ac:dyDescent="0.25">
      <c r="A166" s="163"/>
      <c r="B166" s="164"/>
      <c r="C166" s="191" t="s">
        <v>223</v>
      </c>
      <c r="D166" s="166"/>
      <c r="E166" s="167">
        <v>-1.2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0"/>
      <c r="Z166" s="160"/>
      <c r="AA166" s="160"/>
      <c r="AB166" s="160"/>
      <c r="AC166" s="160"/>
      <c r="AD166" s="160"/>
      <c r="AE166" s="160"/>
      <c r="AF166" s="160"/>
      <c r="AG166" s="160" t="s">
        <v>136</v>
      </c>
      <c r="AH166" s="160">
        <v>0</v>
      </c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</row>
    <row r="167" spans="1:60" outlineLevel="1" x14ac:dyDescent="0.25">
      <c r="A167" s="163"/>
      <c r="B167" s="164"/>
      <c r="C167" s="191" t="s">
        <v>224</v>
      </c>
      <c r="D167" s="166"/>
      <c r="E167" s="167">
        <v>10.26</v>
      </c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0"/>
      <c r="Z167" s="160"/>
      <c r="AA167" s="160"/>
      <c r="AB167" s="160"/>
      <c r="AC167" s="160"/>
      <c r="AD167" s="160"/>
      <c r="AE167" s="160"/>
      <c r="AF167" s="160"/>
      <c r="AG167" s="160" t="s">
        <v>136</v>
      </c>
      <c r="AH167" s="160">
        <v>0</v>
      </c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</row>
    <row r="168" spans="1:60" outlineLevel="1" x14ac:dyDescent="0.25">
      <c r="A168" s="163"/>
      <c r="B168" s="164"/>
      <c r="C168" s="191" t="s">
        <v>223</v>
      </c>
      <c r="D168" s="166"/>
      <c r="E168" s="167">
        <v>-1.2</v>
      </c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0"/>
      <c r="Z168" s="160"/>
      <c r="AA168" s="160"/>
      <c r="AB168" s="160"/>
      <c r="AC168" s="160"/>
      <c r="AD168" s="160"/>
      <c r="AE168" s="160"/>
      <c r="AF168" s="160"/>
      <c r="AG168" s="160" t="s">
        <v>136</v>
      </c>
      <c r="AH168" s="160">
        <v>0</v>
      </c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</row>
    <row r="169" spans="1:60" outlineLevel="1" x14ac:dyDescent="0.25">
      <c r="A169" s="163"/>
      <c r="B169" s="164"/>
      <c r="C169" s="191" t="s">
        <v>225</v>
      </c>
      <c r="D169" s="166"/>
      <c r="E169" s="167">
        <v>20.52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0"/>
      <c r="Z169" s="160"/>
      <c r="AA169" s="160"/>
      <c r="AB169" s="160"/>
      <c r="AC169" s="160"/>
      <c r="AD169" s="160"/>
      <c r="AE169" s="160"/>
      <c r="AF169" s="160"/>
      <c r="AG169" s="160" t="s">
        <v>136</v>
      </c>
      <c r="AH169" s="160">
        <v>0</v>
      </c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</row>
    <row r="170" spans="1:60" outlineLevel="1" x14ac:dyDescent="0.25">
      <c r="A170" s="163"/>
      <c r="B170" s="164"/>
      <c r="C170" s="191" t="s">
        <v>218</v>
      </c>
      <c r="D170" s="166"/>
      <c r="E170" s="167">
        <v>-1.6</v>
      </c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0"/>
      <c r="Z170" s="160"/>
      <c r="AA170" s="160"/>
      <c r="AB170" s="160"/>
      <c r="AC170" s="160"/>
      <c r="AD170" s="160"/>
      <c r="AE170" s="160"/>
      <c r="AF170" s="160"/>
      <c r="AG170" s="160" t="s">
        <v>136</v>
      </c>
      <c r="AH170" s="160">
        <v>0</v>
      </c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</row>
    <row r="171" spans="1:60" outlineLevel="1" x14ac:dyDescent="0.25">
      <c r="A171" s="163"/>
      <c r="B171" s="164"/>
      <c r="C171" s="191" t="s">
        <v>216</v>
      </c>
      <c r="D171" s="166"/>
      <c r="E171" s="167">
        <v>-2.4</v>
      </c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0"/>
      <c r="Z171" s="160"/>
      <c r="AA171" s="160"/>
      <c r="AB171" s="160"/>
      <c r="AC171" s="160"/>
      <c r="AD171" s="160"/>
      <c r="AE171" s="160"/>
      <c r="AF171" s="160"/>
      <c r="AG171" s="160" t="s">
        <v>136</v>
      </c>
      <c r="AH171" s="160">
        <v>0</v>
      </c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</row>
    <row r="172" spans="1:60" ht="20.399999999999999" outlineLevel="1" x14ac:dyDescent="0.25">
      <c r="A172" s="183">
        <v>42</v>
      </c>
      <c r="B172" s="184" t="s">
        <v>286</v>
      </c>
      <c r="C172" s="192" t="s">
        <v>287</v>
      </c>
      <c r="D172" s="185" t="s">
        <v>143</v>
      </c>
      <c r="E172" s="186">
        <v>8</v>
      </c>
      <c r="F172" s="187"/>
      <c r="G172" s="188">
        <f>ROUND(E172*F172,2)</f>
        <v>0</v>
      </c>
      <c r="H172" s="165">
        <v>4.2300000000000004</v>
      </c>
      <c r="I172" s="165">
        <f>ROUND(E172*H172,2)</f>
        <v>33.840000000000003</v>
      </c>
      <c r="J172" s="165">
        <v>193.77</v>
      </c>
      <c r="K172" s="165">
        <f>ROUND(E172*J172,2)</f>
        <v>1550.16</v>
      </c>
      <c r="L172" s="165">
        <v>21</v>
      </c>
      <c r="M172" s="165">
        <f>G172*(1+L172/100)</f>
        <v>0</v>
      </c>
      <c r="N172" s="165">
        <v>3.6700000000000001E-3</v>
      </c>
      <c r="O172" s="165">
        <f>ROUND(E172*N172,2)</f>
        <v>0.03</v>
      </c>
      <c r="P172" s="165">
        <v>0</v>
      </c>
      <c r="Q172" s="165">
        <f>ROUND(E172*P172,2)</f>
        <v>0</v>
      </c>
      <c r="R172" s="165"/>
      <c r="S172" s="165" t="s">
        <v>132</v>
      </c>
      <c r="T172" s="165" t="s">
        <v>132</v>
      </c>
      <c r="U172" s="165">
        <v>0.433</v>
      </c>
      <c r="V172" s="165">
        <f>ROUND(E172*U172,2)</f>
        <v>3.46</v>
      </c>
      <c r="W172" s="165"/>
      <c r="X172" s="165" t="s">
        <v>133</v>
      </c>
      <c r="Y172" s="160"/>
      <c r="Z172" s="160"/>
      <c r="AA172" s="160"/>
      <c r="AB172" s="160"/>
      <c r="AC172" s="160"/>
      <c r="AD172" s="160"/>
      <c r="AE172" s="160"/>
      <c r="AF172" s="160"/>
      <c r="AG172" s="160" t="s">
        <v>134</v>
      </c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</row>
    <row r="173" spans="1:60" ht="20.399999999999999" outlineLevel="1" x14ac:dyDescent="0.25">
      <c r="A173" s="177">
        <v>43</v>
      </c>
      <c r="B173" s="178" t="s">
        <v>288</v>
      </c>
      <c r="C173" s="190" t="s">
        <v>289</v>
      </c>
      <c r="D173" s="179" t="s">
        <v>148</v>
      </c>
      <c r="E173" s="180">
        <v>2.85</v>
      </c>
      <c r="F173" s="181"/>
      <c r="G173" s="182">
        <f>ROUND(E173*F173,2)</f>
        <v>0</v>
      </c>
      <c r="H173" s="165">
        <v>0</v>
      </c>
      <c r="I173" s="165">
        <f>ROUND(E173*H173,2)</f>
        <v>0</v>
      </c>
      <c r="J173" s="165">
        <v>235.5</v>
      </c>
      <c r="K173" s="165">
        <f>ROUND(E173*J173,2)</f>
        <v>671.18</v>
      </c>
      <c r="L173" s="165">
        <v>21</v>
      </c>
      <c r="M173" s="165">
        <f>G173*(1+L173/100)</f>
        <v>0</v>
      </c>
      <c r="N173" s="165">
        <v>0</v>
      </c>
      <c r="O173" s="165">
        <f>ROUND(E173*N173,2)</f>
        <v>0</v>
      </c>
      <c r="P173" s="165">
        <v>6.0999999999999999E-2</v>
      </c>
      <c r="Q173" s="165">
        <f>ROUND(E173*P173,2)</f>
        <v>0.17</v>
      </c>
      <c r="R173" s="165"/>
      <c r="S173" s="165" t="s">
        <v>132</v>
      </c>
      <c r="T173" s="165" t="s">
        <v>132</v>
      </c>
      <c r="U173" s="165">
        <v>0</v>
      </c>
      <c r="V173" s="165">
        <f>ROUND(E173*U173,2)</f>
        <v>0</v>
      </c>
      <c r="W173" s="165"/>
      <c r="X173" s="165" t="s">
        <v>180</v>
      </c>
      <c r="Y173" s="160"/>
      <c r="Z173" s="160"/>
      <c r="AA173" s="160"/>
      <c r="AB173" s="160"/>
      <c r="AC173" s="160"/>
      <c r="AD173" s="160"/>
      <c r="AE173" s="160"/>
      <c r="AF173" s="160"/>
      <c r="AG173" s="160" t="s">
        <v>181</v>
      </c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</row>
    <row r="174" spans="1:60" outlineLevel="1" x14ac:dyDescent="0.25">
      <c r="A174" s="163"/>
      <c r="B174" s="164"/>
      <c r="C174" s="191" t="s">
        <v>236</v>
      </c>
      <c r="D174" s="166"/>
      <c r="E174" s="167">
        <v>1.5</v>
      </c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0"/>
      <c r="Z174" s="160"/>
      <c r="AA174" s="160"/>
      <c r="AB174" s="160"/>
      <c r="AC174" s="160"/>
      <c r="AD174" s="160"/>
      <c r="AE174" s="160"/>
      <c r="AF174" s="160"/>
      <c r="AG174" s="160" t="s">
        <v>136</v>
      </c>
      <c r="AH174" s="160">
        <v>0</v>
      </c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</row>
    <row r="175" spans="1:60" outlineLevel="1" x14ac:dyDescent="0.25">
      <c r="A175" s="163"/>
      <c r="B175" s="164"/>
      <c r="C175" s="191" t="s">
        <v>237</v>
      </c>
      <c r="D175" s="166"/>
      <c r="E175" s="167">
        <v>1.35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0"/>
      <c r="Z175" s="160"/>
      <c r="AA175" s="160"/>
      <c r="AB175" s="160"/>
      <c r="AC175" s="160"/>
      <c r="AD175" s="160"/>
      <c r="AE175" s="160"/>
      <c r="AF175" s="160"/>
      <c r="AG175" s="160" t="s">
        <v>136</v>
      </c>
      <c r="AH175" s="160">
        <v>0</v>
      </c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</row>
    <row r="176" spans="1:60" x14ac:dyDescent="0.25">
      <c r="A176" s="171" t="s">
        <v>127</v>
      </c>
      <c r="B176" s="172" t="s">
        <v>61</v>
      </c>
      <c r="C176" s="189" t="s">
        <v>62</v>
      </c>
      <c r="D176" s="173"/>
      <c r="E176" s="174"/>
      <c r="F176" s="175"/>
      <c r="G176" s="176">
        <f>SUMIF(AG177:AG177,"&lt;&gt;NOR",G177:G177)</f>
        <v>0</v>
      </c>
      <c r="H176" s="170"/>
      <c r="I176" s="170">
        <f>SUM(I177:I177)</f>
        <v>0</v>
      </c>
      <c r="J176" s="170"/>
      <c r="K176" s="170">
        <f>SUM(K177:K177)</f>
        <v>4416.1899999999996</v>
      </c>
      <c r="L176" s="170"/>
      <c r="M176" s="170">
        <f>SUM(M177:M177)</f>
        <v>0</v>
      </c>
      <c r="N176" s="170"/>
      <c r="O176" s="170">
        <f>SUM(O177:O177)</f>
        <v>0</v>
      </c>
      <c r="P176" s="170"/>
      <c r="Q176" s="170">
        <f>SUM(Q177:Q177)</f>
        <v>0</v>
      </c>
      <c r="R176" s="170"/>
      <c r="S176" s="170"/>
      <c r="T176" s="170"/>
      <c r="U176" s="170"/>
      <c r="V176" s="170">
        <f>SUM(V177:V177)</f>
        <v>10.07</v>
      </c>
      <c r="W176" s="170"/>
      <c r="X176" s="170"/>
      <c r="AG176" t="s">
        <v>128</v>
      </c>
    </row>
    <row r="177" spans="1:60" outlineLevel="1" x14ac:dyDescent="0.25">
      <c r="A177" s="183">
        <v>44</v>
      </c>
      <c r="B177" s="184" t="s">
        <v>290</v>
      </c>
      <c r="C177" s="192" t="s">
        <v>291</v>
      </c>
      <c r="D177" s="185" t="s">
        <v>131</v>
      </c>
      <c r="E177" s="186">
        <v>3.9081299999999999</v>
      </c>
      <c r="F177" s="187"/>
      <c r="G177" s="188">
        <f>ROUND(E177*F177,2)</f>
        <v>0</v>
      </c>
      <c r="H177" s="165">
        <v>0</v>
      </c>
      <c r="I177" s="165">
        <f>ROUND(E177*H177,2)</f>
        <v>0</v>
      </c>
      <c r="J177" s="165">
        <v>1130</v>
      </c>
      <c r="K177" s="165">
        <f>ROUND(E177*J177,2)</f>
        <v>4416.1899999999996</v>
      </c>
      <c r="L177" s="165">
        <v>21</v>
      </c>
      <c r="M177" s="165">
        <f>G177*(1+L177/100)</f>
        <v>0</v>
      </c>
      <c r="N177" s="165">
        <v>0</v>
      </c>
      <c r="O177" s="165">
        <f>ROUND(E177*N177,2)</f>
        <v>0</v>
      </c>
      <c r="P177" s="165">
        <v>0</v>
      </c>
      <c r="Q177" s="165">
        <f>ROUND(E177*P177,2)</f>
        <v>0</v>
      </c>
      <c r="R177" s="165"/>
      <c r="S177" s="165" t="s">
        <v>132</v>
      </c>
      <c r="T177" s="165" t="s">
        <v>149</v>
      </c>
      <c r="U177" s="165">
        <v>2.577</v>
      </c>
      <c r="V177" s="165">
        <f>ROUND(E177*U177,2)</f>
        <v>10.07</v>
      </c>
      <c r="W177" s="165"/>
      <c r="X177" s="165" t="s">
        <v>292</v>
      </c>
      <c r="Y177" s="160"/>
      <c r="Z177" s="160"/>
      <c r="AA177" s="160"/>
      <c r="AB177" s="160"/>
      <c r="AC177" s="160"/>
      <c r="AD177" s="160"/>
      <c r="AE177" s="160"/>
      <c r="AF177" s="160"/>
      <c r="AG177" s="160" t="s">
        <v>293</v>
      </c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</row>
    <row r="178" spans="1:60" x14ac:dyDescent="0.25">
      <c r="A178" s="171" t="s">
        <v>127</v>
      </c>
      <c r="B178" s="172" t="s">
        <v>63</v>
      </c>
      <c r="C178" s="189" t="s">
        <v>64</v>
      </c>
      <c r="D178" s="173"/>
      <c r="E178" s="174"/>
      <c r="F178" s="175"/>
      <c r="G178" s="176">
        <f>SUMIF(AG179:AG186,"&lt;&gt;NOR",G179:G186)</f>
        <v>0</v>
      </c>
      <c r="H178" s="170"/>
      <c r="I178" s="170">
        <f>SUM(I179:I186)</f>
        <v>3831.18</v>
      </c>
      <c r="J178" s="170"/>
      <c r="K178" s="170">
        <f>SUM(K179:K186)</f>
        <v>2783.07</v>
      </c>
      <c r="L178" s="170"/>
      <c r="M178" s="170">
        <f>SUM(M179:M186)</f>
        <v>0</v>
      </c>
      <c r="N178" s="170"/>
      <c r="O178" s="170">
        <f>SUM(O179:O186)</f>
        <v>0.04</v>
      </c>
      <c r="P178" s="170"/>
      <c r="Q178" s="170">
        <f>SUM(Q179:Q186)</f>
        <v>0</v>
      </c>
      <c r="R178" s="170"/>
      <c r="S178" s="170"/>
      <c r="T178" s="170"/>
      <c r="U178" s="170"/>
      <c r="V178" s="170">
        <f>SUM(V179:V186)</f>
        <v>4.78</v>
      </c>
      <c r="W178" s="170"/>
      <c r="X178" s="170"/>
      <c r="AG178" t="s">
        <v>128</v>
      </c>
    </row>
    <row r="179" spans="1:60" outlineLevel="1" x14ac:dyDescent="0.25">
      <c r="A179" s="177">
        <v>45</v>
      </c>
      <c r="B179" s="178" t="s">
        <v>294</v>
      </c>
      <c r="C179" s="190" t="s">
        <v>295</v>
      </c>
      <c r="D179" s="179" t="s">
        <v>148</v>
      </c>
      <c r="E179" s="180">
        <v>9.6</v>
      </c>
      <c r="F179" s="181"/>
      <c r="G179" s="182">
        <f>ROUND(E179*F179,2)</f>
        <v>0</v>
      </c>
      <c r="H179" s="165">
        <v>309.82</v>
      </c>
      <c r="I179" s="165">
        <f>ROUND(E179*H179,2)</f>
        <v>2974.27</v>
      </c>
      <c r="J179" s="165">
        <v>203.18</v>
      </c>
      <c r="K179" s="165">
        <f>ROUND(E179*J179,2)</f>
        <v>1950.53</v>
      </c>
      <c r="L179" s="165">
        <v>21</v>
      </c>
      <c r="M179" s="165">
        <f>G179*(1+L179/100)</f>
        <v>0</v>
      </c>
      <c r="N179" s="165">
        <v>3.6800000000000001E-3</v>
      </c>
      <c r="O179" s="165">
        <f>ROUND(E179*N179,2)</f>
        <v>0.04</v>
      </c>
      <c r="P179" s="165">
        <v>0</v>
      </c>
      <c r="Q179" s="165">
        <f>ROUND(E179*P179,2)</f>
        <v>0</v>
      </c>
      <c r="R179" s="165"/>
      <c r="S179" s="165" t="s">
        <v>132</v>
      </c>
      <c r="T179" s="165" t="s">
        <v>170</v>
      </c>
      <c r="U179" s="165">
        <v>0.38500000000000001</v>
      </c>
      <c r="V179" s="165">
        <f>ROUND(E179*U179,2)</f>
        <v>3.7</v>
      </c>
      <c r="W179" s="165"/>
      <c r="X179" s="165" t="s">
        <v>133</v>
      </c>
      <c r="Y179" s="160"/>
      <c r="Z179" s="160"/>
      <c r="AA179" s="160"/>
      <c r="AB179" s="160"/>
      <c r="AC179" s="160"/>
      <c r="AD179" s="160"/>
      <c r="AE179" s="160"/>
      <c r="AF179" s="160"/>
      <c r="AG179" s="160" t="s">
        <v>134</v>
      </c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</row>
    <row r="180" spans="1:60" outlineLevel="1" x14ac:dyDescent="0.25">
      <c r="A180" s="163"/>
      <c r="B180" s="164"/>
      <c r="C180" s="191" t="s">
        <v>242</v>
      </c>
      <c r="D180" s="166"/>
      <c r="E180" s="167">
        <v>3.6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0"/>
      <c r="Z180" s="160"/>
      <c r="AA180" s="160"/>
      <c r="AB180" s="160"/>
      <c r="AC180" s="160"/>
      <c r="AD180" s="160"/>
      <c r="AE180" s="160"/>
      <c r="AF180" s="160"/>
      <c r="AG180" s="160" t="s">
        <v>136</v>
      </c>
      <c r="AH180" s="160">
        <v>0</v>
      </c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</row>
    <row r="181" spans="1:60" outlineLevel="1" x14ac:dyDescent="0.25">
      <c r="A181" s="163"/>
      <c r="B181" s="164"/>
      <c r="C181" s="191" t="s">
        <v>296</v>
      </c>
      <c r="D181" s="166"/>
      <c r="E181" s="167">
        <v>6</v>
      </c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0"/>
      <c r="Z181" s="160"/>
      <c r="AA181" s="160"/>
      <c r="AB181" s="160"/>
      <c r="AC181" s="160"/>
      <c r="AD181" s="160"/>
      <c r="AE181" s="160"/>
      <c r="AF181" s="160"/>
      <c r="AG181" s="160" t="s">
        <v>136</v>
      </c>
      <c r="AH181" s="160">
        <v>0</v>
      </c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</row>
    <row r="182" spans="1:60" outlineLevel="1" x14ac:dyDescent="0.25">
      <c r="A182" s="177">
        <v>46</v>
      </c>
      <c r="B182" s="178" t="s">
        <v>297</v>
      </c>
      <c r="C182" s="190" t="s">
        <v>298</v>
      </c>
      <c r="D182" s="179" t="s">
        <v>153</v>
      </c>
      <c r="E182" s="180">
        <v>9.8000000000000007</v>
      </c>
      <c r="F182" s="181"/>
      <c r="G182" s="182">
        <f>ROUND(E182*F182,2)</f>
        <v>0</v>
      </c>
      <c r="H182" s="165">
        <v>87.44</v>
      </c>
      <c r="I182" s="165">
        <f>ROUND(E182*H182,2)</f>
        <v>856.91</v>
      </c>
      <c r="J182" s="165">
        <v>58.06</v>
      </c>
      <c r="K182" s="165">
        <f>ROUND(E182*J182,2)</f>
        <v>568.99</v>
      </c>
      <c r="L182" s="165">
        <v>21</v>
      </c>
      <c r="M182" s="165">
        <f>G182*(1+L182/100)</f>
        <v>0</v>
      </c>
      <c r="N182" s="165">
        <v>3.2000000000000003E-4</v>
      </c>
      <c r="O182" s="165">
        <f>ROUND(E182*N182,2)</f>
        <v>0</v>
      </c>
      <c r="P182" s="165">
        <v>0</v>
      </c>
      <c r="Q182" s="165">
        <f>ROUND(E182*P182,2)</f>
        <v>0</v>
      </c>
      <c r="R182" s="165"/>
      <c r="S182" s="165" t="s">
        <v>132</v>
      </c>
      <c r="T182" s="165" t="s">
        <v>170</v>
      </c>
      <c r="U182" s="165">
        <v>0.11</v>
      </c>
      <c r="V182" s="165">
        <f>ROUND(E182*U182,2)</f>
        <v>1.08</v>
      </c>
      <c r="W182" s="165"/>
      <c r="X182" s="165" t="s">
        <v>133</v>
      </c>
      <c r="Y182" s="160"/>
      <c r="Z182" s="160"/>
      <c r="AA182" s="160"/>
      <c r="AB182" s="160"/>
      <c r="AC182" s="160"/>
      <c r="AD182" s="160"/>
      <c r="AE182" s="160"/>
      <c r="AF182" s="160"/>
      <c r="AG182" s="160" t="s">
        <v>134</v>
      </c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</row>
    <row r="183" spans="1:60" outlineLevel="1" x14ac:dyDescent="0.25">
      <c r="A183" s="163"/>
      <c r="B183" s="164"/>
      <c r="C183" s="191" t="s">
        <v>299</v>
      </c>
      <c r="D183" s="166"/>
      <c r="E183" s="167">
        <v>7.2</v>
      </c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0"/>
      <c r="Z183" s="160"/>
      <c r="AA183" s="160"/>
      <c r="AB183" s="160"/>
      <c r="AC183" s="160"/>
      <c r="AD183" s="160"/>
      <c r="AE183" s="160"/>
      <c r="AF183" s="160"/>
      <c r="AG183" s="160" t="s">
        <v>136</v>
      </c>
      <c r="AH183" s="160">
        <v>0</v>
      </c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</row>
    <row r="184" spans="1:60" outlineLevel="1" x14ac:dyDescent="0.25">
      <c r="A184" s="163"/>
      <c r="B184" s="164"/>
      <c r="C184" s="191" t="s">
        <v>300</v>
      </c>
      <c r="D184" s="166"/>
      <c r="E184" s="167">
        <v>1.4</v>
      </c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0"/>
      <c r="Z184" s="160"/>
      <c r="AA184" s="160"/>
      <c r="AB184" s="160"/>
      <c r="AC184" s="160"/>
      <c r="AD184" s="160"/>
      <c r="AE184" s="160"/>
      <c r="AF184" s="160"/>
      <c r="AG184" s="160" t="s">
        <v>136</v>
      </c>
      <c r="AH184" s="160">
        <v>0</v>
      </c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</row>
    <row r="185" spans="1:60" outlineLevel="1" x14ac:dyDescent="0.25">
      <c r="A185" s="163"/>
      <c r="B185" s="164"/>
      <c r="C185" s="191" t="s">
        <v>301</v>
      </c>
      <c r="D185" s="166"/>
      <c r="E185" s="167">
        <v>1.2</v>
      </c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0"/>
      <c r="Z185" s="160"/>
      <c r="AA185" s="160"/>
      <c r="AB185" s="160"/>
      <c r="AC185" s="160"/>
      <c r="AD185" s="160"/>
      <c r="AE185" s="160"/>
      <c r="AF185" s="160"/>
      <c r="AG185" s="160" t="s">
        <v>136</v>
      </c>
      <c r="AH185" s="160">
        <v>0</v>
      </c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</row>
    <row r="186" spans="1:60" outlineLevel="1" x14ac:dyDescent="0.25">
      <c r="A186" s="183">
        <v>47</v>
      </c>
      <c r="B186" s="184" t="s">
        <v>302</v>
      </c>
      <c r="C186" s="192" t="s">
        <v>303</v>
      </c>
      <c r="D186" s="185" t="s">
        <v>0</v>
      </c>
      <c r="E186" s="186">
        <v>63.506999999999998</v>
      </c>
      <c r="F186" s="187"/>
      <c r="G186" s="188">
        <f>ROUND(E186*F186,2)</f>
        <v>0</v>
      </c>
      <c r="H186" s="165">
        <v>0</v>
      </c>
      <c r="I186" s="165">
        <f>ROUND(E186*H186,2)</f>
        <v>0</v>
      </c>
      <c r="J186" s="165">
        <v>4.1500000000000004</v>
      </c>
      <c r="K186" s="165">
        <f>ROUND(E186*J186,2)</f>
        <v>263.55</v>
      </c>
      <c r="L186" s="165">
        <v>21</v>
      </c>
      <c r="M186" s="165">
        <f>G186*(1+L186/100)</f>
        <v>0</v>
      </c>
      <c r="N186" s="165">
        <v>0</v>
      </c>
      <c r="O186" s="165">
        <f>ROUND(E186*N186,2)</f>
        <v>0</v>
      </c>
      <c r="P186" s="165">
        <v>0</v>
      </c>
      <c r="Q186" s="165">
        <f>ROUND(E186*P186,2)</f>
        <v>0</v>
      </c>
      <c r="R186" s="165"/>
      <c r="S186" s="165" t="s">
        <v>132</v>
      </c>
      <c r="T186" s="165" t="s">
        <v>170</v>
      </c>
      <c r="U186" s="165">
        <v>0</v>
      </c>
      <c r="V186" s="165">
        <f>ROUND(E186*U186,2)</f>
        <v>0</v>
      </c>
      <c r="W186" s="165"/>
      <c r="X186" s="165" t="s">
        <v>292</v>
      </c>
      <c r="Y186" s="160"/>
      <c r="Z186" s="160"/>
      <c r="AA186" s="160"/>
      <c r="AB186" s="160"/>
      <c r="AC186" s="160"/>
      <c r="AD186" s="160"/>
      <c r="AE186" s="160"/>
      <c r="AF186" s="160"/>
      <c r="AG186" s="160" t="s">
        <v>293</v>
      </c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</row>
    <row r="187" spans="1:60" x14ac:dyDescent="0.25">
      <c r="A187" s="171" t="s">
        <v>127</v>
      </c>
      <c r="B187" s="172" t="s">
        <v>65</v>
      </c>
      <c r="C187" s="189" t="s">
        <v>66</v>
      </c>
      <c r="D187" s="173"/>
      <c r="E187" s="174"/>
      <c r="F187" s="175"/>
      <c r="G187" s="176">
        <f>SUMIF(AG188:AG188,"&lt;&gt;NOR",G188:G188)</f>
        <v>0</v>
      </c>
      <c r="H187" s="170"/>
      <c r="I187" s="170">
        <f>SUM(I188:I188)</f>
        <v>0</v>
      </c>
      <c r="J187" s="170"/>
      <c r="K187" s="170">
        <f>SUM(K188:K188)</f>
        <v>1000</v>
      </c>
      <c r="L187" s="170"/>
      <c r="M187" s="170">
        <f>SUM(M188:M188)</f>
        <v>0</v>
      </c>
      <c r="N187" s="170"/>
      <c r="O187" s="170">
        <f>SUM(O188:O188)</f>
        <v>0</v>
      </c>
      <c r="P187" s="170"/>
      <c r="Q187" s="170">
        <f>SUM(Q188:Q188)</f>
        <v>0</v>
      </c>
      <c r="R187" s="170"/>
      <c r="S187" s="170"/>
      <c r="T187" s="170"/>
      <c r="U187" s="170"/>
      <c r="V187" s="170">
        <f>SUM(V188:V188)</f>
        <v>0.16</v>
      </c>
      <c r="W187" s="170"/>
      <c r="X187" s="170"/>
      <c r="AG187" t="s">
        <v>128</v>
      </c>
    </row>
    <row r="188" spans="1:60" outlineLevel="1" x14ac:dyDescent="0.25">
      <c r="A188" s="183">
        <v>48</v>
      </c>
      <c r="B188" s="184" t="s">
        <v>304</v>
      </c>
      <c r="C188" s="192" t="s">
        <v>305</v>
      </c>
      <c r="D188" s="185" t="s">
        <v>306</v>
      </c>
      <c r="E188" s="186">
        <v>1</v>
      </c>
      <c r="F188" s="187"/>
      <c r="G188" s="188">
        <f>ROUND(E188*F188,2)</f>
        <v>0</v>
      </c>
      <c r="H188" s="165">
        <v>0</v>
      </c>
      <c r="I188" s="165">
        <f>ROUND(E188*H188,2)</f>
        <v>0</v>
      </c>
      <c r="J188" s="165">
        <v>1000</v>
      </c>
      <c r="K188" s="165">
        <f>ROUND(E188*J188,2)</f>
        <v>1000</v>
      </c>
      <c r="L188" s="165">
        <v>21</v>
      </c>
      <c r="M188" s="165">
        <f>G188*(1+L188/100)</f>
        <v>0</v>
      </c>
      <c r="N188" s="165">
        <v>0</v>
      </c>
      <c r="O188" s="165">
        <f>ROUND(E188*N188,2)</f>
        <v>0</v>
      </c>
      <c r="P188" s="165">
        <v>0</v>
      </c>
      <c r="Q188" s="165">
        <f>ROUND(E188*P188,2)</f>
        <v>0</v>
      </c>
      <c r="R188" s="165"/>
      <c r="S188" s="165" t="s">
        <v>169</v>
      </c>
      <c r="T188" s="165" t="s">
        <v>170</v>
      </c>
      <c r="U188" s="165">
        <v>0.157</v>
      </c>
      <c r="V188" s="165">
        <f>ROUND(E188*U188,2)</f>
        <v>0.16</v>
      </c>
      <c r="W188" s="165"/>
      <c r="X188" s="165" t="s">
        <v>133</v>
      </c>
      <c r="Y188" s="160"/>
      <c r="Z188" s="160"/>
      <c r="AA188" s="160"/>
      <c r="AB188" s="160"/>
      <c r="AC188" s="160"/>
      <c r="AD188" s="160"/>
      <c r="AE188" s="160"/>
      <c r="AF188" s="160"/>
      <c r="AG188" s="160" t="s">
        <v>134</v>
      </c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</row>
    <row r="189" spans="1:60" x14ac:dyDescent="0.25">
      <c r="A189" s="171" t="s">
        <v>127</v>
      </c>
      <c r="B189" s="172" t="s">
        <v>67</v>
      </c>
      <c r="C189" s="189" t="s">
        <v>68</v>
      </c>
      <c r="D189" s="173"/>
      <c r="E189" s="174"/>
      <c r="F189" s="175"/>
      <c r="G189" s="176">
        <f>SUMIF(AG190:AG196,"&lt;&gt;NOR",G190:G196)</f>
        <v>0</v>
      </c>
      <c r="H189" s="170"/>
      <c r="I189" s="170">
        <f>SUM(I190:I196)</f>
        <v>1294.3699999999999</v>
      </c>
      <c r="J189" s="170"/>
      <c r="K189" s="170">
        <f>SUM(K190:K196)</f>
        <v>4559.46</v>
      </c>
      <c r="L189" s="170"/>
      <c r="M189" s="170">
        <f>SUM(M190:M196)</f>
        <v>0</v>
      </c>
      <c r="N189" s="170"/>
      <c r="O189" s="170">
        <f>SUM(O190:O196)</f>
        <v>0</v>
      </c>
      <c r="P189" s="170"/>
      <c r="Q189" s="170">
        <f>SUM(Q190:Q196)</f>
        <v>0</v>
      </c>
      <c r="R189" s="170"/>
      <c r="S189" s="170"/>
      <c r="T189" s="170"/>
      <c r="U189" s="170"/>
      <c r="V189" s="170">
        <f>SUM(V190:V196)</f>
        <v>5.2399999999999993</v>
      </c>
      <c r="W189" s="170"/>
      <c r="X189" s="170"/>
      <c r="AG189" t="s">
        <v>128</v>
      </c>
    </row>
    <row r="190" spans="1:60" outlineLevel="1" x14ac:dyDescent="0.25">
      <c r="A190" s="183">
        <v>49</v>
      </c>
      <c r="B190" s="184" t="s">
        <v>307</v>
      </c>
      <c r="C190" s="192" t="s">
        <v>308</v>
      </c>
      <c r="D190" s="185" t="s">
        <v>153</v>
      </c>
      <c r="E190" s="186">
        <v>7</v>
      </c>
      <c r="F190" s="187"/>
      <c r="G190" s="188">
        <f>ROUND(E190*F190,2)</f>
        <v>0</v>
      </c>
      <c r="H190" s="165">
        <v>184.91</v>
      </c>
      <c r="I190" s="165">
        <f>ROUND(E190*H190,2)</f>
        <v>1294.3699999999999</v>
      </c>
      <c r="J190" s="165">
        <v>266.08999999999997</v>
      </c>
      <c r="K190" s="165">
        <f>ROUND(E190*J190,2)</f>
        <v>1862.63</v>
      </c>
      <c r="L190" s="165">
        <v>21</v>
      </c>
      <c r="M190" s="165">
        <f>G190*(1+L190/100)</f>
        <v>0</v>
      </c>
      <c r="N190" s="165">
        <v>5.1999999999999995E-4</v>
      </c>
      <c r="O190" s="165">
        <f>ROUND(E190*N190,2)</f>
        <v>0</v>
      </c>
      <c r="P190" s="165">
        <v>0</v>
      </c>
      <c r="Q190" s="165">
        <f>ROUND(E190*P190,2)</f>
        <v>0</v>
      </c>
      <c r="R190" s="165"/>
      <c r="S190" s="165" t="s">
        <v>132</v>
      </c>
      <c r="T190" s="165" t="s">
        <v>132</v>
      </c>
      <c r="U190" s="165">
        <v>0.52900000000000003</v>
      </c>
      <c r="V190" s="165">
        <f>ROUND(E190*U190,2)</f>
        <v>3.7</v>
      </c>
      <c r="W190" s="165"/>
      <c r="X190" s="165" t="s">
        <v>133</v>
      </c>
      <c r="Y190" s="160"/>
      <c r="Z190" s="160"/>
      <c r="AA190" s="160"/>
      <c r="AB190" s="160"/>
      <c r="AC190" s="160"/>
      <c r="AD190" s="160"/>
      <c r="AE190" s="160"/>
      <c r="AF190" s="160"/>
      <c r="AG190" s="160" t="s">
        <v>134</v>
      </c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</row>
    <row r="191" spans="1:60" outlineLevel="1" x14ac:dyDescent="0.25">
      <c r="A191" s="183">
        <v>50</v>
      </c>
      <c r="B191" s="184" t="s">
        <v>309</v>
      </c>
      <c r="C191" s="192" t="s">
        <v>310</v>
      </c>
      <c r="D191" s="185" t="s">
        <v>143</v>
      </c>
      <c r="E191" s="186">
        <v>2</v>
      </c>
      <c r="F191" s="187"/>
      <c r="G191" s="188">
        <f>ROUND(E191*F191,2)</f>
        <v>0</v>
      </c>
      <c r="H191" s="165">
        <v>0</v>
      </c>
      <c r="I191" s="165">
        <f>ROUND(E191*H191,2)</f>
        <v>0</v>
      </c>
      <c r="J191" s="165">
        <v>79.2</v>
      </c>
      <c r="K191" s="165">
        <f>ROUND(E191*J191,2)</f>
        <v>158.4</v>
      </c>
      <c r="L191" s="165">
        <v>21</v>
      </c>
      <c r="M191" s="165">
        <f>G191*(1+L191/100)</f>
        <v>0</v>
      </c>
      <c r="N191" s="165">
        <v>0</v>
      </c>
      <c r="O191" s="165">
        <f>ROUND(E191*N191,2)</f>
        <v>0</v>
      </c>
      <c r="P191" s="165">
        <v>0</v>
      </c>
      <c r="Q191" s="165">
        <f>ROUND(E191*P191,2)</f>
        <v>0</v>
      </c>
      <c r="R191" s="165"/>
      <c r="S191" s="165" t="s">
        <v>132</v>
      </c>
      <c r="T191" s="165" t="s">
        <v>132</v>
      </c>
      <c r="U191" s="165">
        <v>0.157</v>
      </c>
      <c r="V191" s="165">
        <f>ROUND(E191*U191,2)</f>
        <v>0.31</v>
      </c>
      <c r="W191" s="165"/>
      <c r="X191" s="165" t="s">
        <v>133</v>
      </c>
      <c r="Y191" s="160"/>
      <c r="Z191" s="160"/>
      <c r="AA191" s="160"/>
      <c r="AB191" s="160"/>
      <c r="AC191" s="160"/>
      <c r="AD191" s="160"/>
      <c r="AE191" s="160"/>
      <c r="AF191" s="160"/>
      <c r="AG191" s="160" t="s">
        <v>134</v>
      </c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</row>
    <row r="192" spans="1:60" outlineLevel="1" x14ac:dyDescent="0.25">
      <c r="A192" s="183">
        <v>51</v>
      </c>
      <c r="B192" s="184" t="s">
        <v>311</v>
      </c>
      <c r="C192" s="192" t="s">
        <v>312</v>
      </c>
      <c r="D192" s="185" t="s">
        <v>143</v>
      </c>
      <c r="E192" s="186">
        <v>3</v>
      </c>
      <c r="F192" s="187"/>
      <c r="G192" s="188">
        <f>ROUND(E192*F192,2)</f>
        <v>0</v>
      </c>
      <c r="H192" s="165">
        <v>0</v>
      </c>
      <c r="I192" s="165">
        <f>ROUND(E192*H192,2)</f>
        <v>0</v>
      </c>
      <c r="J192" s="165">
        <v>87.7</v>
      </c>
      <c r="K192" s="165">
        <f>ROUND(E192*J192,2)</f>
        <v>263.10000000000002</v>
      </c>
      <c r="L192" s="165">
        <v>21</v>
      </c>
      <c r="M192" s="165">
        <f>G192*(1+L192/100)</f>
        <v>0</v>
      </c>
      <c r="N192" s="165">
        <v>0</v>
      </c>
      <c r="O192" s="165">
        <f>ROUND(E192*N192,2)</f>
        <v>0</v>
      </c>
      <c r="P192" s="165">
        <v>0</v>
      </c>
      <c r="Q192" s="165">
        <f>ROUND(E192*P192,2)</f>
        <v>0</v>
      </c>
      <c r="R192" s="165"/>
      <c r="S192" s="165" t="s">
        <v>132</v>
      </c>
      <c r="T192" s="165" t="s">
        <v>132</v>
      </c>
      <c r="U192" s="165">
        <v>0.17399999999999999</v>
      </c>
      <c r="V192" s="165">
        <f>ROUND(E192*U192,2)</f>
        <v>0.52</v>
      </c>
      <c r="W192" s="165"/>
      <c r="X192" s="165" t="s">
        <v>133</v>
      </c>
      <c r="Y192" s="160"/>
      <c r="Z192" s="160"/>
      <c r="AA192" s="160"/>
      <c r="AB192" s="160"/>
      <c r="AC192" s="160"/>
      <c r="AD192" s="160"/>
      <c r="AE192" s="160"/>
      <c r="AF192" s="160"/>
      <c r="AG192" s="160" t="s">
        <v>134</v>
      </c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</row>
    <row r="193" spans="1:60" outlineLevel="1" x14ac:dyDescent="0.25">
      <c r="A193" s="183">
        <v>52</v>
      </c>
      <c r="B193" s="184" t="s">
        <v>313</v>
      </c>
      <c r="C193" s="192" t="s">
        <v>314</v>
      </c>
      <c r="D193" s="185" t="s">
        <v>143</v>
      </c>
      <c r="E193" s="186">
        <v>1</v>
      </c>
      <c r="F193" s="187"/>
      <c r="G193" s="188">
        <f>ROUND(E193*F193,2)</f>
        <v>0</v>
      </c>
      <c r="H193" s="165">
        <v>0</v>
      </c>
      <c r="I193" s="165">
        <f>ROUND(E193*H193,2)</f>
        <v>0</v>
      </c>
      <c r="J193" s="165">
        <v>130.5</v>
      </c>
      <c r="K193" s="165">
        <f>ROUND(E193*J193,2)</f>
        <v>130.5</v>
      </c>
      <c r="L193" s="165">
        <v>21</v>
      </c>
      <c r="M193" s="165">
        <f>G193*(1+L193/100)</f>
        <v>0</v>
      </c>
      <c r="N193" s="165">
        <v>0</v>
      </c>
      <c r="O193" s="165">
        <f>ROUND(E193*N193,2)</f>
        <v>0</v>
      </c>
      <c r="P193" s="165">
        <v>0</v>
      </c>
      <c r="Q193" s="165">
        <f>ROUND(E193*P193,2)</f>
        <v>0</v>
      </c>
      <c r="R193" s="165"/>
      <c r="S193" s="165" t="s">
        <v>132</v>
      </c>
      <c r="T193" s="165" t="s">
        <v>132</v>
      </c>
      <c r="U193" s="165">
        <v>0.25900000000000001</v>
      </c>
      <c r="V193" s="165">
        <f>ROUND(E193*U193,2)</f>
        <v>0.26</v>
      </c>
      <c r="W193" s="165"/>
      <c r="X193" s="165" t="s">
        <v>133</v>
      </c>
      <c r="Y193" s="160"/>
      <c r="Z193" s="160"/>
      <c r="AA193" s="160"/>
      <c r="AB193" s="160"/>
      <c r="AC193" s="160"/>
      <c r="AD193" s="160"/>
      <c r="AE193" s="160"/>
      <c r="AF193" s="160"/>
      <c r="AG193" s="160" t="s">
        <v>134</v>
      </c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</row>
    <row r="194" spans="1:60" outlineLevel="1" x14ac:dyDescent="0.25">
      <c r="A194" s="183">
        <v>53</v>
      </c>
      <c r="B194" s="184" t="s">
        <v>315</v>
      </c>
      <c r="C194" s="192" t="s">
        <v>316</v>
      </c>
      <c r="D194" s="185" t="s">
        <v>143</v>
      </c>
      <c r="E194" s="186">
        <v>1</v>
      </c>
      <c r="F194" s="187"/>
      <c r="G194" s="188">
        <f>ROUND(E194*F194,2)</f>
        <v>0</v>
      </c>
      <c r="H194" s="165">
        <v>0</v>
      </c>
      <c r="I194" s="165">
        <f>ROUND(E194*H194,2)</f>
        <v>0</v>
      </c>
      <c r="J194" s="165">
        <v>238.5</v>
      </c>
      <c r="K194" s="165">
        <f>ROUND(E194*J194,2)</f>
        <v>238.5</v>
      </c>
      <c r="L194" s="165">
        <v>21</v>
      </c>
      <c r="M194" s="165">
        <f>G194*(1+L194/100)</f>
        <v>0</v>
      </c>
      <c r="N194" s="165">
        <v>0</v>
      </c>
      <c r="O194" s="165">
        <f>ROUND(E194*N194,2)</f>
        <v>0</v>
      </c>
      <c r="P194" s="165">
        <v>0</v>
      </c>
      <c r="Q194" s="165">
        <f>ROUND(E194*P194,2)</f>
        <v>0</v>
      </c>
      <c r="R194" s="165"/>
      <c r="S194" s="165" t="s">
        <v>132</v>
      </c>
      <c r="T194" s="165" t="s">
        <v>149</v>
      </c>
      <c r="U194" s="165">
        <v>0.45</v>
      </c>
      <c r="V194" s="165">
        <f>ROUND(E194*U194,2)</f>
        <v>0.45</v>
      </c>
      <c r="W194" s="165"/>
      <c r="X194" s="165" t="s">
        <v>133</v>
      </c>
      <c r="Y194" s="160"/>
      <c r="Z194" s="160"/>
      <c r="AA194" s="160"/>
      <c r="AB194" s="160"/>
      <c r="AC194" s="160"/>
      <c r="AD194" s="160"/>
      <c r="AE194" s="160"/>
      <c r="AF194" s="160"/>
      <c r="AG194" s="160" t="s">
        <v>134</v>
      </c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</row>
    <row r="195" spans="1:60" outlineLevel="1" x14ac:dyDescent="0.25">
      <c r="A195" s="183">
        <v>54</v>
      </c>
      <c r="B195" s="184" t="s">
        <v>317</v>
      </c>
      <c r="C195" s="192" t="s">
        <v>318</v>
      </c>
      <c r="D195" s="185" t="s">
        <v>319</v>
      </c>
      <c r="E195" s="186">
        <v>4</v>
      </c>
      <c r="F195" s="187"/>
      <c r="G195" s="188">
        <f>ROUND(E195*F195,2)</f>
        <v>0</v>
      </c>
      <c r="H195" s="165">
        <v>0</v>
      </c>
      <c r="I195" s="165">
        <f>ROUND(E195*H195,2)</f>
        <v>0</v>
      </c>
      <c r="J195" s="165">
        <v>450</v>
      </c>
      <c r="K195" s="165">
        <f>ROUND(E195*J195,2)</f>
        <v>1800</v>
      </c>
      <c r="L195" s="165">
        <v>21</v>
      </c>
      <c r="M195" s="165">
        <f>G195*(1+L195/100)</f>
        <v>0</v>
      </c>
      <c r="N195" s="165">
        <v>0</v>
      </c>
      <c r="O195" s="165">
        <f>ROUND(E195*N195,2)</f>
        <v>0</v>
      </c>
      <c r="P195" s="165">
        <v>0</v>
      </c>
      <c r="Q195" s="165">
        <f>ROUND(E195*P195,2)</f>
        <v>0</v>
      </c>
      <c r="R195" s="165"/>
      <c r="S195" s="165" t="s">
        <v>169</v>
      </c>
      <c r="T195" s="165" t="s">
        <v>170</v>
      </c>
      <c r="U195" s="165">
        <v>0</v>
      </c>
      <c r="V195" s="165">
        <f>ROUND(E195*U195,2)</f>
        <v>0</v>
      </c>
      <c r="W195" s="165"/>
      <c r="X195" s="165" t="s">
        <v>133</v>
      </c>
      <c r="Y195" s="160"/>
      <c r="Z195" s="160"/>
      <c r="AA195" s="160"/>
      <c r="AB195" s="160"/>
      <c r="AC195" s="160"/>
      <c r="AD195" s="160"/>
      <c r="AE195" s="160"/>
      <c r="AF195" s="160"/>
      <c r="AG195" s="160" t="s">
        <v>134</v>
      </c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</row>
    <row r="196" spans="1:60" outlineLevel="1" x14ac:dyDescent="0.25">
      <c r="A196" s="183">
        <v>55</v>
      </c>
      <c r="B196" s="184" t="s">
        <v>320</v>
      </c>
      <c r="C196" s="192" t="s">
        <v>321</v>
      </c>
      <c r="D196" s="185" t="s">
        <v>0</v>
      </c>
      <c r="E196" s="186">
        <v>57.475000000000001</v>
      </c>
      <c r="F196" s="187"/>
      <c r="G196" s="188">
        <f>ROUND(E196*F196,2)</f>
        <v>0</v>
      </c>
      <c r="H196" s="165">
        <v>0</v>
      </c>
      <c r="I196" s="165">
        <f>ROUND(E196*H196,2)</f>
        <v>0</v>
      </c>
      <c r="J196" s="165">
        <v>1.85</v>
      </c>
      <c r="K196" s="165">
        <f>ROUND(E196*J196,2)</f>
        <v>106.33</v>
      </c>
      <c r="L196" s="165">
        <v>21</v>
      </c>
      <c r="M196" s="165">
        <f>G196*(1+L196/100)</f>
        <v>0</v>
      </c>
      <c r="N196" s="165">
        <v>0</v>
      </c>
      <c r="O196" s="165">
        <f>ROUND(E196*N196,2)</f>
        <v>0</v>
      </c>
      <c r="P196" s="165">
        <v>0</v>
      </c>
      <c r="Q196" s="165">
        <f>ROUND(E196*P196,2)</f>
        <v>0</v>
      </c>
      <c r="R196" s="165"/>
      <c r="S196" s="165" t="s">
        <v>132</v>
      </c>
      <c r="T196" s="165" t="s">
        <v>149</v>
      </c>
      <c r="U196" s="165">
        <v>0</v>
      </c>
      <c r="V196" s="165">
        <f>ROUND(E196*U196,2)</f>
        <v>0</v>
      </c>
      <c r="W196" s="165"/>
      <c r="X196" s="165" t="s">
        <v>292</v>
      </c>
      <c r="Y196" s="160"/>
      <c r="Z196" s="160"/>
      <c r="AA196" s="160"/>
      <c r="AB196" s="160"/>
      <c r="AC196" s="160"/>
      <c r="AD196" s="160"/>
      <c r="AE196" s="160"/>
      <c r="AF196" s="160"/>
      <c r="AG196" s="160" t="s">
        <v>293</v>
      </c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</row>
    <row r="197" spans="1:60" x14ac:dyDescent="0.25">
      <c r="A197" s="171" t="s">
        <v>127</v>
      </c>
      <c r="B197" s="172" t="s">
        <v>69</v>
      </c>
      <c r="C197" s="189" t="s">
        <v>70</v>
      </c>
      <c r="D197" s="173"/>
      <c r="E197" s="174"/>
      <c r="F197" s="175"/>
      <c r="G197" s="176">
        <f>SUMIF(AG198:AG203,"&lt;&gt;NOR",G198:G203)</f>
        <v>0</v>
      </c>
      <c r="H197" s="170"/>
      <c r="I197" s="170">
        <f>SUM(I198:I203)</f>
        <v>2509.27</v>
      </c>
      <c r="J197" s="170"/>
      <c r="K197" s="170">
        <f>SUM(K198:K203)</f>
        <v>5748.55</v>
      </c>
      <c r="L197" s="170"/>
      <c r="M197" s="170">
        <f>SUM(M198:M203)</f>
        <v>0</v>
      </c>
      <c r="N197" s="170"/>
      <c r="O197" s="170">
        <f>SUM(O198:O203)</f>
        <v>0.06</v>
      </c>
      <c r="P197" s="170"/>
      <c r="Q197" s="170">
        <f>SUM(Q198:Q203)</f>
        <v>0</v>
      </c>
      <c r="R197" s="170"/>
      <c r="S197" s="170"/>
      <c r="T197" s="170"/>
      <c r="U197" s="170"/>
      <c r="V197" s="170">
        <f>SUM(V198:V203)</f>
        <v>12.14</v>
      </c>
      <c r="W197" s="170"/>
      <c r="X197" s="170"/>
      <c r="AG197" t="s">
        <v>128</v>
      </c>
    </row>
    <row r="198" spans="1:60" outlineLevel="1" x14ac:dyDescent="0.25">
      <c r="A198" s="183">
        <v>56</v>
      </c>
      <c r="B198" s="184" t="s">
        <v>322</v>
      </c>
      <c r="C198" s="192" t="s">
        <v>323</v>
      </c>
      <c r="D198" s="185" t="s">
        <v>153</v>
      </c>
      <c r="E198" s="186">
        <v>14</v>
      </c>
      <c r="F198" s="187"/>
      <c r="G198" s="188">
        <f>ROUND(E198*F198,2)</f>
        <v>0</v>
      </c>
      <c r="H198" s="165">
        <v>78.180000000000007</v>
      </c>
      <c r="I198" s="165">
        <f>ROUND(E198*H198,2)</f>
        <v>1094.52</v>
      </c>
      <c r="J198" s="165">
        <v>257.82</v>
      </c>
      <c r="K198" s="165">
        <f>ROUND(E198*J198,2)</f>
        <v>3609.48</v>
      </c>
      <c r="L198" s="165">
        <v>21</v>
      </c>
      <c r="M198" s="165">
        <f>G198*(1+L198/100)</f>
        <v>0</v>
      </c>
      <c r="N198" s="165">
        <v>3.9899999999999996E-3</v>
      </c>
      <c r="O198" s="165">
        <f>ROUND(E198*N198,2)</f>
        <v>0.06</v>
      </c>
      <c r="P198" s="165">
        <v>0</v>
      </c>
      <c r="Q198" s="165">
        <f>ROUND(E198*P198,2)</f>
        <v>0</v>
      </c>
      <c r="R198" s="165"/>
      <c r="S198" s="165" t="s">
        <v>132</v>
      </c>
      <c r="T198" s="165" t="s">
        <v>132</v>
      </c>
      <c r="U198" s="165">
        <v>0.54290000000000005</v>
      </c>
      <c r="V198" s="165">
        <f>ROUND(E198*U198,2)</f>
        <v>7.6</v>
      </c>
      <c r="W198" s="165"/>
      <c r="X198" s="165" t="s">
        <v>133</v>
      </c>
      <c r="Y198" s="160"/>
      <c r="Z198" s="160"/>
      <c r="AA198" s="160"/>
      <c r="AB198" s="160"/>
      <c r="AC198" s="160"/>
      <c r="AD198" s="160"/>
      <c r="AE198" s="160"/>
      <c r="AF198" s="160"/>
      <c r="AG198" s="160" t="s">
        <v>134</v>
      </c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</row>
    <row r="199" spans="1:60" ht="20.399999999999999" outlineLevel="1" x14ac:dyDescent="0.25">
      <c r="A199" s="183">
        <v>57</v>
      </c>
      <c r="B199" s="184" t="s">
        <v>324</v>
      </c>
      <c r="C199" s="192" t="s">
        <v>325</v>
      </c>
      <c r="D199" s="185" t="s">
        <v>153</v>
      </c>
      <c r="E199" s="186">
        <v>14</v>
      </c>
      <c r="F199" s="187"/>
      <c r="G199" s="188">
        <f>ROUND(E199*F199,2)</f>
        <v>0</v>
      </c>
      <c r="H199" s="165">
        <v>27.39</v>
      </c>
      <c r="I199" s="165">
        <f>ROUND(E199*H199,2)</f>
        <v>383.46</v>
      </c>
      <c r="J199" s="165">
        <v>59.31</v>
      </c>
      <c r="K199" s="165">
        <f>ROUND(E199*J199,2)</f>
        <v>830.34</v>
      </c>
      <c r="L199" s="165">
        <v>21</v>
      </c>
      <c r="M199" s="165">
        <f>G199*(1+L199/100)</f>
        <v>0</v>
      </c>
      <c r="N199" s="165">
        <v>4.0000000000000003E-5</v>
      </c>
      <c r="O199" s="165">
        <f>ROUND(E199*N199,2)</f>
        <v>0</v>
      </c>
      <c r="P199" s="165">
        <v>0</v>
      </c>
      <c r="Q199" s="165">
        <f>ROUND(E199*P199,2)</f>
        <v>0</v>
      </c>
      <c r="R199" s="165"/>
      <c r="S199" s="165" t="s">
        <v>132</v>
      </c>
      <c r="T199" s="165" t="s">
        <v>132</v>
      </c>
      <c r="U199" s="165">
        <v>0.129</v>
      </c>
      <c r="V199" s="165">
        <f>ROUND(E199*U199,2)</f>
        <v>1.81</v>
      </c>
      <c r="W199" s="165"/>
      <c r="X199" s="165" t="s">
        <v>133</v>
      </c>
      <c r="Y199" s="160"/>
      <c r="Z199" s="160"/>
      <c r="AA199" s="160"/>
      <c r="AB199" s="160"/>
      <c r="AC199" s="160"/>
      <c r="AD199" s="160"/>
      <c r="AE199" s="160"/>
      <c r="AF199" s="160"/>
      <c r="AG199" s="160" t="s">
        <v>134</v>
      </c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</row>
    <row r="200" spans="1:60" outlineLevel="1" x14ac:dyDescent="0.25">
      <c r="A200" s="183">
        <v>58</v>
      </c>
      <c r="B200" s="184" t="s">
        <v>326</v>
      </c>
      <c r="C200" s="192" t="s">
        <v>327</v>
      </c>
      <c r="D200" s="185" t="s">
        <v>143</v>
      </c>
      <c r="E200" s="186">
        <v>3</v>
      </c>
      <c r="F200" s="187"/>
      <c r="G200" s="188">
        <f>ROUND(E200*F200,2)</f>
        <v>0</v>
      </c>
      <c r="H200" s="165">
        <v>112.43</v>
      </c>
      <c r="I200" s="165">
        <f>ROUND(E200*H200,2)</f>
        <v>337.29</v>
      </c>
      <c r="J200" s="165">
        <v>118.57</v>
      </c>
      <c r="K200" s="165">
        <f>ROUND(E200*J200,2)</f>
        <v>355.71</v>
      </c>
      <c r="L200" s="165">
        <v>21</v>
      </c>
      <c r="M200" s="165">
        <f>G200*(1+L200/100)</f>
        <v>0</v>
      </c>
      <c r="N200" s="165">
        <v>6.3000000000000003E-4</v>
      </c>
      <c r="O200" s="165">
        <f>ROUND(E200*N200,2)</f>
        <v>0</v>
      </c>
      <c r="P200" s="165">
        <v>0</v>
      </c>
      <c r="Q200" s="165">
        <f>ROUND(E200*P200,2)</f>
        <v>0</v>
      </c>
      <c r="R200" s="165"/>
      <c r="S200" s="165" t="s">
        <v>132</v>
      </c>
      <c r="T200" s="165" t="s">
        <v>132</v>
      </c>
      <c r="U200" s="165">
        <v>0.27200000000000002</v>
      </c>
      <c r="V200" s="165">
        <f>ROUND(E200*U200,2)</f>
        <v>0.82</v>
      </c>
      <c r="W200" s="165"/>
      <c r="X200" s="165" t="s">
        <v>133</v>
      </c>
      <c r="Y200" s="160"/>
      <c r="Z200" s="160"/>
      <c r="AA200" s="160"/>
      <c r="AB200" s="160"/>
      <c r="AC200" s="160"/>
      <c r="AD200" s="160"/>
      <c r="AE200" s="160"/>
      <c r="AF200" s="160"/>
      <c r="AG200" s="160" t="s">
        <v>134</v>
      </c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</row>
    <row r="201" spans="1:60" outlineLevel="1" x14ac:dyDescent="0.25">
      <c r="A201" s="183">
        <v>59</v>
      </c>
      <c r="B201" s="184" t="s">
        <v>328</v>
      </c>
      <c r="C201" s="192" t="s">
        <v>329</v>
      </c>
      <c r="D201" s="185" t="s">
        <v>330</v>
      </c>
      <c r="E201" s="186">
        <v>3</v>
      </c>
      <c r="F201" s="187"/>
      <c r="G201" s="188">
        <f>ROUND(E201*F201,2)</f>
        <v>0</v>
      </c>
      <c r="H201" s="165">
        <v>230.12</v>
      </c>
      <c r="I201" s="165">
        <f>ROUND(E201*H201,2)</f>
        <v>690.36</v>
      </c>
      <c r="J201" s="165">
        <v>235.38</v>
      </c>
      <c r="K201" s="165">
        <f>ROUND(E201*J201,2)</f>
        <v>706.14</v>
      </c>
      <c r="L201" s="165">
        <v>21</v>
      </c>
      <c r="M201" s="165">
        <f>G201*(1+L201/100)</f>
        <v>0</v>
      </c>
      <c r="N201" s="165">
        <v>1.48E-3</v>
      </c>
      <c r="O201" s="165">
        <f>ROUND(E201*N201,2)</f>
        <v>0</v>
      </c>
      <c r="P201" s="165">
        <v>0</v>
      </c>
      <c r="Q201" s="165">
        <f>ROUND(E201*P201,2)</f>
        <v>0</v>
      </c>
      <c r="R201" s="165"/>
      <c r="S201" s="165" t="s">
        <v>132</v>
      </c>
      <c r="T201" s="165" t="s">
        <v>132</v>
      </c>
      <c r="U201" s="165">
        <v>0.54</v>
      </c>
      <c r="V201" s="165">
        <f>ROUND(E201*U201,2)</f>
        <v>1.62</v>
      </c>
      <c r="W201" s="165"/>
      <c r="X201" s="165" t="s">
        <v>133</v>
      </c>
      <c r="Y201" s="160"/>
      <c r="Z201" s="160"/>
      <c r="AA201" s="160"/>
      <c r="AB201" s="160"/>
      <c r="AC201" s="160"/>
      <c r="AD201" s="160"/>
      <c r="AE201" s="160"/>
      <c r="AF201" s="160"/>
      <c r="AG201" s="160" t="s">
        <v>134</v>
      </c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</row>
    <row r="202" spans="1:60" outlineLevel="1" x14ac:dyDescent="0.25">
      <c r="A202" s="183">
        <v>60</v>
      </c>
      <c r="B202" s="184" t="s">
        <v>331</v>
      </c>
      <c r="C202" s="192" t="s">
        <v>332</v>
      </c>
      <c r="D202" s="185" t="s">
        <v>153</v>
      </c>
      <c r="E202" s="186">
        <v>14</v>
      </c>
      <c r="F202" s="187"/>
      <c r="G202" s="188">
        <f>ROUND(E202*F202,2)</f>
        <v>0</v>
      </c>
      <c r="H202" s="165">
        <v>0.26</v>
      </c>
      <c r="I202" s="165">
        <f>ROUND(E202*H202,2)</f>
        <v>3.64</v>
      </c>
      <c r="J202" s="165">
        <v>10.64</v>
      </c>
      <c r="K202" s="165">
        <f>ROUND(E202*J202,2)</f>
        <v>148.96</v>
      </c>
      <c r="L202" s="165">
        <v>21</v>
      </c>
      <c r="M202" s="165">
        <f>G202*(1+L202/100)</f>
        <v>0</v>
      </c>
      <c r="N202" s="165">
        <v>0</v>
      </c>
      <c r="O202" s="165">
        <f>ROUND(E202*N202,2)</f>
        <v>0</v>
      </c>
      <c r="P202" s="165">
        <v>0</v>
      </c>
      <c r="Q202" s="165">
        <f>ROUND(E202*P202,2)</f>
        <v>0</v>
      </c>
      <c r="R202" s="165"/>
      <c r="S202" s="165" t="s">
        <v>132</v>
      </c>
      <c r="T202" s="165" t="s">
        <v>132</v>
      </c>
      <c r="U202" s="165">
        <v>2.1000000000000001E-2</v>
      </c>
      <c r="V202" s="165">
        <f>ROUND(E202*U202,2)</f>
        <v>0.28999999999999998</v>
      </c>
      <c r="W202" s="165"/>
      <c r="X202" s="165" t="s">
        <v>133</v>
      </c>
      <c r="Y202" s="160"/>
      <c r="Z202" s="160"/>
      <c r="AA202" s="160"/>
      <c r="AB202" s="160"/>
      <c r="AC202" s="160"/>
      <c r="AD202" s="160"/>
      <c r="AE202" s="160"/>
      <c r="AF202" s="160"/>
      <c r="AG202" s="160" t="s">
        <v>134</v>
      </c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</row>
    <row r="203" spans="1:60" outlineLevel="1" x14ac:dyDescent="0.25">
      <c r="A203" s="183">
        <v>61</v>
      </c>
      <c r="B203" s="184" t="s">
        <v>333</v>
      </c>
      <c r="C203" s="192" t="s">
        <v>334</v>
      </c>
      <c r="D203" s="185" t="s">
        <v>0</v>
      </c>
      <c r="E203" s="186">
        <v>81.599000000000004</v>
      </c>
      <c r="F203" s="187"/>
      <c r="G203" s="188">
        <f>ROUND(E203*F203,2)</f>
        <v>0</v>
      </c>
      <c r="H203" s="165">
        <v>0</v>
      </c>
      <c r="I203" s="165">
        <f>ROUND(E203*H203,2)</f>
        <v>0</v>
      </c>
      <c r="J203" s="165">
        <v>1.2</v>
      </c>
      <c r="K203" s="165">
        <f>ROUND(E203*J203,2)</f>
        <v>97.92</v>
      </c>
      <c r="L203" s="165">
        <v>21</v>
      </c>
      <c r="M203" s="165">
        <f>G203*(1+L203/100)</f>
        <v>0</v>
      </c>
      <c r="N203" s="165">
        <v>0</v>
      </c>
      <c r="O203" s="165">
        <f>ROUND(E203*N203,2)</f>
        <v>0</v>
      </c>
      <c r="P203" s="165">
        <v>0</v>
      </c>
      <c r="Q203" s="165">
        <f>ROUND(E203*P203,2)</f>
        <v>0</v>
      </c>
      <c r="R203" s="165"/>
      <c r="S203" s="165" t="s">
        <v>132</v>
      </c>
      <c r="T203" s="165" t="s">
        <v>149</v>
      </c>
      <c r="U203" s="165">
        <v>0</v>
      </c>
      <c r="V203" s="165">
        <f>ROUND(E203*U203,2)</f>
        <v>0</v>
      </c>
      <c r="W203" s="165"/>
      <c r="X203" s="165" t="s">
        <v>292</v>
      </c>
      <c r="Y203" s="160"/>
      <c r="Z203" s="160"/>
      <c r="AA203" s="160"/>
      <c r="AB203" s="160"/>
      <c r="AC203" s="160"/>
      <c r="AD203" s="160"/>
      <c r="AE203" s="160"/>
      <c r="AF203" s="160"/>
      <c r="AG203" s="160" t="s">
        <v>293</v>
      </c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</row>
    <row r="204" spans="1:60" x14ac:dyDescent="0.25">
      <c r="A204" s="171" t="s">
        <v>127</v>
      </c>
      <c r="B204" s="172" t="s">
        <v>71</v>
      </c>
      <c r="C204" s="189" t="s">
        <v>72</v>
      </c>
      <c r="D204" s="173"/>
      <c r="E204" s="174"/>
      <c r="F204" s="175"/>
      <c r="G204" s="176">
        <f>SUMIF(AG205:AG213,"&lt;&gt;NOR",G205:G213)</f>
        <v>0</v>
      </c>
      <c r="H204" s="170"/>
      <c r="I204" s="170">
        <f>SUM(I205:I213)</f>
        <v>4498.76</v>
      </c>
      <c r="J204" s="170"/>
      <c r="K204" s="170">
        <f>SUM(K205:K213)</f>
        <v>5466.91</v>
      </c>
      <c r="L204" s="170"/>
      <c r="M204" s="170">
        <f>SUM(M205:M213)</f>
        <v>0</v>
      </c>
      <c r="N204" s="170"/>
      <c r="O204" s="170">
        <f>SUM(O205:O213)</f>
        <v>0</v>
      </c>
      <c r="P204" s="170"/>
      <c r="Q204" s="170">
        <f>SUM(Q205:Q213)</f>
        <v>0</v>
      </c>
      <c r="R204" s="170"/>
      <c r="S204" s="170"/>
      <c r="T204" s="170"/>
      <c r="U204" s="170"/>
      <c r="V204" s="170">
        <f>SUM(V205:V213)</f>
        <v>4.1900000000000004</v>
      </c>
      <c r="W204" s="170"/>
      <c r="X204" s="170"/>
      <c r="AG204" t="s">
        <v>128</v>
      </c>
    </row>
    <row r="205" spans="1:60" ht="20.399999999999999" outlineLevel="1" x14ac:dyDescent="0.25">
      <c r="A205" s="183">
        <v>62</v>
      </c>
      <c r="B205" s="184" t="s">
        <v>335</v>
      </c>
      <c r="C205" s="192" t="s">
        <v>336</v>
      </c>
      <c r="D205" s="185" t="s">
        <v>337</v>
      </c>
      <c r="E205" s="186">
        <v>1</v>
      </c>
      <c r="F205" s="187"/>
      <c r="G205" s="188">
        <f>ROUND(E205*F205,2)</f>
        <v>0</v>
      </c>
      <c r="H205" s="165">
        <v>983.29</v>
      </c>
      <c r="I205" s="165">
        <f>ROUND(E205*H205,2)</f>
        <v>983.29</v>
      </c>
      <c r="J205" s="165">
        <v>1066.71</v>
      </c>
      <c r="K205" s="165">
        <f>ROUND(E205*J205,2)</f>
        <v>1066.71</v>
      </c>
      <c r="L205" s="165">
        <v>21</v>
      </c>
      <c r="M205" s="165">
        <f>G205*(1+L205/100)</f>
        <v>0</v>
      </c>
      <c r="N205" s="165">
        <v>3.2499999999999999E-3</v>
      </c>
      <c r="O205" s="165">
        <f>ROUND(E205*N205,2)</f>
        <v>0</v>
      </c>
      <c r="P205" s="165">
        <v>0</v>
      </c>
      <c r="Q205" s="165">
        <f>ROUND(E205*P205,2)</f>
        <v>0</v>
      </c>
      <c r="R205" s="165"/>
      <c r="S205" s="165" t="s">
        <v>132</v>
      </c>
      <c r="T205" s="165" t="s">
        <v>170</v>
      </c>
      <c r="U205" s="165">
        <v>1.78</v>
      </c>
      <c r="V205" s="165">
        <f>ROUND(E205*U205,2)</f>
        <v>1.78</v>
      </c>
      <c r="W205" s="165"/>
      <c r="X205" s="165" t="s">
        <v>133</v>
      </c>
      <c r="Y205" s="160"/>
      <c r="Z205" s="160"/>
      <c r="AA205" s="160"/>
      <c r="AB205" s="160"/>
      <c r="AC205" s="160"/>
      <c r="AD205" s="160"/>
      <c r="AE205" s="160"/>
      <c r="AF205" s="160"/>
      <c r="AG205" s="160" t="s">
        <v>134</v>
      </c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</row>
    <row r="206" spans="1:60" outlineLevel="1" x14ac:dyDescent="0.25">
      <c r="A206" s="183">
        <v>63</v>
      </c>
      <c r="B206" s="184" t="s">
        <v>338</v>
      </c>
      <c r="C206" s="192" t="s">
        <v>339</v>
      </c>
      <c r="D206" s="185" t="s">
        <v>337</v>
      </c>
      <c r="E206" s="186">
        <v>1</v>
      </c>
      <c r="F206" s="187"/>
      <c r="G206" s="188">
        <f>ROUND(E206*F206,2)</f>
        <v>0</v>
      </c>
      <c r="H206" s="165">
        <v>32.549999999999997</v>
      </c>
      <c r="I206" s="165">
        <f>ROUND(E206*H206,2)</f>
        <v>32.549999999999997</v>
      </c>
      <c r="J206" s="165">
        <v>431.45</v>
      </c>
      <c r="K206" s="165">
        <f>ROUND(E206*J206,2)</f>
        <v>431.45</v>
      </c>
      <c r="L206" s="165">
        <v>21</v>
      </c>
      <c r="M206" s="165">
        <f>G206*(1+L206/100)</f>
        <v>0</v>
      </c>
      <c r="N206" s="165">
        <v>1.8000000000000001E-4</v>
      </c>
      <c r="O206" s="165">
        <f>ROUND(E206*N206,2)</f>
        <v>0</v>
      </c>
      <c r="P206" s="165">
        <v>0</v>
      </c>
      <c r="Q206" s="165">
        <f>ROUND(E206*P206,2)</f>
        <v>0</v>
      </c>
      <c r="R206" s="165"/>
      <c r="S206" s="165" t="s">
        <v>132</v>
      </c>
      <c r="T206" s="165" t="s">
        <v>132</v>
      </c>
      <c r="U206" s="165">
        <v>0.83799999999999997</v>
      </c>
      <c r="V206" s="165">
        <f>ROUND(E206*U206,2)</f>
        <v>0.84</v>
      </c>
      <c r="W206" s="165"/>
      <c r="X206" s="165" t="s">
        <v>133</v>
      </c>
      <c r="Y206" s="160"/>
      <c r="Z206" s="160"/>
      <c r="AA206" s="160"/>
      <c r="AB206" s="160"/>
      <c r="AC206" s="160"/>
      <c r="AD206" s="160"/>
      <c r="AE206" s="160"/>
      <c r="AF206" s="160"/>
      <c r="AG206" s="160" t="s">
        <v>134</v>
      </c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</row>
    <row r="207" spans="1:60" outlineLevel="1" x14ac:dyDescent="0.25">
      <c r="A207" s="183">
        <v>64</v>
      </c>
      <c r="B207" s="184" t="s">
        <v>340</v>
      </c>
      <c r="C207" s="192" t="s">
        <v>341</v>
      </c>
      <c r="D207" s="185" t="s">
        <v>153</v>
      </c>
      <c r="E207" s="186">
        <v>2</v>
      </c>
      <c r="F207" s="187"/>
      <c r="G207" s="188">
        <f>ROUND(E207*F207,2)</f>
        <v>0</v>
      </c>
      <c r="H207" s="165">
        <v>265.29000000000002</v>
      </c>
      <c r="I207" s="165">
        <f>ROUND(E207*H207,2)</f>
        <v>530.58000000000004</v>
      </c>
      <c r="J207" s="165">
        <v>166.71</v>
      </c>
      <c r="K207" s="165">
        <f>ROUND(E207*J207,2)</f>
        <v>333.42</v>
      </c>
      <c r="L207" s="165">
        <v>21</v>
      </c>
      <c r="M207" s="165">
        <f>G207*(1+L207/100)</f>
        <v>0</v>
      </c>
      <c r="N207" s="165">
        <v>7.9000000000000001E-4</v>
      </c>
      <c r="O207" s="165">
        <f>ROUND(E207*N207,2)</f>
        <v>0</v>
      </c>
      <c r="P207" s="165">
        <v>0</v>
      </c>
      <c r="Q207" s="165">
        <f>ROUND(E207*P207,2)</f>
        <v>0</v>
      </c>
      <c r="R207" s="165"/>
      <c r="S207" s="165" t="s">
        <v>132</v>
      </c>
      <c r="T207" s="165" t="s">
        <v>132</v>
      </c>
      <c r="U207" s="165">
        <v>0.30869000000000002</v>
      </c>
      <c r="V207" s="165">
        <f>ROUND(E207*U207,2)</f>
        <v>0.62</v>
      </c>
      <c r="W207" s="165"/>
      <c r="X207" s="165" t="s">
        <v>133</v>
      </c>
      <c r="Y207" s="160"/>
      <c r="Z207" s="160"/>
      <c r="AA207" s="160"/>
      <c r="AB207" s="160"/>
      <c r="AC207" s="160"/>
      <c r="AD207" s="160"/>
      <c r="AE207" s="160"/>
      <c r="AF207" s="160"/>
      <c r="AG207" s="160" t="s">
        <v>134</v>
      </c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</row>
    <row r="208" spans="1:60" outlineLevel="1" x14ac:dyDescent="0.25">
      <c r="A208" s="183">
        <v>65</v>
      </c>
      <c r="B208" s="184" t="s">
        <v>342</v>
      </c>
      <c r="C208" s="192" t="s">
        <v>343</v>
      </c>
      <c r="D208" s="185" t="s">
        <v>143</v>
      </c>
      <c r="E208" s="186">
        <v>1</v>
      </c>
      <c r="F208" s="187"/>
      <c r="G208" s="188">
        <f>ROUND(E208*F208,2)</f>
        <v>0</v>
      </c>
      <c r="H208" s="165">
        <v>126.47</v>
      </c>
      <c r="I208" s="165">
        <f>ROUND(E208*H208,2)</f>
        <v>126.47</v>
      </c>
      <c r="J208" s="165">
        <v>234.03</v>
      </c>
      <c r="K208" s="165">
        <f>ROUND(E208*J208,2)</f>
        <v>234.03</v>
      </c>
      <c r="L208" s="165">
        <v>21</v>
      </c>
      <c r="M208" s="165">
        <f>G208*(1+L208/100)</f>
        <v>0</v>
      </c>
      <c r="N208" s="165">
        <v>9.3000000000000005E-4</v>
      </c>
      <c r="O208" s="165">
        <f>ROUND(E208*N208,2)</f>
        <v>0</v>
      </c>
      <c r="P208" s="165">
        <v>0</v>
      </c>
      <c r="Q208" s="165">
        <f>ROUND(E208*P208,2)</f>
        <v>0</v>
      </c>
      <c r="R208" s="165"/>
      <c r="S208" s="165" t="s">
        <v>132</v>
      </c>
      <c r="T208" s="165" t="s">
        <v>132</v>
      </c>
      <c r="U208" s="165">
        <v>0.42399999999999999</v>
      </c>
      <c r="V208" s="165">
        <f>ROUND(E208*U208,2)</f>
        <v>0.42</v>
      </c>
      <c r="W208" s="165"/>
      <c r="X208" s="165" t="s">
        <v>133</v>
      </c>
      <c r="Y208" s="160"/>
      <c r="Z208" s="160"/>
      <c r="AA208" s="160"/>
      <c r="AB208" s="160"/>
      <c r="AC208" s="160"/>
      <c r="AD208" s="160"/>
      <c r="AE208" s="160"/>
      <c r="AF208" s="160"/>
      <c r="AG208" s="160" t="s">
        <v>134</v>
      </c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</row>
    <row r="209" spans="1:60" outlineLevel="1" x14ac:dyDescent="0.25">
      <c r="A209" s="183">
        <v>66</v>
      </c>
      <c r="B209" s="184" t="s">
        <v>344</v>
      </c>
      <c r="C209" s="192" t="s">
        <v>345</v>
      </c>
      <c r="D209" s="185" t="s">
        <v>337</v>
      </c>
      <c r="E209" s="186">
        <v>1</v>
      </c>
      <c r="F209" s="187"/>
      <c r="G209" s="188">
        <f>ROUND(E209*F209,2)</f>
        <v>0</v>
      </c>
      <c r="H209" s="165">
        <v>1802.76</v>
      </c>
      <c r="I209" s="165">
        <f>ROUND(E209*H209,2)</f>
        <v>1802.76</v>
      </c>
      <c r="J209" s="165">
        <v>79.239999999999995</v>
      </c>
      <c r="K209" s="165">
        <f>ROUND(E209*J209,2)</f>
        <v>79.239999999999995</v>
      </c>
      <c r="L209" s="165">
        <v>21</v>
      </c>
      <c r="M209" s="165">
        <f>G209*(1+L209/100)</f>
        <v>0</v>
      </c>
      <c r="N209" s="165">
        <v>1E-3</v>
      </c>
      <c r="O209" s="165">
        <f>ROUND(E209*N209,2)</f>
        <v>0</v>
      </c>
      <c r="P209" s="165">
        <v>0</v>
      </c>
      <c r="Q209" s="165">
        <f>ROUND(E209*P209,2)</f>
        <v>0</v>
      </c>
      <c r="R209" s="165"/>
      <c r="S209" s="165" t="s">
        <v>132</v>
      </c>
      <c r="T209" s="165" t="s">
        <v>132</v>
      </c>
      <c r="U209" s="165">
        <v>0.14499999999999999</v>
      </c>
      <c r="V209" s="165">
        <f>ROUND(E209*U209,2)</f>
        <v>0.15</v>
      </c>
      <c r="W209" s="165"/>
      <c r="X209" s="165" t="s">
        <v>133</v>
      </c>
      <c r="Y209" s="160"/>
      <c r="Z209" s="160"/>
      <c r="AA209" s="160"/>
      <c r="AB209" s="160"/>
      <c r="AC209" s="160"/>
      <c r="AD209" s="160"/>
      <c r="AE209" s="160"/>
      <c r="AF209" s="160"/>
      <c r="AG209" s="160" t="s">
        <v>134</v>
      </c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</row>
    <row r="210" spans="1:60" outlineLevel="1" x14ac:dyDescent="0.25">
      <c r="A210" s="183">
        <v>67</v>
      </c>
      <c r="B210" s="184" t="s">
        <v>346</v>
      </c>
      <c r="C210" s="192" t="s">
        <v>347</v>
      </c>
      <c r="D210" s="185" t="s">
        <v>337</v>
      </c>
      <c r="E210" s="186">
        <v>1</v>
      </c>
      <c r="F210" s="187"/>
      <c r="G210" s="188">
        <f>ROUND(E210*F210,2)</f>
        <v>0</v>
      </c>
      <c r="H210" s="165">
        <v>740.83</v>
      </c>
      <c r="I210" s="165">
        <f>ROUND(E210*H210,2)</f>
        <v>740.83</v>
      </c>
      <c r="J210" s="165">
        <v>90.17</v>
      </c>
      <c r="K210" s="165">
        <f>ROUND(E210*J210,2)</f>
        <v>90.17</v>
      </c>
      <c r="L210" s="165">
        <v>21</v>
      </c>
      <c r="M210" s="165">
        <f>G210*(1+L210/100)</f>
        <v>0</v>
      </c>
      <c r="N210" s="165">
        <v>5.0000000000000001E-4</v>
      </c>
      <c r="O210" s="165">
        <f>ROUND(E210*N210,2)</f>
        <v>0</v>
      </c>
      <c r="P210" s="165">
        <v>0</v>
      </c>
      <c r="Q210" s="165">
        <f>ROUND(E210*P210,2)</f>
        <v>0</v>
      </c>
      <c r="R210" s="165"/>
      <c r="S210" s="165" t="s">
        <v>132</v>
      </c>
      <c r="T210" s="165" t="s">
        <v>132</v>
      </c>
      <c r="U210" s="165">
        <v>0.16500000000000001</v>
      </c>
      <c r="V210" s="165">
        <f>ROUND(E210*U210,2)</f>
        <v>0.17</v>
      </c>
      <c r="W210" s="165"/>
      <c r="X210" s="165" t="s">
        <v>133</v>
      </c>
      <c r="Y210" s="160"/>
      <c r="Z210" s="160"/>
      <c r="AA210" s="160"/>
      <c r="AB210" s="160"/>
      <c r="AC210" s="160"/>
      <c r="AD210" s="160"/>
      <c r="AE210" s="160"/>
      <c r="AF210" s="160"/>
      <c r="AG210" s="160" t="s">
        <v>134</v>
      </c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</row>
    <row r="211" spans="1:60" outlineLevel="1" x14ac:dyDescent="0.25">
      <c r="A211" s="183">
        <v>68</v>
      </c>
      <c r="B211" s="184" t="s">
        <v>348</v>
      </c>
      <c r="C211" s="192" t="s">
        <v>349</v>
      </c>
      <c r="D211" s="185" t="s">
        <v>143</v>
      </c>
      <c r="E211" s="186">
        <v>1</v>
      </c>
      <c r="F211" s="187"/>
      <c r="G211" s="188">
        <f>ROUND(E211*F211,2)</f>
        <v>0</v>
      </c>
      <c r="H211" s="165">
        <v>282.27999999999997</v>
      </c>
      <c r="I211" s="165">
        <f>ROUND(E211*H211,2)</f>
        <v>282.27999999999997</v>
      </c>
      <c r="J211" s="165">
        <v>113.72</v>
      </c>
      <c r="K211" s="165">
        <f>ROUND(E211*J211,2)</f>
        <v>113.72</v>
      </c>
      <c r="L211" s="165">
        <v>21</v>
      </c>
      <c r="M211" s="165">
        <f>G211*(1+L211/100)</f>
        <v>0</v>
      </c>
      <c r="N211" s="165">
        <v>2.5000000000000001E-4</v>
      </c>
      <c r="O211" s="165">
        <f>ROUND(E211*N211,2)</f>
        <v>0</v>
      </c>
      <c r="P211" s="165">
        <v>0</v>
      </c>
      <c r="Q211" s="165">
        <f>ROUND(E211*P211,2)</f>
        <v>0</v>
      </c>
      <c r="R211" s="165"/>
      <c r="S211" s="165" t="s">
        <v>132</v>
      </c>
      <c r="T211" s="165" t="s">
        <v>132</v>
      </c>
      <c r="U211" s="165">
        <v>0.20599999999999999</v>
      </c>
      <c r="V211" s="165">
        <f>ROUND(E211*U211,2)</f>
        <v>0.21</v>
      </c>
      <c r="W211" s="165"/>
      <c r="X211" s="165" t="s">
        <v>133</v>
      </c>
      <c r="Y211" s="160"/>
      <c r="Z211" s="160"/>
      <c r="AA211" s="160"/>
      <c r="AB211" s="160"/>
      <c r="AC211" s="160"/>
      <c r="AD211" s="160"/>
      <c r="AE211" s="160"/>
      <c r="AF211" s="160"/>
      <c r="AG211" s="160" t="s">
        <v>134</v>
      </c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</row>
    <row r="212" spans="1:60" outlineLevel="1" x14ac:dyDescent="0.25">
      <c r="A212" s="183">
        <v>69</v>
      </c>
      <c r="B212" s="184" t="s">
        <v>350</v>
      </c>
      <c r="C212" s="192" t="s">
        <v>351</v>
      </c>
      <c r="D212" s="185" t="s">
        <v>306</v>
      </c>
      <c r="E212" s="186">
        <v>1</v>
      </c>
      <c r="F212" s="187"/>
      <c r="G212" s="188">
        <f>ROUND(E212*F212,2)</f>
        <v>0</v>
      </c>
      <c r="H212" s="165">
        <v>0</v>
      </c>
      <c r="I212" s="165">
        <f>ROUND(E212*H212,2)</f>
        <v>0</v>
      </c>
      <c r="J212" s="165">
        <v>3000</v>
      </c>
      <c r="K212" s="165">
        <f>ROUND(E212*J212,2)</f>
        <v>3000</v>
      </c>
      <c r="L212" s="165">
        <v>21</v>
      </c>
      <c r="M212" s="165">
        <f>G212*(1+L212/100)</f>
        <v>0</v>
      </c>
      <c r="N212" s="165">
        <v>0</v>
      </c>
      <c r="O212" s="165">
        <f>ROUND(E212*N212,2)</f>
        <v>0</v>
      </c>
      <c r="P212" s="165">
        <v>0</v>
      </c>
      <c r="Q212" s="165">
        <f>ROUND(E212*P212,2)</f>
        <v>0</v>
      </c>
      <c r="R212" s="165"/>
      <c r="S212" s="165" t="s">
        <v>169</v>
      </c>
      <c r="T212" s="165" t="s">
        <v>170</v>
      </c>
      <c r="U212" s="165">
        <v>0</v>
      </c>
      <c r="V212" s="165">
        <f>ROUND(E212*U212,2)</f>
        <v>0</v>
      </c>
      <c r="W212" s="165"/>
      <c r="X212" s="165" t="s">
        <v>133</v>
      </c>
      <c r="Y212" s="160"/>
      <c r="Z212" s="160"/>
      <c r="AA212" s="160"/>
      <c r="AB212" s="160"/>
      <c r="AC212" s="160"/>
      <c r="AD212" s="160"/>
      <c r="AE212" s="160"/>
      <c r="AF212" s="160"/>
      <c r="AG212" s="160" t="s">
        <v>134</v>
      </c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</row>
    <row r="213" spans="1:60" outlineLevel="1" x14ac:dyDescent="0.25">
      <c r="A213" s="183">
        <v>70</v>
      </c>
      <c r="B213" s="184" t="s">
        <v>352</v>
      </c>
      <c r="C213" s="192" t="s">
        <v>353</v>
      </c>
      <c r="D213" s="185" t="s">
        <v>0</v>
      </c>
      <c r="E213" s="186">
        <v>98.474999999999994</v>
      </c>
      <c r="F213" s="187"/>
      <c r="G213" s="188">
        <f>ROUND(E213*F213,2)</f>
        <v>0</v>
      </c>
      <c r="H213" s="165">
        <v>0</v>
      </c>
      <c r="I213" s="165">
        <f>ROUND(E213*H213,2)</f>
        <v>0</v>
      </c>
      <c r="J213" s="165">
        <v>1.2</v>
      </c>
      <c r="K213" s="165">
        <f>ROUND(E213*J213,2)</f>
        <v>118.17</v>
      </c>
      <c r="L213" s="165">
        <v>21</v>
      </c>
      <c r="M213" s="165">
        <f>G213*(1+L213/100)</f>
        <v>0</v>
      </c>
      <c r="N213" s="165">
        <v>0</v>
      </c>
      <c r="O213" s="165">
        <f>ROUND(E213*N213,2)</f>
        <v>0</v>
      </c>
      <c r="P213" s="165">
        <v>0</v>
      </c>
      <c r="Q213" s="165">
        <f>ROUND(E213*P213,2)</f>
        <v>0</v>
      </c>
      <c r="R213" s="165"/>
      <c r="S213" s="165" t="s">
        <v>132</v>
      </c>
      <c r="T213" s="165" t="s">
        <v>132</v>
      </c>
      <c r="U213" s="165">
        <v>0</v>
      </c>
      <c r="V213" s="165">
        <f>ROUND(E213*U213,2)</f>
        <v>0</v>
      </c>
      <c r="W213" s="165"/>
      <c r="X213" s="165" t="s">
        <v>292</v>
      </c>
      <c r="Y213" s="160"/>
      <c r="Z213" s="160"/>
      <c r="AA213" s="160"/>
      <c r="AB213" s="160"/>
      <c r="AC213" s="160"/>
      <c r="AD213" s="160"/>
      <c r="AE213" s="160"/>
      <c r="AF213" s="160"/>
      <c r="AG213" s="160" t="s">
        <v>293</v>
      </c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</row>
    <row r="214" spans="1:60" x14ac:dyDescent="0.25">
      <c r="A214" s="171" t="s">
        <v>127</v>
      </c>
      <c r="B214" s="172" t="s">
        <v>73</v>
      </c>
      <c r="C214" s="189" t="s">
        <v>74</v>
      </c>
      <c r="D214" s="173"/>
      <c r="E214" s="174"/>
      <c r="F214" s="175"/>
      <c r="G214" s="176">
        <f>SUMIF(AG215:AG244,"&lt;&gt;NOR",G215:G244)</f>
        <v>0</v>
      </c>
      <c r="H214" s="170"/>
      <c r="I214" s="170">
        <f>SUM(I215:I244)</f>
        <v>24885.74</v>
      </c>
      <c r="J214" s="170"/>
      <c r="K214" s="170">
        <f>SUM(K215:K244)</f>
        <v>7858.79</v>
      </c>
      <c r="L214" s="170"/>
      <c r="M214" s="170">
        <f>SUM(M215:M244)</f>
        <v>0</v>
      </c>
      <c r="N214" s="170"/>
      <c r="O214" s="170">
        <f>SUM(O215:O244)</f>
        <v>0.14000000000000001</v>
      </c>
      <c r="P214" s="170"/>
      <c r="Q214" s="170">
        <f>SUM(Q215:Q244)</f>
        <v>0.28000000000000003</v>
      </c>
      <c r="R214" s="170"/>
      <c r="S214" s="170"/>
      <c r="T214" s="170"/>
      <c r="U214" s="170"/>
      <c r="V214" s="170">
        <f>SUM(V215:V244)</f>
        <v>12.790000000000001</v>
      </c>
      <c r="W214" s="170"/>
      <c r="X214" s="170"/>
      <c r="AG214" t="s">
        <v>128</v>
      </c>
    </row>
    <row r="215" spans="1:60" ht="20.399999999999999" outlineLevel="1" x14ac:dyDescent="0.25">
      <c r="A215" s="183">
        <v>71</v>
      </c>
      <c r="B215" s="184" t="s">
        <v>354</v>
      </c>
      <c r="C215" s="192" t="s">
        <v>355</v>
      </c>
      <c r="D215" s="185" t="s">
        <v>337</v>
      </c>
      <c r="E215" s="186">
        <v>1</v>
      </c>
      <c r="F215" s="187"/>
      <c r="G215" s="188">
        <f>ROUND(E215*F215,2)</f>
        <v>0</v>
      </c>
      <c r="H215" s="165">
        <v>5228.08</v>
      </c>
      <c r="I215" s="165">
        <f>ROUND(E215*H215,2)</f>
        <v>5228.08</v>
      </c>
      <c r="J215" s="165">
        <v>761.92</v>
      </c>
      <c r="K215" s="165">
        <f>ROUND(E215*J215,2)</f>
        <v>761.92</v>
      </c>
      <c r="L215" s="165">
        <v>21</v>
      </c>
      <c r="M215" s="165">
        <f>G215*(1+L215/100)</f>
        <v>0</v>
      </c>
      <c r="N215" s="165">
        <v>2.8719999999999999E-2</v>
      </c>
      <c r="O215" s="165">
        <f>ROUND(E215*N215,2)</f>
        <v>0.03</v>
      </c>
      <c r="P215" s="165">
        <v>0</v>
      </c>
      <c r="Q215" s="165">
        <f>ROUND(E215*P215,2)</f>
        <v>0</v>
      </c>
      <c r="R215" s="165"/>
      <c r="S215" s="165" t="s">
        <v>132</v>
      </c>
      <c r="T215" s="165" t="s">
        <v>170</v>
      </c>
      <c r="U215" s="165">
        <v>1.5</v>
      </c>
      <c r="V215" s="165">
        <f>ROUND(E215*U215,2)</f>
        <v>1.5</v>
      </c>
      <c r="W215" s="165"/>
      <c r="X215" s="165" t="s">
        <v>133</v>
      </c>
      <c r="Y215" s="160"/>
      <c r="Z215" s="160"/>
      <c r="AA215" s="160"/>
      <c r="AB215" s="160"/>
      <c r="AC215" s="160"/>
      <c r="AD215" s="160"/>
      <c r="AE215" s="160"/>
      <c r="AF215" s="160"/>
      <c r="AG215" s="160" t="s">
        <v>134</v>
      </c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</row>
    <row r="216" spans="1:60" outlineLevel="1" x14ac:dyDescent="0.25">
      <c r="A216" s="183">
        <v>72</v>
      </c>
      <c r="B216" s="184" t="s">
        <v>356</v>
      </c>
      <c r="C216" s="192" t="s">
        <v>357</v>
      </c>
      <c r="D216" s="185" t="s">
        <v>337</v>
      </c>
      <c r="E216" s="186">
        <v>1</v>
      </c>
      <c r="F216" s="187"/>
      <c r="G216" s="188">
        <f>ROUND(E216*F216,2)</f>
        <v>0</v>
      </c>
      <c r="H216" s="165">
        <v>475.26</v>
      </c>
      <c r="I216" s="165">
        <f>ROUND(E216*H216,2)</f>
        <v>475.26</v>
      </c>
      <c r="J216" s="165">
        <v>760.74</v>
      </c>
      <c r="K216" s="165">
        <f>ROUND(E216*J216,2)</f>
        <v>760.74</v>
      </c>
      <c r="L216" s="165">
        <v>21</v>
      </c>
      <c r="M216" s="165">
        <f>G216*(1+L216/100)</f>
        <v>0</v>
      </c>
      <c r="N216" s="165">
        <v>1.8600000000000001E-3</v>
      </c>
      <c r="O216" s="165">
        <f>ROUND(E216*N216,2)</f>
        <v>0</v>
      </c>
      <c r="P216" s="165">
        <v>0</v>
      </c>
      <c r="Q216" s="165">
        <f>ROUND(E216*P216,2)</f>
        <v>0</v>
      </c>
      <c r="R216" s="165"/>
      <c r="S216" s="165" t="s">
        <v>132</v>
      </c>
      <c r="T216" s="165" t="s">
        <v>170</v>
      </c>
      <c r="U216" s="165">
        <v>1.3340000000000001</v>
      </c>
      <c r="V216" s="165">
        <f>ROUND(E216*U216,2)</f>
        <v>1.33</v>
      </c>
      <c r="W216" s="165"/>
      <c r="X216" s="165" t="s">
        <v>133</v>
      </c>
      <c r="Y216" s="160"/>
      <c r="Z216" s="160"/>
      <c r="AA216" s="160"/>
      <c r="AB216" s="160"/>
      <c r="AC216" s="160"/>
      <c r="AD216" s="160"/>
      <c r="AE216" s="160"/>
      <c r="AF216" s="160"/>
      <c r="AG216" s="160" t="s">
        <v>134</v>
      </c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</row>
    <row r="217" spans="1:60" outlineLevel="1" x14ac:dyDescent="0.25">
      <c r="A217" s="183">
        <v>73</v>
      </c>
      <c r="B217" s="184" t="s">
        <v>358</v>
      </c>
      <c r="C217" s="192" t="s">
        <v>359</v>
      </c>
      <c r="D217" s="185" t="s">
        <v>337</v>
      </c>
      <c r="E217" s="186">
        <v>1</v>
      </c>
      <c r="F217" s="187"/>
      <c r="G217" s="188">
        <f>ROUND(E217*F217,2)</f>
        <v>0</v>
      </c>
      <c r="H217" s="165">
        <v>95.29</v>
      </c>
      <c r="I217" s="165">
        <f>ROUND(E217*H217,2)</f>
        <v>95.29</v>
      </c>
      <c r="J217" s="165">
        <v>731.71</v>
      </c>
      <c r="K217" s="165">
        <f>ROUND(E217*J217,2)</f>
        <v>731.71</v>
      </c>
      <c r="L217" s="165">
        <v>21</v>
      </c>
      <c r="M217" s="165">
        <f>G217*(1+L217/100)</f>
        <v>0</v>
      </c>
      <c r="N217" s="165">
        <v>1.41E-3</v>
      </c>
      <c r="O217" s="165">
        <f>ROUND(E217*N217,2)</f>
        <v>0</v>
      </c>
      <c r="P217" s="165">
        <v>0</v>
      </c>
      <c r="Q217" s="165">
        <f>ROUND(E217*P217,2)</f>
        <v>0</v>
      </c>
      <c r="R217" s="165"/>
      <c r="S217" s="165" t="s">
        <v>132</v>
      </c>
      <c r="T217" s="165" t="s">
        <v>149</v>
      </c>
      <c r="U217" s="165">
        <v>1.575</v>
      </c>
      <c r="V217" s="165">
        <f>ROUND(E217*U217,2)</f>
        <v>1.58</v>
      </c>
      <c r="W217" s="165"/>
      <c r="X217" s="165" t="s">
        <v>133</v>
      </c>
      <c r="Y217" s="160"/>
      <c r="Z217" s="160"/>
      <c r="AA217" s="160"/>
      <c r="AB217" s="160"/>
      <c r="AC217" s="160"/>
      <c r="AD217" s="160"/>
      <c r="AE217" s="160"/>
      <c r="AF217" s="160"/>
      <c r="AG217" s="160" t="s">
        <v>134</v>
      </c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</row>
    <row r="218" spans="1:60" outlineLevel="1" x14ac:dyDescent="0.25">
      <c r="A218" s="183">
        <v>74</v>
      </c>
      <c r="B218" s="184" t="s">
        <v>360</v>
      </c>
      <c r="C218" s="192" t="s">
        <v>361</v>
      </c>
      <c r="D218" s="185" t="s">
        <v>337</v>
      </c>
      <c r="E218" s="186">
        <v>1</v>
      </c>
      <c r="F218" s="187"/>
      <c r="G218" s="188">
        <f>ROUND(E218*F218,2)</f>
        <v>0</v>
      </c>
      <c r="H218" s="165">
        <v>0</v>
      </c>
      <c r="I218" s="165">
        <f>ROUND(E218*H218,2)</f>
        <v>0</v>
      </c>
      <c r="J218" s="165">
        <v>455.5</v>
      </c>
      <c r="K218" s="165">
        <f>ROUND(E218*J218,2)</f>
        <v>455.5</v>
      </c>
      <c r="L218" s="165">
        <v>21</v>
      </c>
      <c r="M218" s="165">
        <f>G218*(1+L218/100)</f>
        <v>0</v>
      </c>
      <c r="N218" s="165">
        <v>0</v>
      </c>
      <c r="O218" s="165">
        <f>ROUND(E218*N218,2)</f>
        <v>0</v>
      </c>
      <c r="P218" s="165">
        <v>0.125</v>
      </c>
      <c r="Q218" s="165">
        <f>ROUND(E218*P218,2)</f>
        <v>0.13</v>
      </c>
      <c r="R218" s="165"/>
      <c r="S218" s="165" t="s">
        <v>132</v>
      </c>
      <c r="T218" s="165" t="s">
        <v>132</v>
      </c>
      <c r="U218" s="165">
        <v>1.1499999999999999</v>
      </c>
      <c r="V218" s="165">
        <f>ROUND(E218*U218,2)</f>
        <v>1.1499999999999999</v>
      </c>
      <c r="W218" s="165"/>
      <c r="X218" s="165" t="s">
        <v>133</v>
      </c>
      <c r="Y218" s="160"/>
      <c r="Z218" s="160"/>
      <c r="AA218" s="160"/>
      <c r="AB218" s="160"/>
      <c r="AC218" s="160"/>
      <c r="AD218" s="160"/>
      <c r="AE218" s="160"/>
      <c r="AF218" s="160"/>
      <c r="AG218" s="160" t="s">
        <v>134</v>
      </c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</row>
    <row r="219" spans="1:60" outlineLevel="1" x14ac:dyDescent="0.25">
      <c r="A219" s="183">
        <v>75</v>
      </c>
      <c r="B219" s="184" t="s">
        <v>362</v>
      </c>
      <c r="C219" s="192" t="s">
        <v>363</v>
      </c>
      <c r="D219" s="185" t="s">
        <v>337</v>
      </c>
      <c r="E219" s="186">
        <v>2</v>
      </c>
      <c r="F219" s="187"/>
      <c r="G219" s="188">
        <f>ROUND(E219*F219,2)</f>
        <v>0</v>
      </c>
      <c r="H219" s="165">
        <v>18.260000000000002</v>
      </c>
      <c r="I219" s="165">
        <f>ROUND(E219*H219,2)</f>
        <v>36.520000000000003</v>
      </c>
      <c r="J219" s="165">
        <v>171.74</v>
      </c>
      <c r="K219" s="165">
        <f>ROUND(E219*J219,2)</f>
        <v>343.48</v>
      </c>
      <c r="L219" s="165">
        <v>21</v>
      </c>
      <c r="M219" s="165">
        <f>G219*(1+L219/100)</f>
        <v>0</v>
      </c>
      <c r="N219" s="165">
        <v>3.0000000000000001E-5</v>
      </c>
      <c r="O219" s="165">
        <f>ROUND(E219*N219,2)</f>
        <v>0</v>
      </c>
      <c r="P219" s="165">
        <v>0</v>
      </c>
      <c r="Q219" s="165">
        <f>ROUND(E219*P219,2)</f>
        <v>0</v>
      </c>
      <c r="R219" s="165"/>
      <c r="S219" s="165" t="s">
        <v>132</v>
      </c>
      <c r="T219" s="165" t="s">
        <v>170</v>
      </c>
      <c r="U219" s="165">
        <v>0.33</v>
      </c>
      <c r="V219" s="165">
        <f>ROUND(E219*U219,2)</f>
        <v>0.66</v>
      </c>
      <c r="W219" s="165"/>
      <c r="X219" s="165" t="s">
        <v>133</v>
      </c>
      <c r="Y219" s="160"/>
      <c r="Z219" s="160"/>
      <c r="AA219" s="160"/>
      <c r="AB219" s="160"/>
      <c r="AC219" s="160"/>
      <c r="AD219" s="160"/>
      <c r="AE219" s="160"/>
      <c r="AF219" s="160"/>
      <c r="AG219" s="160" t="s">
        <v>134</v>
      </c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</row>
    <row r="220" spans="1:60" outlineLevel="1" x14ac:dyDescent="0.25">
      <c r="A220" s="183">
        <v>76</v>
      </c>
      <c r="B220" s="184" t="s">
        <v>364</v>
      </c>
      <c r="C220" s="192" t="s">
        <v>365</v>
      </c>
      <c r="D220" s="185" t="s">
        <v>337</v>
      </c>
      <c r="E220" s="186">
        <v>1</v>
      </c>
      <c r="F220" s="187"/>
      <c r="G220" s="188">
        <f>ROUND(E220*F220,2)</f>
        <v>0</v>
      </c>
      <c r="H220" s="165">
        <v>0</v>
      </c>
      <c r="I220" s="165">
        <f>ROUND(E220*H220,2)</f>
        <v>0</v>
      </c>
      <c r="J220" s="165">
        <v>123</v>
      </c>
      <c r="K220" s="165">
        <f>ROUND(E220*J220,2)</f>
        <v>123</v>
      </c>
      <c r="L220" s="165">
        <v>21</v>
      </c>
      <c r="M220" s="165">
        <f>G220*(1+L220/100)</f>
        <v>0</v>
      </c>
      <c r="N220" s="165">
        <v>0</v>
      </c>
      <c r="O220" s="165">
        <f>ROUND(E220*N220,2)</f>
        <v>0</v>
      </c>
      <c r="P220" s="165">
        <v>6.7000000000000004E-2</v>
      </c>
      <c r="Q220" s="165">
        <f>ROUND(E220*P220,2)</f>
        <v>7.0000000000000007E-2</v>
      </c>
      <c r="R220" s="165"/>
      <c r="S220" s="165" t="s">
        <v>132</v>
      </c>
      <c r="T220" s="165" t="s">
        <v>132</v>
      </c>
      <c r="U220" s="165">
        <v>0.31</v>
      </c>
      <c r="V220" s="165">
        <f>ROUND(E220*U220,2)</f>
        <v>0.31</v>
      </c>
      <c r="W220" s="165"/>
      <c r="X220" s="165" t="s">
        <v>133</v>
      </c>
      <c r="Y220" s="160"/>
      <c r="Z220" s="160"/>
      <c r="AA220" s="160"/>
      <c r="AB220" s="160"/>
      <c r="AC220" s="160"/>
      <c r="AD220" s="160"/>
      <c r="AE220" s="160"/>
      <c r="AF220" s="160"/>
      <c r="AG220" s="160" t="s">
        <v>134</v>
      </c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</row>
    <row r="221" spans="1:60" outlineLevel="1" x14ac:dyDescent="0.25">
      <c r="A221" s="183">
        <v>77</v>
      </c>
      <c r="B221" s="184" t="s">
        <v>366</v>
      </c>
      <c r="C221" s="192" t="s">
        <v>367</v>
      </c>
      <c r="D221" s="185" t="s">
        <v>337</v>
      </c>
      <c r="E221" s="186">
        <v>5</v>
      </c>
      <c r="F221" s="187"/>
      <c r="G221" s="188">
        <f>ROUND(E221*F221,2)</f>
        <v>0</v>
      </c>
      <c r="H221" s="165">
        <v>127.41</v>
      </c>
      <c r="I221" s="165">
        <f>ROUND(E221*H221,2)</f>
        <v>637.04999999999995</v>
      </c>
      <c r="J221" s="165">
        <v>116.09</v>
      </c>
      <c r="K221" s="165">
        <f>ROUND(E221*J221,2)</f>
        <v>580.45000000000005</v>
      </c>
      <c r="L221" s="165">
        <v>21</v>
      </c>
      <c r="M221" s="165">
        <f>G221*(1+L221/100)</f>
        <v>0</v>
      </c>
      <c r="N221" s="165">
        <v>1.7000000000000001E-4</v>
      </c>
      <c r="O221" s="165">
        <f>ROUND(E221*N221,2)</f>
        <v>0</v>
      </c>
      <c r="P221" s="165">
        <v>0</v>
      </c>
      <c r="Q221" s="165">
        <f>ROUND(E221*P221,2)</f>
        <v>0</v>
      </c>
      <c r="R221" s="165"/>
      <c r="S221" s="165" t="s">
        <v>132</v>
      </c>
      <c r="T221" s="165" t="s">
        <v>170</v>
      </c>
      <c r="U221" s="165">
        <v>0.22700000000000001</v>
      </c>
      <c r="V221" s="165">
        <f>ROUND(E221*U221,2)</f>
        <v>1.1399999999999999</v>
      </c>
      <c r="W221" s="165"/>
      <c r="X221" s="165" t="s">
        <v>133</v>
      </c>
      <c r="Y221" s="160"/>
      <c r="Z221" s="160"/>
      <c r="AA221" s="160"/>
      <c r="AB221" s="160"/>
      <c r="AC221" s="160"/>
      <c r="AD221" s="160"/>
      <c r="AE221" s="160"/>
      <c r="AF221" s="160"/>
      <c r="AG221" s="160" t="s">
        <v>134</v>
      </c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</row>
    <row r="222" spans="1:60" outlineLevel="1" x14ac:dyDescent="0.25">
      <c r="A222" s="183">
        <v>78</v>
      </c>
      <c r="B222" s="184" t="s">
        <v>368</v>
      </c>
      <c r="C222" s="192" t="s">
        <v>369</v>
      </c>
      <c r="D222" s="185" t="s">
        <v>337</v>
      </c>
      <c r="E222" s="186">
        <v>2</v>
      </c>
      <c r="F222" s="187"/>
      <c r="G222" s="188">
        <f>ROUND(E222*F222,2)</f>
        <v>0</v>
      </c>
      <c r="H222" s="165">
        <v>195.34</v>
      </c>
      <c r="I222" s="165">
        <f>ROUND(E222*H222,2)</f>
        <v>390.68</v>
      </c>
      <c r="J222" s="165">
        <v>63.66</v>
      </c>
      <c r="K222" s="165">
        <f>ROUND(E222*J222,2)</f>
        <v>127.32</v>
      </c>
      <c r="L222" s="165">
        <v>21</v>
      </c>
      <c r="M222" s="165">
        <f>G222*(1+L222/100)</f>
        <v>0</v>
      </c>
      <c r="N222" s="165">
        <v>2.4000000000000001E-4</v>
      </c>
      <c r="O222" s="165">
        <f>ROUND(E222*N222,2)</f>
        <v>0</v>
      </c>
      <c r="P222" s="165">
        <v>0</v>
      </c>
      <c r="Q222" s="165">
        <f>ROUND(E222*P222,2)</f>
        <v>0</v>
      </c>
      <c r="R222" s="165"/>
      <c r="S222" s="165" t="s">
        <v>132</v>
      </c>
      <c r="T222" s="165" t="s">
        <v>170</v>
      </c>
      <c r="U222" s="165">
        <v>0.124</v>
      </c>
      <c r="V222" s="165">
        <f>ROUND(E222*U222,2)</f>
        <v>0.25</v>
      </c>
      <c r="W222" s="165"/>
      <c r="X222" s="165" t="s">
        <v>133</v>
      </c>
      <c r="Y222" s="160"/>
      <c r="Z222" s="160"/>
      <c r="AA222" s="160"/>
      <c r="AB222" s="160"/>
      <c r="AC222" s="160"/>
      <c r="AD222" s="160"/>
      <c r="AE222" s="160"/>
      <c r="AF222" s="160"/>
      <c r="AG222" s="160" t="s">
        <v>134</v>
      </c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</row>
    <row r="223" spans="1:60" ht="20.399999999999999" outlineLevel="1" x14ac:dyDescent="0.25">
      <c r="A223" s="183">
        <v>79</v>
      </c>
      <c r="B223" s="184" t="s">
        <v>370</v>
      </c>
      <c r="C223" s="192" t="s">
        <v>371</v>
      </c>
      <c r="D223" s="185" t="s">
        <v>143</v>
      </c>
      <c r="E223" s="186">
        <v>1</v>
      </c>
      <c r="F223" s="187"/>
      <c r="G223" s="188">
        <f>ROUND(E223*F223,2)</f>
        <v>0</v>
      </c>
      <c r="H223" s="165">
        <v>1800.68</v>
      </c>
      <c r="I223" s="165">
        <f>ROUND(E223*H223,2)</f>
        <v>1800.68</v>
      </c>
      <c r="J223" s="165">
        <v>224.32</v>
      </c>
      <c r="K223" s="165">
        <f>ROUND(E223*J223,2)</f>
        <v>224.32</v>
      </c>
      <c r="L223" s="165">
        <v>21</v>
      </c>
      <c r="M223" s="165">
        <f>G223*(1+L223/100)</f>
        <v>0</v>
      </c>
      <c r="N223" s="165">
        <v>1.64E-3</v>
      </c>
      <c r="O223" s="165">
        <f>ROUND(E223*N223,2)</f>
        <v>0</v>
      </c>
      <c r="P223" s="165">
        <v>0</v>
      </c>
      <c r="Q223" s="165">
        <f>ROUND(E223*P223,2)</f>
        <v>0</v>
      </c>
      <c r="R223" s="165"/>
      <c r="S223" s="165" t="s">
        <v>132</v>
      </c>
      <c r="T223" s="165" t="s">
        <v>132</v>
      </c>
      <c r="U223" s="165">
        <v>0.44500000000000001</v>
      </c>
      <c r="V223" s="165">
        <f>ROUND(E223*U223,2)</f>
        <v>0.45</v>
      </c>
      <c r="W223" s="165"/>
      <c r="X223" s="165" t="s">
        <v>133</v>
      </c>
      <c r="Y223" s="160"/>
      <c r="Z223" s="160"/>
      <c r="AA223" s="160"/>
      <c r="AB223" s="160"/>
      <c r="AC223" s="160"/>
      <c r="AD223" s="160"/>
      <c r="AE223" s="160"/>
      <c r="AF223" s="160"/>
      <c r="AG223" s="160" t="s">
        <v>134</v>
      </c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</row>
    <row r="224" spans="1:60" outlineLevel="1" x14ac:dyDescent="0.25">
      <c r="A224" s="183">
        <v>80</v>
      </c>
      <c r="B224" s="184" t="s">
        <v>372</v>
      </c>
      <c r="C224" s="192" t="s">
        <v>373</v>
      </c>
      <c r="D224" s="185" t="s">
        <v>143</v>
      </c>
      <c r="E224" s="186">
        <v>1</v>
      </c>
      <c r="F224" s="187"/>
      <c r="G224" s="188">
        <f>ROUND(E224*F224,2)</f>
        <v>0</v>
      </c>
      <c r="H224" s="165">
        <v>2038.95</v>
      </c>
      <c r="I224" s="165">
        <f>ROUND(E224*H224,2)</f>
        <v>2038.95</v>
      </c>
      <c r="J224" s="165">
        <v>236.05</v>
      </c>
      <c r="K224" s="165">
        <f>ROUND(E224*J224,2)</f>
        <v>236.05</v>
      </c>
      <c r="L224" s="165">
        <v>21</v>
      </c>
      <c r="M224" s="165">
        <f>G224*(1+L224/100)</f>
        <v>0</v>
      </c>
      <c r="N224" s="165">
        <v>8.4999999999999995E-4</v>
      </c>
      <c r="O224" s="165">
        <f>ROUND(E224*N224,2)</f>
        <v>0</v>
      </c>
      <c r="P224" s="165">
        <v>0</v>
      </c>
      <c r="Q224" s="165">
        <f>ROUND(E224*P224,2)</f>
        <v>0</v>
      </c>
      <c r="R224" s="165"/>
      <c r="S224" s="165" t="s">
        <v>132</v>
      </c>
      <c r="T224" s="165" t="s">
        <v>149</v>
      </c>
      <c r="U224" s="165">
        <v>0.48499999999999999</v>
      </c>
      <c r="V224" s="165">
        <f>ROUND(E224*U224,2)</f>
        <v>0.49</v>
      </c>
      <c r="W224" s="165"/>
      <c r="X224" s="165" t="s">
        <v>133</v>
      </c>
      <c r="Y224" s="160"/>
      <c r="Z224" s="160"/>
      <c r="AA224" s="160"/>
      <c r="AB224" s="160"/>
      <c r="AC224" s="160"/>
      <c r="AD224" s="160"/>
      <c r="AE224" s="160"/>
      <c r="AF224" s="160"/>
      <c r="AG224" s="160" t="s">
        <v>134</v>
      </c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</row>
    <row r="225" spans="1:60" outlineLevel="1" x14ac:dyDescent="0.25">
      <c r="A225" s="183">
        <v>81</v>
      </c>
      <c r="B225" s="184" t="s">
        <v>374</v>
      </c>
      <c r="C225" s="192" t="s">
        <v>375</v>
      </c>
      <c r="D225" s="185" t="s">
        <v>143</v>
      </c>
      <c r="E225" s="186">
        <v>2</v>
      </c>
      <c r="F225" s="187"/>
      <c r="G225" s="188">
        <f>ROUND(E225*F225,2)</f>
        <v>0</v>
      </c>
      <c r="H225" s="165">
        <v>7.11</v>
      </c>
      <c r="I225" s="165">
        <f>ROUND(E225*H225,2)</f>
        <v>14.22</v>
      </c>
      <c r="J225" s="165">
        <v>224.39</v>
      </c>
      <c r="K225" s="165">
        <f>ROUND(E225*J225,2)</f>
        <v>448.78</v>
      </c>
      <c r="L225" s="165">
        <v>21</v>
      </c>
      <c r="M225" s="165">
        <f>G225*(1+L225/100)</f>
        <v>0</v>
      </c>
      <c r="N225" s="165">
        <v>4.0000000000000003E-5</v>
      </c>
      <c r="O225" s="165">
        <f>ROUND(E225*N225,2)</f>
        <v>0</v>
      </c>
      <c r="P225" s="165">
        <v>0</v>
      </c>
      <c r="Q225" s="165">
        <f>ROUND(E225*P225,2)</f>
        <v>0</v>
      </c>
      <c r="R225" s="165"/>
      <c r="S225" s="165" t="s">
        <v>132</v>
      </c>
      <c r="T225" s="165" t="s">
        <v>132</v>
      </c>
      <c r="U225" s="165">
        <v>0.44500000000000001</v>
      </c>
      <c r="V225" s="165">
        <f>ROUND(E225*U225,2)</f>
        <v>0.89</v>
      </c>
      <c r="W225" s="165"/>
      <c r="X225" s="165" t="s">
        <v>133</v>
      </c>
      <c r="Y225" s="160"/>
      <c r="Z225" s="160"/>
      <c r="AA225" s="160"/>
      <c r="AB225" s="160"/>
      <c r="AC225" s="160"/>
      <c r="AD225" s="160"/>
      <c r="AE225" s="160"/>
      <c r="AF225" s="160"/>
      <c r="AG225" s="160" t="s">
        <v>134</v>
      </c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</row>
    <row r="226" spans="1:60" outlineLevel="1" x14ac:dyDescent="0.25">
      <c r="A226" s="183">
        <v>82</v>
      </c>
      <c r="B226" s="184" t="s">
        <v>376</v>
      </c>
      <c r="C226" s="192" t="s">
        <v>377</v>
      </c>
      <c r="D226" s="185" t="s">
        <v>337</v>
      </c>
      <c r="E226" s="186">
        <v>2</v>
      </c>
      <c r="F226" s="187"/>
      <c r="G226" s="188">
        <f>ROUND(E226*F226,2)</f>
        <v>0</v>
      </c>
      <c r="H226" s="165">
        <v>0</v>
      </c>
      <c r="I226" s="165">
        <f>ROUND(E226*H226,2)</f>
        <v>0</v>
      </c>
      <c r="J226" s="165">
        <v>86</v>
      </c>
      <c r="K226" s="165">
        <f>ROUND(E226*J226,2)</f>
        <v>172</v>
      </c>
      <c r="L226" s="165">
        <v>21</v>
      </c>
      <c r="M226" s="165">
        <f>G226*(1+L226/100)</f>
        <v>0</v>
      </c>
      <c r="N226" s="165">
        <v>0</v>
      </c>
      <c r="O226" s="165">
        <f>ROUND(E226*N226,2)</f>
        <v>0</v>
      </c>
      <c r="P226" s="165">
        <v>1.56E-3</v>
      </c>
      <c r="Q226" s="165">
        <f>ROUND(E226*P226,2)</f>
        <v>0</v>
      </c>
      <c r="R226" s="165"/>
      <c r="S226" s="165" t="s">
        <v>132</v>
      </c>
      <c r="T226" s="165" t="s">
        <v>170</v>
      </c>
      <c r="U226" s="165">
        <v>0.217</v>
      </c>
      <c r="V226" s="165">
        <f>ROUND(E226*U226,2)</f>
        <v>0.43</v>
      </c>
      <c r="W226" s="165"/>
      <c r="X226" s="165" t="s">
        <v>133</v>
      </c>
      <c r="Y226" s="160"/>
      <c r="Z226" s="160"/>
      <c r="AA226" s="160"/>
      <c r="AB226" s="160"/>
      <c r="AC226" s="160"/>
      <c r="AD226" s="160"/>
      <c r="AE226" s="160"/>
      <c r="AF226" s="160"/>
      <c r="AG226" s="160" t="s">
        <v>134</v>
      </c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</row>
    <row r="227" spans="1:60" outlineLevel="1" x14ac:dyDescent="0.25">
      <c r="A227" s="183">
        <v>83</v>
      </c>
      <c r="B227" s="184" t="s">
        <v>378</v>
      </c>
      <c r="C227" s="192" t="s">
        <v>379</v>
      </c>
      <c r="D227" s="185" t="s">
        <v>337</v>
      </c>
      <c r="E227" s="186">
        <v>1</v>
      </c>
      <c r="F227" s="187"/>
      <c r="G227" s="188">
        <f>ROUND(E227*F227,2)</f>
        <v>0</v>
      </c>
      <c r="H227" s="165">
        <v>0</v>
      </c>
      <c r="I227" s="165">
        <f>ROUND(E227*H227,2)</f>
        <v>0</v>
      </c>
      <c r="J227" s="165">
        <v>87.9</v>
      </c>
      <c r="K227" s="165">
        <f>ROUND(E227*J227,2)</f>
        <v>87.9</v>
      </c>
      <c r="L227" s="165">
        <v>21</v>
      </c>
      <c r="M227" s="165">
        <f>G227*(1+L227/100)</f>
        <v>0</v>
      </c>
      <c r="N227" s="165">
        <v>0</v>
      </c>
      <c r="O227" s="165">
        <f>ROUND(E227*N227,2)</f>
        <v>0</v>
      </c>
      <c r="P227" s="165">
        <v>8.5999999999999998E-4</v>
      </c>
      <c r="Q227" s="165">
        <f>ROUND(E227*P227,2)</f>
        <v>0</v>
      </c>
      <c r="R227" s="165"/>
      <c r="S227" s="165" t="s">
        <v>132</v>
      </c>
      <c r="T227" s="165" t="s">
        <v>132</v>
      </c>
      <c r="U227" s="165">
        <v>0.222</v>
      </c>
      <c r="V227" s="165">
        <f>ROUND(E227*U227,2)</f>
        <v>0.22</v>
      </c>
      <c r="W227" s="165"/>
      <c r="X227" s="165" t="s">
        <v>133</v>
      </c>
      <c r="Y227" s="160"/>
      <c r="Z227" s="160"/>
      <c r="AA227" s="160"/>
      <c r="AB227" s="160"/>
      <c r="AC227" s="160"/>
      <c r="AD227" s="160"/>
      <c r="AE227" s="160"/>
      <c r="AF227" s="160"/>
      <c r="AG227" s="160" t="s">
        <v>134</v>
      </c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</row>
    <row r="228" spans="1:60" ht="20.399999999999999" outlineLevel="1" x14ac:dyDescent="0.25">
      <c r="A228" s="183">
        <v>84</v>
      </c>
      <c r="B228" s="184" t="s">
        <v>380</v>
      </c>
      <c r="C228" s="192" t="s">
        <v>381</v>
      </c>
      <c r="D228" s="185" t="s">
        <v>143</v>
      </c>
      <c r="E228" s="186">
        <v>2</v>
      </c>
      <c r="F228" s="187"/>
      <c r="G228" s="188">
        <f>ROUND(E228*F228,2)</f>
        <v>0</v>
      </c>
      <c r="H228" s="165">
        <v>433.94</v>
      </c>
      <c r="I228" s="165">
        <f>ROUND(E228*H228,2)</f>
        <v>867.88</v>
      </c>
      <c r="J228" s="165">
        <v>126.06</v>
      </c>
      <c r="K228" s="165">
        <f>ROUND(E228*J228,2)</f>
        <v>252.12</v>
      </c>
      <c r="L228" s="165">
        <v>21</v>
      </c>
      <c r="M228" s="165">
        <f>G228*(1+L228/100)</f>
        <v>0</v>
      </c>
      <c r="N228" s="165">
        <v>2.0000000000000001E-4</v>
      </c>
      <c r="O228" s="165">
        <f>ROUND(E228*N228,2)</f>
        <v>0</v>
      </c>
      <c r="P228" s="165">
        <v>0</v>
      </c>
      <c r="Q228" s="165">
        <f>ROUND(E228*P228,2)</f>
        <v>0</v>
      </c>
      <c r="R228" s="165"/>
      <c r="S228" s="165" t="s">
        <v>132</v>
      </c>
      <c r="T228" s="165" t="s">
        <v>170</v>
      </c>
      <c r="U228" s="165">
        <v>0.246</v>
      </c>
      <c r="V228" s="165">
        <f>ROUND(E228*U228,2)</f>
        <v>0.49</v>
      </c>
      <c r="W228" s="165"/>
      <c r="X228" s="165" t="s">
        <v>133</v>
      </c>
      <c r="Y228" s="160"/>
      <c r="Z228" s="160"/>
      <c r="AA228" s="160"/>
      <c r="AB228" s="160"/>
      <c r="AC228" s="160"/>
      <c r="AD228" s="160"/>
      <c r="AE228" s="160"/>
      <c r="AF228" s="160"/>
      <c r="AG228" s="160" t="s">
        <v>134</v>
      </c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</row>
    <row r="229" spans="1:60" ht="20.399999999999999" outlineLevel="1" x14ac:dyDescent="0.25">
      <c r="A229" s="183">
        <v>85</v>
      </c>
      <c r="B229" s="184" t="s">
        <v>382</v>
      </c>
      <c r="C229" s="192" t="s">
        <v>383</v>
      </c>
      <c r="D229" s="185" t="s">
        <v>143</v>
      </c>
      <c r="E229" s="186">
        <v>1</v>
      </c>
      <c r="F229" s="187"/>
      <c r="G229" s="188">
        <f>ROUND(E229*F229,2)</f>
        <v>0</v>
      </c>
      <c r="H229" s="165">
        <v>308.99</v>
      </c>
      <c r="I229" s="165">
        <f>ROUND(E229*H229,2)</f>
        <v>308.99</v>
      </c>
      <c r="J229" s="165">
        <v>124.01</v>
      </c>
      <c r="K229" s="165">
        <f>ROUND(E229*J229,2)</f>
        <v>124.01</v>
      </c>
      <c r="L229" s="165">
        <v>21</v>
      </c>
      <c r="M229" s="165">
        <f>G229*(1+L229/100)</f>
        <v>0</v>
      </c>
      <c r="N229" s="165">
        <v>9.0000000000000006E-5</v>
      </c>
      <c r="O229" s="165">
        <f>ROUND(E229*N229,2)</f>
        <v>0</v>
      </c>
      <c r="P229" s="165">
        <v>0</v>
      </c>
      <c r="Q229" s="165">
        <f>ROUND(E229*P229,2)</f>
        <v>0</v>
      </c>
      <c r="R229" s="165"/>
      <c r="S229" s="165" t="s">
        <v>132</v>
      </c>
      <c r="T229" s="165" t="s">
        <v>132</v>
      </c>
      <c r="U229" s="165">
        <v>0.246</v>
      </c>
      <c r="V229" s="165">
        <f>ROUND(E229*U229,2)</f>
        <v>0.25</v>
      </c>
      <c r="W229" s="165"/>
      <c r="X229" s="165" t="s">
        <v>133</v>
      </c>
      <c r="Y229" s="160"/>
      <c r="Z229" s="160"/>
      <c r="AA229" s="160"/>
      <c r="AB229" s="160"/>
      <c r="AC229" s="160"/>
      <c r="AD229" s="160"/>
      <c r="AE229" s="160"/>
      <c r="AF229" s="160"/>
      <c r="AG229" s="160" t="s">
        <v>134</v>
      </c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</row>
    <row r="230" spans="1:60" outlineLevel="1" x14ac:dyDescent="0.25">
      <c r="A230" s="183">
        <v>86</v>
      </c>
      <c r="B230" s="184" t="s">
        <v>384</v>
      </c>
      <c r="C230" s="192" t="s">
        <v>385</v>
      </c>
      <c r="D230" s="185" t="s">
        <v>143</v>
      </c>
      <c r="E230" s="186">
        <v>1</v>
      </c>
      <c r="F230" s="187"/>
      <c r="G230" s="188">
        <f>ROUND(E230*F230,2)</f>
        <v>0</v>
      </c>
      <c r="H230" s="165">
        <v>353.7</v>
      </c>
      <c r="I230" s="165">
        <f>ROUND(E230*H230,2)</f>
        <v>353.7</v>
      </c>
      <c r="J230" s="165">
        <v>128.80000000000001</v>
      </c>
      <c r="K230" s="165">
        <f>ROUND(E230*J230,2)</f>
        <v>128.80000000000001</v>
      </c>
      <c r="L230" s="165">
        <v>21</v>
      </c>
      <c r="M230" s="165">
        <f>G230*(1+L230/100)</f>
        <v>0</v>
      </c>
      <c r="N230" s="165">
        <v>2.5999999999999998E-4</v>
      </c>
      <c r="O230" s="165">
        <f>ROUND(E230*N230,2)</f>
        <v>0</v>
      </c>
      <c r="P230" s="165">
        <v>0</v>
      </c>
      <c r="Q230" s="165">
        <f>ROUND(E230*P230,2)</f>
        <v>0</v>
      </c>
      <c r="R230" s="165"/>
      <c r="S230" s="165" t="s">
        <v>132</v>
      </c>
      <c r="T230" s="165" t="s">
        <v>170</v>
      </c>
      <c r="U230" s="165">
        <v>0.246</v>
      </c>
      <c r="V230" s="165">
        <f>ROUND(E230*U230,2)</f>
        <v>0.25</v>
      </c>
      <c r="W230" s="165"/>
      <c r="X230" s="165" t="s">
        <v>133</v>
      </c>
      <c r="Y230" s="160"/>
      <c r="Z230" s="160"/>
      <c r="AA230" s="160"/>
      <c r="AB230" s="160"/>
      <c r="AC230" s="160"/>
      <c r="AD230" s="160"/>
      <c r="AE230" s="160"/>
      <c r="AF230" s="160"/>
      <c r="AG230" s="160" t="s">
        <v>134</v>
      </c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</row>
    <row r="231" spans="1:60" outlineLevel="1" x14ac:dyDescent="0.25">
      <c r="A231" s="183">
        <v>87</v>
      </c>
      <c r="B231" s="184" t="s">
        <v>386</v>
      </c>
      <c r="C231" s="192" t="s">
        <v>387</v>
      </c>
      <c r="D231" s="185" t="s">
        <v>143</v>
      </c>
      <c r="E231" s="186">
        <v>1</v>
      </c>
      <c r="F231" s="187"/>
      <c r="G231" s="188">
        <f>ROUND(E231*F231,2)</f>
        <v>0</v>
      </c>
      <c r="H231" s="165">
        <v>241.71</v>
      </c>
      <c r="I231" s="165">
        <f>ROUND(E231*H231,2)</f>
        <v>241.71</v>
      </c>
      <c r="J231" s="165">
        <v>125.79</v>
      </c>
      <c r="K231" s="165">
        <f>ROUND(E231*J231,2)</f>
        <v>125.79</v>
      </c>
      <c r="L231" s="165">
        <v>21</v>
      </c>
      <c r="M231" s="165">
        <f>G231*(1+L231/100)</f>
        <v>0</v>
      </c>
      <c r="N231" s="165">
        <v>2.0000000000000001E-4</v>
      </c>
      <c r="O231" s="165">
        <f>ROUND(E231*N231,2)</f>
        <v>0</v>
      </c>
      <c r="P231" s="165">
        <v>0</v>
      </c>
      <c r="Q231" s="165">
        <f>ROUND(E231*P231,2)</f>
        <v>0</v>
      </c>
      <c r="R231" s="165"/>
      <c r="S231" s="165" t="s">
        <v>132</v>
      </c>
      <c r="T231" s="165" t="s">
        <v>170</v>
      </c>
      <c r="U231" s="165">
        <v>0.246</v>
      </c>
      <c r="V231" s="165">
        <f>ROUND(E231*U231,2)</f>
        <v>0.25</v>
      </c>
      <c r="W231" s="165"/>
      <c r="X231" s="165" t="s">
        <v>133</v>
      </c>
      <c r="Y231" s="160"/>
      <c r="Z231" s="160"/>
      <c r="AA231" s="160"/>
      <c r="AB231" s="160"/>
      <c r="AC231" s="160"/>
      <c r="AD231" s="160"/>
      <c r="AE231" s="160"/>
      <c r="AF231" s="160"/>
      <c r="AG231" s="160" t="s">
        <v>134</v>
      </c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</row>
    <row r="232" spans="1:60" outlineLevel="1" x14ac:dyDescent="0.25">
      <c r="A232" s="183">
        <v>88</v>
      </c>
      <c r="B232" s="184" t="s">
        <v>388</v>
      </c>
      <c r="C232" s="192" t="s">
        <v>389</v>
      </c>
      <c r="D232" s="185" t="s">
        <v>143</v>
      </c>
      <c r="E232" s="186">
        <v>1</v>
      </c>
      <c r="F232" s="187"/>
      <c r="G232" s="188">
        <f>ROUND(E232*F232,2)</f>
        <v>0</v>
      </c>
      <c r="H232" s="165">
        <v>2306.71</v>
      </c>
      <c r="I232" s="165">
        <f>ROUND(E232*H232,2)</f>
        <v>2306.71</v>
      </c>
      <c r="J232" s="165">
        <v>318.29000000000002</v>
      </c>
      <c r="K232" s="165">
        <f>ROUND(E232*J232,2)</f>
        <v>318.29000000000002</v>
      </c>
      <c r="L232" s="165">
        <v>21</v>
      </c>
      <c r="M232" s="165">
        <f>G232*(1+L232/100)</f>
        <v>0</v>
      </c>
      <c r="N232" s="165">
        <v>4.453E-2</v>
      </c>
      <c r="O232" s="165">
        <f>ROUND(E232*N232,2)</f>
        <v>0.04</v>
      </c>
      <c r="P232" s="165">
        <v>4.2529999999999998E-2</v>
      </c>
      <c r="Q232" s="165">
        <f>ROUND(E232*P232,2)</f>
        <v>0.04</v>
      </c>
      <c r="R232" s="165"/>
      <c r="S232" s="165" t="s">
        <v>132</v>
      </c>
      <c r="T232" s="165" t="s">
        <v>149</v>
      </c>
      <c r="U232" s="165">
        <v>0.65400000000000003</v>
      </c>
      <c r="V232" s="165">
        <f>ROUND(E232*U232,2)</f>
        <v>0.65</v>
      </c>
      <c r="W232" s="165"/>
      <c r="X232" s="165" t="s">
        <v>133</v>
      </c>
      <c r="Y232" s="160"/>
      <c r="Z232" s="160"/>
      <c r="AA232" s="160"/>
      <c r="AB232" s="160"/>
      <c r="AC232" s="160"/>
      <c r="AD232" s="160"/>
      <c r="AE232" s="160"/>
      <c r="AF232" s="160"/>
      <c r="AG232" s="160" t="s">
        <v>134</v>
      </c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</row>
    <row r="233" spans="1:60" outlineLevel="1" x14ac:dyDescent="0.25">
      <c r="A233" s="177">
        <v>89</v>
      </c>
      <c r="B233" s="178" t="s">
        <v>390</v>
      </c>
      <c r="C233" s="190" t="s">
        <v>391</v>
      </c>
      <c r="D233" s="179" t="s">
        <v>148</v>
      </c>
      <c r="E233" s="180">
        <v>0.24</v>
      </c>
      <c r="F233" s="181"/>
      <c r="G233" s="182">
        <f>ROUND(E233*F233,2)</f>
        <v>0</v>
      </c>
      <c r="H233" s="165">
        <v>29.26</v>
      </c>
      <c r="I233" s="165">
        <f>ROUND(E233*H233,2)</f>
        <v>7.02</v>
      </c>
      <c r="J233" s="165">
        <v>1076.74</v>
      </c>
      <c r="K233" s="165">
        <f>ROUND(E233*J233,2)</f>
        <v>258.42</v>
      </c>
      <c r="L233" s="165">
        <v>21</v>
      </c>
      <c r="M233" s="165">
        <f>G233*(1+L233/100)</f>
        <v>0</v>
      </c>
      <c r="N233" s="165">
        <v>8.0000000000000007E-5</v>
      </c>
      <c r="O233" s="165">
        <f>ROUND(E233*N233,2)</f>
        <v>0</v>
      </c>
      <c r="P233" s="165">
        <v>0</v>
      </c>
      <c r="Q233" s="165">
        <f>ROUND(E233*P233,2)</f>
        <v>0</v>
      </c>
      <c r="R233" s="165"/>
      <c r="S233" s="165" t="s">
        <v>132</v>
      </c>
      <c r="T233" s="165" t="s">
        <v>170</v>
      </c>
      <c r="U233" s="165">
        <v>2.1</v>
      </c>
      <c r="V233" s="165">
        <f>ROUND(E233*U233,2)</f>
        <v>0.5</v>
      </c>
      <c r="W233" s="165"/>
      <c r="X233" s="165" t="s">
        <v>133</v>
      </c>
      <c r="Y233" s="160"/>
      <c r="Z233" s="160"/>
      <c r="AA233" s="160"/>
      <c r="AB233" s="160"/>
      <c r="AC233" s="160"/>
      <c r="AD233" s="160"/>
      <c r="AE233" s="160"/>
      <c r="AF233" s="160"/>
      <c r="AG233" s="160" t="s">
        <v>134</v>
      </c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</row>
    <row r="234" spans="1:60" outlineLevel="1" x14ac:dyDescent="0.25">
      <c r="A234" s="163"/>
      <c r="B234" s="164"/>
      <c r="C234" s="191" t="s">
        <v>392</v>
      </c>
      <c r="D234" s="166"/>
      <c r="E234" s="167">
        <v>0.24</v>
      </c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0"/>
      <c r="Z234" s="160"/>
      <c r="AA234" s="160"/>
      <c r="AB234" s="160"/>
      <c r="AC234" s="160"/>
      <c r="AD234" s="160"/>
      <c r="AE234" s="160"/>
      <c r="AF234" s="160"/>
      <c r="AG234" s="160" t="s">
        <v>136</v>
      </c>
      <c r="AH234" s="160">
        <v>0</v>
      </c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</row>
    <row r="235" spans="1:60" ht="20.399999999999999" outlineLevel="1" x14ac:dyDescent="0.25">
      <c r="A235" s="183">
        <v>90</v>
      </c>
      <c r="B235" s="184" t="s">
        <v>393</v>
      </c>
      <c r="C235" s="192" t="s">
        <v>394</v>
      </c>
      <c r="D235" s="185" t="s">
        <v>143</v>
      </c>
      <c r="E235" s="186">
        <v>1</v>
      </c>
      <c r="F235" s="187"/>
      <c r="G235" s="188">
        <f>ROUND(E235*F235,2)</f>
        <v>0</v>
      </c>
      <c r="H235" s="165">
        <v>1073</v>
      </c>
      <c r="I235" s="165">
        <f>ROUND(E235*H235,2)</f>
        <v>1073</v>
      </c>
      <c r="J235" s="165">
        <v>0</v>
      </c>
      <c r="K235" s="165">
        <f>ROUND(E235*J235,2)</f>
        <v>0</v>
      </c>
      <c r="L235" s="165">
        <v>21</v>
      </c>
      <c r="M235" s="165">
        <f>G235*(1+L235/100)</f>
        <v>0</v>
      </c>
      <c r="N235" s="165">
        <v>1.2999999999999999E-2</v>
      </c>
      <c r="O235" s="165">
        <f>ROUND(E235*N235,2)</f>
        <v>0.01</v>
      </c>
      <c r="P235" s="165">
        <v>0</v>
      </c>
      <c r="Q235" s="165">
        <f>ROUND(E235*P235,2)</f>
        <v>0</v>
      </c>
      <c r="R235" s="165"/>
      <c r="S235" s="165" t="s">
        <v>132</v>
      </c>
      <c r="T235" s="165" t="s">
        <v>132</v>
      </c>
      <c r="U235" s="165">
        <v>0</v>
      </c>
      <c r="V235" s="165">
        <f>ROUND(E235*U235,2)</f>
        <v>0</v>
      </c>
      <c r="W235" s="165"/>
      <c r="X235" s="165" t="s">
        <v>180</v>
      </c>
      <c r="Y235" s="160"/>
      <c r="Z235" s="160"/>
      <c r="AA235" s="160"/>
      <c r="AB235" s="160"/>
      <c r="AC235" s="160"/>
      <c r="AD235" s="160"/>
      <c r="AE235" s="160"/>
      <c r="AF235" s="160"/>
      <c r="AG235" s="160" t="s">
        <v>395</v>
      </c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</row>
    <row r="236" spans="1:60" outlineLevel="1" x14ac:dyDescent="0.25">
      <c r="A236" s="183">
        <v>91</v>
      </c>
      <c r="B236" s="184" t="s">
        <v>396</v>
      </c>
      <c r="C236" s="192" t="s">
        <v>397</v>
      </c>
      <c r="D236" s="185" t="s">
        <v>143</v>
      </c>
      <c r="E236" s="186">
        <v>2</v>
      </c>
      <c r="F236" s="187"/>
      <c r="G236" s="188">
        <f>ROUND(E236*F236,2)</f>
        <v>0</v>
      </c>
      <c r="H236" s="165">
        <v>345</v>
      </c>
      <c r="I236" s="165">
        <f>ROUND(E236*H236,2)</f>
        <v>690</v>
      </c>
      <c r="J236" s="165">
        <v>0</v>
      </c>
      <c r="K236" s="165">
        <f>ROUND(E236*J236,2)</f>
        <v>0</v>
      </c>
      <c r="L236" s="165">
        <v>21</v>
      </c>
      <c r="M236" s="165">
        <f>G236*(1+L236/100)</f>
        <v>0</v>
      </c>
      <c r="N236" s="165">
        <v>8.9999999999999998E-4</v>
      </c>
      <c r="O236" s="165">
        <f>ROUND(E236*N236,2)</f>
        <v>0</v>
      </c>
      <c r="P236" s="165">
        <v>0</v>
      </c>
      <c r="Q236" s="165">
        <f>ROUND(E236*P236,2)</f>
        <v>0</v>
      </c>
      <c r="R236" s="165"/>
      <c r="S236" s="165" t="s">
        <v>169</v>
      </c>
      <c r="T236" s="165" t="s">
        <v>170</v>
      </c>
      <c r="U236" s="165">
        <v>0</v>
      </c>
      <c r="V236" s="165">
        <f>ROUND(E236*U236,2)</f>
        <v>0</v>
      </c>
      <c r="W236" s="165"/>
      <c r="X236" s="165" t="s">
        <v>171</v>
      </c>
      <c r="Y236" s="160"/>
      <c r="Z236" s="160"/>
      <c r="AA236" s="160"/>
      <c r="AB236" s="160"/>
      <c r="AC236" s="160"/>
      <c r="AD236" s="160"/>
      <c r="AE236" s="160"/>
      <c r="AF236" s="160"/>
      <c r="AG236" s="160" t="s">
        <v>172</v>
      </c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</row>
    <row r="237" spans="1:60" ht="20.399999999999999" outlineLevel="1" x14ac:dyDescent="0.25">
      <c r="A237" s="183">
        <v>92</v>
      </c>
      <c r="B237" s="184" t="s">
        <v>398</v>
      </c>
      <c r="C237" s="192" t="s">
        <v>399</v>
      </c>
      <c r="D237" s="185" t="s">
        <v>143</v>
      </c>
      <c r="E237" s="186">
        <v>1</v>
      </c>
      <c r="F237" s="187"/>
      <c r="G237" s="188">
        <f>ROUND(E237*F237,2)</f>
        <v>0</v>
      </c>
      <c r="H237" s="165">
        <v>1140</v>
      </c>
      <c r="I237" s="165">
        <f>ROUND(E237*H237,2)</f>
        <v>1140</v>
      </c>
      <c r="J237" s="165">
        <v>0</v>
      </c>
      <c r="K237" s="165">
        <f>ROUND(E237*J237,2)</f>
        <v>0</v>
      </c>
      <c r="L237" s="165">
        <v>21</v>
      </c>
      <c r="M237" s="165">
        <f>G237*(1+L237/100)</f>
        <v>0</v>
      </c>
      <c r="N237" s="165">
        <v>8.0000000000000004E-4</v>
      </c>
      <c r="O237" s="165">
        <f>ROUND(E237*N237,2)</f>
        <v>0</v>
      </c>
      <c r="P237" s="165">
        <v>0</v>
      </c>
      <c r="Q237" s="165">
        <f>ROUND(E237*P237,2)</f>
        <v>0</v>
      </c>
      <c r="R237" s="165" t="s">
        <v>175</v>
      </c>
      <c r="S237" s="165" t="s">
        <v>132</v>
      </c>
      <c r="T237" s="165" t="s">
        <v>170</v>
      </c>
      <c r="U237" s="165">
        <v>0</v>
      </c>
      <c r="V237" s="165">
        <f>ROUND(E237*U237,2)</f>
        <v>0</v>
      </c>
      <c r="W237" s="165"/>
      <c r="X237" s="165" t="s">
        <v>171</v>
      </c>
      <c r="Y237" s="160"/>
      <c r="Z237" s="160"/>
      <c r="AA237" s="160"/>
      <c r="AB237" s="160"/>
      <c r="AC237" s="160"/>
      <c r="AD237" s="160"/>
      <c r="AE237" s="160"/>
      <c r="AF237" s="160"/>
      <c r="AG237" s="160" t="s">
        <v>172</v>
      </c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</row>
    <row r="238" spans="1:60" outlineLevel="1" x14ac:dyDescent="0.25">
      <c r="A238" s="183">
        <v>93</v>
      </c>
      <c r="B238" s="184" t="s">
        <v>400</v>
      </c>
      <c r="C238" s="192" t="s">
        <v>401</v>
      </c>
      <c r="D238" s="185" t="s">
        <v>143</v>
      </c>
      <c r="E238" s="186">
        <v>1</v>
      </c>
      <c r="F238" s="187"/>
      <c r="G238" s="188">
        <f>ROUND(E238*F238,2)</f>
        <v>0</v>
      </c>
      <c r="H238" s="165">
        <v>480</v>
      </c>
      <c r="I238" s="165">
        <f>ROUND(E238*H238,2)</f>
        <v>480</v>
      </c>
      <c r="J238" s="165">
        <v>0</v>
      </c>
      <c r="K238" s="165">
        <f>ROUND(E238*J238,2)</f>
        <v>0</v>
      </c>
      <c r="L238" s="165">
        <v>21</v>
      </c>
      <c r="M238" s="165">
        <f>G238*(1+L238/100)</f>
        <v>0</v>
      </c>
      <c r="N238" s="165">
        <v>2E-3</v>
      </c>
      <c r="O238" s="165">
        <f>ROUND(E238*N238,2)</f>
        <v>0</v>
      </c>
      <c r="P238" s="165">
        <v>0</v>
      </c>
      <c r="Q238" s="165">
        <f>ROUND(E238*P238,2)</f>
        <v>0</v>
      </c>
      <c r="R238" s="165"/>
      <c r="S238" s="165" t="s">
        <v>169</v>
      </c>
      <c r="T238" s="165" t="s">
        <v>170</v>
      </c>
      <c r="U238" s="165">
        <v>0</v>
      </c>
      <c r="V238" s="165">
        <f>ROUND(E238*U238,2)</f>
        <v>0</v>
      </c>
      <c r="W238" s="165"/>
      <c r="X238" s="165" t="s">
        <v>171</v>
      </c>
      <c r="Y238" s="160"/>
      <c r="Z238" s="160"/>
      <c r="AA238" s="160"/>
      <c r="AB238" s="160"/>
      <c r="AC238" s="160"/>
      <c r="AD238" s="160"/>
      <c r="AE238" s="160"/>
      <c r="AF238" s="160"/>
      <c r="AG238" s="160" t="s">
        <v>172</v>
      </c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</row>
    <row r="239" spans="1:60" outlineLevel="1" x14ac:dyDescent="0.25">
      <c r="A239" s="183">
        <v>94</v>
      </c>
      <c r="B239" s="184" t="s">
        <v>402</v>
      </c>
      <c r="C239" s="192" t="s">
        <v>403</v>
      </c>
      <c r="D239" s="185" t="s">
        <v>143</v>
      </c>
      <c r="E239" s="186">
        <v>1</v>
      </c>
      <c r="F239" s="187"/>
      <c r="G239" s="188">
        <f>ROUND(E239*F239,2)</f>
        <v>0</v>
      </c>
      <c r="H239" s="165">
        <v>5850</v>
      </c>
      <c r="I239" s="165">
        <f>ROUND(E239*H239,2)</f>
        <v>5850</v>
      </c>
      <c r="J239" s="165">
        <v>0</v>
      </c>
      <c r="K239" s="165">
        <f>ROUND(E239*J239,2)</f>
        <v>0</v>
      </c>
      <c r="L239" s="165">
        <v>21</v>
      </c>
      <c r="M239" s="165">
        <f>G239*(1+L239/100)</f>
        <v>0</v>
      </c>
      <c r="N239" s="165">
        <v>4.5999999999999999E-2</v>
      </c>
      <c r="O239" s="165">
        <f>ROUND(E239*N239,2)</f>
        <v>0.05</v>
      </c>
      <c r="P239" s="165">
        <v>0</v>
      </c>
      <c r="Q239" s="165">
        <f>ROUND(E239*P239,2)</f>
        <v>0</v>
      </c>
      <c r="R239" s="165" t="s">
        <v>175</v>
      </c>
      <c r="S239" s="165" t="s">
        <v>132</v>
      </c>
      <c r="T239" s="165" t="s">
        <v>170</v>
      </c>
      <c r="U239" s="165">
        <v>0</v>
      </c>
      <c r="V239" s="165">
        <f>ROUND(E239*U239,2)</f>
        <v>0</v>
      </c>
      <c r="W239" s="165"/>
      <c r="X239" s="165" t="s">
        <v>171</v>
      </c>
      <c r="Y239" s="160"/>
      <c r="Z239" s="160"/>
      <c r="AA239" s="160"/>
      <c r="AB239" s="160"/>
      <c r="AC239" s="160"/>
      <c r="AD239" s="160"/>
      <c r="AE239" s="160"/>
      <c r="AF239" s="160"/>
      <c r="AG239" s="160" t="s">
        <v>172</v>
      </c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</row>
    <row r="240" spans="1:60" outlineLevel="1" x14ac:dyDescent="0.25">
      <c r="A240" s="183">
        <v>95</v>
      </c>
      <c r="B240" s="184" t="s">
        <v>404</v>
      </c>
      <c r="C240" s="192" t="s">
        <v>405</v>
      </c>
      <c r="D240" s="185" t="s">
        <v>168</v>
      </c>
      <c r="E240" s="186">
        <v>1</v>
      </c>
      <c r="F240" s="187"/>
      <c r="G240" s="188">
        <f>ROUND(E240*F240,2)</f>
        <v>0</v>
      </c>
      <c r="H240" s="165">
        <v>850</v>
      </c>
      <c r="I240" s="165">
        <f>ROUND(E240*H240,2)</f>
        <v>850</v>
      </c>
      <c r="J240" s="165">
        <v>0</v>
      </c>
      <c r="K240" s="165">
        <f>ROUND(E240*J240,2)</f>
        <v>0</v>
      </c>
      <c r="L240" s="165">
        <v>21</v>
      </c>
      <c r="M240" s="165">
        <f>G240*(1+L240/100)</f>
        <v>0</v>
      </c>
      <c r="N240" s="165">
        <v>0.01</v>
      </c>
      <c r="O240" s="165">
        <f>ROUND(E240*N240,2)</f>
        <v>0.01</v>
      </c>
      <c r="P240" s="165">
        <v>0</v>
      </c>
      <c r="Q240" s="165">
        <f>ROUND(E240*P240,2)</f>
        <v>0</v>
      </c>
      <c r="R240" s="165" t="s">
        <v>175</v>
      </c>
      <c r="S240" s="165" t="s">
        <v>132</v>
      </c>
      <c r="T240" s="165" t="s">
        <v>170</v>
      </c>
      <c r="U240" s="165">
        <v>0</v>
      </c>
      <c r="V240" s="165">
        <f>ROUND(E240*U240,2)</f>
        <v>0</v>
      </c>
      <c r="W240" s="165"/>
      <c r="X240" s="165" t="s">
        <v>171</v>
      </c>
      <c r="Y240" s="160"/>
      <c r="Z240" s="160"/>
      <c r="AA240" s="160"/>
      <c r="AB240" s="160"/>
      <c r="AC240" s="160"/>
      <c r="AD240" s="160"/>
      <c r="AE240" s="160"/>
      <c r="AF240" s="160"/>
      <c r="AG240" s="160" t="s">
        <v>172</v>
      </c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</row>
    <row r="241" spans="1:60" outlineLevel="1" x14ac:dyDescent="0.25">
      <c r="A241" s="183">
        <v>96</v>
      </c>
      <c r="B241" s="184" t="s">
        <v>406</v>
      </c>
      <c r="C241" s="192" t="s">
        <v>407</v>
      </c>
      <c r="D241" s="185" t="s">
        <v>337</v>
      </c>
      <c r="E241" s="186">
        <v>1</v>
      </c>
      <c r="F241" s="187"/>
      <c r="G241" s="188">
        <f>ROUND(E241*F241,2)</f>
        <v>0</v>
      </c>
      <c r="H241" s="165">
        <v>0</v>
      </c>
      <c r="I241" s="165">
        <f>ROUND(E241*H241,2)</f>
        <v>0</v>
      </c>
      <c r="J241" s="165">
        <v>233.5</v>
      </c>
      <c r="K241" s="165">
        <f>ROUND(E241*J241,2)</f>
        <v>233.5</v>
      </c>
      <c r="L241" s="165">
        <v>21</v>
      </c>
      <c r="M241" s="165">
        <f>G241*(1+L241/100)</f>
        <v>0</v>
      </c>
      <c r="N241" s="165">
        <v>0</v>
      </c>
      <c r="O241" s="165">
        <f>ROUND(E241*N241,2)</f>
        <v>0</v>
      </c>
      <c r="P241" s="165">
        <v>1.933E-2</v>
      </c>
      <c r="Q241" s="165">
        <f>ROUND(E241*P241,2)</f>
        <v>0.02</v>
      </c>
      <c r="R241" s="165"/>
      <c r="S241" s="165" t="s">
        <v>132</v>
      </c>
      <c r="T241" s="165" t="s">
        <v>170</v>
      </c>
      <c r="U241" s="165">
        <v>0</v>
      </c>
      <c r="V241" s="165">
        <f>ROUND(E241*U241,2)</f>
        <v>0</v>
      </c>
      <c r="W241" s="165"/>
      <c r="X241" s="165" t="s">
        <v>180</v>
      </c>
      <c r="Y241" s="160"/>
      <c r="Z241" s="160"/>
      <c r="AA241" s="160"/>
      <c r="AB241" s="160"/>
      <c r="AC241" s="160"/>
      <c r="AD241" s="160"/>
      <c r="AE241" s="160"/>
      <c r="AF241" s="160"/>
      <c r="AG241" s="160" t="s">
        <v>181</v>
      </c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</row>
    <row r="242" spans="1:60" outlineLevel="1" x14ac:dyDescent="0.25">
      <c r="A242" s="183">
        <v>97</v>
      </c>
      <c r="B242" s="184" t="s">
        <v>408</v>
      </c>
      <c r="C242" s="192" t="s">
        <v>409</v>
      </c>
      <c r="D242" s="185" t="s">
        <v>337</v>
      </c>
      <c r="E242" s="186">
        <v>1</v>
      </c>
      <c r="F242" s="187"/>
      <c r="G242" s="188">
        <f>ROUND(E242*F242,2)</f>
        <v>0</v>
      </c>
      <c r="H242" s="165">
        <v>0</v>
      </c>
      <c r="I242" s="165">
        <f>ROUND(E242*H242,2)</f>
        <v>0</v>
      </c>
      <c r="J242" s="165">
        <v>151.5</v>
      </c>
      <c r="K242" s="165">
        <f>ROUND(E242*J242,2)</f>
        <v>151.5</v>
      </c>
      <c r="L242" s="165">
        <v>21</v>
      </c>
      <c r="M242" s="165">
        <f>G242*(1+L242/100)</f>
        <v>0</v>
      </c>
      <c r="N242" s="165">
        <v>0</v>
      </c>
      <c r="O242" s="165">
        <f>ROUND(E242*N242,2)</f>
        <v>0</v>
      </c>
      <c r="P242" s="165">
        <v>1.9460000000000002E-2</v>
      </c>
      <c r="Q242" s="165">
        <f>ROUND(E242*P242,2)</f>
        <v>0.02</v>
      </c>
      <c r="R242" s="165"/>
      <c r="S242" s="165" t="s">
        <v>132</v>
      </c>
      <c r="T242" s="165" t="s">
        <v>132</v>
      </c>
      <c r="U242" s="165">
        <v>0</v>
      </c>
      <c r="V242" s="165">
        <f>ROUND(E242*U242,2)</f>
        <v>0</v>
      </c>
      <c r="W242" s="165"/>
      <c r="X242" s="165" t="s">
        <v>180</v>
      </c>
      <c r="Y242" s="160"/>
      <c r="Z242" s="160"/>
      <c r="AA242" s="160"/>
      <c r="AB242" s="160"/>
      <c r="AC242" s="160"/>
      <c r="AD242" s="160"/>
      <c r="AE242" s="160"/>
      <c r="AF242" s="160"/>
      <c r="AG242" s="160" t="s">
        <v>181</v>
      </c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</row>
    <row r="243" spans="1:60" outlineLevel="1" x14ac:dyDescent="0.25">
      <c r="A243" s="183">
        <v>98</v>
      </c>
      <c r="B243" s="184" t="s">
        <v>410</v>
      </c>
      <c r="C243" s="192" t="s">
        <v>411</v>
      </c>
      <c r="D243" s="185" t="s">
        <v>143</v>
      </c>
      <c r="E243" s="186">
        <v>1</v>
      </c>
      <c r="F243" s="187"/>
      <c r="G243" s="188">
        <f>ROUND(E243*F243,2)</f>
        <v>0</v>
      </c>
      <c r="H243" s="165">
        <v>0</v>
      </c>
      <c r="I243" s="165">
        <f>ROUND(E243*H243,2)</f>
        <v>0</v>
      </c>
      <c r="J243" s="165">
        <v>1112</v>
      </c>
      <c r="K243" s="165">
        <f>ROUND(E243*J243,2)</f>
        <v>1112</v>
      </c>
      <c r="L243" s="165">
        <v>21</v>
      </c>
      <c r="M243" s="165">
        <f>G243*(1+L243/100)</f>
        <v>0</v>
      </c>
      <c r="N243" s="165">
        <v>1.82E-3</v>
      </c>
      <c r="O243" s="165">
        <f>ROUND(E243*N243,2)</f>
        <v>0</v>
      </c>
      <c r="P243" s="165">
        <v>0</v>
      </c>
      <c r="Q243" s="165">
        <f>ROUND(E243*P243,2)</f>
        <v>0</v>
      </c>
      <c r="R243" s="165"/>
      <c r="S243" s="165" t="s">
        <v>132</v>
      </c>
      <c r="T243" s="165" t="s">
        <v>132</v>
      </c>
      <c r="U243" s="165">
        <v>0</v>
      </c>
      <c r="V243" s="165">
        <f>ROUND(E243*U243,2)</f>
        <v>0</v>
      </c>
      <c r="W243" s="165"/>
      <c r="X243" s="165" t="s">
        <v>180</v>
      </c>
      <c r="Y243" s="160"/>
      <c r="Z243" s="160"/>
      <c r="AA243" s="160"/>
      <c r="AB243" s="160"/>
      <c r="AC243" s="160"/>
      <c r="AD243" s="160"/>
      <c r="AE243" s="160"/>
      <c r="AF243" s="160"/>
      <c r="AG243" s="160" t="s">
        <v>181</v>
      </c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</row>
    <row r="244" spans="1:60" outlineLevel="1" x14ac:dyDescent="0.25">
      <c r="A244" s="183">
        <v>99</v>
      </c>
      <c r="B244" s="184" t="s">
        <v>412</v>
      </c>
      <c r="C244" s="192" t="s">
        <v>413</v>
      </c>
      <c r="D244" s="185" t="s">
        <v>0</v>
      </c>
      <c r="E244" s="186">
        <v>326.43340000000001</v>
      </c>
      <c r="F244" s="187"/>
      <c r="G244" s="188">
        <f>ROUND(E244*F244,2)</f>
        <v>0</v>
      </c>
      <c r="H244" s="165">
        <v>0</v>
      </c>
      <c r="I244" s="165">
        <f>ROUND(E244*H244,2)</f>
        <v>0</v>
      </c>
      <c r="J244" s="165">
        <v>0.31</v>
      </c>
      <c r="K244" s="165">
        <f>ROUND(E244*J244,2)</f>
        <v>101.19</v>
      </c>
      <c r="L244" s="165">
        <v>21</v>
      </c>
      <c r="M244" s="165">
        <f>G244*(1+L244/100)</f>
        <v>0</v>
      </c>
      <c r="N244" s="165">
        <v>0</v>
      </c>
      <c r="O244" s="165">
        <f>ROUND(E244*N244,2)</f>
        <v>0</v>
      </c>
      <c r="P244" s="165">
        <v>0</v>
      </c>
      <c r="Q244" s="165">
        <f>ROUND(E244*P244,2)</f>
        <v>0</v>
      </c>
      <c r="R244" s="165"/>
      <c r="S244" s="165" t="s">
        <v>132</v>
      </c>
      <c r="T244" s="165" t="s">
        <v>170</v>
      </c>
      <c r="U244" s="165">
        <v>0</v>
      </c>
      <c r="V244" s="165">
        <f>ROUND(E244*U244,2)</f>
        <v>0</v>
      </c>
      <c r="W244" s="165"/>
      <c r="X244" s="165" t="s">
        <v>292</v>
      </c>
      <c r="Y244" s="160"/>
      <c r="Z244" s="160"/>
      <c r="AA244" s="160"/>
      <c r="AB244" s="160"/>
      <c r="AC244" s="160"/>
      <c r="AD244" s="160"/>
      <c r="AE244" s="160"/>
      <c r="AF244" s="160"/>
      <c r="AG244" s="160" t="s">
        <v>293</v>
      </c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</row>
    <row r="245" spans="1:60" x14ac:dyDescent="0.25">
      <c r="A245" s="171" t="s">
        <v>127</v>
      </c>
      <c r="B245" s="172" t="s">
        <v>75</v>
      </c>
      <c r="C245" s="189" t="s">
        <v>76</v>
      </c>
      <c r="D245" s="173"/>
      <c r="E245" s="174"/>
      <c r="F245" s="175"/>
      <c r="G245" s="176">
        <f>SUMIF(AG246:AG249,"&lt;&gt;NOR",G246:G249)</f>
        <v>0</v>
      </c>
      <c r="H245" s="170"/>
      <c r="I245" s="170">
        <f>SUM(I246:I249)</f>
        <v>8138</v>
      </c>
      <c r="J245" s="170"/>
      <c r="K245" s="170">
        <f>SUM(K246:K249)</f>
        <v>736.67</v>
      </c>
      <c r="L245" s="170"/>
      <c r="M245" s="170">
        <f>SUM(M246:M249)</f>
        <v>0</v>
      </c>
      <c r="N245" s="170"/>
      <c r="O245" s="170">
        <f>SUM(O246:O249)</f>
        <v>0.01</v>
      </c>
      <c r="P245" s="170"/>
      <c r="Q245" s="170">
        <f>SUM(Q246:Q249)</f>
        <v>0</v>
      </c>
      <c r="R245" s="170"/>
      <c r="S245" s="170"/>
      <c r="T245" s="170"/>
      <c r="U245" s="170"/>
      <c r="V245" s="170">
        <f>SUM(V246:V249)</f>
        <v>1.5</v>
      </c>
      <c r="W245" s="170"/>
      <c r="X245" s="170"/>
      <c r="AG245" t="s">
        <v>128</v>
      </c>
    </row>
    <row r="246" spans="1:60" outlineLevel="1" x14ac:dyDescent="0.25">
      <c r="A246" s="183">
        <v>100</v>
      </c>
      <c r="B246" s="184" t="s">
        <v>414</v>
      </c>
      <c r="C246" s="192" t="s">
        <v>415</v>
      </c>
      <c r="D246" s="185" t="s">
        <v>143</v>
      </c>
      <c r="E246" s="186">
        <v>2</v>
      </c>
      <c r="F246" s="187"/>
      <c r="G246" s="188">
        <f>ROUND(E246*F246,2)</f>
        <v>0</v>
      </c>
      <c r="H246" s="165">
        <v>0</v>
      </c>
      <c r="I246" s="165">
        <f>ROUND(E246*H246,2)</f>
        <v>0</v>
      </c>
      <c r="J246" s="165">
        <v>344.5</v>
      </c>
      <c r="K246" s="165">
        <f>ROUND(E246*J246,2)</f>
        <v>689</v>
      </c>
      <c r="L246" s="165">
        <v>21</v>
      </c>
      <c r="M246" s="165">
        <f>G246*(1+L246/100)</f>
        <v>0</v>
      </c>
      <c r="N246" s="165">
        <v>0</v>
      </c>
      <c r="O246" s="165">
        <f>ROUND(E246*N246,2)</f>
        <v>0</v>
      </c>
      <c r="P246" s="165">
        <v>0</v>
      </c>
      <c r="Q246" s="165">
        <f>ROUND(E246*P246,2)</f>
        <v>0</v>
      </c>
      <c r="R246" s="165"/>
      <c r="S246" s="165" t="s">
        <v>132</v>
      </c>
      <c r="T246" s="165" t="s">
        <v>132</v>
      </c>
      <c r="U246" s="165">
        <v>0.75</v>
      </c>
      <c r="V246" s="165">
        <f>ROUND(E246*U246,2)</f>
        <v>1.5</v>
      </c>
      <c r="W246" s="165"/>
      <c r="X246" s="165" t="s">
        <v>133</v>
      </c>
      <c r="Y246" s="160"/>
      <c r="Z246" s="160"/>
      <c r="AA246" s="160"/>
      <c r="AB246" s="160"/>
      <c r="AC246" s="160"/>
      <c r="AD246" s="160"/>
      <c r="AE246" s="160"/>
      <c r="AF246" s="160"/>
      <c r="AG246" s="160" t="s">
        <v>134</v>
      </c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</row>
    <row r="247" spans="1:60" outlineLevel="1" x14ac:dyDescent="0.25">
      <c r="A247" s="183">
        <v>101</v>
      </c>
      <c r="B247" s="184" t="s">
        <v>416</v>
      </c>
      <c r="C247" s="192" t="s">
        <v>417</v>
      </c>
      <c r="D247" s="185" t="s">
        <v>143</v>
      </c>
      <c r="E247" s="186">
        <v>1</v>
      </c>
      <c r="F247" s="187"/>
      <c r="G247" s="188">
        <f>ROUND(E247*F247,2)</f>
        <v>0</v>
      </c>
      <c r="H247" s="165">
        <v>7860</v>
      </c>
      <c r="I247" s="165">
        <f>ROUND(E247*H247,2)</f>
        <v>7860</v>
      </c>
      <c r="J247" s="165">
        <v>0</v>
      </c>
      <c r="K247" s="165">
        <f>ROUND(E247*J247,2)</f>
        <v>0</v>
      </c>
      <c r="L247" s="165">
        <v>21</v>
      </c>
      <c r="M247" s="165">
        <f>G247*(1+L247/100)</f>
        <v>0</v>
      </c>
      <c r="N247" s="165">
        <v>1.2999999999999999E-2</v>
      </c>
      <c r="O247" s="165">
        <f>ROUND(E247*N247,2)</f>
        <v>0.01</v>
      </c>
      <c r="P247" s="165">
        <v>0</v>
      </c>
      <c r="Q247" s="165">
        <f>ROUND(E247*P247,2)</f>
        <v>0</v>
      </c>
      <c r="R247" s="165" t="s">
        <v>175</v>
      </c>
      <c r="S247" s="165" t="s">
        <v>132</v>
      </c>
      <c r="T247" s="165" t="s">
        <v>132</v>
      </c>
      <c r="U247" s="165">
        <v>0</v>
      </c>
      <c r="V247" s="165">
        <f>ROUND(E247*U247,2)</f>
        <v>0</v>
      </c>
      <c r="W247" s="165"/>
      <c r="X247" s="165" t="s">
        <v>171</v>
      </c>
      <c r="Y247" s="160"/>
      <c r="Z247" s="160"/>
      <c r="AA247" s="160"/>
      <c r="AB247" s="160"/>
      <c r="AC247" s="160"/>
      <c r="AD247" s="160"/>
      <c r="AE247" s="160"/>
      <c r="AF247" s="160"/>
      <c r="AG247" s="160" t="s">
        <v>172</v>
      </c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</row>
    <row r="248" spans="1:60" outlineLevel="1" x14ac:dyDescent="0.25">
      <c r="A248" s="183">
        <v>102</v>
      </c>
      <c r="B248" s="184" t="s">
        <v>418</v>
      </c>
      <c r="C248" s="192" t="s">
        <v>419</v>
      </c>
      <c r="D248" s="185" t="s">
        <v>143</v>
      </c>
      <c r="E248" s="186">
        <v>2</v>
      </c>
      <c r="F248" s="187"/>
      <c r="G248" s="188">
        <f>ROUND(E248*F248,2)</f>
        <v>0</v>
      </c>
      <c r="H248" s="165">
        <v>139</v>
      </c>
      <c r="I248" s="165">
        <f>ROUND(E248*H248,2)</f>
        <v>278</v>
      </c>
      <c r="J248" s="165">
        <v>0</v>
      </c>
      <c r="K248" s="165">
        <f>ROUND(E248*J248,2)</f>
        <v>0</v>
      </c>
      <c r="L248" s="165">
        <v>21</v>
      </c>
      <c r="M248" s="165">
        <f>G248*(1+L248/100)</f>
        <v>0</v>
      </c>
      <c r="N248" s="165">
        <v>8.0000000000000007E-5</v>
      </c>
      <c r="O248" s="165">
        <f>ROUND(E248*N248,2)</f>
        <v>0</v>
      </c>
      <c r="P248" s="165">
        <v>0</v>
      </c>
      <c r="Q248" s="165">
        <f>ROUND(E248*P248,2)</f>
        <v>0</v>
      </c>
      <c r="R248" s="165"/>
      <c r="S248" s="165" t="s">
        <v>169</v>
      </c>
      <c r="T248" s="165" t="s">
        <v>170</v>
      </c>
      <c r="U248" s="165">
        <v>0</v>
      </c>
      <c r="V248" s="165">
        <f>ROUND(E248*U248,2)</f>
        <v>0</v>
      </c>
      <c r="W248" s="165"/>
      <c r="X248" s="165" t="s">
        <v>171</v>
      </c>
      <c r="Y248" s="160"/>
      <c r="Z248" s="160"/>
      <c r="AA248" s="160"/>
      <c r="AB248" s="160"/>
      <c r="AC248" s="160"/>
      <c r="AD248" s="160"/>
      <c r="AE248" s="160"/>
      <c r="AF248" s="160"/>
      <c r="AG248" s="160" t="s">
        <v>172</v>
      </c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</row>
    <row r="249" spans="1:60" outlineLevel="1" x14ac:dyDescent="0.25">
      <c r="A249" s="183">
        <v>103</v>
      </c>
      <c r="B249" s="184" t="s">
        <v>420</v>
      </c>
      <c r="C249" s="192" t="s">
        <v>421</v>
      </c>
      <c r="D249" s="185" t="s">
        <v>0</v>
      </c>
      <c r="E249" s="186">
        <v>88.27</v>
      </c>
      <c r="F249" s="187"/>
      <c r="G249" s="188">
        <f>ROUND(E249*F249,2)</f>
        <v>0</v>
      </c>
      <c r="H249" s="165">
        <v>0</v>
      </c>
      <c r="I249" s="165">
        <f>ROUND(E249*H249,2)</f>
        <v>0</v>
      </c>
      <c r="J249" s="165">
        <v>0.54</v>
      </c>
      <c r="K249" s="165">
        <f>ROUND(E249*J249,2)</f>
        <v>47.67</v>
      </c>
      <c r="L249" s="165">
        <v>21</v>
      </c>
      <c r="M249" s="165">
        <f>G249*(1+L249/100)</f>
        <v>0</v>
      </c>
      <c r="N249" s="165">
        <v>0</v>
      </c>
      <c r="O249" s="165">
        <f>ROUND(E249*N249,2)</f>
        <v>0</v>
      </c>
      <c r="P249" s="165">
        <v>0</v>
      </c>
      <c r="Q249" s="165">
        <f>ROUND(E249*P249,2)</f>
        <v>0</v>
      </c>
      <c r="R249" s="165"/>
      <c r="S249" s="165" t="s">
        <v>132</v>
      </c>
      <c r="T249" s="165" t="s">
        <v>170</v>
      </c>
      <c r="U249" s="165">
        <v>0</v>
      </c>
      <c r="V249" s="165">
        <f>ROUND(E249*U249,2)</f>
        <v>0</v>
      </c>
      <c r="W249" s="165"/>
      <c r="X249" s="165" t="s">
        <v>292</v>
      </c>
      <c r="Y249" s="160"/>
      <c r="Z249" s="160"/>
      <c r="AA249" s="160"/>
      <c r="AB249" s="160"/>
      <c r="AC249" s="160"/>
      <c r="AD249" s="160"/>
      <c r="AE249" s="160"/>
      <c r="AF249" s="160"/>
      <c r="AG249" s="160" t="s">
        <v>293</v>
      </c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</row>
    <row r="250" spans="1:60" x14ac:dyDescent="0.25">
      <c r="A250" s="171" t="s">
        <v>127</v>
      </c>
      <c r="B250" s="172" t="s">
        <v>77</v>
      </c>
      <c r="C250" s="189" t="s">
        <v>78</v>
      </c>
      <c r="D250" s="173"/>
      <c r="E250" s="174"/>
      <c r="F250" s="175"/>
      <c r="G250" s="176">
        <f>SUMIF(AG251:AG282,"&lt;&gt;NOR",G251:G282)</f>
        <v>0</v>
      </c>
      <c r="H250" s="170"/>
      <c r="I250" s="170">
        <f>SUM(I251:I282)</f>
        <v>18550</v>
      </c>
      <c r="J250" s="170"/>
      <c r="K250" s="170">
        <f>SUM(K251:K282)</f>
        <v>62538.64</v>
      </c>
      <c r="L250" s="170"/>
      <c r="M250" s="170">
        <f>SUM(M251:M282)</f>
        <v>0</v>
      </c>
      <c r="N250" s="170"/>
      <c r="O250" s="170">
        <f>SUM(O251:O282)</f>
        <v>0.14000000000000001</v>
      </c>
      <c r="P250" s="170"/>
      <c r="Q250" s="170">
        <f>SUM(Q251:Q282)</f>
        <v>0.1</v>
      </c>
      <c r="R250" s="170"/>
      <c r="S250" s="170"/>
      <c r="T250" s="170"/>
      <c r="U250" s="170"/>
      <c r="V250" s="170">
        <f>SUM(V251:V282)</f>
        <v>36.75</v>
      </c>
      <c r="W250" s="170"/>
      <c r="X250" s="170"/>
      <c r="AG250" t="s">
        <v>128</v>
      </c>
    </row>
    <row r="251" spans="1:60" outlineLevel="1" x14ac:dyDescent="0.25">
      <c r="A251" s="177">
        <v>104</v>
      </c>
      <c r="B251" s="178" t="s">
        <v>422</v>
      </c>
      <c r="C251" s="190" t="s">
        <v>423</v>
      </c>
      <c r="D251" s="179" t="s">
        <v>148</v>
      </c>
      <c r="E251" s="180">
        <v>4.1550000000000002</v>
      </c>
      <c r="F251" s="181"/>
      <c r="G251" s="182">
        <f>ROUND(E251*F251,2)</f>
        <v>0</v>
      </c>
      <c r="H251" s="165">
        <v>0</v>
      </c>
      <c r="I251" s="165">
        <f>ROUND(E251*H251,2)</f>
        <v>0</v>
      </c>
      <c r="J251" s="165">
        <v>186.5</v>
      </c>
      <c r="K251" s="165">
        <f>ROUND(E251*J251,2)</f>
        <v>774.91</v>
      </c>
      <c r="L251" s="165">
        <v>21</v>
      </c>
      <c r="M251" s="165">
        <f>G251*(1+L251/100)</f>
        <v>0</v>
      </c>
      <c r="N251" s="165">
        <v>0</v>
      </c>
      <c r="O251" s="165">
        <f>ROUND(E251*N251,2)</f>
        <v>0</v>
      </c>
      <c r="P251" s="165">
        <v>1.098E-2</v>
      </c>
      <c r="Q251" s="165">
        <f>ROUND(E251*P251,2)</f>
        <v>0.05</v>
      </c>
      <c r="R251" s="165"/>
      <c r="S251" s="165" t="s">
        <v>132</v>
      </c>
      <c r="T251" s="165" t="s">
        <v>132</v>
      </c>
      <c r="U251" s="165">
        <v>0.37</v>
      </c>
      <c r="V251" s="165">
        <f>ROUND(E251*U251,2)</f>
        <v>1.54</v>
      </c>
      <c r="W251" s="165"/>
      <c r="X251" s="165" t="s">
        <v>133</v>
      </c>
      <c r="Y251" s="160"/>
      <c r="Z251" s="160"/>
      <c r="AA251" s="160"/>
      <c r="AB251" s="160"/>
      <c r="AC251" s="160"/>
      <c r="AD251" s="160"/>
      <c r="AE251" s="160"/>
      <c r="AF251" s="160"/>
      <c r="AG251" s="160" t="s">
        <v>134</v>
      </c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</row>
    <row r="252" spans="1:60" outlineLevel="1" x14ac:dyDescent="0.25">
      <c r="A252" s="163"/>
      <c r="B252" s="164"/>
      <c r="C252" s="191" t="s">
        <v>424</v>
      </c>
      <c r="D252" s="166"/>
      <c r="E252" s="167">
        <v>3.84</v>
      </c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0"/>
      <c r="Z252" s="160"/>
      <c r="AA252" s="160"/>
      <c r="AB252" s="160"/>
      <c r="AC252" s="160"/>
      <c r="AD252" s="160"/>
      <c r="AE252" s="160"/>
      <c r="AF252" s="160"/>
      <c r="AG252" s="160" t="s">
        <v>136</v>
      </c>
      <c r="AH252" s="160">
        <v>0</v>
      </c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</row>
    <row r="253" spans="1:60" outlineLevel="1" x14ac:dyDescent="0.25">
      <c r="A253" s="163"/>
      <c r="B253" s="164"/>
      <c r="C253" s="191" t="s">
        <v>425</v>
      </c>
      <c r="D253" s="166"/>
      <c r="E253" s="167">
        <v>0.315</v>
      </c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0"/>
      <c r="Z253" s="160"/>
      <c r="AA253" s="160"/>
      <c r="AB253" s="160"/>
      <c r="AC253" s="160"/>
      <c r="AD253" s="160"/>
      <c r="AE253" s="160"/>
      <c r="AF253" s="160"/>
      <c r="AG253" s="160" t="s">
        <v>136</v>
      </c>
      <c r="AH253" s="160">
        <v>0</v>
      </c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</row>
    <row r="254" spans="1:60" outlineLevel="1" x14ac:dyDescent="0.25">
      <c r="A254" s="177">
        <v>105</v>
      </c>
      <c r="B254" s="178" t="s">
        <v>426</v>
      </c>
      <c r="C254" s="190" t="s">
        <v>427</v>
      </c>
      <c r="D254" s="179" t="s">
        <v>148</v>
      </c>
      <c r="E254" s="180">
        <v>4.1550000000000002</v>
      </c>
      <c r="F254" s="181"/>
      <c r="G254" s="182">
        <f>ROUND(E254*F254,2)</f>
        <v>0</v>
      </c>
      <c r="H254" s="165">
        <v>0</v>
      </c>
      <c r="I254" s="165">
        <f>ROUND(E254*H254,2)</f>
        <v>0</v>
      </c>
      <c r="J254" s="165">
        <v>33.299999999999997</v>
      </c>
      <c r="K254" s="165">
        <f>ROUND(E254*J254,2)</f>
        <v>138.36000000000001</v>
      </c>
      <c r="L254" s="165">
        <v>21</v>
      </c>
      <c r="M254" s="165">
        <f>G254*(1+L254/100)</f>
        <v>0</v>
      </c>
      <c r="N254" s="165">
        <v>0</v>
      </c>
      <c r="O254" s="165">
        <f>ROUND(E254*N254,2)</f>
        <v>0</v>
      </c>
      <c r="P254" s="165">
        <v>8.0000000000000002E-3</v>
      </c>
      <c r="Q254" s="165">
        <f>ROUND(E254*P254,2)</f>
        <v>0.03</v>
      </c>
      <c r="R254" s="165"/>
      <c r="S254" s="165" t="s">
        <v>132</v>
      </c>
      <c r="T254" s="165" t="s">
        <v>132</v>
      </c>
      <c r="U254" s="165">
        <v>6.6000000000000003E-2</v>
      </c>
      <c r="V254" s="165">
        <f>ROUND(E254*U254,2)</f>
        <v>0.27</v>
      </c>
      <c r="W254" s="165"/>
      <c r="X254" s="165" t="s">
        <v>133</v>
      </c>
      <c r="Y254" s="160"/>
      <c r="Z254" s="160"/>
      <c r="AA254" s="160"/>
      <c r="AB254" s="160"/>
      <c r="AC254" s="160"/>
      <c r="AD254" s="160"/>
      <c r="AE254" s="160"/>
      <c r="AF254" s="160"/>
      <c r="AG254" s="160" t="s">
        <v>134</v>
      </c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</row>
    <row r="255" spans="1:60" outlineLevel="1" x14ac:dyDescent="0.25">
      <c r="A255" s="163"/>
      <c r="B255" s="164"/>
      <c r="C255" s="191" t="s">
        <v>424</v>
      </c>
      <c r="D255" s="166"/>
      <c r="E255" s="167">
        <v>3.84</v>
      </c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0"/>
      <c r="Z255" s="160"/>
      <c r="AA255" s="160"/>
      <c r="AB255" s="160"/>
      <c r="AC255" s="160"/>
      <c r="AD255" s="160"/>
      <c r="AE255" s="160"/>
      <c r="AF255" s="160"/>
      <c r="AG255" s="160" t="s">
        <v>136</v>
      </c>
      <c r="AH255" s="160">
        <v>0</v>
      </c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</row>
    <row r="256" spans="1:60" outlineLevel="1" x14ac:dyDescent="0.25">
      <c r="A256" s="163"/>
      <c r="B256" s="164"/>
      <c r="C256" s="191" t="s">
        <v>425</v>
      </c>
      <c r="D256" s="166"/>
      <c r="E256" s="167">
        <v>0.315</v>
      </c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0"/>
      <c r="Z256" s="160"/>
      <c r="AA256" s="160"/>
      <c r="AB256" s="160"/>
      <c r="AC256" s="160"/>
      <c r="AD256" s="160"/>
      <c r="AE256" s="160"/>
      <c r="AF256" s="160"/>
      <c r="AG256" s="160" t="s">
        <v>136</v>
      </c>
      <c r="AH256" s="160">
        <v>0</v>
      </c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</row>
    <row r="257" spans="1:60" outlineLevel="1" x14ac:dyDescent="0.25">
      <c r="A257" s="183">
        <v>106</v>
      </c>
      <c r="B257" s="184" t="s">
        <v>428</v>
      </c>
      <c r="C257" s="192" t="s">
        <v>429</v>
      </c>
      <c r="D257" s="185" t="s">
        <v>143</v>
      </c>
      <c r="E257" s="186">
        <v>9</v>
      </c>
      <c r="F257" s="187"/>
      <c r="G257" s="188">
        <f>ROUND(E257*F257,2)</f>
        <v>0</v>
      </c>
      <c r="H257" s="165">
        <v>0</v>
      </c>
      <c r="I257" s="165">
        <f>ROUND(E257*H257,2)</f>
        <v>0</v>
      </c>
      <c r="J257" s="165">
        <v>450</v>
      </c>
      <c r="K257" s="165">
        <f>ROUND(E257*J257,2)</f>
        <v>4050</v>
      </c>
      <c r="L257" s="165">
        <v>21</v>
      </c>
      <c r="M257" s="165">
        <f>G257*(1+L257/100)</f>
        <v>0</v>
      </c>
      <c r="N257" s="165">
        <v>0</v>
      </c>
      <c r="O257" s="165">
        <f>ROUND(E257*N257,2)</f>
        <v>0</v>
      </c>
      <c r="P257" s="165">
        <v>0</v>
      </c>
      <c r="Q257" s="165">
        <f>ROUND(E257*P257,2)</f>
        <v>0</v>
      </c>
      <c r="R257" s="165"/>
      <c r="S257" s="165" t="s">
        <v>132</v>
      </c>
      <c r="T257" s="165" t="s">
        <v>170</v>
      </c>
      <c r="U257" s="165">
        <v>1.45</v>
      </c>
      <c r="V257" s="165">
        <f>ROUND(E257*U257,2)</f>
        <v>13.05</v>
      </c>
      <c r="W257" s="165"/>
      <c r="X257" s="165" t="s">
        <v>133</v>
      </c>
      <c r="Y257" s="160"/>
      <c r="Z257" s="160"/>
      <c r="AA257" s="160"/>
      <c r="AB257" s="160"/>
      <c r="AC257" s="160"/>
      <c r="AD257" s="160"/>
      <c r="AE257" s="160"/>
      <c r="AF257" s="160"/>
      <c r="AG257" s="160" t="s">
        <v>134</v>
      </c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</row>
    <row r="258" spans="1:60" outlineLevel="1" x14ac:dyDescent="0.25">
      <c r="A258" s="183">
        <v>107</v>
      </c>
      <c r="B258" s="184" t="s">
        <v>430</v>
      </c>
      <c r="C258" s="192" t="s">
        <v>431</v>
      </c>
      <c r="D258" s="185" t="s">
        <v>143</v>
      </c>
      <c r="E258" s="186">
        <v>9</v>
      </c>
      <c r="F258" s="187"/>
      <c r="G258" s="188">
        <f>ROUND(E258*F258,2)</f>
        <v>0</v>
      </c>
      <c r="H258" s="165">
        <v>0</v>
      </c>
      <c r="I258" s="165">
        <f>ROUND(E258*H258,2)</f>
        <v>0</v>
      </c>
      <c r="J258" s="165">
        <v>50.6</v>
      </c>
      <c r="K258" s="165">
        <f>ROUND(E258*J258,2)</f>
        <v>455.4</v>
      </c>
      <c r="L258" s="165">
        <v>21</v>
      </c>
      <c r="M258" s="165">
        <f>G258*(1+L258/100)</f>
        <v>0</v>
      </c>
      <c r="N258" s="165">
        <v>0</v>
      </c>
      <c r="O258" s="165">
        <f>ROUND(E258*N258,2)</f>
        <v>0</v>
      </c>
      <c r="P258" s="165">
        <v>1.8E-3</v>
      </c>
      <c r="Q258" s="165">
        <f>ROUND(E258*P258,2)</f>
        <v>0.02</v>
      </c>
      <c r="R258" s="165"/>
      <c r="S258" s="165" t="s">
        <v>132</v>
      </c>
      <c r="T258" s="165" t="s">
        <v>132</v>
      </c>
      <c r="U258" s="165">
        <v>0.11</v>
      </c>
      <c r="V258" s="165">
        <f>ROUND(E258*U258,2)</f>
        <v>0.99</v>
      </c>
      <c r="W258" s="165"/>
      <c r="X258" s="165" t="s">
        <v>133</v>
      </c>
      <c r="Y258" s="160"/>
      <c r="Z258" s="160"/>
      <c r="AA258" s="160"/>
      <c r="AB258" s="160"/>
      <c r="AC258" s="160"/>
      <c r="AD258" s="160"/>
      <c r="AE258" s="160"/>
      <c r="AF258" s="160"/>
      <c r="AG258" s="160" t="s">
        <v>134</v>
      </c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</row>
    <row r="259" spans="1:60" ht="40.799999999999997" outlineLevel="1" x14ac:dyDescent="0.25">
      <c r="A259" s="183">
        <v>108</v>
      </c>
      <c r="B259" s="184" t="s">
        <v>432</v>
      </c>
      <c r="C259" s="192" t="s">
        <v>433</v>
      </c>
      <c r="D259" s="185" t="s">
        <v>143</v>
      </c>
      <c r="E259" s="186">
        <v>1</v>
      </c>
      <c r="F259" s="187"/>
      <c r="G259" s="188">
        <f>ROUND(E259*F259,2)</f>
        <v>0</v>
      </c>
      <c r="H259" s="165">
        <v>0</v>
      </c>
      <c r="I259" s="165">
        <f>ROUND(E259*H259,2)</f>
        <v>0</v>
      </c>
      <c r="J259" s="165">
        <v>4980</v>
      </c>
      <c r="K259" s="165">
        <f>ROUND(E259*J259,2)</f>
        <v>4980</v>
      </c>
      <c r="L259" s="165">
        <v>21</v>
      </c>
      <c r="M259" s="165">
        <f>G259*(1+L259/100)</f>
        <v>0</v>
      </c>
      <c r="N259" s="165">
        <v>0</v>
      </c>
      <c r="O259" s="165">
        <f>ROUND(E259*N259,2)</f>
        <v>0</v>
      </c>
      <c r="P259" s="165">
        <v>0</v>
      </c>
      <c r="Q259" s="165">
        <f>ROUND(E259*P259,2)</f>
        <v>0</v>
      </c>
      <c r="R259" s="165"/>
      <c r="S259" s="165" t="s">
        <v>169</v>
      </c>
      <c r="T259" s="165" t="s">
        <v>170</v>
      </c>
      <c r="U259" s="165">
        <v>0</v>
      </c>
      <c r="V259" s="165">
        <f>ROUND(E259*U259,2)</f>
        <v>0</v>
      </c>
      <c r="W259" s="165"/>
      <c r="X259" s="165" t="s">
        <v>133</v>
      </c>
      <c r="Y259" s="160"/>
      <c r="Z259" s="160"/>
      <c r="AA259" s="160"/>
      <c r="AB259" s="160"/>
      <c r="AC259" s="160"/>
      <c r="AD259" s="160"/>
      <c r="AE259" s="160"/>
      <c r="AF259" s="160"/>
      <c r="AG259" s="160" t="s">
        <v>134</v>
      </c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</row>
    <row r="260" spans="1:60" ht="20.399999999999999" outlineLevel="1" x14ac:dyDescent="0.25">
      <c r="A260" s="183">
        <v>109</v>
      </c>
      <c r="B260" s="184" t="s">
        <v>434</v>
      </c>
      <c r="C260" s="192" t="s">
        <v>435</v>
      </c>
      <c r="D260" s="185" t="s">
        <v>143</v>
      </c>
      <c r="E260" s="186">
        <v>10</v>
      </c>
      <c r="F260" s="187"/>
      <c r="G260" s="188">
        <f>ROUND(E260*F260,2)</f>
        <v>0</v>
      </c>
      <c r="H260" s="165">
        <v>0</v>
      </c>
      <c r="I260" s="165">
        <f>ROUND(E260*H260,2)</f>
        <v>0</v>
      </c>
      <c r="J260" s="165">
        <v>250</v>
      </c>
      <c r="K260" s="165">
        <f>ROUND(E260*J260,2)</f>
        <v>2500</v>
      </c>
      <c r="L260" s="165">
        <v>21</v>
      </c>
      <c r="M260" s="165">
        <f>G260*(1+L260/100)</f>
        <v>0</v>
      </c>
      <c r="N260" s="165">
        <v>0</v>
      </c>
      <c r="O260" s="165">
        <f>ROUND(E260*N260,2)</f>
        <v>0</v>
      </c>
      <c r="P260" s="165">
        <v>0</v>
      </c>
      <c r="Q260" s="165">
        <f>ROUND(E260*P260,2)</f>
        <v>0</v>
      </c>
      <c r="R260" s="165"/>
      <c r="S260" s="165" t="s">
        <v>169</v>
      </c>
      <c r="T260" s="165" t="s">
        <v>170</v>
      </c>
      <c r="U260" s="165">
        <v>0.95</v>
      </c>
      <c r="V260" s="165">
        <f>ROUND(E260*U260,2)</f>
        <v>9.5</v>
      </c>
      <c r="W260" s="165"/>
      <c r="X260" s="165" t="s">
        <v>133</v>
      </c>
      <c r="Y260" s="160"/>
      <c r="Z260" s="160"/>
      <c r="AA260" s="160"/>
      <c r="AB260" s="160"/>
      <c r="AC260" s="160"/>
      <c r="AD260" s="160"/>
      <c r="AE260" s="160"/>
      <c r="AF260" s="160"/>
      <c r="AG260" s="160" t="s">
        <v>134</v>
      </c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</row>
    <row r="261" spans="1:60" ht="20.399999999999999" outlineLevel="1" x14ac:dyDescent="0.25">
      <c r="A261" s="183">
        <v>110</v>
      </c>
      <c r="B261" s="184" t="s">
        <v>436</v>
      </c>
      <c r="C261" s="192" t="s">
        <v>437</v>
      </c>
      <c r="D261" s="185" t="s">
        <v>143</v>
      </c>
      <c r="E261" s="186">
        <v>12</v>
      </c>
      <c r="F261" s="187"/>
      <c r="G261" s="188">
        <f>ROUND(E261*F261,2)</f>
        <v>0</v>
      </c>
      <c r="H261" s="165">
        <v>0</v>
      </c>
      <c r="I261" s="165">
        <f>ROUND(E261*H261,2)</f>
        <v>0</v>
      </c>
      <c r="J261" s="165">
        <v>250</v>
      </c>
      <c r="K261" s="165">
        <f>ROUND(E261*J261,2)</f>
        <v>3000</v>
      </c>
      <c r="L261" s="165">
        <v>21</v>
      </c>
      <c r="M261" s="165">
        <f>G261*(1+L261/100)</f>
        <v>0</v>
      </c>
      <c r="N261" s="165">
        <v>0</v>
      </c>
      <c r="O261" s="165">
        <f>ROUND(E261*N261,2)</f>
        <v>0</v>
      </c>
      <c r="P261" s="165">
        <v>0</v>
      </c>
      <c r="Q261" s="165">
        <f>ROUND(E261*P261,2)</f>
        <v>0</v>
      </c>
      <c r="R261" s="165"/>
      <c r="S261" s="165" t="s">
        <v>169</v>
      </c>
      <c r="T261" s="165" t="s">
        <v>170</v>
      </c>
      <c r="U261" s="165">
        <v>0.95</v>
      </c>
      <c r="V261" s="165">
        <f>ROUND(E261*U261,2)</f>
        <v>11.4</v>
      </c>
      <c r="W261" s="165"/>
      <c r="X261" s="165" t="s">
        <v>133</v>
      </c>
      <c r="Y261" s="160"/>
      <c r="Z261" s="160"/>
      <c r="AA261" s="160"/>
      <c r="AB261" s="160"/>
      <c r="AC261" s="160"/>
      <c r="AD261" s="160"/>
      <c r="AE261" s="160"/>
      <c r="AF261" s="160"/>
      <c r="AG261" s="160" t="s">
        <v>134</v>
      </c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</row>
    <row r="262" spans="1:60" ht="20.399999999999999" outlineLevel="1" x14ac:dyDescent="0.25">
      <c r="A262" s="183">
        <v>111</v>
      </c>
      <c r="B262" s="184" t="s">
        <v>438</v>
      </c>
      <c r="C262" s="192" t="s">
        <v>439</v>
      </c>
      <c r="D262" s="185" t="s">
        <v>143</v>
      </c>
      <c r="E262" s="186">
        <v>2</v>
      </c>
      <c r="F262" s="187"/>
      <c r="G262" s="188">
        <f>ROUND(E262*F262,2)</f>
        <v>0</v>
      </c>
      <c r="H262" s="165">
        <v>2100</v>
      </c>
      <c r="I262" s="165">
        <f>ROUND(E262*H262,2)</f>
        <v>4200</v>
      </c>
      <c r="J262" s="165">
        <v>0</v>
      </c>
      <c r="K262" s="165">
        <f>ROUND(E262*J262,2)</f>
        <v>0</v>
      </c>
      <c r="L262" s="165">
        <v>21</v>
      </c>
      <c r="M262" s="165">
        <f>G262*(1+L262/100)</f>
        <v>0</v>
      </c>
      <c r="N262" s="165">
        <v>1.2999999999999999E-2</v>
      </c>
      <c r="O262" s="165">
        <f>ROUND(E262*N262,2)</f>
        <v>0.03</v>
      </c>
      <c r="P262" s="165">
        <v>0</v>
      </c>
      <c r="Q262" s="165">
        <f>ROUND(E262*P262,2)</f>
        <v>0</v>
      </c>
      <c r="R262" s="165"/>
      <c r="S262" s="165" t="s">
        <v>169</v>
      </c>
      <c r="T262" s="165" t="s">
        <v>170</v>
      </c>
      <c r="U262" s="165">
        <v>0</v>
      </c>
      <c r="V262" s="165">
        <f>ROUND(E262*U262,2)</f>
        <v>0</v>
      </c>
      <c r="W262" s="165"/>
      <c r="X262" s="165" t="s">
        <v>171</v>
      </c>
      <c r="Y262" s="160"/>
      <c r="Z262" s="160"/>
      <c r="AA262" s="160"/>
      <c r="AB262" s="160"/>
      <c r="AC262" s="160"/>
      <c r="AD262" s="160"/>
      <c r="AE262" s="160"/>
      <c r="AF262" s="160"/>
      <c r="AG262" s="160" t="s">
        <v>172</v>
      </c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</row>
    <row r="263" spans="1:60" ht="20.399999999999999" outlineLevel="1" x14ac:dyDescent="0.25">
      <c r="A263" s="183">
        <v>112</v>
      </c>
      <c r="B263" s="184" t="s">
        <v>440</v>
      </c>
      <c r="C263" s="192" t="s">
        <v>441</v>
      </c>
      <c r="D263" s="185" t="s">
        <v>143</v>
      </c>
      <c r="E263" s="186">
        <v>1</v>
      </c>
      <c r="F263" s="187"/>
      <c r="G263" s="188">
        <f>ROUND(E263*F263,2)</f>
        <v>0</v>
      </c>
      <c r="H263" s="165">
        <v>2100</v>
      </c>
      <c r="I263" s="165">
        <f>ROUND(E263*H263,2)</f>
        <v>2100</v>
      </c>
      <c r="J263" s="165">
        <v>0</v>
      </c>
      <c r="K263" s="165">
        <f>ROUND(E263*J263,2)</f>
        <v>0</v>
      </c>
      <c r="L263" s="165">
        <v>21</v>
      </c>
      <c r="M263" s="165">
        <f>G263*(1+L263/100)</f>
        <v>0</v>
      </c>
      <c r="N263" s="165">
        <v>1.2999999999999999E-2</v>
      </c>
      <c r="O263" s="165">
        <f>ROUND(E263*N263,2)</f>
        <v>0.01</v>
      </c>
      <c r="P263" s="165">
        <v>0</v>
      </c>
      <c r="Q263" s="165">
        <f>ROUND(E263*P263,2)</f>
        <v>0</v>
      </c>
      <c r="R263" s="165"/>
      <c r="S263" s="165" t="s">
        <v>169</v>
      </c>
      <c r="T263" s="165" t="s">
        <v>170</v>
      </c>
      <c r="U263" s="165">
        <v>0</v>
      </c>
      <c r="V263" s="165">
        <f>ROUND(E263*U263,2)</f>
        <v>0</v>
      </c>
      <c r="W263" s="165"/>
      <c r="X263" s="165" t="s">
        <v>171</v>
      </c>
      <c r="Y263" s="160"/>
      <c r="Z263" s="160"/>
      <c r="AA263" s="160"/>
      <c r="AB263" s="160"/>
      <c r="AC263" s="160"/>
      <c r="AD263" s="160"/>
      <c r="AE263" s="160"/>
      <c r="AF263" s="160"/>
      <c r="AG263" s="160" t="s">
        <v>172</v>
      </c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</row>
    <row r="264" spans="1:60" ht="20.399999999999999" outlineLevel="1" x14ac:dyDescent="0.25">
      <c r="A264" s="183">
        <v>113</v>
      </c>
      <c r="B264" s="184" t="s">
        <v>442</v>
      </c>
      <c r="C264" s="192" t="s">
        <v>443</v>
      </c>
      <c r="D264" s="185" t="s">
        <v>143</v>
      </c>
      <c r="E264" s="186">
        <v>5</v>
      </c>
      <c r="F264" s="187"/>
      <c r="G264" s="188">
        <f>ROUND(E264*F264,2)</f>
        <v>0</v>
      </c>
      <c r="H264" s="165">
        <v>2450</v>
      </c>
      <c r="I264" s="165">
        <f>ROUND(E264*H264,2)</f>
        <v>12250</v>
      </c>
      <c r="J264" s="165">
        <v>0</v>
      </c>
      <c r="K264" s="165">
        <f>ROUND(E264*J264,2)</f>
        <v>0</v>
      </c>
      <c r="L264" s="165">
        <v>21</v>
      </c>
      <c r="M264" s="165">
        <f>G264*(1+L264/100)</f>
        <v>0</v>
      </c>
      <c r="N264" s="165">
        <v>0.02</v>
      </c>
      <c r="O264" s="165">
        <f>ROUND(E264*N264,2)</f>
        <v>0.1</v>
      </c>
      <c r="P264" s="165">
        <v>0</v>
      </c>
      <c r="Q264" s="165">
        <f>ROUND(E264*P264,2)</f>
        <v>0</v>
      </c>
      <c r="R264" s="165"/>
      <c r="S264" s="165" t="s">
        <v>169</v>
      </c>
      <c r="T264" s="165" t="s">
        <v>170</v>
      </c>
      <c r="U264" s="165">
        <v>0</v>
      </c>
      <c r="V264" s="165">
        <f>ROUND(E264*U264,2)</f>
        <v>0</v>
      </c>
      <c r="W264" s="165"/>
      <c r="X264" s="165" t="s">
        <v>171</v>
      </c>
      <c r="Y264" s="160"/>
      <c r="Z264" s="160"/>
      <c r="AA264" s="160"/>
      <c r="AB264" s="160"/>
      <c r="AC264" s="160"/>
      <c r="AD264" s="160"/>
      <c r="AE264" s="160"/>
      <c r="AF264" s="160"/>
      <c r="AG264" s="160" t="s">
        <v>172</v>
      </c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</row>
    <row r="265" spans="1:60" outlineLevel="1" x14ac:dyDescent="0.25">
      <c r="A265" s="183">
        <v>114</v>
      </c>
      <c r="B265" s="184" t="s">
        <v>444</v>
      </c>
      <c r="C265" s="192" t="s">
        <v>445</v>
      </c>
      <c r="D265" s="185" t="s">
        <v>143</v>
      </c>
      <c r="E265" s="186">
        <v>1</v>
      </c>
      <c r="F265" s="187"/>
      <c r="G265" s="188">
        <f>ROUND(E265*F265,2)</f>
        <v>0</v>
      </c>
      <c r="H265" s="165">
        <v>0</v>
      </c>
      <c r="I265" s="165">
        <f>ROUND(E265*H265,2)</f>
        <v>0</v>
      </c>
      <c r="J265" s="165">
        <v>1990</v>
      </c>
      <c r="K265" s="165">
        <f>ROUND(E265*J265,2)</f>
        <v>1990</v>
      </c>
      <c r="L265" s="165">
        <v>21</v>
      </c>
      <c r="M265" s="165">
        <f>G265*(1+L265/100)</f>
        <v>0</v>
      </c>
      <c r="N265" s="165">
        <v>0</v>
      </c>
      <c r="O265" s="165">
        <f>ROUND(E265*N265,2)</f>
        <v>0</v>
      </c>
      <c r="P265" s="165">
        <v>0</v>
      </c>
      <c r="Q265" s="165">
        <f>ROUND(E265*P265,2)</f>
        <v>0</v>
      </c>
      <c r="R265" s="165"/>
      <c r="S265" s="165" t="s">
        <v>169</v>
      </c>
      <c r="T265" s="165" t="s">
        <v>170</v>
      </c>
      <c r="U265" s="165">
        <v>0</v>
      </c>
      <c r="V265" s="165">
        <f>ROUND(E265*U265,2)</f>
        <v>0</v>
      </c>
      <c r="W265" s="165"/>
      <c r="X265" s="165" t="s">
        <v>180</v>
      </c>
      <c r="Y265" s="160"/>
      <c r="Z265" s="160"/>
      <c r="AA265" s="160"/>
      <c r="AB265" s="160"/>
      <c r="AC265" s="160"/>
      <c r="AD265" s="160"/>
      <c r="AE265" s="160"/>
      <c r="AF265" s="160"/>
      <c r="AG265" s="160" t="s">
        <v>181</v>
      </c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</row>
    <row r="266" spans="1:60" ht="20.399999999999999" outlineLevel="1" x14ac:dyDescent="0.25">
      <c r="A266" s="183">
        <v>115</v>
      </c>
      <c r="B266" s="184" t="s">
        <v>446</v>
      </c>
      <c r="C266" s="192" t="s">
        <v>447</v>
      </c>
      <c r="D266" s="185" t="s">
        <v>306</v>
      </c>
      <c r="E266" s="186">
        <v>1</v>
      </c>
      <c r="F266" s="187"/>
      <c r="G266" s="188">
        <f>ROUND(E266*F266,2)</f>
        <v>0</v>
      </c>
      <c r="H266" s="165">
        <v>0</v>
      </c>
      <c r="I266" s="165">
        <f>ROUND(E266*H266,2)</f>
        <v>0</v>
      </c>
      <c r="J266" s="165">
        <v>1500</v>
      </c>
      <c r="K266" s="165">
        <f>ROUND(E266*J266,2)</f>
        <v>1500</v>
      </c>
      <c r="L266" s="165">
        <v>21</v>
      </c>
      <c r="M266" s="165">
        <f>G266*(1+L266/100)</f>
        <v>0</v>
      </c>
      <c r="N266" s="165">
        <v>0</v>
      </c>
      <c r="O266" s="165">
        <f>ROUND(E266*N266,2)</f>
        <v>0</v>
      </c>
      <c r="P266" s="165">
        <v>0</v>
      </c>
      <c r="Q266" s="165">
        <f>ROUND(E266*P266,2)</f>
        <v>0</v>
      </c>
      <c r="R266" s="165"/>
      <c r="S266" s="165" t="s">
        <v>169</v>
      </c>
      <c r="T266" s="165" t="s">
        <v>170</v>
      </c>
      <c r="U266" s="165">
        <v>0</v>
      </c>
      <c r="V266" s="165">
        <f>ROUND(E266*U266,2)</f>
        <v>0</v>
      </c>
      <c r="W266" s="165"/>
      <c r="X266" s="165" t="s">
        <v>180</v>
      </c>
      <c r="Y266" s="160"/>
      <c r="Z266" s="160"/>
      <c r="AA266" s="160"/>
      <c r="AB266" s="160"/>
      <c r="AC266" s="160"/>
      <c r="AD266" s="160"/>
      <c r="AE266" s="160"/>
      <c r="AF266" s="160"/>
      <c r="AG266" s="160" t="s">
        <v>181</v>
      </c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</row>
    <row r="267" spans="1:60" ht="20.399999999999999" outlineLevel="1" x14ac:dyDescent="0.25">
      <c r="A267" s="183">
        <v>116</v>
      </c>
      <c r="B267" s="184" t="s">
        <v>448</v>
      </c>
      <c r="C267" s="192" t="s">
        <v>449</v>
      </c>
      <c r="D267" s="185" t="s">
        <v>306</v>
      </c>
      <c r="E267" s="186">
        <v>1</v>
      </c>
      <c r="F267" s="187"/>
      <c r="G267" s="188">
        <f>ROUND(E267*F267,2)</f>
        <v>0</v>
      </c>
      <c r="H267" s="165">
        <v>0</v>
      </c>
      <c r="I267" s="165">
        <f>ROUND(E267*H267,2)</f>
        <v>0</v>
      </c>
      <c r="J267" s="165">
        <v>2980</v>
      </c>
      <c r="K267" s="165">
        <f>ROUND(E267*J267,2)</f>
        <v>2980</v>
      </c>
      <c r="L267" s="165">
        <v>21</v>
      </c>
      <c r="M267" s="165">
        <f>G267*(1+L267/100)</f>
        <v>0</v>
      </c>
      <c r="N267" s="165">
        <v>0</v>
      </c>
      <c r="O267" s="165">
        <f>ROUND(E267*N267,2)</f>
        <v>0</v>
      </c>
      <c r="P267" s="165">
        <v>0</v>
      </c>
      <c r="Q267" s="165">
        <f>ROUND(E267*P267,2)</f>
        <v>0</v>
      </c>
      <c r="R267" s="165"/>
      <c r="S267" s="165" t="s">
        <v>169</v>
      </c>
      <c r="T267" s="165" t="s">
        <v>170</v>
      </c>
      <c r="U267" s="165">
        <v>0</v>
      </c>
      <c r="V267" s="165">
        <f>ROUND(E267*U267,2)</f>
        <v>0</v>
      </c>
      <c r="W267" s="165"/>
      <c r="X267" s="165" t="s">
        <v>180</v>
      </c>
      <c r="Y267" s="160"/>
      <c r="Z267" s="160"/>
      <c r="AA267" s="160"/>
      <c r="AB267" s="160"/>
      <c r="AC267" s="160"/>
      <c r="AD267" s="160"/>
      <c r="AE267" s="160"/>
      <c r="AF267" s="160"/>
      <c r="AG267" s="160" t="s">
        <v>181</v>
      </c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</row>
    <row r="268" spans="1:60" ht="30.6" outlineLevel="1" x14ac:dyDescent="0.25">
      <c r="A268" s="183">
        <v>117</v>
      </c>
      <c r="B268" s="184" t="s">
        <v>450</v>
      </c>
      <c r="C268" s="192" t="s">
        <v>451</v>
      </c>
      <c r="D268" s="185" t="s">
        <v>306</v>
      </c>
      <c r="E268" s="186">
        <v>1</v>
      </c>
      <c r="F268" s="187"/>
      <c r="G268" s="188">
        <f>ROUND(E268*F268,2)</f>
        <v>0</v>
      </c>
      <c r="H268" s="165">
        <v>0</v>
      </c>
      <c r="I268" s="165">
        <f>ROUND(E268*H268,2)</f>
        <v>0</v>
      </c>
      <c r="J268" s="165">
        <v>3480</v>
      </c>
      <c r="K268" s="165">
        <f>ROUND(E268*J268,2)</f>
        <v>3480</v>
      </c>
      <c r="L268" s="165">
        <v>21</v>
      </c>
      <c r="M268" s="165">
        <f>G268*(1+L268/100)</f>
        <v>0</v>
      </c>
      <c r="N268" s="165">
        <v>0</v>
      </c>
      <c r="O268" s="165">
        <f>ROUND(E268*N268,2)</f>
        <v>0</v>
      </c>
      <c r="P268" s="165">
        <v>0</v>
      </c>
      <c r="Q268" s="165">
        <f>ROUND(E268*P268,2)</f>
        <v>0</v>
      </c>
      <c r="R268" s="165"/>
      <c r="S268" s="165" t="s">
        <v>169</v>
      </c>
      <c r="T268" s="165" t="s">
        <v>170</v>
      </c>
      <c r="U268" s="165">
        <v>0</v>
      </c>
      <c r="V268" s="165">
        <f>ROUND(E268*U268,2)</f>
        <v>0</v>
      </c>
      <c r="W268" s="165"/>
      <c r="X268" s="165" t="s">
        <v>180</v>
      </c>
      <c r="Y268" s="160"/>
      <c r="Z268" s="160"/>
      <c r="AA268" s="160"/>
      <c r="AB268" s="160"/>
      <c r="AC268" s="160"/>
      <c r="AD268" s="160"/>
      <c r="AE268" s="160"/>
      <c r="AF268" s="160"/>
      <c r="AG268" s="160" t="s">
        <v>181</v>
      </c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</row>
    <row r="269" spans="1:60" ht="20.399999999999999" outlineLevel="1" x14ac:dyDescent="0.25">
      <c r="A269" s="177">
        <v>118</v>
      </c>
      <c r="B269" s="178" t="s">
        <v>452</v>
      </c>
      <c r="C269" s="190" t="s">
        <v>453</v>
      </c>
      <c r="D269" s="179" t="s">
        <v>153</v>
      </c>
      <c r="E269" s="180">
        <v>2.6</v>
      </c>
      <c r="F269" s="181"/>
      <c r="G269" s="182">
        <f>ROUND(E269*F269,2)</f>
        <v>0</v>
      </c>
      <c r="H269" s="165">
        <v>0</v>
      </c>
      <c r="I269" s="165">
        <f>ROUND(E269*H269,2)</f>
        <v>0</v>
      </c>
      <c r="J269" s="165">
        <v>13500</v>
      </c>
      <c r="K269" s="165">
        <f>ROUND(E269*J269,2)</f>
        <v>35100</v>
      </c>
      <c r="L269" s="165">
        <v>21</v>
      </c>
      <c r="M269" s="165">
        <f>G269*(1+L269/100)</f>
        <v>0</v>
      </c>
      <c r="N269" s="165">
        <v>0</v>
      </c>
      <c r="O269" s="165">
        <f>ROUND(E269*N269,2)</f>
        <v>0</v>
      </c>
      <c r="P269" s="165">
        <v>0</v>
      </c>
      <c r="Q269" s="165">
        <f>ROUND(E269*P269,2)</f>
        <v>0</v>
      </c>
      <c r="R269" s="165"/>
      <c r="S269" s="165" t="s">
        <v>169</v>
      </c>
      <c r="T269" s="165" t="s">
        <v>170</v>
      </c>
      <c r="U269" s="165">
        <v>0</v>
      </c>
      <c r="V269" s="165">
        <f>ROUND(E269*U269,2)</f>
        <v>0</v>
      </c>
      <c r="W269" s="165"/>
      <c r="X269" s="165" t="s">
        <v>180</v>
      </c>
      <c r="Y269" s="160"/>
      <c r="Z269" s="160"/>
      <c r="AA269" s="160"/>
      <c r="AB269" s="160"/>
      <c r="AC269" s="160"/>
      <c r="AD269" s="160"/>
      <c r="AE269" s="160"/>
      <c r="AF269" s="160"/>
      <c r="AG269" s="160" t="s">
        <v>181</v>
      </c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</row>
    <row r="270" spans="1:60" outlineLevel="1" x14ac:dyDescent="0.25">
      <c r="A270" s="163"/>
      <c r="B270" s="164"/>
      <c r="C270" s="191" t="s">
        <v>454</v>
      </c>
      <c r="D270" s="166"/>
      <c r="E270" s="167">
        <v>2.6</v>
      </c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0"/>
      <c r="Z270" s="160"/>
      <c r="AA270" s="160"/>
      <c r="AB270" s="160"/>
      <c r="AC270" s="160"/>
      <c r="AD270" s="160"/>
      <c r="AE270" s="160"/>
      <c r="AF270" s="160"/>
      <c r="AG270" s="160" t="s">
        <v>136</v>
      </c>
      <c r="AH270" s="160">
        <v>0</v>
      </c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</row>
    <row r="271" spans="1:60" outlineLevel="1" x14ac:dyDescent="0.25">
      <c r="A271" s="163"/>
      <c r="B271" s="164"/>
      <c r="C271" s="191" t="s">
        <v>455</v>
      </c>
      <c r="D271" s="166"/>
      <c r="E271" s="167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0"/>
      <c r="Z271" s="160"/>
      <c r="AA271" s="160"/>
      <c r="AB271" s="160"/>
      <c r="AC271" s="160"/>
      <c r="AD271" s="160"/>
      <c r="AE271" s="160"/>
      <c r="AF271" s="160"/>
      <c r="AG271" s="160" t="s">
        <v>136</v>
      </c>
      <c r="AH271" s="160">
        <v>0</v>
      </c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</row>
    <row r="272" spans="1:60" outlineLevel="1" x14ac:dyDescent="0.25">
      <c r="A272" s="163"/>
      <c r="B272" s="164"/>
      <c r="C272" s="191" t="s">
        <v>456</v>
      </c>
      <c r="D272" s="166"/>
      <c r="E272" s="167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0"/>
      <c r="Z272" s="160"/>
      <c r="AA272" s="160"/>
      <c r="AB272" s="160"/>
      <c r="AC272" s="160"/>
      <c r="AD272" s="160"/>
      <c r="AE272" s="160"/>
      <c r="AF272" s="160"/>
      <c r="AG272" s="160" t="s">
        <v>136</v>
      </c>
      <c r="AH272" s="160">
        <v>0</v>
      </c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</row>
    <row r="273" spans="1:60" ht="20.399999999999999" outlineLevel="1" x14ac:dyDescent="0.25">
      <c r="A273" s="163"/>
      <c r="B273" s="164"/>
      <c r="C273" s="191" t="s">
        <v>457</v>
      </c>
      <c r="D273" s="166"/>
      <c r="E273" s="167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0"/>
      <c r="Z273" s="160"/>
      <c r="AA273" s="160"/>
      <c r="AB273" s="160"/>
      <c r="AC273" s="160"/>
      <c r="AD273" s="160"/>
      <c r="AE273" s="160"/>
      <c r="AF273" s="160"/>
      <c r="AG273" s="160" t="s">
        <v>136</v>
      </c>
      <c r="AH273" s="160">
        <v>0</v>
      </c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</row>
    <row r="274" spans="1:60" outlineLevel="1" x14ac:dyDescent="0.25">
      <c r="A274" s="163"/>
      <c r="B274" s="164"/>
      <c r="C274" s="191" t="s">
        <v>458</v>
      </c>
      <c r="D274" s="166"/>
      <c r="E274" s="167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0"/>
      <c r="Z274" s="160"/>
      <c r="AA274" s="160"/>
      <c r="AB274" s="160"/>
      <c r="AC274" s="160"/>
      <c r="AD274" s="160"/>
      <c r="AE274" s="160"/>
      <c r="AF274" s="160"/>
      <c r="AG274" s="160" t="s">
        <v>136</v>
      </c>
      <c r="AH274" s="160">
        <v>0</v>
      </c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</row>
    <row r="275" spans="1:60" ht="20.399999999999999" outlineLevel="1" x14ac:dyDescent="0.25">
      <c r="A275" s="163"/>
      <c r="B275" s="164"/>
      <c r="C275" s="191" t="s">
        <v>459</v>
      </c>
      <c r="D275" s="166"/>
      <c r="E275" s="167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0"/>
      <c r="Z275" s="160"/>
      <c r="AA275" s="160"/>
      <c r="AB275" s="160"/>
      <c r="AC275" s="160"/>
      <c r="AD275" s="160"/>
      <c r="AE275" s="160"/>
      <c r="AF275" s="160"/>
      <c r="AG275" s="160" t="s">
        <v>136</v>
      </c>
      <c r="AH275" s="160">
        <v>0</v>
      </c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</row>
    <row r="276" spans="1:60" outlineLevel="1" x14ac:dyDescent="0.25">
      <c r="A276" s="163"/>
      <c r="B276" s="164"/>
      <c r="C276" s="191" t="s">
        <v>460</v>
      </c>
      <c r="D276" s="166"/>
      <c r="E276" s="167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0"/>
      <c r="Z276" s="160"/>
      <c r="AA276" s="160"/>
      <c r="AB276" s="160"/>
      <c r="AC276" s="160"/>
      <c r="AD276" s="160"/>
      <c r="AE276" s="160"/>
      <c r="AF276" s="160"/>
      <c r="AG276" s="160" t="s">
        <v>136</v>
      </c>
      <c r="AH276" s="160">
        <v>0</v>
      </c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</row>
    <row r="277" spans="1:60" outlineLevel="1" x14ac:dyDescent="0.25">
      <c r="A277" s="163"/>
      <c r="B277" s="164"/>
      <c r="C277" s="191" t="s">
        <v>461</v>
      </c>
      <c r="D277" s="166"/>
      <c r="E277" s="167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0"/>
      <c r="Z277" s="160"/>
      <c r="AA277" s="160"/>
      <c r="AB277" s="160"/>
      <c r="AC277" s="160"/>
      <c r="AD277" s="160"/>
      <c r="AE277" s="160"/>
      <c r="AF277" s="160"/>
      <c r="AG277" s="160" t="s">
        <v>136</v>
      </c>
      <c r="AH277" s="160">
        <v>0</v>
      </c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</row>
    <row r="278" spans="1:60" outlineLevel="1" x14ac:dyDescent="0.25">
      <c r="A278" s="163"/>
      <c r="B278" s="164"/>
      <c r="C278" s="191" t="s">
        <v>462</v>
      </c>
      <c r="D278" s="166"/>
      <c r="E278" s="167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0"/>
      <c r="Z278" s="160"/>
      <c r="AA278" s="160"/>
      <c r="AB278" s="160"/>
      <c r="AC278" s="160"/>
      <c r="AD278" s="160"/>
      <c r="AE278" s="160"/>
      <c r="AF278" s="160"/>
      <c r="AG278" s="160" t="s">
        <v>136</v>
      </c>
      <c r="AH278" s="160">
        <v>0</v>
      </c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</row>
    <row r="279" spans="1:60" ht="20.399999999999999" outlineLevel="1" x14ac:dyDescent="0.25">
      <c r="A279" s="163"/>
      <c r="B279" s="164"/>
      <c r="C279" s="191" t="s">
        <v>463</v>
      </c>
      <c r="D279" s="166"/>
      <c r="E279" s="167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0"/>
      <c r="Z279" s="160"/>
      <c r="AA279" s="160"/>
      <c r="AB279" s="160"/>
      <c r="AC279" s="160"/>
      <c r="AD279" s="160"/>
      <c r="AE279" s="160"/>
      <c r="AF279" s="160"/>
      <c r="AG279" s="160" t="s">
        <v>136</v>
      </c>
      <c r="AH279" s="160">
        <v>0</v>
      </c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</row>
    <row r="280" spans="1:60" ht="20.399999999999999" outlineLevel="1" x14ac:dyDescent="0.25">
      <c r="A280" s="163"/>
      <c r="B280" s="164"/>
      <c r="C280" s="191" t="s">
        <v>464</v>
      </c>
      <c r="D280" s="166"/>
      <c r="E280" s="167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0"/>
      <c r="Z280" s="160"/>
      <c r="AA280" s="160"/>
      <c r="AB280" s="160"/>
      <c r="AC280" s="160"/>
      <c r="AD280" s="160"/>
      <c r="AE280" s="160"/>
      <c r="AF280" s="160"/>
      <c r="AG280" s="160" t="s">
        <v>136</v>
      </c>
      <c r="AH280" s="160">
        <v>0</v>
      </c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</row>
    <row r="281" spans="1:60" outlineLevel="1" x14ac:dyDescent="0.25">
      <c r="A281" s="163"/>
      <c r="B281" s="164"/>
      <c r="C281" s="191" t="s">
        <v>465</v>
      </c>
      <c r="D281" s="166"/>
      <c r="E281" s="167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0"/>
      <c r="Z281" s="160"/>
      <c r="AA281" s="160"/>
      <c r="AB281" s="160"/>
      <c r="AC281" s="160"/>
      <c r="AD281" s="160"/>
      <c r="AE281" s="160"/>
      <c r="AF281" s="160"/>
      <c r="AG281" s="160" t="s">
        <v>136</v>
      </c>
      <c r="AH281" s="160">
        <v>0</v>
      </c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</row>
    <row r="282" spans="1:60" outlineLevel="1" x14ac:dyDescent="0.25">
      <c r="A282" s="183">
        <v>119</v>
      </c>
      <c r="B282" s="184" t="s">
        <v>466</v>
      </c>
      <c r="C282" s="192" t="s">
        <v>467</v>
      </c>
      <c r="D282" s="185" t="s">
        <v>0</v>
      </c>
      <c r="E282" s="186">
        <v>794.98670000000004</v>
      </c>
      <c r="F282" s="187"/>
      <c r="G282" s="188">
        <f>ROUND(E282*F282,2)</f>
        <v>0</v>
      </c>
      <c r="H282" s="165">
        <v>0</v>
      </c>
      <c r="I282" s="165">
        <f>ROUND(E282*H282,2)</f>
        <v>0</v>
      </c>
      <c r="J282" s="165">
        <v>2</v>
      </c>
      <c r="K282" s="165">
        <f>ROUND(E282*J282,2)</f>
        <v>1589.97</v>
      </c>
      <c r="L282" s="165">
        <v>21</v>
      </c>
      <c r="M282" s="165">
        <f>G282*(1+L282/100)</f>
        <v>0</v>
      </c>
      <c r="N282" s="165">
        <v>0</v>
      </c>
      <c r="O282" s="165">
        <f>ROUND(E282*N282,2)</f>
        <v>0</v>
      </c>
      <c r="P282" s="165">
        <v>0</v>
      </c>
      <c r="Q282" s="165">
        <f>ROUND(E282*P282,2)</f>
        <v>0</v>
      </c>
      <c r="R282" s="165"/>
      <c r="S282" s="165" t="s">
        <v>132</v>
      </c>
      <c r="T282" s="165" t="s">
        <v>170</v>
      </c>
      <c r="U282" s="165">
        <v>0</v>
      </c>
      <c r="V282" s="165">
        <f>ROUND(E282*U282,2)</f>
        <v>0</v>
      </c>
      <c r="W282" s="165"/>
      <c r="X282" s="165" t="s">
        <v>292</v>
      </c>
      <c r="Y282" s="160"/>
      <c r="Z282" s="160"/>
      <c r="AA282" s="160"/>
      <c r="AB282" s="160"/>
      <c r="AC282" s="160"/>
      <c r="AD282" s="160"/>
      <c r="AE282" s="160"/>
      <c r="AF282" s="160"/>
      <c r="AG282" s="160" t="s">
        <v>293</v>
      </c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</row>
    <row r="283" spans="1:60" x14ac:dyDescent="0.25">
      <c r="A283" s="171" t="s">
        <v>127</v>
      </c>
      <c r="B283" s="172" t="s">
        <v>79</v>
      </c>
      <c r="C283" s="189" t="s">
        <v>80</v>
      </c>
      <c r="D283" s="173"/>
      <c r="E283" s="174"/>
      <c r="F283" s="175"/>
      <c r="G283" s="176">
        <f>SUMIF(AG284:AG287,"&lt;&gt;NOR",G284:G287)</f>
        <v>0</v>
      </c>
      <c r="H283" s="170"/>
      <c r="I283" s="170">
        <f>SUM(I284:I287)</f>
        <v>0</v>
      </c>
      <c r="J283" s="170"/>
      <c r="K283" s="170">
        <f>SUM(K284:K287)</f>
        <v>2899.21</v>
      </c>
      <c r="L283" s="170"/>
      <c r="M283" s="170">
        <f>SUM(M284:M287)</f>
        <v>0</v>
      </c>
      <c r="N283" s="170"/>
      <c r="O283" s="170">
        <f>SUM(O284:O287)</f>
        <v>0</v>
      </c>
      <c r="P283" s="170"/>
      <c r="Q283" s="170">
        <f>SUM(Q284:Q287)</f>
        <v>0.23</v>
      </c>
      <c r="R283" s="170"/>
      <c r="S283" s="170"/>
      <c r="T283" s="170"/>
      <c r="U283" s="170"/>
      <c r="V283" s="170">
        <f>SUM(V284:V287)</f>
        <v>5.5</v>
      </c>
      <c r="W283" s="170"/>
      <c r="X283" s="170"/>
      <c r="AG283" t="s">
        <v>128</v>
      </c>
    </row>
    <row r="284" spans="1:60" outlineLevel="1" x14ac:dyDescent="0.25">
      <c r="A284" s="183">
        <v>120</v>
      </c>
      <c r="B284" s="184" t="s">
        <v>468</v>
      </c>
      <c r="C284" s="192" t="s">
        <v>469</v>
      </c>
      <c r="D284" s="185" t="s">
        <v>143</v>
      </c>
      <c r="E284" s="186">
        <v>5</v>
      </c>
      <c r="F284" s="187"/>
      <c r="G284" s="188">
        <f>ROUND(E284*F284,2)</f>
        <v>0</v>
      </c>
      <c r="H284" s="165">
        <v>0</v>
      </c>
      <c r="I284" s="165">
        <f>ROUND(E284*H284,2)</f>
        <v>0</v>
      </c>
      <c r="J284" s="165">
        <v>322</v>
      </c>
      <c r="K284" s="165">
        <f>ROUND(E284*J284,2)</f>
        <v>1610</v>
      </c>
      <c r="L284" s="165">
        <v>21</v>
      </c>
      <c r="M284" s="165">
        <f>G284*(1+L284/100)</f>
        <v>0</v>
      </c>
      <c r="N284" s="165">
        <v>0</v>
      </c>
      <c r="O284" s="165">
        <f>ROUND(E284*N284,2)</f>
        <v>0</v>
      </c>
      <c r="P284" s="165">
        <v>0</v>
      </c>
      <c r="Q284" s="165">
        <f>ROUND(E284*P284,2)</f>
        <v>0</v>
      </c>
      <c r="R284" s="165"/>
      <c r="S284" s="165" t="s">
        <v>132</v>
      </c>
      <c r="T284" s="165" t="s">
        <v>170</v>
      </c>
      <c r="U284" s="165">
        <v>1.1000000000000001</v>
      </c>
      <c r="V284" s="165">
        <f>ROUND(E284*U284,2)</f>
        <v>5.5</v>
      </c>
      <c r="W284" s="165"/>
      <c r="X284" s="165" t="s">
        <v>133</v>
      </c>
      <c r="Y284" s="160"/>
      <c r="Z284" s="160"/>
      <c r="AA284" s="160"/>
      <c r="AB284" s="160"/>
      <c r="AC284" s="160"/>
      <c r="AD284" s="160"/>
      <c r="AE284" s="160"/>
      <c r="AF284" s="160"/>
      <c r="AG284" s="160" t="s">
        <v>134</v>
      </c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</row>
    <row r="285" spans="1:60" ht="20.399999999999999" outlineLevel="1" x14ac:dyDescent="0.25">
      <c r="A285" s="177">
        <v>121</v>
      </c>
      <c r="B285" s="178" t="s">
        <v>470</v>
      </c>
      <c r="C285" s="190" t="s">
        <v>471</v>
      </c>
      <c r="D285" s="179" t="s">
        <v>148</v>
      </c>
      <c r="E285" s="180">
        <v>18.899999999999999</v>
      </c>
      <c r="F285" s="181"/>
      <c r="G285" s="182">
        <f>ROUND(E285*F285,2)</f>
        <v>0</v>
      </c>
      <c r="H285" s="165">
        <v>0</v>
      </c>
      <c r="I285" s="165">
        <f>ROUND(E285*H285,2)</f>
        <v>0</v>
      </c>
      <c r="J285" s="165">
        <v>65.5</v>
      </c>
      <c r="K285" s="165">
        <f>ROUND(E285*J285,2)</f>
        <v>1237.95</v>
      </c>
      <c r="L285" s="165">
        <v>21</v>
      </c>
      <c r="M285" s="165">
        <f>G285*(1+L285/100)</f>
        <v>0</v>
      </c>
      <c r="N285" s="165">
        <v>0</v>
      </c>
      <c r="O285" s="165">
        <f>ROUND(E285*N285,2)</f>
        <v>0</v>
      </c>
      <c r="P285" s="165">
        <v>1.2E-2</v>
      </c>
      <c r="Q285" s="165">
        <f>ROUND(E285*P285,2)</f>
        <v>0.23</v>
      </c>
      <c r="R285" s="165"/>
      <c r="S285" s="165" t="s">
        <v>132</v>
      </c>
      <c r="T285" s="165" t="s">
        <v>132</v>
      </c>
      <c r="U285" s="165">
        <v>0</v>
      </c>
      <c r="V285" s="165">
        <f>ROUND(E285*U285,2)</f>
        <v>0</v>
      </c>
      <c r="W285" s="165"/>
      <c r="X285" s="165" t="s">
        <v>180</v>
      </c>
      <c r="Y285" s="160"/>
      <c r="Z285" s="160"/>
      <c r="AA285" s="160"/>
      <c r="AB285" s="160"/>
      <c r="AC285" s="160"/>
      <c r="AD285" s="160"/>
      <c r="AE285" s="160"/>
      <c r="AF285" s="160"/>
      <c r="AG285" s="160" t="s">
        <v>181</v>
      </c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</row>
    <row r="286" spans="1:60" outlineLevel="1" x14ac:dyDescent="0.25">
      <c r="A286" s="163"/>
      <c r="B286" s="164"/>
      <c r="C286" s="191" t="s">
        <v>472</v>
      </c>
      <c r="D286" s="166"/>
      <c r="E286" s="167">
        <v>18.899999999999999</v>
      </c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0"/>
      <c r="Z286" s="160"/>
      <c r="AA286" s="160"/>
      <c r="AB286" s="160"/>
      <c r="AC286" s="160"/>
      <c r="AD286" s="160"/>
      <c r="AE286" s="160"/>
      <c r="AF286" s="160"/>
      <c r="AG286" s="160" t="s">
        <v>136</v>
      </c>
      <c r="AH286" s="160">
        <v>0</v>
      </c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</row>
    <row r="287" spans="1:60" outlineLevel="1" x14ac:dyDescent="0.25">
      <c r="A287" s="183">
        <v>122</v>
      </c>
      <c r="B287" s="184" t="s">
        <v>473</v>
      </c>
      <c r="C287" s="192" t="s">
        <v>474</v>
      </c>
      <c r="D287" s="185" t="s">
        <v>0</v>
      </c>
      <c r="E287" s="186">
        <v>28.479500000000002</v>
      </c>
      <c r="F287" s="187"/>
      <c r="G287" s="188">
        <f>ROUND(E287*F287,2)</f>
        <v>0</v>
      </c>
      <c r="H287" s="165">
        <v>0</v>
      </c>
      <c r="I287" s="165">
        <f>ROUND(E287*H287,2)</f>
        <v>0</v>
      </c>
      <c r="J287" s="165">
        <v>1.8</v>
      </c>
      <c r="K287" s="165">
        <f>ROUND(E287*J287,2)</f>
        <v>51.26</v>
      </c>
      <c r="L287" s="165">
        <v>21</v>
      </c>
      <c r="M287" s="165">
        <f>G287*(1+L287/100)</f>
        <v>0</v>
      </c>
      <c r="N287" s="165">
        <v>0</v>
      </c>
      <c r="O287" s="165">
        <f>ROUND(E287*N287,2)</f>
        <v>0</v>
      </c>
      <c r="P287" s="165">
        <v>0</v>
      </c>
      <c r="Q287" s="165">
        <f>ROUND(E287*P287,2)</f>
        <v>0</v>
      </c>
      <c r="R287" s="165"/>
      <c r="S287" s="165" t="s">
        <v>132</v>
      </c>
      <c r="T287" s="165" t="s">
        <v>132</v>
      </c>
      <c r="U287" s="165">
        <v>0</v>
      </c>
      <c r="V287" s="165">
        <f>ROUND(E287*U287,2)</f>
        <v>0</v>
      </c>
      <c r="W287" s="165"/>
      <c r="X287" s="165" t="s">
        <v>292</v>
      </c>
      <c r="Y287" s="160"/>
      <c r="Z287" s="160"/>
      <c r="AA287" s="160"/>
      <c r="AB287" s="160"/>
      <c r="AC287" s="160"/>
      <c r="AD287" s="160"/>
      <c r="AE287" s="160"/>
      <c r="AF287" s="160"/>
      <c r="AG287" s="160" t="s">
        <v>293</v>
      </c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</row>
    <row r="288" spans="1:60" x14ac:dyDescent="0.25">
      <c r="A288" s="171" t="s">
        <v>127</v>
      </c>
      <c r="B288" s="172" t="s">
        <v>81</v>
      </c>
      <c r="C288" s="189" t="s">
        <v>82</v>
      </c>
      <c r="D288" s="173"/>
      <c r="E288" s="174"/>
      <c r="F288" s="175"/>
      <c r="G288" s="176">
        <f>SUMIF(AG289:AG318,"&lt;&gt;NOR",G289:G318)</f>
        <v>0</v>
      </c>
      <c r="H288" s="170"/>
      <c r="I288" s="170">
        <f>SUM(I289:I318)</f>
        <v>3404.27</v>
      </c>
      <c r="J288" s="170"/>
      <c r="K288" s="170">
        <f>SUM(K289:K318)</f>
        <v>4097.91</v>
      </c>
      <c r="L288" s="170"/>
      <c r="M288" s="170">
        <f>SUM(M289:M318)</f>
        <v>0</v>
      </c>
      <c r="N288" s="170"/>
      <c r="O288" s="170">
        <f>SUM(O289:O318)</f>
        <v>0.03</v>
      </c>
      <c r="P288" s="170"/>
      <c r="Q288" s="170">
        <f>SUM(Q289:Q318)</f>
        <v>0</v>
      </c>
      <c r="R288" s="170"/>
      <c r="S288" s="170"/>
      <c r="T288" s="170"/>
      <c r="U288" s="170"/>
      <c r="V288" s="170">
        <f>SUM(V289:V318)</f>
        <v>7.0999999999999988</v>
      </c>
      <c r="W288" s="170"/>
      <c r="X288" s="170"/>
      <c r="AG288" t="s">
        <v>128</v>
      </c>
    </row>
    <row r="289" spans="1:60" outlineLevel="1" x14ac:dyDescent="0.25">
      <c r="A289" s="177">
        <v>123</v>
      </c>
      <c r="B289" s="178" t="s">
        <v>475</v>
      </c>
      <c r="C289" s="190" t="s">
        <v>476</v>
      </c>
      <c r="D289" s="179" t="s">
        <v>148</v>
      </c>
      <c r="E289" s="180">
        <v>4.5</v>
      </c>
      <c r="F289" s="181"/>
      <c r="G289" s="182">
        <f>ROUND(E289*F289,2)</f>
        <v>0</v>
      </c>
      <c r="H289" s="165">
        <v>0</v>
      </c>
      <c r="I289" s="165">
        <f>ROUND(E289*H289,2)</f>
        <v>0</v>
      </c>
      <c r="J289" s="165">
        <v>7.1</v>
      </c>
      <c r="K289" s="165">
        <f>ROUND(E289*J289,2)</f>
        <v>31.95</v>
      </c>
      <c r="L289" s="165">
        <v>21</v>
      </c>
      <c r="M289" s="165">
        <f>G289*(1+L289/100)</f>
        <v>0</v>
      </c>
      <c r="N289" s="165">
        <v>0</v>
      </c>
      <c r="O289" s="165">
        <f>ROUND(E289*N289,2)</f>
        <v>0</v>
      </c>
      <c r="P289" s="165">
        <v>0</v>
      </c>
      <c r="Q289" s="165">
        <f>ROUND(E289*P289,2)</f>
        <v>0</v>
      </c>
      <c r="R289" s="165"/>
      <c r="S289" s="165" t="s">
        <v>132</v>
      </c>
      <c r="T289" s="165" t="s">
        <v>170</v>
      </c>
      <c r="U289" s="165">
        <v>1.6E-2</v>
      </c>
      <c r="V289" s="165">
        <f>ROUND(E289*U289,2)</f>
        <v>7.0000000000000007E-2</v>
      </c>
      <c r="W289" s="165"/>
      <c r="X289" s="165" t="s">
        <v>133</v>
      </c>
      <c r="Y289" s="160"/>
      <c r="Z289" s="160"/>
      <c r="AA289" s="160"/>
      <c r="AB289" s="160"/>
      <c r="AC289" s="160"/>
      <c r="AD289" s="160"/>
      <c r="AE289" s="160"/>
      <c r="AF289" s="160"/>
      <c r="AG289" s="160" t="s">
        <v>134</v>
      </c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</row>
    <row r="290" spans="1:60" outlineLevel="1" x14ac:dyDescent="0.25">
      <c r="A290" s="163"/>
      <c r="B290" s="164"/>
      <c r="C290" s="191" t="s">
        <v>251</v>
      </c>
      <c r="D290" s="166"/>
      <c r="E290" s="167">
        <v>3.6</v>
      </c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0"/>
      <c r="Z290" s="160"/>
      <c r="AA290" s="160"/>
      <c r="AB290" s="160"/>
      <c r="AC290" s="160"/>
      <c r="AD290" s="160"/>
      <c r="AE290" s="160"/>
      <c r="AF290" s="160"/>
      <c r="AG290" s="160" t="s">
        <v>136</v>
      </c>
      <c r="AH290" s="160">
        <v>0</v>
      </c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</row>
    <row r="291" spans="1:60" outlineLevel="1" x14ac:dyDescent="0.25">
      <c r="A291" s="163"/>
      <c r="B291" s="164"/>
      <c r="C291" s="191" t="s">
        <v>207</v>
      </c>
      <c r="D291" s="166"/>
      <c r="E291" s="167">
        <v>0.9</v>
      </c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0"/>
      <c r="Z291" s="160"/>
      <c r="AA291" s="160"/>
      <c r="AB291" s="160"/>
      <c r="AC291" s="160"/>
      <c r="AD291" s="160"/>
      <c r="AE291" s="160"/>
      <c r="AF291" s="160"/>
      <c r="AG291" s="160" t="s">
        <v>136</v>
      </c>
      <c r="AH291" s="160">
        <v>0</v>
      </c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</row>
    <row r="292" spans="1:60" outlineLevel="1" x14ac:dyDescent="0.25">
      <c r="A292" s="177">
        <v>124</v>
      </c>
      <c r="B292" s="178" t="s">
        <v>477</v>
      </c>
      <c r="C292" s="190" t="s">
        <v>478</v>
      </c>
      <c r="D292" s="179" t="s">
        <v>148</v>
      </c>
      <c r="E292" s="180">
        <v>4.5</v>
      </c>
      <c r="F292" s="181"/>
      <c r="G292" s="182">
        <f>ROUND(E292*F292,2)</f>
        <v>0</v>
      </c>
      <c r="H292" s="165">
        <v>24.5</v>
      </c>
      <c r="I292" s="165">
        <f>ROUND(E292*H292,2)</f>
        <v>110.25</v>
      </c>
      <c r="J292" s="165">
        <v>25.6</v>
      </c>
      <c r="K292" s="165">
        <f>ROUND(E292*J292,2)</f>
        <v>115.2</v>
      </c>
      <c r="L292" s="165">
        <v>21</v>
      </c>
      <c r="M292" s="165">
        <f>G292*(1+L292/100)</f>
        <v>0</v>
      </c>
      <c r="N292" s="165">
        <v>2.1000000000000001E-4</v>
      </c>
      <c r="O292" s="165">
        <f>ROUND(E292*N292,2)</f>
        <v>0</v>
      </c>
      <c r="P292" s="165">
        <v>0</v>
      </c>
      <c r="Q292" s="165">
        <f>ROUND(E292*P292,2)</f>
        <v>0</v>
      </c>
      <c r="R292" s="165"/>
      <c r="S292" s="165" t="s">
        <v>132</v>
      </c>
      <c r="T292" s="165" t="s">
        <v>170</v>
      </c>
      <c r="U292" s="165">
        <v>0.05</v>
      </c>
      <c r="V292" s="165">
        <f>ROUND(E292*U292,2)</f>
        <v>0.23</v>
      </c>
      <c r="W292" s="165"/>
      <c r="X292" s="165" t="s">
        <v>133</v>
      </c>
      <c r="Y292" s="160"/>
      <c r="Z292" s="160"/>
      <c r="AA292" s="160"/>
      <c r="AB292" s="160"/>
      <c r="AC292" s="160"/>
      <c r="AD292" s="160"/>
      <c r="AE292" s="160"/>
      <c r="AF292" s="160"/>
      <c r="AG292" s="160" t="s">
        <v>134</v>
      </c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</row>
    <row r="293" spans="1:60" outlineLevel="1" x14ac:dyDescent="0.25">
      <c r="A293" s="163"/>
      <c r="B293" s="164"/>
      <c r="C293" s="191" t="s">
        <v>251</v>
      </c>
      <c r="D293" s="166"/>
      <c r="E293" s="167">
        <v>3.6</v>
      </c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0"/>
      <c r="Z293" s="160"/>
      <c r="AA293" s="160"/>
      <c r="AB293" s="160"/>
      <c r="AC293" s="160"/>
      <c r="AD293" s="160"/>
      <c r="AE293" s="160"/>
      <c r="AF293" s="160"/>
      <c r="AG293" s="160" t="s">
        <v>136</v>
      </c>
      <c r="AH293" s="160">
        <v>0</v>
      </c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</row>
    <row r="294" spans="1:60" outlineLevel="1" x14ac:dyDescent="0.25">
      <c r="A294" s="163"/>
      <c r="B294" s="164"/>
      <c r="C294" s="191" t="s">
        <v>207</v>
      </c>
      <c r="D294" s="166"/>
      <c r="E294" s="167">
        <v>0.9</v>
      </c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0"/>
      <c r="Z294" s="160"/>
      <c r="AA294" s="160"/>
      <c r="AB294" s="160"/>
      <c r="AC294" s="160"/>
      <c r="AD294" s="160"/>
      <c r="AE294" s="160"/>
      <c r="AF294" s="160"/>
      <c r="AG294" s="160" t="s">
        <v>136</v>
      </c>
      <c r="AH294" s="160">
        <v>0</v>
      </c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</row>
    <row r="295" spans="1:60" outlineLevel="1" x14ac:dyDescent="0.25">
      <c r="A295" s="177">
        <v>125</v>
      </c>
      <c r="B295" s="178" t="s">
        <v>479</v>
      </c>
      <c r="C295" s="190" t="s">
        <v>480</v>
      </c>
      <c r="D295" s="179" t="s">
        <v>153</v>
      </c>
      <c r="E295" s="180">
        <v>3.2</v>
      </c>
      <c r="F295" s="181"/>
      <c r="G295" s="182">
        <f>ROUND(E295*F295,2)</f>
        <v>0</v>
      </c>
      <c r="H295" s="165">
        <v>9.8800000000000008</v>
      </c>
      <c r="I295" s="165">
        <f>ROUND(E295*H295,2)</f>
        <v>31.62</v>
      </c>
      <c r="J295" s="165">
        <v>116.12</v>
      </c>
      <c r="K295" s="165">
        <f>ROUND(E295*J295,2)</f>
        <v>371.58</v>
      </c>
      <c r="L295" s="165">
        <v>21</v>
      </c>
      <c r="M295" s="165">
        <f>G295*(1+L295/100)</f>
        <v>0</v>
      </c>
      <c r="N295" s="165">
        <v>3.2000000000000003E-4</v>
      </c>
      <c r="O295" s="165">
        <f>ROUND(E295*N295,2)</f>
        <v>0</v>
      </c>
      <c r="P295" s="165">
        <v>0</v>
      </c>
      <c r="Q295" s="165">
        <f>ROUND(E295*P295,2)</f>
        <v>0</v>
      </c>
      <c r="R295" s="165"/>
      <c r="S295" s="165" t="s">
        <v>132</v>
      </c>
      <c r="T295" s="165" t="s">
        <v>149</v>
      </c>
      <c r="U295" s="165">
        <v>0.23599999999999999</v>
      </c>
      <c r="V295" s="165">
        <f>ROUND(E295*U295,2)</f>
        <v>0.76</v>
      </c>
      <c r="W295" s="165"/>
      <c r="X295" s="165" t="s">
        <v>133</v>
      </c>
      <c r="Y295" s="160"/>
      <c r="Z295" s="160"/>
      <c r="AA295" s="160"/>
      <c r="AB295" s="160"/>
      <c r="AC295" s="160"/>
      <c r="AD295" s="160"/>
      <c r="AE295" s="160"/>
      <c r="AF295" s="160"/>
      <c r="AG295" s="160" t="s">
        <v>134</v>
      </c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</row>
    <row r="296" spans="1:60" outlineLevel="1" x14ac:dyDescent="0.25">
      <c r="A296" s="163"/>
      <c r="B296" s="164"/>
      <c r="C296" s="191" t="s">
        <v>481</v>
      </c>
      <c r="D296" s="166"/>
      <c r="E296" s="167">
        <v>3.2</v>
      </c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0"/>
      <c r="Z296" s="160"/>
      <c r="AA296" s="160"/>
      <c r="AB296" s="160"/>
      <c r="AC296" s="160"/>
      <c r="AD296" s="160"/>
      <c r="AE296" s="160"/>
      <c r="AF296" s="160"/>
      <c r="AG296" s="160" t="s">
        <v>136</v>
      </c>
      <c r="AH296" s="160">
        <v>0</v>
      </c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</row>
    <row r="297" spans="1:60" outlineLevel="1" x14ac:dyDescent="0.25">
      <c r="A297" s="177">
        <v>126</v>
      </c>
      <c r="B297" s="178" t="s">
        <v>482</v>
      </c>
      <c r="C297" s="190" t="s">
        <v>483</v>
      </c>
      <c r="D297" s="179" t="s">
        <v>153</v>
      </c>
      <c r="E297" s="180">
        <v>3.2</v>
      </c>
      <c r="F297" s="181"/>
      <c r="G297" s="182">
        <f>ROUND(E297*F297,2)</f>
        <v>0</v>
      </c>
      <c r="H297" s="165">
        <v>5.42</v>
      </c>
      <c r="I297" s="165">
        <f>ROUND(E297*H297,2)</f>
        <v>17.34</v>
      </c>
      <c r="J297" s="165">
        <v>86.78</v>
      </c>
      <c r="K297" s="165">
        <f>ROUND(E297*J297,2)</f>
        <v>277.7</v>
      </c>
      <c r="L297" s="165">
        <v>21</v>
      </c>
      <c r="M297" s="165">
        <f>G297*(1+L297/100)</f>
        <v>0</v>
      </c>
      <c r="N297" s="165">
        <v>0</v>
      </c>
      <c r="O297" s="165">
        <f>ROUND(E297*N297,2)</f>
        <v>0</v>
      </c>
      <c r="P297" s="165">
        <v>0</v>
      </c>
      <c r="Q297" s="165">
        <f>ROUND(E297*P297,2)</f>
        <v>0</v>
      </c>
      <c r="R297" s="165"/>
      <c r="S297" s="165" t="s">
        <v>132</v>
      </c>
      <c r="T297" s="165" t="s">
        <v>149</v>
      </c>
      <c r="U297" s="165">
        <v>0.154</v>
      </c>
      <c r="V297" s="165">
        <f>ROUND(E297*U297,2)</f>
        <v>0.49</v>
      </c>
      <c r="W297" s="165"/>
      <c r="X297" s="165" t="s">
        <v>133</v>
      </c>
      <c r="Y297" s="160"/>
      <c r="Z297" s="160"/>
      <c r="AA297" s="160"/>
      <c r="AB297" s="160"/>
      <c r="AC297" s="160"/>
      <c r="AD297" s="160"/>
      <c r="AE297" s="160"/>
      <c r="AF297" s="160"/>
      <c r="AG297" s="160" t="s">
        <v>134</v>
      </c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</row>
    <row r="298" spans="1:60" outlineLevel="1" x14ac:dyDescent="0.25">
      <c r="A298" s="163"/>
      <c r="B298" s="164"/>
      <c r="C298" s="191" t="s">
        <v>481</v>
      </c>
      <c r="D298" s="166"/>
      <c r="E298" s="167">
        <v>3.2</v>
      </c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0"/>
      <c r="Z298" s="160"/>
      <c r="AA298" s="160"/>
      <c r="AB298" s="160"/>
      <c r="AC298" s="160"/>
      <c r="AD298" s="160"/>
      <c r="AE298" s="160"/>
      <c r="AF298" s="160"/>
      <c r="AG298" s="160" t="s">
        <v>136</v>
      </c>
      <c r="AH298" s="160">
        <v>0</v>
      </c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</row>
    <row r="299" spans="1:60" outlineLevel="1" x14ac:dyDescent="0.25">
      <c r="A299" s="177">
        <v>127</v>
      </c>
      <c r="B299" s="178" t="s">
        <v>484</v>
      </c>
      <c r="C299" s="190" t="s">
        <v>485</v>
      </c>
      <c r="D299" s="179" t="s">
        <v>148</v>
      </c>
      <c r="E299" s="180">
        <v>4.5</v>
      </c>
      <c r="F299" s="181"/>
      <c r="G299" s="182">
        <f>ROUND(E299*F299,2)</f>
        <v>0</v>
      </c>
      <c r="H299" s="165">
        <v>130.38999999999999</v>
      </c>
      <c r="I299" s="165">
        <f>ROUND(E299*H299,2)</f>
        <v>586.76</v>
      </c>
      <c r="J299" s="165">
        <v>531.61</v>
      </c>
      <c r="K299" s="165">
        <f>ROUND(E299*J299,2)</f>
        <v>2392.25</v>
      </c>
      <c r="L299" s="165">
        <v>21</v>
      </c>
      <c r="M299" s="165">
        <f>G299*(1+L299/100)</f>
        <v>0</v>
      </c>
      <c r="N299" s="165">
        <v>5.1500000000000001E-3</v>
      </c>
      <c r="O299" s="165">
        <f>ROUND(E299*N299,2)</f>
        <v>0.02</v>
      </c>
      <c r="P299" s="165">
        <v>0</v>
      </c>
      <c r="Q299" s="165">
        <f>ROUND(E299*P299,2)</f>
        <v>0</v>
      </c>
      <c r="R299" s="165"/>
      <c r="S299" s="165" t="s">
        <v>132</v>
      </c>
      <c r="T299" s="165" t="s">
        <v>170</v>
      </c>
      <c r="U299" s="165">
        <v>1.04</v>
      </c>
      <c r="V299" s="165">
        <f>ROUND(E299*U299,2)</f>
        <v>4.68</v>
      </c>
      <c r="W299" s="165"/>
      <c r="X299" s="165" t="s">
        <v>133</v>
      </c>
      <c r="Y299" s="160"/>
      <c r="Z299" s="160"/>
      <c r="AA299" s="160"/>
      <c r="AB299" s="160"/>
      <c r="AC299" s="160"/>
      <c r="AD299" s="160"/>
      <c r="AE299" s="160"/>
      <c r="AF299" s="160"/>
      <c r="AG299" s="160" t="s">
        <v>134</v>
      </c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</row>
    <row r="300" spans="1:60" outlineLevel="1" x14ac:dyDescent="0.25">
      <c r="A300" s="163"/>
      <c r="B300" s="164"/>
      <c r="C300" s="191" t="s">
        <v>251</v>
      </c>
      <c r="D300" s="166"/>
      <c r="E300" s="167">
        <v>3.6</v>
      </c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0"/>
      <c r="Z300" s="160"/>
      <c r="AA300" s="160"/>
      <c r="AB300" s="160"/>
      <c r="AC300" s="160"/>
      <c r="AD300" s="160"/>
      <c r="AE300" s="160"/>
      <c r="AF300" s="160"/>
      <c r="AG300" s="160" t="s">
        <v>136</v>
      </c>
      <c r="AH300" s="160">
        <v>0</v>
      </c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</row>
    <row r="301" spans="1:60" outlineLevel="1" x14ac:dyDescent="0.25">
      <c r="A301" s="163"/>
      <c r="B301" s="164"/>
      <c r="C301" s="191" t="s">
        <v>207</v>
      </c>
      <c r="D301" s="166"/>
      <c r="E301" s="167">
        <v>0.9</v>
      </c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0"/>
      <c r="Z301" s="160"/>
      <c r="AA301" s="160"/>
      <c r="AB301" s="160"/>
      <c r="AC301" s="160"/>
      <c r="AD301" s="160"/>
      <c r="AE301" s="160"/>
      <c r="AF301" s="160"/>
      <c r="AG301" s="160" t="s">
        <v>136</v>
      </c>
      <c r="AH301" s="160">
        <v>0</v>
      </c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</row>
    <row r="302" spans="1:60" outlineLevel="1" x14ac:dyDescent="0.25">
      <c r="A302" s="177">
        <v>128</v>
      </c>
      <c r="B302" s="178" t="s">
        <v>486</v>
      </c>
      <c r="C302" s="190" t="s">
        <v>487</v>
      </c>
      <c r="D302" s="179" t="s">
        <v>153</v>
      </c>
      <c r="E302" s="180">
        <v>10.4</v>
      </c>
      <c r="F302" s="181"/>
      <c r="G302" s="182">
        <f>ROUND(E302*F302,2)</f>
        <v>0</v>
      </c>
      <c r="H302" s="165">
        <v>20.87</v>
      </c>
      <c r="I302" s="165">
        <f>ROUND(E302*H302,2)</f>
        <v>217.05</v>
      </c>
      <c r="J302" s="165">
        <v>36.229999999999997</v>
      </c>
      <c r="K302" s="165">
        <f>ROUND(E302*J302,2)</f>
        <v>376.79</v>
      </c>
      <c r="L302" s="165">
        <v>21</v>
      </c>
      <c r="M302" s="165">
        <f>G302*(1+L302/100)</f>
        <v>0</v>
      </c>
      <c r="N302" s="165">
        <v>4.0000000000000003E-5</v>
      </c>
      <c r="O302" s="165">
        <f>ROUND(E302*N302,2)</f>
        <v>0</v>
      </c>
      <c r="P302" s="165">
        <v>0</v>
      </c>
      <c r="Q302" s="165">
        <f>ROUND(E302*P302,2)</f>
        <v>0</v>
      </c>
      <c r="R302" s="165"/>
      <c r="S302" s="165" t="s">
        <v>132</v>
      </c>
      <c r="T302" s="165" t="s">
        <v>170</v>
      </c>
      <c r="U302" s="165">
        <v>7.0000000000000007E-2</v>
      </c>
      <c r="V302" s="165">
        <f>ROUND(E302*U302,2)</f>
        <v>0.73</v>
      </c>
      <c r="W302" s="165"/>
      <c r="X302" s="165" t="s">
        <v>133</v>
      </c>
      <c r="Y302" s="160"/>
      <c r="Z302" s="160"/>
      <c r="AA302" s="160"/>
      <c r="AB302" s="160"/>
      <c r="AC302" s="160"/>
      <c r="AD302" s="160"/>
      <c r="AE302" s="160"/>
      <c r="AF302" s="160"/>
      <c r="AG302" s="160" t="s">
        <v>134</v>
      </c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</row>
    <row r="303" spans="1:60" outlineLevel="1" x14ac:dyDescent="0.25">
      <c r="A303" s="163"/>
      <c r="B303" s="164"/>
      <c r="C303" s="191" t="s">
        <v>488</v>
      </c>
      <c r="D303" s="166"/>
      <c r="E303" s="167">
        <v>7.2</v>
      </c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0"/>
      <c r="Z303" s="160"/>
      <c r="AA303" s="160"/>
      <c r="AB303" s="160"/>
      <c r="AC303" s="160"/>
      <c r="AD303" s="160"/>
      <c r="AE303" s="160"/>
      <c r="AF303" s="160"/>
      <c r="AG303" s="160" t="s">
        <v>136</v>
      </c>
      <c r="AH303" s="160">
        <v>0</v>
      </c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</row>
    <row r="304" spans="1:60" outlineLevel="1" x14ac:dyDescent="0.25">
      <c r="A304" s="163"/>
      <c r="B304" s="164"/>
      <c r="C304" s="191" t="s">
        <v>481</v>
      </c>
      <c r="D304" s="166"/>
      <c r="E304" s="167">
        <v>3.2</v>
      </c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0"/>
      <c r="Z304" s="160"/>
      <c r="AA304" s="160"/>
      <c r="AB304" s="160"/>
      <c r="AC304" s="160"/>
      <c r="AD304" s="160"/>
      <c r="AE304" s="160"/>
      <c r="AF304" s="160"/>
      <c r="AG304" s="160" t="s">
        <v>136</v>
      </c>
      <c r="AH304" s="160">
        <v>0</v>
      </c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</row>
    <row r="305" spans="1:60" outlineLevel="1" x14ac:dyDescent="0.25">
      <c r="A305" s="177">
        <v>129</v>
      </c>
      <c r="B305" s="178" t="s">
        <v>489</v>
      </c>
      <c r="C305" s="190" t="s">
        <v>490</v>
      </c>
      <c r="D305" s="179" t="s">
        <v>148</v>
      </c>
      <c r="E305" s="180">
        <v>4.5</v>
      </c>
      <c r="F305" s="181"/>
      <c r="G305" s="182">
        <f>ROUND(E305*F305,2)</f>
        <v>0</v>
      </c>
      <c r="H305" s="165">
        <v>0</v>
      </c>
      <c r="I305" s="165">
        <f>ROUND(E305*H305,2)</f>
        <v>0</v>
      </c>
      <c r="J305" s="165">
        <v>15.1</v>
      </c>
      <c r="K305" s="165">
        <f>ROUND(E305*J305,2)</f>
        <v>67.95</v>
      </c>
      <c r="L305" s="165">
        <v>21</v>
      </c>
      <c r="M305" s="165">
        <f>G305*(1+L305/100)</f>
        <v>0</v>
      </c>
      <c r="N305" s="165">
        <v>0</v>
      </c>
      <c r="O305" s="165">
        <f>ROUND(E305*N305,2)</f>
        <v>0</v>
      </c>
      <c r="P305" s="165">
        <v>0</v>
      </c>
      <c r="Q305" s="165">
        <f>ROUND(E305*P305,2)</f>
        <v>0</v>
      </c>
      <c r="R305" s="165"/>
      <c r="S305" s="165" t="s">
        <v>132</v>
      </c>
      <c r="T305" s="165" t="s">
        <v>170</v>
      </c>
      <c r="U305" s="165">
        <v>0.03</v>
      </c>
      <c r="V305" s="165">
        <f>ROUND(E305*U305,2)</f>
        <v>0.14000000000000001</v>
      </c>
      <c r="W305" s="165"/>
      <c r="X305" s="165" t="s">
        <v>133</v>
      </c>
      <c r="Y305" s="160"/>
      <c r="Z305" s="160"/>
      <c r="AA305" s="160"/>
      <c r="AB305" s="160"/>
      <c r="AC305" s="160"/>
      <c r="AD305" s="160"/>
      <c r="AE305" s="160"/>
      <c r="AF305" s="160"/>
      <c r="AG305" s="160" t="s">
        <v>134</v>
      </c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</row>
    <row r="306" spans="1:60" outlineLevel="1" x14ac:dyDescent="0.25">
      <c r="A306" s="163"/>
      <c r="B306" s="164"/>
      <c r="C306" s="191" t="s">
        <v>251</v>
      </c>
      <c r="D306" s="166"/>
      <c r="E306" s="167">
        <v>3.6</v>
      </c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0"/>
      <c r="Z306" s="160"/>
      <c r="AA306" s="160"/>
      <c r="AB306" s="160"/>
      <c r="AC306" s="160"/>
      <c r="AD306" s="160"/>
      <c r="AE306" s="160"/>
      <c r="AF306" s="160"/>
      <c r="AG306" s="160" t="s">
        <v>136</v>
      </c>
      <c r="AH306" s="160">
        <v>0</v>
      </c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</row>
    <row r="307" spans="1:60" outlineLevel="1" x14ac:dyDescent="0.25">
      <c r="A307" s="163"/>
      <c r="B307" s="164"/>
      <c r="C307" s="191" t="s">
        <v>207</v>
      </c>
      <c r="D307" s="166"/>
      <c r="E307" s="167">
        <v>0.9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0"/>
      <c r="Z307" s="160"/>
      <c r="AA307" s="160"/>
      <c r="AB307" s="160"/>
      <c r="AC307" s="160"/>
      <c r="AD307" s="160"/>
      <c r="AE307" s="160"/>
      <c r="AF307" s="160"/>
      <c r="AG307" s="160" t="s">
        <v>136</v>
      </c>
      <c r="AH307" s="160">
        <v>0</v>
      </c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</row>
    <row r="308" spans="1:60" outlineLevel="1" x14ac:dyDescent="0.25">
      <c r="A308" s="177">
        <v>130</v>
      </c>
      <c r="B308" s="178" t="s">
        <v>491</v>
      </c>
      <c r="C308" s="190" t="s">
        <v>492</v>
      </c>
      <c r="D308" s="179" t="s">
        <v>148</v>
      </c>
      <c r="E308" s="180">
        <v>4.5</v>
      </c>
      <c r="F308" s="181"/>
      <c r="G308" s="182">
        <f>ROUND(E308*F308,2)</f>
        <v>0</v>
      </c>
      <c r="H308" s="165">
        <v>12.3</v>
      </c>
      <c r="I308" s="165">
        <f>ROUND(E308*H308,2)</f>
        <v>55.35</v>
      </c>
      <c r="J308" s="165">
        <v>0</v>
      </c>
      <c r="K308" s="165">
        <f>ROUND(E308*J308,2)</f>
        <v>0</v>
      </c>
      <c r="L308" s="165">
        <v>21</v>
      </c>
      <c r="M308" s="165">
        <f>G308*(1+L308/100)</f>
        <v>0</v>
      </c>
      <c r="N308" s="165">
        <v>1.1999999999999999E-3</v>
      </c>
      <c r="O308" s="165">
        <f>ROUND(E308*N308,2)</f>
        <v>0.01</v>
      </c>
      <c r="P308" s="165">
        <v>0</v>
      </c>
      <c r="Q308" s="165">
        <f>ROUND(E308*P308,2)</f>
        <v>0</v>
      </c>
      <c r="R308" s="165"/>
      <c r="S308" s="165" t="s">
        <v>132</v>
      </c>
      <c r="T308" s="165" t="s">
        <v>170</v>
      </c>
      <c r="U308" s="165">
        <v>0</v>
      </c>
      <c r="V308" s="165">
        <f>ROUND(E308*U308,2)</f>
        <v>0</v>
      </c>
      <c r="W308" s="165"/>
      <c r="X308" s="165" t="s">
        <v>133</v>
      </c>
      <c r="Y308" s="160"/>
      <c r="Z308" s="160"/>
      <c r="AA308" s="160"/>
      <c r="AB308" s="160"/>
      <c r="AC308" s="160"/>
      <c r="AD308" s="160"/>
      <c r="AE308" s="160"/>
      <c r="AF308" s="160"/>
      <c r="AG308" s="160" t="s">
        <v>134</v>
      </c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</row>
    <row r="309" spans="1:60" outlineLevel="1" x14ac:dyDescent="0.25">
      <c r="A309" s="163"/>
      <c r="B309" s="164"/>
      <c r="C309" s="191" t="s">
        <v>251</v>
      </c>
      <c r="D309" s="166"/>
      <c r="E309" s="167">
        <v>3.6</v>
      </c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0"/>
      <c r="Z309" s="160"/>
      <c r="AA309" s="160"/>
      <c r="AB309" s="160"/>
      <c r="AC309" s="160"/>
      <c r="AD309" s="160"/>
      <c r="AE309" s="160"/>
      <c r="AF309" s="160"/>
      <c r="AG309" s="160" t="s">
        <v>136</v>
      </c>
      <c r="AH309" s="160">
        <v>0</v>
      </c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</row>
    <row r="310" spans="1:60" outlineLevel="1" x14ac:dyDescent="0.25">
      <c r="A310" s="163"/>
      <c r="B310" s="164"/>
      <c r="C310" s="191" t="s">
        <v>207</v>
      </c>
      <c r="D310" s="166"/>
      <c r="E310" s="167">
        <v>0.9</v>
      </c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0"/>
      <c r="Z310" s="160"/>
      <c r="AA310" s="160"/>
      <c r="AB310" s="160"/>
      <c r="AC310" s="160"/>
      <c r="AD310" s="160"/>
      <c r="AE310" s="160"/>
      <c r="AF310" s="160"/>
      <c r="AG310" s="160" t="s">
        <v>136</v>
      </c>
      <c r="AH310" s="160">
        <v>0</v>
      </c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</row>
    <row r="311" spans="1:60" outlineLevel="1" x14ac:dyDescent="0.25">
      <c r="A311" s="177">
        <v>131</v>
      </c>
      <c r="B311" s="178" t="s">
        <v>493</v>
      </c>
      <c r="C311" s="190" t="s">
        <v>494</v>
      </c>
      <c r="D311" s="179" t="s">
        <v>148</v>
      </c>
      <c r="E311" s="180">
        <v>5.3019999999999996</v>
      </c>
      <c r="F311" s="181"/>
      <c r="G311" s="182">
        <f>ROUND(E311*F311,2)</f>
        <v>0</v>
      </c>
      <c r="H311" s="165">
        <v>450</v>
      </c>
      <c r="I311" s="165">
        <f>ROUND(E311*H311,2)</f>
        <v>2385.9</v>
      </c>
      <c r="J311" s="165">
        <v>0</v>
      </c>
      <c r="K311" s="165">
        <f>ROUND(E311*J311,2)</f>
        <v>0</v>
      </c>
      <c r="L311" s="165">
        <v>21</v>
      </c>
      <c r="M311" s="165">
        <f>G311*(1+L311/100)</f>
        <v>0</v>
      </c>
      <c r="N311" s="165">
        <v>0</v>
      </c>
      <c r="O311" s="165">
        <f>ROUND(E311*N311,2)</f>
        <v>0</v>
      </c>
      <c r="P311" s="165">
        <v>0</v>
      </c>
      <c r="Q311" s="165">
        <f>ROUND(E311*P311,2)</f>
        <v>0</v>
      </c>
      <c r="R311" s="165"/>
      <c r="S311" s="165" t="s">
        <v>169</v>
      </c>
      <c r="T311" s="165" t="s">
        <v>170</v>
      </c>
      <c r="U311" s="165">
        <v>0</v>
      </c>
      <c r="V311" s="165">
        <f>ROUND(E311*U311,2)</f>
        <v>0</v>
      </c>
      <c r="W311" s="165"/>
      <c r="X311" s="165" t="s">
        <v>171</v>
      </c>
      <c r="Y311" s="160"/>
      <c r="Z311" s="160"/>
      <c r="AA311" s="160"/>
      <c r="AB311" s="160"/>
      <c r="AC311" s="160"/>
      <c r="AD311" s="160"/>
      <c r="AE311" s="160"/>
      <c r="AF311" s="160"/>
      <c r="AG311" s="160" t="s">
        <v>172</v>
      </c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</row>
    <row r="312" spans="1:60" outlineLevel="1" x14ac:dyDescent="0.25">
      <c r="A312" s="163"/>
      <c r="B312" s="164"/>
      <c r="C312" s="193" t="s">
        <v>495</v>
      </c>
      <c r="D312" s="168"/>
      <c r="E312" s="169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0"/>
      <c r="Z312" s="160"/>
      <c r="AA312" s="160"/>
      <c r="AB312" s="160"/>
      <c r="AC312" s="160"/>
      <c r="AD312" s="160"/>
      <c r="AE312" s="160"/>
      <c r="AF312" s="160"/>
      <c r="AG312" s="160" t="s">
        <v>136</v>
      </c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</row>
    <row r="313" spans="1:60" outlineLevel="1" x14ac:dyDescent="0.25">
      <c r="A313" s="163"/>
      <c r="B313" s="164"/>
      <c r="C313" s="194" t="s">
        <v>496</v>
      </c>
      <c r="D313" s="168"/>
      <c r="E313" s="169">
        <v>3.6</v>
      </c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0"/>
      <c r="Z313" s="160"/>
      <c r="AA313" s="160"/>
      <c r="AB313" s="160"/>
      <c r="AC313" s="160"/>
      <c r="AD313" s="160"/>
      <c r="AE313" s="160"/>
      <c r="AF313" s="160"/>
      <c r="AG313" s="160" t="s">
        <v>136</v>
      </c>
      <c r="AH313" s="160">
        <v>2</v>
      </c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</row>
    <row r="314" spans="1:60" outlineLevel="1" x14ac:dyDescent="0.25">
      <c r="A314" s="163"/>
      <c r="B314" s="164"/>
      <c r="C314" s="194" t="s">
        <v>497</v>
      </c>
      <c r="D314" s="168"/>
      <c r="E314" s="169">
        <v>0.9</v>
      </c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0"/>
      <c r="Z314" s="160"/>
      <c r="AA314" s="160"/>
      <c r="AB314" s="160"/>
      <c r="AC314" s="160"/>
      <c r="AD314" s="160"/>
      <c r="AE314" s="160"/>
      <c r="AF314" s="160"/>
      <c r="AG314" s="160" t="s">
        <v>136</v>
      </c>
      <c r="AH314" s="160">
        <v>2</v>
      </c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</row>
    <row r="315" spans="1:60" outlineLevel="1" x14ac:dyDescent="0.25">
      <c r="A315" s="163"/>
      <c r="B315" s="164"/>
      <c r="C315" s="194" t="s">
        <v>498</v>
      </c>
      <c r="D315" s="168"/>
      <c r="E315" s="169">
        <v>0.32</v>
      </c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0"/>
      <c r="Z315" s="160"/>
      <c r="AA315" s="160"/>
      <c r="AB315" s="160"/>
      <c r="AC315" s="160"/>
      <c r="AD315" s="160"/>
      <c r="AE315" s="160"/>
      <c r="AF315" s="160"/>
      <c r="AG315" s="160" t="s">
        <v>136</v>
      </c>
      <c r="AH315" s="160">
        <v>2</v>
      </c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</row>
    <row r="316" spans="1:60" outlineLevel="1" x14ac:dyDescent="0.25">
      <c r="A316" s="163"/>
      <c r="B316" s="164"/>
      <c r="C316" s="193" t="s">
        <v>499</v>
      </c>
      <c r="D316" s="168"/>
      <c r="E316" s="169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0"/>
      <c r="Z316" s="160"/>
      <c r="AA316" s="160"/>
      <c r="AB316" s="160"/>
      <c r="AC316" s="160"/>
      <c r="AD316" s="160"/>
      <c r="AE316" s="160"/>
      <c r="AF316" s="160"/>
      <c r="AG316" s="160" t="s">
        <v>136</v>
      </c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</row>
    <row r="317" spans="1:60" outlineLevel="1" x14ac:dyDescent="0.25">
      <c r="A317" s="163"/>
      <c r="B317" s="164"/>
      <c r="C317" s="191" t="s">
        <v>500</v>
      </c>
      <c r="D317" s="166"/>
      <c r="E317" s="167">
        <v>5.3019999999999996</v>
      </c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0"/>
      <c r="Z317" s="160"/>
      <c r="AA317" s="160"/>
      <c r="AB317" s="160"/>
      <c r="AC317" s="160"/>
      <c r="AD317" s="160"/>
      <c r="AE317" s="160"/>
      <c r="AF317" s="160"/>
      <c r="AG317" s="160" t="s">
        <v>136</v>
      </c>
      <c r="AH317" s="160">
        <v>0</v>
      </c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</row>
    <row r="318" spans="1:60" outlineLevel="1" x14ac:dyDescent="0.25">
      <c r="A318" s="183">
        <v>132</v>
      </c>
      <c r="B318" s="184" t="s">
        <v>501</v>
      </c>
      <c r="C318" s="192" t="s">
        <v>502</v>
      </c>
      <c r="D318" s="185" t="s">
        <v>0</v>
      </c>
      <c r="E318" s="186">
        <v>70.376800000000003</v>
      </c>
      <c r="F318" s="187"/>
      <c r="G318" s="188">
        <f>ROUND(E318*F318,2)</f>
        <v>0</v>
      </c>
      <c r="H318" s="165">
        <v>0</v>
      </c>
      <c r="I318" s="165">
        <f>ROUND(E318*H318,2)</f>
        <v>0</v>
      </c>
      <c r="J318" s="165">
        <v>6.6</v>
      </c>
      <c r="K318" s="165">
        <f>ROUND(E318*J318,2)</f>
        <v>464.49</v>
      </c>
      <c r="L318" s="165">
        <v>21</v>
      </c>
      <c r="M318" s="165">
        <f>G318*(1+L318/100)</f>
        <v>0</v>
      </c>
      <c r="N318" s="165">
        <v>0</v>
      </c>
      <c r="O318" s="165">
        <f>ROUND(E318*N318,2)</f>
        <v>0</v>
      </c>
      <c r="P318" s="165">
        <v>0</v>
      </c>
      <c r="Q318" s="165">
        <f>ROUND(E318*P318,2)</f>
        <v>0</v>
      </c>
      <c r="R318" s="165"/>
      <c r="S318" s="165" t="s">
        <v>132</v>
      </c>
      <c r="T318" s="165" t="s">
        <v>170</v>
      </c>
      <c r="U318" s="165">
        <v>0</v>
      </c>
      <c r="V318" s="165">
        <f>ROUND(E318*U318,2)</f>
        <v>0</v>
      </c>
      <c r="W318" s="165"/>
      <c r="X318" s="165" t="s">
        <v>292</v>
      </c>
      <c r="Y318" s="160"/>
      <c r="Z318" s="160"/>
      <c r="AA318" s="160"/>
      <c r="AB318" s="160"/>
      <c r="AC318" s="160"/>
      <c r="AD318" s="160"/>
      <c r="AE318" s="160"/>
      <c r="AF318" s="160"/>
      <c r="AG318" s="160" t="s">
        <v>293</v>
      </c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</row>
    <row r="319" spans="1:60" x14ac:dyDescent="0.25">
      <c r="A319" s="171" t="s">
        <v>127</v>
      </c>
      <c r="B319" s="172" t="s">
        <v>83</v>
      </c>
      <c r="C319" s="189" t="s">
        <v>84</v>
      </c>
      <c r="D319" s="173"/>
      <c r="E319" s="174"/>
      <c r="F319" s="175"/>
      <c r="G319" s="176">
        <f>SUMIF(AG320:AG345,"&lt;&gt;NOR",G320:G345)</f>
        <v>0</v>
      </c>
      <c r="H319" s="170"/>
      <c r="I319" s="170">
        <f>SUM(I320:I345)</f>
        <v>19256.009999999998</v>
      </c>
      <c r="J319" s="170"/>
      <c r="K319" s="170">
        <f>SUM(K320:K345)</f>
        <v>31689.89</v>
      </c>
      <c r="L319" s="170"/>
      <c r="M319" s="170">
        <f>SUM(M320:M345)</f>
        <v>0</v>
      </c>
      <c r="N319" s="170"/>
      <c r="O319" s="170">
        <f>SUM(O320:O345)</f>
        <v>0.02</v>
      </c>
      <c r="P319" s="170"/>
      <c r="Q319" s="170">
        <f>SUM(Q320:Q345)</f>
        <v>0.1</v>
      </c>
      <c r="R319" s="170"/>
      <c r="S319" s="170"/>
      <c r="T319" s="170"/>
      <c r="U319" s="170"/>
      <c r="V319" s="170">
        <f>SUM(V320:V345)</f>
        <v>47.730000000000004</v>
      </c>
      <c r="W319" s="170"/>
      <c r="X319" s="170"/>
      <c r="AG319" t="s">
        <v>128</v>
      </c>
    </row>
    <row r="320" spans="1:60" outlineLevel="1" x14ac:dyDescent="0.25">
      <c r="A320" s="177">
        <v>133</v>
      </c>
      <c r="B320" s="178" t="s">
        <v>503</v>
      </c>
      <c r="C320" s="190" t="s">
        <v>504</v>
      </c>
      <c r="D320" s="179" t="s">
        <v>148</v>
      </c>
      <c r="E320" s="180">
        <v>56.38</v>
      </c>
      <c r="F320" s="181"/>
      <c r="G320" s="182">
        <f>ROUND(E320*F320,2)</f>
        <v>0</v>
      </c>
      <c r="H320" s="165">
        <v>0</v>
      </c>
      <c r="I320" s="165">
        <f>ROUND(E320*H320,2)</f>
        <v>0</v>
      </c>
      <c r="J320" s="165">
        <v>6.9</v>
      </c>
      <c r="K320" s="165">
        <f>ROUND(E320*J320,2)</f>
        <v>389.02</v>
      </c>
      <c r="L320" s="165">
        <v>21</v>
      </c>
      <c r="M320" s="165">
        <f>G320*(1+L320/100)</f>
        <v>0</v>
      </c>
      <c r="N320" s="165">
        <v>0</v>
      </c>
      <c r="O320" s="165">
        <f>ROUND(E320*N320,2)</f>
        <v>0</v>
      </c>
      <c r="P320" s="165">
        <v>0</v>
      </c>
      <c r="Q320" s="165">
        <f>ROUND(E320*P320,2)</f>
        <v>0</v>
      </c>
      <c r="R320" s="165"/>
      <c r="S320" s="165" t="s">
        <v>132</v>
      </c>
      <c r="T320" s="165" t="s">
        <v>505</v>
      </c>
      <c r="U320" s="165">
        <v>1.6E-2</v>
      </c>
      <c r="V320" s="165">
        <f>ROUND(E320*U320,2)</f>
        <v>0.9</v>
      </c>
      <c r="W320" s="165"/>
      <c r="X320" s="165" t="s">
        <v>133</v>
      </c>
      <c r="Y320" s="160"/>
      <c r="Z320" s="160"/>
      <c r="AA320" s="160"/>
      <c r="AB320" s="160"/>
      <c r="AC320" s="160"/>
      <c r="AD320" s="160"/>
      <c r="AE320" s="160"/>
      <c r="AF320" s="160"/>
      <c r="AG320" s="160" t="s">
        <v>134</v>
      </c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</row>
    <row r="321" spans="1:60" outlineLevel="1" x14ac:dyDescent="0.25">
      <c r="A321" s="163"/>
      <c r="B321" s="164"/>
      <c r="C321" s="191" t="s">
        <v>201</v>
      </c>
      <c r="D321" s="166"/>
      <c r="E321" s="167">
        <v>11.4</v>
      </c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0"/>
      <c r="Z321" s="160"/>
      <c r="AA321" s="160"/>
      <c r="AB321" s="160"/>
      <c r="AC321" s="160"/>
      <c r="AD321" s="160"/>
      <c r="AE321" s="160"/>
      <c r="AF321" s="160"/>
      <c r="AG321" s="160" t="s">
        <v>136</v>
      </c>
      <c r="AH321" s="160">
        <v>0</v>
      </c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</row>
    <row r="322" spans="1:60" outlineLevel="1" x14ac:dyDescent="0.25">
      <c r="A322" s="163"/>
      <c r="B322" s="164"/>
      <c r="C322" s="191" t="s">
        <v>202</v>
      </c>
      <c r="D322" s="166"/>
      <c r="E322" s="167">
        <v>14</v>
      </c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0"/>
      <c r="Z322" s="160"/>
      <c r="AA322" s="160"/>
      <c r="AB322" s="160"/>
      <c r="AC322" s="160"/>
      <c r="AD322" s="160"/>
      <c r="AE322" s="160"/>
      <c r="AF322" s="160"/>
      <c r="AG322" s="160" t="s">
        <v>136</v>
      </c>
      <c r="AH322" s="160">
        <v>0</v>
      </c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</row>
    <row r="323" spans="1:60" outlineLevel="1" x14ac:dyDescent="0.25">
      <c r="A323" s="163"/>
      <c r="B323" s="164"/>
      <c r="C323" s="191" t="s">
        <v>203</v>
      </c>
      <c r="D323" s="166"/>
      <c r="E323" s="167">
        <v>12.92</v>
      </c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0"/>
      <c r="Z323" s="160"/>
      <c r="AA323" s="160"/>
      <c r="AB323" s="160"/>
      <c r="AC323" s="160"/>
      <c r="AD323" s="160"/>
      <c r="AE323" s="160"/>
      <c r="AF323" s="160"/>
      <c r="AG323" s="160" t="s">
        <v>136</v>
      </c>
      <c r="AH323" s="160">
        <v>0</v>
      </c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</row>
    <row r="324" spans="1:60" outlineLevel="1" x14ac:dyDescent="0.25">
      <c r="A324" s="163"/>
      <c r="B324" s="164"/>
      <c r="C324" s="191" t="s">
        <v>204</v>
      </c>
      <c r="D324" s="166"/>
      <c r="E324" s="167">
        <v>18.059999999999999</v>
      </c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0"/>
      <c r="Z324" s="160"/>
      <c r="AA324" s="160"/>
      <c r="AB324" s="160"/>
      <c r="AC324" s="160"/>
      <c r="AD324" s="160"/>
      <c r="AE324" s="160"/>
      <c r="AF324" s="160"/>
      <c r="AG324" s="160" t="s">
        <v>136</v>
      </c>
      <c r="AH324" s="160">
        <v>0</v>
      </c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</row>
    <row r="325" spans="1:60" outlineLevel="1" x14ac:dyDescent="0.25">
      <c r="A325" s="177">
        <v>134</v>
      </c>
      <c r="B325" s="178" t="s">
        <v>506</v>
      </c>
      <c r="C325" s="190" t="s">
        <v>507</v>
      </c>
      <c r="D325" s="179" t="s">
        <v>153</v>
      </c>
      <c r="E325" s="180">
        <v>53.6</v>
      </c>
      <c r="F325" s="181"/>
      <c r="G325" s="182">
        <f>ROUND(E325*F325,2)</f>
        <v>0</v>
      </c>
      <c r="H325" s="165">
        <v>17.309999999999999</v>
      </c>
      <c r="I325" s="165">
        <f>ROUND(E325*H325,2)</f>
        <v>927.82</v>
      </c>
      <c r="J325" s="165">
        <v>85.69</v>
      </c>
      <c r="K325" s="165">
        <f>ROUND(E325*J325,2)</f>
        <v>4592.9799999999996</v>
      </c>
      <c r="L325" s="165">
        <v>21</v>
      </c>
      <c r="M325" s="165">
        <f>G325*(1+L325/100)</f>
        <v>0</v>
      </c>
      <c r="N325" s="165">
        <v>6.0000000000000002E-5</v>
      </c>
      <c r="O325" s="165">
        <f>ROUND(E325*N325,2)</f>
        <v>0</v>
      </c>
      <c r="P325" s="165">
        <v>0</v>
      </c>
      <c r="Q325" s="165">
        <f>ROUND(E325*P325,2)</f>
        <v>0</v>
      </c>
      <c r="R325" s="165"/>
      <c r="S325" s="165" t="s">
        <v>132</v>
      </c>
      <c r="T325" s="165" t="s">
        <v>170</v>
      </c>
      <c r="U325" s="165">
        <v>0.152</v>
      </c>
      <c r="V325" s="165">
        <f>ROUND(E325*U325,2)</f>
        <v>8.15</v>
      </c>
      <c r="W325" s="165"/>
      <c r="X325" s="165" t="s">
        <v>133</v>
      </c>
      <c r="Y325" s="160"/>
      <c r="Z325" s="160"/>
      <c r="AA325" s="160"/>
      <c r="AB325" s="160"/>
      <c r="AC325" s="160"/>
      <c r="AD325" s="160"/>
      <c r="AE325" s="160"/>
      <c r="AF325" s="160"/>
      <c r="AG325" s="160" t="s">
        <v>134</v>
      </c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</row>
    <row r="326" spans="1:60" outlineLevel="1" x14ac:dyDescent="0.25">
      <c r="A326" s="163"/>
      <c r="B326" s="164"/>
      <c r="C326" s="191" t="s">
        <v>508</v>
      </c>
      <c r="D326" s="166"/>
      <c r="E326" s="167">
        <v>13.6</v>
      </c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0"/>
      <c r="Z326" s="160"/>
      <c r="AA326" s="160"/>
      <c r="AB326" s="160"/>
      <c r="AC326" s="160"/>
      <c r="AD326" s="160"/>
      <c r="AE326" s="160"/>
      <c r="AF326" s="160"/>
      <c r="AG326" s="160" t="s">
        <v>136</v>
      </c>
      <c r="AH326" s="160">
        <v>0</v>
      </c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</row>
    <row r="327" spans="1:60" outlineLevel="1" x14ac:dyDescent="0.25">
      <c r="A327" s="163"/>
      <c r="B327" s="164"/>
      <c r="C327" s="191" t="s">
        <v>509</v>
      </c>
      <c r="D327" s="166"/>
      <c r="E327" s="167">
        <v>-1.6</v>
      </c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0"/>
      <c r="Z327" s="160"/>
      <c r="AA327" s="160"/>
      <c r="AB327" s="160"/>
      <c r="AC327" s="160"/>
      <c r="AD327" s="160"/>
      <c r="AE327" s="160"/>
      <c r="AF327" s="160"/>
      <c r="AG327" s="160" t="s">
        <v>136</v>
      </c>
      <c r="AH327" s="160">
        <v>0</v>
      </c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</row>
    <row r="328" spans="1:60" outlineLevel="1" x14ac:dyDescent="0.25">
      <c r="A328" s="163"/>
      <c r="B328" s="164"/>
      <c r="C328" s="191" t="s">
        <v>510</v>
      </c>
      <c r="D328" s="166"/>
      <c r="E328" s="167">
        <v>12.6</v>
      </c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0"/>
      <c r="Z328" s="160"/>
      <c r="AA328" s="160"/>
      <c r="AB328" s="160"/>
      <c r="AC328" s="160"/>
      <c r="AD328" s="160"/>
      <c r="AE328" s="160"/>
      <c r="AF328" s="160"/>
      <c r="AG328" s="160" t="s">
        <v>136</v>
      </c>
      <c r="AH328" s="160">
        <v>0</v>
      </c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</row>
    <row r="329" spans="1:60" outlineLevel="1" x14ac:dyDescent="0.25">
      <c r="A329" s="163"/>
      <c r="B329" s="164"/>
      <c r="C329" s="191" t="s">
        <v>511</v>
      </c>
      <c r="D329" s="166"/>
      <c r="E329" s="167">
        <v>-0.8</v>
      </c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0"/>
      <c r="Z329" s="160"/>
      <c r="AA329" s="160"/>
      <c r="AB329" s="160"/>
      <c r="AC329" s="160"/>
      <c r="AD329" s="160"/>
      <c r="AE329" s="160"/>
      <c r="AF329" s="160"/>
      <c r="AG329" s="160" t="s">
        <v>136</v>
      </c>
      <c r="AH329" s="160">
        <v>0</v>
      </c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</row>
    <row r="330" spans="1:60" outlineLevel="1" x14ac:dyDescent="0.25">
      <c r="A330" s="163"/>
      <c r="B330" s="164"/>
      <c r="C330" s="191" t="s">
        <v>512</v>
      </c>
      <c r="D330" s="166"/>
      <c r="E330" s="167">
        <v>14.4</v>
      </c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0"/>
      <c r="Z330" s="160"/>
      <c r="AA330" s="160"/>
      <c r="AB330" s="160"/>
      <c r="AC330" s="160"/>
      <c r="AD330" s="160"/>
      <c r="AE330" s="160"/>
      <c r="AF330" s="160"/>
      <c r="AG330" s="160" t="s">
        <v>136</v>
      </c>
      <c r="AH330" s="160">
        <v>0</v>
      </c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</row>
    <row r="331" spans="1:60" outlineLevel="1" x14ac:dyDescent="0.25">
      <c r="A331" s="163"/>
      <c r="B331" s="164"/>
      <c r="C331" s="191" t="s">
        <v>511</v>
      </c>
      <c r="D331" s="166"/>
      <c r="E331" s="167">
        <v>-0.8</v>
      </c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0"/>
      <c r="Z331" s="160"/>
      <c r="AA331" s="160"/>
      <c r="AB331" s="160"/>
      <c r="AC331" s="160"/>
      <c r="AD331" s="160"/>
      <c r="AE331" s="160"/>
      <c r="AF331" s="160"/>
      <c r="AG331" s="160" t="s">
        <v>136</v>
      </c>
      <c r="AH331" s="160">
        <v>0</v>
      </c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</row>
    <row r="332" spans="1:60" outlineLevel="1" x14ac:dyDescent="0.25">
      <c r="A332" s="163"/>
      <c r="B332" s="164"/>
      <c r="C332" s="191" t="s">
        <v>513</v>
      </c>
      <c r="D332" s="166"/>
      <c r="E332" s="167">
        <v>17</v>
      </c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0"/>
      <c r="Z332" s="160"/>
      <c r="AA332" s="160"/>
      <c r="AB332" s="160"/>
      <c r="AC332" s="160"/>
      <c r="AD332" s="160"/>
      <c r="AE332" s="160"/>
      <c r="AF332" s="160"/>
      <c r="AG332" s="160" t="s">
        <v>136</v>
      </c>
      <c r="AH332" s="160">
        <v>0</v>
      </c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</row>
    <row r="333" spans="1:60" outlineLevel="1" x14ac:dyDescent="0.25">
      <c r="A333" s="163"/>
      <c r="B333" s="164"/>
      <c r="C333" s="191" t="s">
        <v>511</v>
      </c>
      <c r="D333" s="166"/>
      <c r="E333" s="167">
        <v>-0.8</v>
      </c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0"/>
      <c r="Z333" s="160"/>
      <c r="AA333" s="160"/>
      <c r="AB333" s="160"/>
      <c r="AC333" s="160"/>
      <c r="AD333" s="160"/>
      <c r="AE333" s="160"/>
      <c r="AF333" s="160"/>
      <c r="AG333" s="160" t="s">
        <v>136</v>
      </c>
      <c r="AH333" s="160">
        <v>0</v>
      </c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</row>
    <row r="334" spans="1:60" outlineLevel="1" x14ac:dyDescent="0.25">
      <c r="A334" s="177">
        <v>135</v>
      </c>
      <c r="B334" s="178" t="s">
        <v>514</v>
      </c>
      <c r="C334" s="190" t="s">
        <v>515</v>
      </c>
      <c r="D334" s="179" t="s">
        <v>148</v>
      </c>
      <c r="E334" s="180">
        <v>5</v>
      </c>
      <c r="F334" s="181"/>
      <c r="G334" s="182">
        <f>ROUND(E334*F334,2)</f>
        <v>0</v>
      </c>
      <c r="H334" s="165">
        <v>0</v>
      </c>
      <c r="I334" s="165">
        <f>ROUND(E334*H334,2)</f>
        <v>0</v>
      </c>
      <c r="J334" s="165">
        <v>95.1</v>
      </c>
      <c r="K334" s="165">
        <f>ROUND(E334*J334,2)</f>
        <v>475.5</v>
      </c>
      <c r="L334" s="165">
        <v>21</v>
      </c>
      <c r="M334" s="165">
        <f>G334*(1+L334/100)</f>
        <v>0</v>
      </c>
      <c r="N334" s="165">
        <v>0</v>
      </c>
      <c r="O334" s="165">
        <f>ROUND(E334*N334,2)</f>
        <v>0</v>
      </c>
      <c r="P334" s="165">
        <v>0.02</v>
      </c>
      <c r="Q334" s="165">
        <f>ROUND(E334*P334,2)</f>
        <v>0.1</v>
      </c>
      <c r="R334" s="165"/>
      <c r="S334" s="165" t="s">
        <v>132</v>
      </c>
      <c r="T334" s="165" t="s">
        <v>132</v>
      </c>
      <c r="U334" s="165">
        <v>0.24</v>
      </c>
      <c r="V334" s="165">
        <f>ROUND(E334*U334,2)</f>
        <v>1.2</v>
      </c>
      <c r="W334" s="165"/>
      <c r="X334" s="165" t="s">
        <v>133</v>
      </c>
      <c r="Y334" s="160"/>
      <c r="Z334" s="160"/>
      <c r="AA334" s="160"/>
      <c r="AB334" s="160"/>
      <c r="AC334" s="160"/>
      <c r="AD334" s="160"/>
      <c r="AE334" s="160"/>
      <c r="AF334" s="160"/>
      <c r="AG334" s="160" t="s">
        <v>134</v>
      </c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</row>
    <row r="335" spans="1:60" outlineLevel="1" x14ac:dyDescent="0.25">
      <c r="A335" s="163"/>
      <c r="B335" s="164"/>
      <c r="C335" s="191" t="s">
        <v>516</v>
      </c>
      <c r="D335" s="166"/>
      <c r="E335" s="167">
        <v>5</v>
      </c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0"/>
      <c r="Z335" s="160"/>
      <c r="AA335" s="160"/>
      <c r="AB335" s="160"/>
      <c r="AC335" s="160"/>
      <c r="AD335" s="160"/>
      <c r="AE335" s="160"/>
      <c r="AF335" s="160"/>
      <c r="AG335" s="160" t="s">
        <v>136</v>
      </c>
      <c r="AH335" s="160">
        <v>0</v>
      </c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</row>
    <row r="336" spans="1:60" ht="20.399999999999999" outlineLevel="1" x14ac:dyDescent="0.25">
      <c r="A336" s="177">
        <v>136</v>
      </c>
      <c r="B336" s="178" t="s">
        <v>517</v>
      </c>
      <c r="C336" s="190" t="s">
        <v>518</v>
      </c>
      <c r="D336" s="179" t="s">
        <v>148</v>
      </c>
      <c r="E336" s="180">
        <v>5</v>
      </c>
      <c r="F336" s="181"/>
      <c r="G336" s="182">
        <f>ROUND(E336*F336,2)</f>
        <v>0</v>
      </c>
      <c r="H336" s="165">
        <v>0</v>
      </c>
      <c r="I336" s="165">
        <f>ROUND(E336*H336,2)</f>
        <v>0</v>
      </c>
      <c r="J336" s="165">
        <v>45</v>
      </c>
      <c r="K336" s="165">
        <f>ROUND(E336*J336,2)</f>
        <v>225</v>
      </c>
      <c r="L336" s="165">
        <v>21</v>
      </c>
      <c r="M336" s="165">
        <f>G336*(1+L336/100)</f>
        <v>0</v>
      </c>
      <c r="N336" s="165">
        <v>0</v>
      </c>
      <c r="O336" s="165">
        <f>ROUND(E336*N336,2)</f>
        <v>0</v>
      </c>
      <c r="P336" s="165">
        <v>0</v>
      </c>
      <c r="Q336" s="165">
        <f>ROUND(E336*P336,2)</f>
        <v>0</v>
      </c>
      <c r="R336" s="165"/>
      <c r="S336" s="165" t="s">
        <v>169</v>
      </c>
      <c r="T336" s="165" t="s">
        <v>170</v>
      </c>
      <c r="U336" s="165">
        <v>0.188</v>
      </c>
      <c r="V336" s="165">
        <f>ROUND(E336*U336,2)</f>
        <v>0.94</v>
      </c>
      <c r="W336" s="165"/>
      <c r="X336" s="165" t="s">
        <v>133</v>
      </c>
      <c r="Y336" s="160"/>
      <c r="Z336" s="160"/>
      <c r="AA336" s="160"/>
      <c r="AB336" s="160"/>
      <c r="AC336" s="160"/>
      <c r="AD336" s="160"/>
      <c r="AE336" s="160"/>
      <c r="AF336" s="160"/>
      <c r="AG336" s="160" t="s">
        <v>134</v>
      </c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</row>
    <row r="337" spans="1:60" outlineLevel="1" x14ac:dyDescent="0.25">
      <c r="A337" s="163"/>
      <c r="B337" s="164"/>
      <c r="C337" s="191" t="s">
        <v>516</v>
      </c>
      <c r="D337" s="166"/>
      <c r="E337" s="167">
        <v>5</v>
      </c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0"/>
      <c r="Z337" s="160"/>
      <c r="AA337" s="160"/>
      <c r="AB337" s="160"/>
      <c r="AC337" s="160"/>
      <c r="AD337" s="160"/>
      <c r="AE337" s="160"/>
      <c r="AF337" s="160"/>
      <c r="AG337" s="160" t="s">
        <v>136</v>
      </c>
      <c r="AH337" s="160">
        <v>0</v>
      </c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</row>
    <row r="338" spans="1:60" outlineLevel="1" x14ac:dyDescent="0.25">
      <c r="A338" s="177">
        <v>137</v>
      </c>
      <c r="B338" s="178" t="s">
        <v>519</v>
      </c>
      <c r="C338" s="190" t="s">
        <v>520</v>
      </c>
      <c r="D338" s="179" t="s">
        <v>148</v>
      </c>
      <c r="E338" s="180">
        <v>5</v>
      </c>
      <c r="F338" s="181"/>
      <c r="G338" s="182">
        <f>ROUND(E338*F338,2)</f>
        <v>0</v>
      </c>
      <c r="H338" s="165">
        <v>17.399999999999999</v>
      </c>
      <c r="I338" s="165">
        <f>ROUND(E338*H338,2)</f>
        <v>87</v>
      </c>
      <c r="J338" s="165">
        <v>164.6</v>
      </c>
      <c r="K338" s="165">
        <f>ROUND(E338*J338,2)</f>
        <v>823</v>
      </c>
      <c r="L338" s="165">
        <v>21</v>
      </c>
      <c r="M338" s="165">
        <f>G338*(1+L338/100)</f>
        <v>0</v>
      </c>
      <c r="N338" s="165">
        <v>2.5999999999999998E-4</v>
      </c>
      <c r="O338" s="165">
        <f>ROUND(E338*N338,2)</f>
        <v>0</v>
      </c>
      <c r="P338" s="165">
        <v>0</v>
      </c>
      <c r="Q338" s="165">
        <f>ROUND(E338*P338,2)</f>
        <v>0</v>
      </c>
      <c r="R338" s="165"/>
      <c r="S338" s="165" t="s">
        <v>169</v>
      </c>
      <c r="T338" s="165" t="s">
        <v>170</v>
      </c>
      <c r="U338" s="165">
        <v>0.88</v>
      </c>
      <c r="V338" s="165">
        <f>ROUND(E338*U338,2)</f>
        <v>4.4000000000000004</v>
      </c>
      <c r="W338" s="165"/>
      <c r="X338" s="165" t="s">
        <v>133</v>
      </c>
      <c r="Y338" s="160"/>
      <c r="Z338" s="160"/>
      <c r="AA338" s="160"/>
      <c r="AB338" s="160"/>
      <c r="AC338" s="160"/>
      <c r="AD338" s="160"/>
      <c r="AE338" s="160"/>
      <c r="AF338" s="160"/>
      <c r="AG338" s="160" t="s">
        <v>134</v>
      </c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</row>
    <row r="339" spans="1:60" outlineLevel="1" x14ac:dyDescent="0.25">
      <c r="A339" s="163"/>
      <c r="B339" s="164"/>
      <c r="C339" s="191" t="s">
        <v>516</v>
      </c>
      <c r="D339" s="166"/>
      <c r="E339" s="167">
        <v>5</v>
      </c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0"/>
      <c r="Z339" s="160"/>
      <c r="AA339" s="160"/>
      <c r="AB339" s="160"/>
      <c r="AC339" s="160"/>
      <c r="AD339" s="160"/>
      <c r="AE339" s="160"/>
      <c r="AF339" s="160"/>
      <c r="AG339" s="160" t="s">
        <v>136</v>
      </c>
      <c r="AH339" s="160">
        <v>0</v>
      </c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</row>
    <row r="340" spans="1:60" ht="20.399999999999999" outlineLevel="1" x14ac:dyDescent="0.25">
      <c r="A340" s="177">
        <v>138</v>
      </c>
      <c r="B340" s="178" t="s">
        <v>521</v>
      </c>
      <c r="C340" s="190" t="s">
        <v>522</v>
      </c>
      <c r="D340" s="179" t="s">
        <v>148</v>
      </c>
      <c r="E340" s="180">
        <v>56.38</v>
      </c>
      <c r="F340" s="181"/>
      <c r="G340" s="182">
        <f>ROUND(E340*F340,2)</f>
        <v>0</v>
      </c>
      <c r="H340" s="165">
        <v>323.54000000000002</v>
      </c>
      <c r="I340" s="165">
        <f>ROUND(E340*H340,2)</f>
        <v>18241.189999999999</v>
      </c>
      <c r="J340" s="165">
        <v>432.46</v>
      </c>
      <c r="K340" s="165">
        <f>ROUND(E340*J340,2)</f>
        <v>24382.09</v>
      </c>
      <c r="L340" s="165">
        <v>21</v>
      </c>
      <c r="M340" s="165">
        <f>G340*(1+L340/100)</f>
        <v>0</v>
      </c>
      <c r="N340" s="165">
        <v>3.5E-4</v>
      </c>
      <c r="O340" s="165">
        <f>ROUND(E340*N340,2)</f>
        <v>0.02</v>
      </c>
      <c r="P340" s="165">
        <v>0</v>
      </c>
      <c r="Q340" s="165">
        <f>ROUND(E340*P340,2)</f>
        <v>0</v>
      </c>
      <c r="R340" s="165"/>
      <c r="S340" s="165" t="s">
        <v>169</v>
      </c>
      <c r="T340" s="165" t="s">
        <v>170</v>
      </c>
      <c r="U340" s="165">
        <v>0.56999999999999995</v>
      </c>
      <c r="V340" s="165">
        <f>ROUND(E340*U340,2)</f>
        <v>32.14</v>
      </c>
      <c r="W340" s="165"/>
      <c r="X340" s="165" t="s">
        <v>133</v>
      </c>
      <c r="Y340" s="160"/>
      <c r="Z340" s="160"/>
      <c r="AA340" s="160"/>
      <c r="AB340" s="160"/>
      <c r="AC340" s="160"/>
      <c r="AD340" s="160"/>
      <c r="AE340" s="160"/>
      <c r="AF340" s="160"/>
      <c r="AG340" s="160" t="s">
        <v>134</v>
      </c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</row>
    <row r="341" spans="1:60" outlineLevel="1" x14ac:dyDescent="0.25">
      <c r="A341" s="163"/>
      <c r="B341" s="164"/>
      <c r="C341" s="191" t="s">
        <v>201</v>
      </c>
      <c r="D341" s="166"/>
      <c r="E341" s="167">
        <v>11.4</v>
      </c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0"/>
      <c r="Z341" s="160"/>
      <c r="AA341" s="160"/>
      <c r="AB341" s="160"/>
      <c r="AC341" s="160"/>
      <c r="AD341" s="160"/>
      <c r="AE341" s="160"/>
      <c r="AF341" s="160"/>
      <c r="AG341" s="160" t="s">
        <v>136</v>
      </c>
      <c r="AH341" s="160">
        <v>0</v>
      </c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</row>
    <row r="342" spans="1:60" outlineLevel="1" x14ac:dyDescent="0.25">
      <c r="A342" s="163"/>
      <c r="B342" s="164"/>
      <c r="C342" s="191" t="s">
        <v>202</v>
      </c>
      <c r="D342" s="166"/>
      <c r="E342" s="167">
        <v>14</v>
      </c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0"/>
      <c r="Z342" s="160"/>
      <c r="AA342" s="160"/>
      <c r="AB342" s="160"/>
      <c r="AC342" s="160"/>
      <c r="AD342" s="160"/>
      <c r="AE342" s="160"/>
      <c r="AF342" s="160"/>
      <c r="AG342" s="160" t="s">
        <v>136</v>
      </c>
      <c r="AH342" s="160">
        <v>0</v>
      </c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</row>
    <row r="343" spans="1:60" outlineLevel="1" x14ac:dyDescent="0.25">
      <c r="A343" s="163"/>
      <c r="B343" s="164"/>
      <c r="C343" s="191" t="s">
        <v>203</v>
      </c>
      <c r="D343" s="166"/>
      <c r="E343" s="167">
        <v>12.92</v>
      </c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0"/>
      <c r="Z343" s="160"/>
      <c r="AA343" s="160"/>
      <c r="AB343" s="160"/>
      <c r="AC343" s="160"/>
      <c r="AD343" s="160"/>
      <c r="AE343" s="160"/>
      <c r="AF343" s="160"/>
      <c r="AG343" s="160" t="s">
        <v>136</v>
      </c>
      <c r="AH343" s="160">
        <v>0</v>
      </c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</row>
    <row r="344" spans="1:60" outlineLevel="1" x14ac:dyDescent="0.25">
      <c r="A344" s="163"/>
      <c r="B344" s="164"/>
      <c r="C344" s="191" t="s">
        <v>204</v>
      </c>
      <c r="D344" s="166"/>
      <c r="E344" s="167">
        <v>18.059999999999999</v>
      </c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0"/>
      <c r="Z344" s="160"/>
      <c r="AA344" s="160"/>
      <c r="AB344" s="160"/>
      <c r="AC344" s="160"/>
      <c r="AD344" s="160"/>
      <c r="AE344" s="160"/>
      <c r="AF344" s="160"/>
      <c r="AG344" s="160" t="s">
        <v>136</v>
      </c>
      <c r="AH344" s="160">
        <v>0</v>
      </c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</row>
    <row r="345" spans="1:60" outlineLevel="1" x14ac:dyDescent="0.25">
      <c r="A345" s="183">
        <v>139</v>
      </c>
      <c r="B345" s="184" t="s">
        <v>523</v>
      </c>
      <c r="C345" s="192" t="s">
        <v>524</v>
      </c>
      <c r="D345" s="185" t="s">
        <v>0</v>
      </c>
      <c r="E345" s="186">
        <v>501.43599999999998</v>
      </c>
      <c r="F345" s="187"/>
      <c r="G345" s="188">
        <f>ROUND(E345*F345,2)</f>
        <v>0</v>
      </c>
      <c r="H345" s="165">
        <v>0</v>
      </c>
      <c r="I345" s="165">
        <f>ROUND(E345*H345,2)</f>
        <v>0</v>
      </c>
      <c r="J345" s="165">
        <v>1.6</v>
      </c>
      <c r="K345" s="165">
        <f>ROUND(E345*J345,2)</f>
        <v>802.3</v>
      </c>
      <c r="L345" s="165">
        <v>21</v>
      </c>
      <c r="M345" s="165">
        <f>G345*(1+L345/100)</f>
        <v>0</v>
      </c>
      <c r="N345" s="165">
        <v>0</v>
      </c>
      <c r="O345" s="165">
        <f>ROUND(E345*N345,2)</f>
        <v>0</v>
      </c>
      <c r="P345" s="165">
        <v>0</v>
      </c>
      <c r="Q345" s="165">
        <f>ROUND(E345*P345,2)</f>
        <v>0</v>
      </c>
      <c r="R345" s="165"/>
      <c r="S345" s="165" t="s">
        <v>132</v>
      </c>
      <c r="T345" s="165" t="s">
        <v>132</v>
      </c>
      <c r="U345" s="165">
        <v>0</v>
      </c>
      <c r="V345" s="165">
        <f>ROUND(E345*U345,2)</f>
        <v>0</v>
      </c>
      <c r="W345" s="165"/>
      <c r="X345" s="165" t="s">
        <v>292</v>
      </c>
      <c r="Y345" s="160"/>
      <c r="Z345" s="160"/>
      <c r="AA345" s="160"/>
      <c r="AB345" s="160"/>
      <c r="AC345" s="160"/>
      <c r="AD345" s="160"/>
      <c r="AE345" s="160"/>
      <c r="AF345" s="160"/>
      <c r="AG345" s="160" t="s">
        <v>293</v>
      </c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</row>
    <row r="346" spans="1:60" x14ac:dyDescent="0.25">
      <c r="A346" s="171" t="s">
        <v>127</v>
      </c>
      <c r="B346" s="172" t="s">
        <v>85</v>
      </c>
      <c r="C346" s="189" t="s">
        <v>86</v>
      </c>
      <c r="D346" s="173"/>
      <c r="E346" s="174"/>
      <c r="F346" s="175"/>
      <c r="G346" s="176">
        <f>SUMIF(AG347:AG380,"&lt;&gt;NOR",G347:G380)</f>
        <v>0</v>
      </c>
      <c r="H346" s="170"/>
      <c r="I346" s="170">
        <f>SUM(I347:I380)</f>
        <v>6060.2699999999995</v>
      </c>
      <c r="J346" s="170"/>
      <c r="K346" s="170">
        <f>SUM(K347:K380)</f>
        <v>13479.56</v>
      </c>
      <c r="L346" s="170"/>
      <c r="M346" s="170">
        <f>SUM(M347:M380)</f>
        <v>0</v>
      </c>
      <c r="N346" s="170"/>
      <c r="O346" s="170">
        <f>SUM(O347:O380)</f>
        <v>0.08</v>
      </c>
      <c r="P346" s="170"/>
      <c r="Q346" s="170">
        <f>SUM(Q347:Q380)</f>
        <v>0.03</v>
      </c>
      <c r="R346" s="170"/>
      <c r="S346" s="170"/>
      <c r="T346" s="170"/>
      <c r="U346" s="170"/>
      <c r="V346" s="170">
        <f>SUM(V347:V380)</f>
        <v>17.709999999999997</v>
      </c>
      <c r="W346" s="170"/>
      <c r="X346" s="170"/>
      <c r="AG346" t="s">
        <v>128</v>
      </c>
    </row>
    <row r="347" spans="1:60" outlineLevel="1" x14ac:dyDescent="0.25">
      <c r="A347" s="177">
        <v>140</v>
      </c>
      <c r="B347" s="178" t="s">
        <v>525</v>
      </c>
      <c r="C347" s="190" t="s">
        <v>526</v>
      </c>
      <c r="D347" s="179" t="s">
        <v>148</v>
      </c>
      <c r="E347" s="180">
        <v>21.12</v>
      </c>
      <c r="F347" s="181"/>
      <c r="G347" s="182">
        <f>ROUND(E347*F347,2)</f>
        <v>0</v>
      </c>
      <c r="H347" s="165">
        <v>0</v>
      </c>
      <c r="I347" s="165">
        <f>ROUND(E347*H347,2)</f>
        <v>0</v>
      </c>
      <c r="J347" s="165">
        <v>6.8</v>
      </c>
      <c r="K347" s="165">
        <f>ROUND(E347*J347,2)</f>
        <v>143.62</v>
      </c>
      <c r="L347" s="165">
        <v>21</v>
      </c>
      <c r="M347" s="165">
        <f>G347*(1+L347/100)</f>
        <v>0</v>
      </c>
      <c r="N347" s="165">
        <v>0</v>
      </c>
      <c r="O347" s="165">
        <f>ROUND(E347*N347,2)</f>
        <v>0</v>
      </c>
      <c r="P347" s="165">
        <v>0</v>
      </c>
      <c r="Q347" s="165">
        <f>ROUND(E347*P347,2)</f>
        <v>0</v>
      </c>
      <c r="R347" s="165"/>
      <c r="S347" s="165" t="s">
        <v>132</v>
      </c>
      <c r="T347" s="165" t="s">
        <v>170</v>
      </c>
      <c r="U347" s="165">
        <v>1.6E-2</v>
      </c>
      <c r="V347" s="165">
        <f>ROUND(E347*U347,2)</f>
        <v>0.34</v>
      </c>
      <c r="W347" s="165"/>
      <c r="X347" s="165" t="s">
        <v>133</v>
      </c>
      <c r="Y347" s="160"/>
      <c r="Z347" s="160"/>
      <c r="AA347" s="160"/>
      <c r="AB347" s="160"/>
      <c r="AC347" s="160"/>
      <c r="AD347" s="160"/>
      <c r="AE347" s="160"/>
      <c r="AF347" s="160"/>
      <c r="AG347" s="160" t="s">
        <v>134</v>
      </c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</row>
    <row r="348" spans="1:60" outlineLevel="1" x14ac:dyDescent="0.25">
      <c r="A348" s="163"/>
      <c r="B348" s="164"/>
      <c r="C348" s="191" t="s">
        <v>165</v>
      </c>
      <c r="D348" s="166"/>
      <c r="E348" s="167">
        <v>11.39</v>
      </c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0"/>
      <c r="Z348" s="160"/>
      <c r="AA348" s="160"/>
      <c r="AB348" s="160"/>
      <c r="AC348" s="160"/>
      <c r="AD348" s="160"/>
      <c r="AE348" s="160"/>
      <c r="AF348" s="160"/>
      <c r="AG348" s="160" t="s">
        <v>136</v>
      </c>
      <c r="AH348" s="160">
        <v>0</v>
      </c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</row>
    <row r="349" spans="1:60" outlineLevel="1" x14ac:dyDescent="0.25">
      <c r="A349" s="163"/>
      <c r="B349" s="164"/>
      <c r="C349" s="191" t="s">
        <v>205</v>
      </c>
      <c r="D349" s="166"/>
      <c r="E349" s="167">
        <v>2.4700000000000002</v>
      </c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0"/>
      <c r="Z349" s="160"/>
      <c r="AA349" s="160"/>
      <c r="AB349" s="160"/>
      <c r="AC349" s="160"/>
      <c r="AD349" s="160"/>
      <c r="AE349" s="160"/>
      <c r="AF349" s="160"/>
      <c r="AG349" s="160" t="s">
        <v>136</v>
      </c>
      <c r="AH349" s="160">
        <v>0</v>
      </c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</row>
    <row r="350" spans="1:60" outlineLevel="1" x14ac:dyDescent="0.25">
      <c r="A350" s="163"/>
      <c r="B350" s="164"/>
      <c r="C350" s="191" t="s">
        <v>206</v>
      </c>
      <c r="D350" s="166"/>
      <c r="E350" s="167">
        <v>7.26</v>
      </c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0"/>
      <c r="Z350" s="160"/>
      <c r="AA350" s="160"/>
      <c r="AB350" s="160"/>
      <c r="AC350" s="160"/>
      <c r="AD350" s="160"/>
      <c r="AE350" s="160"/>
      <c r="AF350" s="160"/>
      <c r="AG350" s="160" t="s">
        <v>136</v>
      </c>
      <c r="AH350" s="160">
        <v>0</v>
      </c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</row>
    <row r="351" spans="1:60" outlineLevel="1" x14ac:dyDescent="0.25">
      <c r="A351" s="177">
        <v>141</v>
      </c>
      <c r="B351" s="178" t="s">
        <v>527</v>
      </c>
      <c r="C351" s="190" t="s">
        <v>528</v>
      </c>
      <c r="D351" s="179" t="s">
        <v>148</v>
      </c>
      <c r="E351" s="180">
        <v>9.73</v>
      </c>
      <c r="F351" s="181"/>
      <c r="G351" s="182">
        <f>ROUND(E351*F351,2)</f>
        <v>0</v>
      </c>
      <c r="H351" s="165">
        <v>0</v>
      </c>
      <c r="I351" s="165">
        <f>ROUND(E351*H351,2)</f>
        <v>0</v>
      </c>
      <c r="J351" s="165">
        <v>23.2</v>
      </c>
      <c r="K351" s="165">
        <f>ROUND(E351*J351,2)</f>
        <v>225.74</v>
      </c>
      <c r="L351" s="165">
        <v>21</v>
      </c>
      <c r="M351" s="165">
        <f>G351*(1+L351/100)</f>
        <v>0</v>
      </c>
      <c r="N351" s="165">
        <v>0</v>
      </c>
      <c r="O351" s="165">
        <f>ROUND(E351*N351,2)</f>
        <v>0</v>
      </c>
      <c r="P351" s="165">
        <v>0</v>
      </c>
      <c r="Q351" s="165">
        <f>ROUND(E351*P351,2)</f>
        <v>0</v>
      </c>
      <c r="R351" s="165"/>
      <c r="S351" s="165" t="s">
        <v>132</v>
      </c>
      <c r="T351" s="165" t="s">
        <v>132</v>
      </c>
      <c r="U351" s="165">
        <v>4.5999999999999999E-2</v>
      </c>
      <c r="V351" s="165">
        <f>ROUND(E351*U351,2)</f>
        <v>0.45</v>
      </c>
      <c r="W351" s="165"/>
      <c r="X351" s="165" t="s">
        <v>133</v>
      </c>
      <c r="Y351" s="160"/>
      <c r="Z351" s="160"/>
      <c r="AA351" s="160"/>
      <c r="AB351" s="160"/>
      <c r="AC351" s="160"/>
      <c r="AD351" s="160"/>
      <c r="AE351" s="160"/>
      <c r="AF351" s="160"/>
      <c r="AG351" s="160" t="s">
        <v>134</v>
      </c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</row>
    <row r="352" spans="1:60" outlineLevel="1" x14ac:dyDescent="0.25">
      <c r="A352" s="163"/>
      <c r="B352" s="164"/>
      <c r="C352" s="191" t="s">
        <v>205</v>
      </c>
      <c r="D352" s="166"/>
      <c r="E352" s="167">
        <v>2.4700000000000002</v>
      </c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0"/>
      <c r="Z352" s="160"/>
      <c r="AA352" s="160"/>
      <c r="AB352" s="160"/>
      <c r="AC352" s="160"/>
      <c r="AD352" s="160"/>
      <c r="AE352" s="160"/>
      <c r="AF352" s="160"/>
      <c r="AG352" s="160" t="s">
        <v>136</v>
      </c>
      <c r="AH352" s="160">
        <v>0</v>
      </c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</row>
    <row r="353" spans="1:60" outlineLevel="1" x14ac:dyDescent="0.25">
      <c r="A353" s="163"/>
      <c r="B353" s="164"/>
      <c r="C353" s="191" t="s">
        <v>206</v>
      </c>
      <c r="D353" s="166"/>
      <c r="E353" s="167">
        <v>7.26</v>
      </c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0"/>
      <c r="Z353" s="160"/>
      <c r="AA353" s="160"/>
      <c r="AB353" s="160"/>
      <c r="AC353" s="160"/>
      <c r="AD353" s="160"/>
      <c r="AE353" s="160"/>
      <c r="AF353" s="160"/>
      <c r="AG353" s="160" t="s">
        <v>136</v>
      </c>
      <c r="AH353" s="160">
        <v>0</v>
      </c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</row>
    <row r="354" spans="1:60" ht="20.399999999999999" outlineLevel="1" x14ac:dyDescent="0.25">
      <c r="A354" s="177">
        <v>142</v>
      </c>
      <c r="B354" s="178" t="s">
        <v>529</v>
      </c>
      <c r="C354" s="190" t="s">
        <v>530</v>
      </c>
      <c r="D354" s="179" t="s">
        <v>153</v>
      </c>
      <c r="E354" s="180">
        <v>32.799999999999997</v>
      </c>
      <c r="F354" s="181"/>
      <c r="G354" s="182">
        <f>ROUND(E354*F354,2)</f>
        <v>0</v>
      </c>
      <c r="H354" s="165">
        <v>29.85</v>
      </c>
      <c r="I354" s="165">
        <f>ROUND(E354*H354,2)</f>
        <v>979.08</v>
      </c>
      <c r="J354" s="165">
        <v>68.150000000000006</v>
      </c>
      <c r="K354" s="165">
        <f>ROUND(E354*J354,2)</f>
        <v>2235.3200000000002</v>
      </c>
      <c r="L354" s="165">
        <v>21</v>
      </c>
      <c r="M354" s="165">
        <f>G354*(1+L354/100)</f>
        <v>0</v>
      </c>
      <c r="N354" s="165">
        <v>8.0000000000000007E-5</v>
      </c>
      <c r="O354" s="165">
        <f>ROUND(E354*N354,2)</f>
        <v>0</v>
      </c>
      <c r="P354" s="165">
        <v>0</v>
      </c>
      <c r="Q354" s="165">
        <f>ROUND(E354*P354,2)</f>
        <v>0</v>
      </c>
      <c r="R354" s="165"/>
      <c r="S354" s="165" t="s">
        <v>132</v>
      </c>
      <c r="T354" s="165" t="s">
        <v>170</v>
      </c>
      <c r="U354" s="165">
        <v>0.13719999999999999</v>
      </c>
      <c r="V354" s="165">
        <f>ROUND(E354*U354,2)</f>
        <v>4.5</v>
      </c>
      <c r="W354" s="165"/>
      <c r="X354" s="165" t="s">
        <v>133</v>
      </c>
      <c r="Y354" s="160"/>
      <c r="Z354" s="160"/>
      <c r="AA354" s="160"/>
      <c r="AB354" s="160"/>
      <c r="AC354" s="160"/>
      <c r="AD354" s="160"/>
      <c r="AE354" s="160"/>
      <c r="AF354" s="160"/>
      <c r="AG354" s="160" t="s">
        <v>134</v>
      </c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</row>
    <row r="355" spans="1:60" outlineLevel="1" x14ac:dyDescent="0.25">
      <c r="A355" s="163"/>
      <c r="B355" s="164"/>
      <c r="C355" s="191" t="s">
        <v>256</v>
      </c>
      <c r="D355" s="166"/>
      <c r="E355" s="167">
        <v>17</v>
      </c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0"/>
      <c r="Z355" s="160"/>
      <c r="AA355" s="160"/>
      <c r="AB355" s="160"/>
      <c r="AC355" s="160"/>
      <c r="AD355" s="160"/>
      <c r="AE355" s="160"/>
      <c r="AF355" s="160"/>
      <c r="AG355" s="160" t="s">
        <v>136</v>
      </c>
      <c r="AH355" s="160">
        <v>0</v>
      </c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</row>
    <row r="356" spans="1:60" outlineLevel="1" x14ac:dyDescent="0.25">
      <c r="A356" s="163"/>
      <c r="B356" s="164"/>
      <c r="C356" s="191" t="s">
        <v>531</v>
      </c>
      <c r="D356" s="166"/>
      <c r="E356" s="167">
        <v>10</v>
      </c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0"/>
      <c r="Z356" s="160"/>
      <c r="AA356" s="160"/>
      <c r="AB356" s="160"/>
      <c r="AC356" s="160"/>
      <c r="AD356" s="160"/>
      <c r="AE356" s="160"/>
      <c r="AF356" s="160"/>
      <c r="AG356" s="160" t="s">
        <v>136</v>
      </c>
      <c r="AH356" s="160">
        <v>0</v>
      </c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</row>
    <row r="357" spans="1:60" outlineLevel="1" x14ac:dyDescent="0.25">
      <c r="A357" s="163"/>
      <c r="B357" s="164"/>
      <c r="C357" s="191" t="s">
        <v>532</v>
      </c>
      <c r="D357" s="166"/>
      <c r="E357" s="167">
        <v>5.8</v>
      </c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0"/>
      <c r="Z357" s="160"/>
      <c r="AA357" s="160"/>
      <c r="AB357" s="160"/>
      <c r="AC357" s="160"/>
      <c r="AD357" s="160"/>
      <c r="AE357" s="160"/>
      <c r="AF357" s="160"/>
      <c r="AG357" s="160" t="s">
        <v>136</v>
      </c>
      <c r="AH357" s="160">
        <v>0</v>
      </c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</row>
    <row r="358" spans="1:60" ht="20.399999999999999" outlineLevel="1" x14ac:dyDescent="0.25">
      <c r="A358" s="177">
        <v>143</v>
      </c>
      <c r="B358" s="178" t="s">
        <v>533</v>
      </c>
      <c r="C358" s="190" t="s">
        <v>534</v>
      </c>
      <c r="D358" s="179" t="s">
        <v>148</v>
      </c>
      <c r="E358" s="180">
        <v>25.38</v>
      </c>
      <c r="F358" s="181"/>
      <c r="G358" s="182">
        <f>ROUND(E358*F358,2)</f>
        <v>0</v>
      </c>
      <c r="H358" s="165">
        <v>0</v>
      </c>
      <c r="I358" s="165">
        <f>ROUND(E358*H358,2)</f>
        <v>0</v>
      </c>
      <c r="J358" s="165">
        <v>101</v>
      </c>
      <c r="K358" s="165">
        <f>ROUND(E358*J358,2)</f>
        <v>2563.38</v>
      </c>
      <c r="L358" s="165">
        <v>21</v>
      </c>
      <c r="M358" s="165">
        <f>G358*(1+L358/100)</f>
        <v>0</v>
      </c>
      <c r="N358" s="165">
        <v>0</v>
      </c>
      <c r="O358" s="165">
        <f>ROUND(E358*N358,2)</f>
        <v>0</v>
      </c>
      <c r="P358" s="165">
        <v>1E-3</v>
      </c>
      <c r="Q358" s="165">
        <f>ROUND(E358*P358,2)</f>
        <v>0.03</v>
      </c>
      <c r="R358" s="165"/>
      <c r="S358" s="165" t="s">
        <v>132</v>
      </c>
      <c r="T358" s="165" t="s">
        <v>132</v>
      </c>
      <c r="U358" s="165">
        <v>0.255</v>
      </c>
      <c r="V358" s="165">
        <f>ROUND(E358*U358,2)</f>
        <v>6.47</v>
      </c>
      <c r="W358" s="165"/>
      <c r="X358" s="165" t="s">
        <v>133</v>
      </c>
      <c r="Y358" s="160"/>
      <c r="Z358" s="160"/>
      <c r="AA358" s="160"/>
      <c r="AB358" s="160"/>
      <c r="AC358" s="160"/>
      <c r="AD358" s="160"/>
      <c r="AE358" s="160"/>
      <c r="AF358" s="160"/>
      <c r="AG358" s="160" t="s">
        <v>134</v>
      </c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</row>
    <row r="359" spans="1:60" outlineLevel="1" x14ac:dyDescent="0.25">
      <c r="A359" s="163"/>
      <c r="B359" s="164"/>
      <c r="C359" s="191" t="s">
        <v>165</v>
      </c>
      <c r="D359" s="166"/>
      <c r="E359" s="167">
        <v>11.39</v>
      </c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0"/>
      <c r="Z359" s="160"/>
      <c r="AA359" s="160"/>
      <c r="AB359" s="160"/>
      <c r="AC359" s="160"/>
      <c r="AD359" s="160"/>
      <c r="AE359" s="160"/>
      <c r="AF359" s="160"/>
      <c r="AG359" s="160" t="s">
        <v>136</v>
      </c>
      <c r="AH359" s="160">
        <v>0</v>
      </c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</row>
    <row r="360" spans="1:60" outlineLevel="1" x14ac:dyDescent="0.25">
      <c r="A360" s="163"/>
      <c r="B360" s="164"/>
      <c r="C360" s="191" t="s">
        <v>205</v>
      </c>
      <c r="D360" s="166"/>
      <c r="E360" s="167">
        <v>2.4700000000000002</v>
      </c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0"/>
      <c r="Z360" s="160"/>
      <c r="AA360" s="160"/>
      <c r="AB360" s="160"/>
      <c r="AC360" s="160"/>
      <c r="AD360" s="160"/>
      <c r="AE360" s="160"/>
      <c r="AF360" s="160"/>
      <c r="AG360" s="160" t="s">
        <v>136</v>
      </c>
      <c r="AH360" s="160">
        <v>0</v>
      </c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</row>
    <row r="361" spans="1:60" outlineLevel="1" x14ac:dyDescent="0.25">
      <c r="A361" s="163"/>
      <c r="B361" s="164"/>
      <c r="C361" s="191" t="s">
        <v>535</v>
      </c>
      <c r="D361" s="166"/>
      <c r="E361" s="167">
        <v>8.3800000000000008</v>
      </c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0"/>
      <c r="Z361" s="160"/>
      <c r="AA361" s="160"/>
      <c r="AB361" s="160"/>
      <c r="AC361" s="160"/>
      <c r="AD361" s="160"/>
      <c r="AE361" s="160"/>
      <c r="AF361" s="160"/>
      <c r="AG361" s="160" t="s">
        <v>136</v>
      </c>
      <c r="AH361" s="160">
        <v>0</v>
      </c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</row>
    <row r="362" spans="1:60" outlineLevel="1" x14ac:dyDescent="0.25">
      <c r="A362" s="163"/>
      <c r="B362" s="164"/>
      <c r="C362" s="191" t="s">
        <v>207</v>
      </c>
      <c r="D362" s="166"/>
      <c r="E362" s="167">
        <v>0.9</v>
      </c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0"/>
      <c r="Z362" s="160"/>
      <c r="AA362" s="160"/>
      <c r="AB362" s="160"/>
      <c r="AC362" s="160"/>
      <c r="AD362" s="160"/>
      <c r="AE362" s="160"/>
      <c r="AF362" s="160"/>
      <c r="AG362" s="160" t="s">
        <v>136</v>
      </c>
      <c r="AH362" s="160">
        <v>0</v>
      </c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</row>
    <row r="363" spans="1:60" outlineLevel="1" x14ac:dyDescent="0.25">
      <c r="A363" s="163"/>
      <c r="B363" s="164"/>
      <c r="C363" s="191" t="s">
        <v>536</v>
      </c>
      <c r="D363" s="166"/>
      <c r="E363" s="167">
        <v>2.2400000000000002</v>
      </c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0"/>
      <c r="Z363" s="160"/>
      <c r="AA363" s="160"/>
      <c r="AB363" s="160"/>
      <c r="AC363" s="160"/>
      <c r="AD363" s="160"/>
      <c r="AE363" s="160"/>
      <c r="AF363" s="160"/>
      <c r="AG363" s="160" t="s">
        <v>136</v>
      </c>
      <c r="AH363" s="160">
        <v>0</v>
      </c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</row>
    <row r="364" spans="1:60" ht="30.6" outlineLevel="1" x14ac:dyDescent="0.25">
      <c r="A364" s="177">
        <v>144</v>
      </c>
      <c r="B364" s="178" t="s">
        <v>537</v>
      </c>
      <c r="C364" s="190" t="s">
        <v>538</v>
      </c>
      <c r="D364" s="179" t="s">
        <v>148</v>
      </c>
      <c r="E364" s="180">
        <v>11.39</v>
      </c>
      <c r="F364" s="181"/>
      <c r="G364" s="182">
        <f>ROUND(E364*F364,2)</f>
        <v>0</v>
      </c>
      <c r="H364" s="165">
        <v>356.05</v>
      </c>
      <c r="I364" s="165">
        <f>ROUND(E364*H364,2)</f>
        <v>4055.41</v>
      </c>
      <c r="J364" s="165">
        <v>184.95</v>
      </c>
      <c r="K364" s="165">
        <f>ROUND(E364*J364,2)</f>
        <v>2106.58</v>
      </c>
      <c r="L364" s="165">
        <v>21</v>
      </c>
      <c r="M364" s="165">
        <f>G364*(1+L364/100)</f>
        <v>0</v>
      </c>
      <c r="N364" s="165">
        <v>3.63E-3</v>
      </c>
      <c r="O364" s="165">
        <f>ROUND(E364*N364,2)</f>
        <v>0.04</v>
      </c>
      <c r="P364" s="165">
        <v>0</v>
      </c>
      <c r="Q364" s="165">
        <f>ROUND(E364*P364,2)</f>
        <v>0</v>
      </c>
      <c r="R364" s="165"/>
      <c r="S364" s="165" t="s">
        <v>132</v>
      </c>
      <c r="T364" s="165" t="s">
        <v>149</v>
      </c>
      <c r="U364" s="165">
        <v>0.38</v>
      </c>
      <c r="V364" s="165">
        <f>ROUND(E364*U364,2)</f>
        <v>4.33</v>
      </c>
      <c r="W364" s="165"/>
      <c r="X364" s="165" t="s">
        <v>133</v>
      </c>
      <c r="Y364" s="160"/>
      <c r="Z364" s="160"/>
      <c r="AA364" s="160"/>
      <c r="AB364" s="160"/>
      <c r="AC364" s="160"/>
      <c r="AD364" s="160"/>
      <c r="AE364" s="160"/>
      <c r="AF364" s="160"/>
      <c r="AG364" s="160" t="s">
        <v>134</v>
      </c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</row>
    <row r="365" spans="1:60" outlineLevel="1" x14ac:dyDescent="0.25">
      <c r="A365" s="163"/>
      <c r="B365" s="164"/>
      <c r="C365" s="191" t="s">
        <v>165</v>
      </c>
      <c r="D365" s="166"/>
      <c r="E365" s="167">
        <v>11.39</v>
      </c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0"/>
      <c r="Z365" s="160"/>
      <c r="AA365" s="160"/>
      <c r="AB365" s="160"/>
      <c r="AC365" s="160"/>
      <c r="AD365" s="160"/>
      <c r="AE365" s="160"/>
      <c r="AF365" s="160"/>
      <c r="AG365" s="160" t="s">
        <v>136</v>
      </c>
      <c r="AH365" s="160">
        <v>0</v>
      </c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</row>
    <row r="366" spans="1:60" outlineLevel="1" x14ac:dyDescent="0.25">
      <c r="A366" s="177">
        <v>145</v>
      </c>
      <c r="B366" s="178" t="s">
        <v>539</v>
      </c>
      <c r="C366" s="190" t="s">
        <v>540</v>
      </c>
      <c r="D366" s="179" t="s">
        <v>153</v>
      </c>
      <c r="E366" s="180">
        <v>5.2</v>
      </c>
      <c r="F366" s="181"/>
      <c r="G366" s="182">
        <f>ROUND(E366*F366,2)</f>
        <v>0</v>
      </c>
      <c r="H366" s="165">
        <v>0</v>
      </c>
      <c r="I366" s="165">
        <f>ROUND(E366*H366,2)</f>
        <v>0</v>
      </c>
      <c r="J366" s="165">
        <v>74</v>
      </c>
      <c r="K366" s="165">
        <f>ROUND(E366*J366,2)</f>
        <v>384.8</v>
      </c>
      <c r="L366" s="165">
        <v>21</v>
      </c>
      <c r="M366" s="165">
        <f>G366*(1+L366/100)</f>
        <v>0</v>
      </c>
      <c r="N366" s="165">
        <v>0</v>
      </c>
      <c r="O366" s="165">
        <f>ROUND(E366*N366,2)</f>
        <v>0</v>
      </c>
      <c r="P366" s="165">
        <v>0</v>
      </c>
      <c r="Q366" s="165">
        <f>ROUND(E366*P366,2)</f>
        <v>0</v>
      </c>
      <c r="R366" s="165"/>
      <c r="S366" s="165" t="s">
        <v>132</v>
      </c>
      <c r="T366" s="165" t="s">
        <v>170</v>
      </c>
      <c r="U366" s="165">
        <v>0.152</v>
      </c>
      <c r="V366" s="165">
        <f>ROUND(E366*U366,2)</f>
        <v>0.79</v>
      </c>
      <c r="W366" s="165"/>
      <c r="X366" s="165" t="s">
        <v>133</v>
      </c>
      <c r="Y366" s="160"/>
      <c r="Z366" s="160"/>
      <c r="AA366" s="160"/>
      <c r="AB366" s="160"/>
      <c r="AC366" s="160"/>
      <c r="AD366" s="160"/>
      <c r="AE366" s="160"/>
      <c r="AF366" s="160"/>
      <c r="AG366" s="160" t="s">
        <v>134</v>
      </c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</row>
    <row r="367" spans="1:60" outlineLevel="1" x14ac:dyDescent="0.25">
      <c r="A367" s="163"/>
      <c r="B367" s="164"/>
      <c r="C367" s="191" t="s">
        <v>541</v>
      </c>
      <c r="D367" s="166"/>
      <c r="E367" s="167">
        <v>4</v>
      </c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0"/>
      <c r="Z367" s="160"/>
      <c r="AA367" s="160"/>
      <c r="AB367" s="160"/>
      <c r="AC367" s="160"/>
      <c r="AD367" s="160"/>
      <c r="AE367" s="160"/>
      <c r="AF367" s="160"/>
      <c r="AG367" s="160" t="s">
        <v>136</v>
      </c>
      <c r="AH367" s="160">
        <v>0</v>
      </c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</row>
    <row r="368" spans="1:60" outlineLevel="1" x14ac:dyDescent="0.25">
      <c r="A368" s="163"/>
      <c r="B368" s="164"/>
      <c r="C368" s="191" t="s">
        <v>301</v>
      </c>
      <c r="D368" s="166"/>
      <c r="E368" s="167">
        <v>1.2</v>
      </c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0"/>
      <c r="Z368" s="160"/>
      <c r="AA368" s="160"/>
      <c r="AB368" s="160"/>
      <c r="AC368" s="160"/>
      <c r="AD368" s="160"/>
      <c r="AE368" s="160"/>
      <c r="AF368" s="160"/>
      <c r="AG368" s="160" t="s">
        <v>136</v>
      </c>
      <c r="AH368" s="160">
        <v>0</v>
      </c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</row>
    <row r="369" spans="1:60" ht="20.399999999999999" outlineLevel="1" x14ac:dyDescent="0.25">
      <c r="A369" s="177">
        <v>146</v>
      </c>
      <c r="B369" s="178" t="s">
        <v>542</v>
      </c>
      <c r="C369" s="190" t="s">
        <v>543</v>
      </c>
      <c r="D369" s="179" t="s">
        <v>153</v>
      </c>
      <c r="E369" s="180">
        <v>10.56</v>
      </c>
      <c r="F369" s="181"/>
      <c r="G369" s="182">
        <f>ROUND(E369*F369,2)</f>
        <v>0</v>
      </c>
      <c r="H369" s="165">
        <v>9.9700000000000006</v>
      </c>
      <c r="I369" s="165">
        <f>ROUND(E369*H369,2)</f>
        <v>105.28</v>
      </c>
      <c r="J369" s="165">
        <v>38.53</v>
      </c>
      <c r="K369" s="165">
        <f>ROUND(E369*J369,2)</f>
        <v>406.88</v>
      </c>
      <c r="L369" s="165">
        <v>21</v>
      </c>
      <c r="M369" s="165">
        <f>G369*(1+L369/100)</f>
        <v>0</v>
      </c>
      <c r="N369" s="165">
        <v>4.0000000000000003E-5</v>
      </c>
      <c r="O369" s="165">
        <f>ROUND(E369*N369,2)</f>
        <v>0</v>
      </c>
      <c r="P369" s="165">
        <v>0</v>
      </c>
      <c r="Q369" s="165">
        <f>ROUND(E369*P369,2)</f>
        <v>0</v>
      </c>
      <c r="R369" s="165"/>
      <c r="S369" s="165" t="s">
        <v>132</v>
      </c>
      <c r="T369" s="165" t="s">
        <v>170</v>
      </c>
      <c r="U369" s="165">
        <v>7.8200000000000006E-2</v>
      </c>
      <c r="V369" s="165">
        <f>ROUND(E369*U369,2)</f>
        <v>0.83</v>
      </c>
      <c r="W369" s="165"/>
      <c r="X369" s="165" t="s">
        <v>133</v>
      </c>
      <c r="Y369" s="160"/>
      <c r="Z369" s="160"/>
      <c r="AA369" s="160"/>
      <c r="AB369" s="160"/>
      <c r="AC369" s="160"/>
      <c r="AD369" s="160"/>
      <c r="AE369" s="160"/>
      <c r="AF369" s="160"/>
      <c r="AG369" s="160" t="s">
        <v>134</v>
      </c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</row>
    <row r="370" spans="1:60" outlineLevel="1" x14ac:dyDescent="0.25">
      <c r="A370" s="163"/>
      <c r="B370" s="164"/>
      <c r="C370" s="193" t="s">
        <v>495</v>
      </c>
      <c r="D370" s="168"/>
      <c r="E370" s="169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0"/>
      <c r="Z370" s="160"/>
      <c r="AA370" s="160"/>
      <c r="AB370" s="160"/>
      <c r="AC370" s="160"/>
      <c r="AD370" s="160"/>
      <c r="AE370" s="160"/>
      <c r="AF370" s="160"/>
      <c r="AG370" s="160" t="s">
        <v>136</v>
      </c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</row>
    <row r="371" spans="1:60" outlineLevel="1" x14ac:dyDescent="0.25">
      <c r="A371" s="163"/>
      <c r="B371" s="164"/>
      <c r="C371" s="194" t="s">
        <v>544</v>
      </c>
      <c r="D371" s="168"/>
      <c r="E371" s="169">
        <v>11.39</v>
      </c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0"/>
      <c r="Z371" s="160"/>
      <c r="AA371" s="160"/>
      <c r="AB371" s="160"/>
      <c r="AC371" s="160"/>
      <c r="AD371" s="160"/>
      <c r="AE371" s="160"/>
      <c r="AF371" s="160"/>
      <c r="AG371" s="160" t="s">
        <v>136</v>
      </c>
      <c r="AH371" s="160">
        <v>2</v>
      </c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</row>
    <row r="372" spans="1:60" outlineLevel="1" x14ac:dyDescent="0.25">
      <c r="A372" s="163"/>
      <c r="B372" s="164"/>
      <c r="C372" s="194" t="s">
        <v>545</v>
      </c>
      <c r="D372" s="168"/>
      <c r="E372" s="169">
        <v>2.4700000000000002</v>
      </c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0"/>
      <c r="Z372" s="160"/>
      <c r="AA372" s="160"/>
      <c r="AB372" s="160"/>
      <c r="AC372" s="160"/>
      <c r="AD372" s="160"/>
      <c r="AE372" s="160"/>
      <c r="AF372" s="160"/>
      <c r="AG372" s="160" t="s">
        <v>136</v>
      </c>
      <c r="AH372" s="160">
        <v>2</v>
      </c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</row>
    <row r="373" spans="1:60" outlineLevel="1" x14ac:dyDescent="0.25">
      <c r="A373" s="163"/>
      <c r="B373" s="164"/>
      <c r="C373" s="194" t="s">
        <v>546</v>
      </c>
      <c r="D373" s="168"/>
      <c r="E373" s="169">
        <v>7.26</v>
      </c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0"/>
      <c r="Z373" s="160"/>
      <c r="AA373" s="160"/>
      <c r="AB373" s="160"/>
      <c r="AC373" s="160"/>
      <c r="AD373" s="160"/>
      <c r="AE373" s="160"/>
      <c r="AF373" s="160"/>
      <c r="AG373" s="160" t="s">
        <v>136</v>
      </c>
      <c r="AH373" s="160">
        <v>2</v>
      </c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</row>
    <row r="374" spans="1:60" outlineLevel="1" x14ac:dyDescent="0.25">
      <c r="A374" s="163"/>
      <c r="B374" s="164"/>
      <c r="C374" s="193" t="s">
        <v>499</v>
      </c>
      <c r="D374" s="168"/>
      <c r="E374" s="169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0"/>
      <c r="Z374" s="160"/>
      <c r="AA374" s="160"/>
      <c r="AB374" s="160"/>
      <c r="AC374" s="160"/>
      <c r="AD374" s="160"/>
      <c r="AE374" s="160"/>
      <c r="AF374" s="160"/>
      <c r="AG374" s="160" t="s">
        <v>136</v>
      </c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</row>
    <row r="375" spans="1:60" outlineLevel="1" x14ac:dyDescent="0.25">
      <c r="A375" s="163"/>
      <c r="B375" s="164"/>
      <c r="C375" s="191" t="s">
        <v>547</v>
      </c>
      <c r="D375" s="166"/>
      <c r="E375" s="167">
        <v>10.56</v>
      </c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0"/>
      <c r="Z375" s="160"/>
      <c r="AA375" s="160"/>
      <c r="AB375" s="160"/>
      <c r="AC375" s="160"/>
      <c r="AD375" s="160"/>
      <c r="AE375" s="160"/>
      <c r="AF375" s="160"/>
      <c r="AG375" s="160" t="s">
        <v>136</v>
      </c>
      <c r="AH375" s="160">
        <v>0</v>
      </c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</row>
    <row r="376" spans="1:60" outlineLevel="1" x14ac:dyDescent="0.25">
      <c r="A376" s="183">
        <v>147</v>
      </c>
      <c r="B376" s="184" t="s">
        <v>548</v>
      </c>
      <c r="C376" s="192" t="s">
        <v>549</v>
      </c>
      <c r="D376" s="185" t="s">
        <v>143</v>
      </c>
      <c r="E376" s="186">
        <v>7</v>
      </c>
      <c r="F376" s="187"/>
      <c r="G376" s="188">
        <f>ROUND(E376*F376,2)</f>
        <v>0</v>
      </c>
      <c r="H376" s="165">
        <v>131.5</v>
      </c>
      <c r="I376" s="165">
        <f>ROUND(E376*H376,2)</f>
        <v>920.5</v>
      </c>
      <c r="J376" s="165">
        <v>0</v>
      </c>
      <c r="K376" s="165">
        <f>ROUND(E376*J376,2)</f>
        <v>0</v>
      </c>
      <c r="L376" s="165">
        <v>21</v>
      </c>
      <c r="M376" s="165">
        <f>G376*(1+L376/100)</f>
        <v>0</v>
      </c>
      <c r="N376" s="165">
        <v>1.3999999999999999E-4</v>
      </c>
      <c r="O376" s="165">
        <f>ROUND(E376*N376,2)</f>
        <v>0</v>
      </c>
      <c r="P376" s="165">
        <v>0</v>
      </c>
      <c r="Q376" s="165">
        <f>ROUND(E376*P376,2)</f>
        <v>0</v>
      </c>
      <c r="R376" s="165" t="s">
        <v>175</v>
      </c>
      <c r="S376" s="165" t="s">
        <v>132</v>
      </c>
      <c r="T376" s="165" t="s">
        <v>170</v>
      </c>
      <c r="U376" s="165">
        <v>0</v>
      </c>
      <c r="V376" s="165">
        <f>ROUND(E376*U376,2)</f>
        <v>0</v>
      </c>
      <c r="W376" s="165"/>
      <c r="X376" s="165" t="s">
        <v>171</v>
      </c>
      <c r="Y376" s="160"/>
      <c r="Z376" s="160"/>
      <c r="AA376" s="160"/>
      <c r="AB376" s="160"/>
      <c r="AC376" s="160"/>
      <c r="AD376" s="160"/>
      <c r="AE376" s="160"/>
      <c r="AF376" s="160"/>
      <c r="AG376" s="160" t="s">
        <v>172</v>
      </c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</row>
    <row r="377" spans="1:60" ht="20.399999999999999" outlineLevel="1" x14ac:dyDescent="0.25">
      <c r="A377" s="177">
        <v>148</v>
      </c>
      <c r="B377" s="178" t="s">
        <v>550</v>
      </c>
      <c r="C377" s="190" t="s">
        <v>551</v>
      </c>
      <c r="D377" s="179" t="s">
        <v>148</v>
      </c>
      <c r="E377" s="180">
        <v>9.73</v>
      </c>
      <c r="F377" s="181"/>
      <c r="G377" s="182">
        <f>ROUND(E377*F377,2)</f>
        <v>0</v>
      </c>
      <c r="H377" s="165">
        <v>0</v>
      </c>
      <c r="I377" s="165">
        <f>ROUND(E377*H377,2)</f>
        <v>0</v>
      </c>
      <c r="J377" s="165">
        <v>541</v>
      </c>
      <c r="K377" s="165">
        <f>ROUND(E377*J377,2)</f>
        <v>5263.93</v>
      </c>
      <c r="L377" s="165">
        <v>21</v>
      </c>
      <c r="M377" s="165">
        <f>G377*(1+L377/100)</f>
        <v>0</v>
      </c>
      <c r="N377" s="165">
        <v>3.63E-3</v>
      </c>
      <c r="O377" s="165">
        <f>ROUND(E377*N377,2)</f>
        <v>0.04</v>
      </c>
      <c r="P377" s="165">
        <v>0</v>
      </c>
      <c r="Q377" s="165">
        <f>ROUND(E377*P377,2)</f>
        <v>0</v>
      </c>
      <c r="R377" s="165"/>
      <c r="S377" s="165" t="s">
        <v>132</v>
      </c>
      <c r="T377" s="165" t="s">
        <v>149</v>
      </c>
      <c r="U377" s="165">
        <v>0</v>
      </c>
      <c r="V377" s="165">
        <f>ROUND(E377*U377,2)</f>
        <v>0</v>
      </c>
      <c r="W377" s="165"/>
      <c r="X377" s="165" t="s">
        <v>180</v>
      </c>
      <c r="Y377" s="160"/>
      <c r="Z377" s="160"/>
      <c r="AA377" s="160"/>
      <c r="AB377" s="160"/>
      <c r="AC377" s="160"/>
      <c r="AD377" s="160"/>
      <c r="AE377" s="160"/>
      <c r="AF377" s="160"/>
      <c r="AG377" s="160" t="s">
        <v>181</v>
      </c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</row>
    <row r="378" spans="1:60" outlineLevel="1" x14ac:dyDescent="0.25">
      <c r="A378" s="163"/>
      <c r="B378" s="164"/>
      <c r="C378" s="191" t="s">
        <v>205</v>
      </c>
      <c r="D378" s="166"/>
      <c r="E378" s="167">
        <v>2.4700000000000002</v>
      </c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0"/>
      <c r="Z378" s="160"/>
      <c r="AA378" s="160"/>
      <c r="AB378" s="160"/>
      <c r="AC378" s="160"/>
      <c r="AD378" s="160"/>
      <c r="AE378" s="160"/>
      <c r="AF378" s="160"/>
      <c r="AG378" s="160" t="s">
        <v>136</v>
      </c>
      <c r="AH378" s="160">
        <v>0</v>
      </c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</row>
    <row r="379" spans="1:60" outlineLevel="1" x14ac:dyDescent="0.25">
      <c r="A379" s="163"/>
      <c r="B379" s="164"/>
      <c r="C379" s="191" t="s">
        <v>206</v>
      </c>
      <c r="D379" s="166"/>
      <c r="E379" s="167">
        <v>7.26</v>
      </c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0"/>
      <c r="Z379" s="160"/>
      <c r="AA379" s="160"/>
      <c r="AB379" s="160"/>
      <c r="AC379" s="160"/>
      <c r="AD379" s="160"/>
      <c r="AE379" s="160"/>
      <c r="AF379" s="160"/>
      <c r="AG379" s="160" t="s">
        <v>136</v>
      </c>
      <c r="AH379" s="160">
        <v>0</v>
      </c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</row>
    <row r="380" spans="1:60" outlineLevel="1" x14ac:dyDescent="0.25">
      <c r="A380" s="183">
        <v>149</v>
      </c>
      <c r="B380" s="184" t="s">
        <v>552</v>
      </c>
      <c r="C380" s="192" t="s">
        <v>553</v>
      </c>
      <c r="D380" s="185" t="s">
        <v>0</v>
      </c>
      <c r="E380" s="186">
        <v>193.90520000000001</v>
      </c>
      <c r="F380" s="187"/>
      <c r="G380" s="188">
        <f>ROUND(E380*F380,2)</f>
        <v>0</v>
      </c>
      <c r="H380" s="165">
        <v>0</v>
      </c>
      <c r="I380" s="165">
        <f>ROUND(E380*H380,2)</f>
        <v>0</v>
      </c>
      <c r="J380" s="165">
        <v>0.77</v>
      </c>
      <c r="K380" s="165">
        <f>ROUND(E380*J380,2)</f>
        <v>149.31</v>
      </c>
      <c r="L380" s="165">
        <v>21</v>
      </c>
      <c r="M380" s="165">
        <f>G380*(1+L380/100)</f>
        <v>0</v>
      </c>
      <c r="N380" s="165">
        <v>0</v>
      </c>
      <c r="O380" s="165">
        <f>ROUND(E380*N380,2)</f>
        <v>0</v>
      </c>
      <c r="P380" s="165">
        <v>0</v>
      </c>
      <c r="Q380" s="165">
        <f>ROUND(E380*P380,2)</f>
        <v>0</v>
      </c>
      <c r="R380" s="165"/>
      <c r="S380" s="165" t="s">
        <v>132</v>
      </c>
      <c r="T380" s="165" t="s">
        <v>170</v>
      </c>
      <c r="U380" s="165">
        <v>0</v>
      </c>
      <c r="V380" s="165">
        <f>ROUND(E380*U380,2)</f>
        <v>0</v>
      </c>
      <c r="W380" s="165"/>
      <c r="X380" s="165" t="s">
        <v>292</v>
      </c>
      <c r="Y380" s="160"/>
      <c r="Z380" s="160"/>
      <c r="AA380" s="160"/>
      <c r="AB380" s="160"/>
      <c r="AC380" s="160"/>
      <c r="AD380" s="160"/>
      <c r="AE380" s="160"/>
      <c r="AF380" s="160"/>
      <c r="AG380" s="160" t="s">
        <v>293</v>
      </c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</row>
    <row r="381" spans="1:60" x14ac:dyDescent="0.25">
      <c r="A381" s="171" t="s">
        <v>127</v>
      </c>
      <c r="B381" s="172" t="s">
        <v>87</v>
      </c>
      <c r="C381" s="189" t="s">
        <v>88</v>
      </c>
      <c r="D381" s="173"/>
      <c r="E381" s="174"/>
      <c r="F381" s="175"/>
      <c r="G381" s="176">
        <f>SUMIF(AG382:AG409,"&lt;&gt;NOR",G382:G409)</f>
        <v>0</v>
      </c>
      <c r="H381" s="170"/>
      <c r="I381" s="170">
        <f>SUM(I382:I409)</f>
        <v>10731.2</v>
      </c>
      <c r="J381" s="170"/>
      <c r="K381" s="170">
        <f>SUM(K382:K409)</f>
        <v>13906.23</v>
      </c>
      <c r="L381" s="170"/>
      <c r="M381" s="170">
        <f>SUM(M382:M409)</f>
        <v>0</v>
      </c>
      <c r="N381" s="170"/>
      <c r="O381" s="170">
        <f>SUM(O382:O409)</f>
        <v>0.11</v>
      </c>
      <c r="P381" s="170"/>
      <c r="Q381" s="170">
        <f>SUM(Q382:Q409)</f>
        <v>0</v>
      </c>
      <c r="R381" s="170"/>
      <c r="S381" s="170"/>
      <c r="T381" s="170"/>
      <c r="U381" s="170"/>
      <c r="V381" s="170">
        <f>SUM(V382:V409)</f>
        <v>25.49</v>
      </c>
      <c r="W381" s="170"/>
      <c r="X381" s="170"/>
      <c r="AG381" t="s">
        <v>128</v>
      </c>
    </row>
    <row r="382" spans="1:60" outlineLevel="1" x14ac:dyDescent="0.25">
      <c r="A382" s="177">
        <v>150</v>
      </c>
      <c r="B382" s="178" t="s">
        <v>554</v>
      </c>
      <c r="C382" s="190" t="s">
        <v>555</v>
      </c>
      <c r="D382" s="179" t="s">
        <v>148</v>
      </c>
      <c r="E382" s="180">
        <v>17.2</v>
      </c>
      <c r="F382" s="181"/>
      <c r="G382" s="182">
        <f>ROUND(E382*F382,2)</f>
        <v>0</v>
      </c>
      <c r="H382" s="165">
        <v>24.5</v>
      </c>
      <c r="I382" s="165">
        <f>ROUND(E382*H382,2)</f>
        <v>421.4</v>
      </c>
      <c r="J382" s="165">
        <v>25.6</v>
      </c>
      <c r="K382" s="165">
        <f>ROUND(E382*J382,2)</f>
        <v>440.32</v>
      </c>
      <c r="L382" s="165">
        <v>21</v>
      </c>
      <c r="M382" s="165">
        <f>G382*(1+L382/100)</f>
        <v>0</v>
      </c>
      <c r="N382" s="165">
        <v>2.1000000000000001E-4</v>
      </c>
      <c r="O382" s="165">
        <f>ROUND(E382*N382,2)</f>
        <v>0</v>
      </c>
      <c r="P382" s="165">
        <v>0</v>
      </c>
      <c r="Q382" s="165">
        <f>ROUND(E382*P382,2)</f>
        <v>0</v>
      </c>
      <c r="R382" s="165"/>
      <c r="S382" s="165" t="s">
        <v>132</v>
      </c>
      <c r="T382" s="165" t="s">
        <v>170</v>
      </c>
      <c r="U382" s="165">
        <v>0.05</v>
      </c>
      <c r="V382" s="165">
        <f>ROUND(E382*U382,2)</f>
        <v>0.86</v>
      </c>
      <c r="W382" s="165"/>
      <c r="X382" s="165" t="s">
        <v>133</v>
      </c>
      <c r="Y382" s="160"/>
      <c r="Z382" s="160"/>
      <c r="AA382" s="160"/>
      <c r="AB382" s="160"/>
      <c r="AC382" s="160"/>
      <c r="AD382" s="160"/>
      <c r="AE382" s="160"/>
      <c r="AF382" s="160"/>
      <c r="AG382" s="160" t="s">
        <v>134</v>
      </c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</row>
    <row r="383" spans="1:60" outlineLevel="1" x14ac:dyDescent="0.25">
      <c r="A383" s="163"/>
      <c r="B383" s="164"/>
      <c r="C383" s="191" t="s">
        <v>556</v>
      </c>
      <c r="D383" s="166"/>
      <c r="E383" s="167">
        <v>15.6</v>
      </c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0"/>
      <c r="Z383" s="160"/>
      <c r="AA383" s="160"/>
      <c r="AB383" s="160"/>
      <c r="AC383" s="160"/>
      <c r="AD383" s="160"/>
      <c r="AE383" s="160"/>
      <c r="AF383" s="160"/>
      <c r="AG383" s="160" t="s">
        <v>136</v>
      </c>
      <c r="AH383" s="160">
        <v>0</v>
      </c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</row>
    <row r="384" spans="1:60" outlineLevel="1" x14ac:dyDescent="0.25">
      <c r="A384" s="163"/>
      <c r="B384" s="164"/>
      <c r="C384" s="191" t="s">
        <v>223</v>
      </c>
      <c r="D384" s="166"/>
      <c r="E384" s="167">
        <v>-1.2</v>
      </c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0"/>
      <c r="Z384" s="160"/>
      <c r="AA384" s="160"/>
      <c r="AB384" s="160"/>
      <c r="AC384" s="160"/>
      <c r="AD384" s="160"/>
      <c r="AE384" s="160"/>
      <c r="AF384" s="160"/>
      <c r="AG384" s="160" t="s">
        <v>136</v>
      </c>
      <c r="AH384" s="160">
        <v>0</v>
      </c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</row>
    <row r="385" spans="1:60" outlineLevel="1" x14ac:dyDescent="0.25">
      <c r="A385" s="163"/>
      <c r="B385" s="164"/>
      <c r="C385" s="191" t="s">
        <v>557</v>
      </c>
      <c r="D385" s="166"/>
      <c r="E385" s="167">
        <v>2.8</v>
      </c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0"/>
      <c r="Z385" s="160"/>
      <c r="AA385" s="160"/>
      <c r="AB385" s="160"/>
      <c r="AC385" s="160"/>
      <c r="AD385" s="160"/>
      <c r="AE385" s="160"/>
      <c r="AF385" s="160"/>
      <c r="AG385" s="160" t="s">
        <v>136</v>
      </c>
      <c r="AH385" s="160">
        <v>0</v>
      </c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</row>
    <row r="386" spans="1:60" outlineLevel="1" x14ac:dyDescent="0.25">
      <c r="A386" s="177">
        <v>151</v>
      </c>
      <c r="B386" s="178" t="s">
        <v>558</v>
      </c>
      <c r="C386" s="190" t="s">
        <v>559</v>
      </c>
      <c r="D386" s="179" t="s">
        <v>148</v>
      </c>
      <c r="E386" s="180">
        <v>17.2</v>
      </c>
      <c r="F386" s="181"/>
      <c r="G386" s="182">
        <f>ROUND(E386*F386,2)</f>
        <v>0</v>
      </c>
      <c r="H386" s="165">
        <v>0</v>
      </c>
      <c r="I386" s="165">
        <f>ROUND(E386*H386,2)</f>
        <v>0</v>
      </c>
      <c r="J386" s="165">
        <v>49.1</v>
      </c>
      <c r="K386" s="165">
        <f>ROUND(E386*J386,2)</f>
        <v>844.52</v>
      </c>
      <c r="L386" s="165">
        <v>21</v>
      </c>
      <c r="M386" s="165">
        <f>G386*(1+L386/100)</f>
        <v>0</v>
      </c>
      <c r="N386" s="165">
        <v>0</v>
      </c>
      <c r="O386" s="165">
        <f>ROUND(E386*N386,2)</f>
        <v>0</v>
      </c>
      <c r="P386" s="165">
        <v>0</v>
      </c>
      <c r="Q386" s="165">
        <f>ROUND(E386*P386,2)</f>
        <v>0</v>
      </c>
      <c r="R386" s="165"/>
      <c r="S386" s="165" t="s">
        <v>132</v>
      </c>
      <c r="T386" s="165" t="s">
        <v>170</v>
      </c>
      <c r="U386" s="165">
        <v>0.1</v>
      </c>
      <c r="V386" s="165">
        <f>ROUND(E386*U386,2)</f>
        <v>1.72</v>
      </c>
      <c r="W386" s="165"/>
      <c r="X386" s="165" t="s">
        <v>133</v>
      </c>
      <c r="Y386" s="160"/>
      <c r="Z386" s="160"/>
      <c r="AA386" s="160"/>
      <c r="AB386" s="160"/>
      <c r="AC386" s="160"/>
      <c r="AD386" s="160"/>
      <c r="AE386" s="160"/>
      <c r="AF386" s="160"/>
      <c r="AG386" s="160" t="s">
        <v>134</v>
      </c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</row>
    <row r="387" spans="1:60" outlineLevel="1" x14ac:dyDescent="0.25">
      <c r="A387" s="163"/>
      <c r="B387" s="164"/>
      <c r="C387" s="191" t="s">
        <v>556</v>
      </c>
      <c r="D387" s="166"/>
      <c r="E387" s="167">
        <v>15.6</v>
      </c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0"/>
      <c r="Z387" s="160"/>
      <c r="AA387" s="160"/>
      <c r="AB387" s="160"/>
      <c r="AC387" s="160"/>
      <c r="AD387" s="160"/>
      <c r="AE387" s="160"/>
      <c r="AF387" s="160"/>
      <c r="AG387" s="160" t="s">
        <v>136</v>
      </c>
      <c r="AH387" s="160">
        <v>0</v>
      </c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</row>
    <row r="388" spans="1:60" outlineLevel="1" x14ac:dyDescent="0.25">
      <c r="A388" s="163"/>
      <c r="B388" s="164"/>
      <c r="C388" s="191" t="s">
        <v>223</v>
      </c>
      <c r="D388" s="166"/>
      <c r="E388" s="167">
        <v>-1.2</v>
      </c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0"/>
      <c r="Z388" s="160"/>
      <c r="AA388" s="160"/>
      <c r="AB388" s="160"/>
      <c r="AC388" s="160"/>
      <c r="AD388" s="160"/>
      <c r="AE388" s="160"/>
      <c r="AF388" s="160"/>
      <c r="AG388" s="160" t="s">
        <v>136</v>
      </c>
      <c r="AH388" s="160">
        <v>0</v>
      </c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</row>
    <row r="389" spans="1:60" outlineLevel="1" x14ac:dyDescent="0.25">
      <c r="A389" s="163"/>
      <c r="B389" s="164"/>
      <c r="C389" s="191" t="s">
        <v>557</v>
      </c>
      <c r="D389" s="166"/>
      <c r="E389" s="167">
        <v>2.8</v>
      </c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0"/>
      <c r="Z389" s="160"/>
      <c r="AA389" s="160"/>
      <c r="AB389" s="160"/>
      <c r="AC389" s="160"/>
      <c r="AD389" s="160"/>
      <c r="AE389" s="160"/>
      <c r="AF389" s="160"/>
      <c r="AG389" s="160" t="s">
        <v>136</v>
      </c>
      <c r="AH389" s="160">
        <v>0</v>
      </c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</row>
    <row r="390" spans="1:60" outlineLevel="1" x14ac:dyDescent="0.25">
      <c r="A390" s="177">
        <v>152</v>
      </c>
      <c r="B390" s="178" t="s">
        <v>560</v>
      </c>
      <c r="C390" s="190" t="s">
        <v>561</v>
      </c>
      <c r="D390" s="179" t="s">
        <v>148</v>
      </c>
      <c r="E390" s="180">
        <v>17.2</v>
      </c>
      <c r="F390" s="181"/>
      <c r="G390" s="182">
        <f>ROUND(E390*F390,2)</f>
        <v>0</v>
      </c>
      <c r="H390" s="165">
        <v>134.80000000000001</v>
      </c>
      <c r="I390" s="165">
        <f>ROUND(E390*H390,2)</f>
        <v>2318.56</v>
      </c>
      <c r="J390" s="165">
        <v>661.2</v>
      </c>
      <c r="K390" s="165">
        <f>ROUND(E390*J390,2)</f>
        <v>11372.64</v>
      </c>
      <c r="L390" s="165">
        <v>21</v>
      </c>
      <c r="M390" s="165">
        <f>G390*(1+L390/100)</f>
        <v>0</v>
      </c>
      <c r="N390" s="165">
        <v>5.3499999999999997E-3</v>
      </c>
      <c r="O390" s="165">
        <f>ROUND(E390*N390,2)</f>
        <v>0.09</v>
      </c>
      <c r="P390" s="165">
        <v>0</v>
      </c>
      <c r="Q390" s="165">
        <f>ROUND(E390*P390,2)</f>
        <v>0</v>
      </c>
      <c r="R390" s="165"/>
      <c r="S390" s="165" t="s">
        <v>132</v>
      </c>
      <c r="T390" s="165" t="s">
        <v>170</v>
      </c>
      <c r="U390" s="165">
        <v>1.288</v>
      </c>
      <c r="V390" s="165">
        <f>ROUND(E390*U390,2)</f>
        <v>22.15</v>
      </c>
      <c r="W390" s="165"/>
      <c r="X390" s="165" t="s">
        <v>133</v>
      </c>
      <c r="Y390" s="160"/>
      <c r="Z390" s="160"/>
      <c r="AA390" s="160"/>
      <c r="AB390" s="160"/>
      <c r="AC390" s="160"/>
      <c r="AD390" s="160"/>
      <c r="AE390" s="160"/>
      <c r="AF390" s="160"/>
      <c r="AG390" s="160" t="s">
        <v>134</v>
      </c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</row>
    <row r="391" spans="1:60" outlineLevel="1" x14ac:dyDescent="0.25">
      <c r="A391" s="163"/>
      <c r="B391" s="164"/>
      <c r="C391" s="191" t="s">
        <v>556</v>
      </c>
      <c r="D391" s="166"/>
      <c r="E391" s="167">
        <v>15.6</v>
      </c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0"/>
      <c r="Z391" s="160"/>
      <c r="AA391" s="160"/>
      <c r="AB391" s="160"/>
      <c r="AC391" s="160"/>
      <c r="AD391" s="160"/>
      <c r="AE391" s="160"/>
      <c r="AF391" s="160"/>
      <c r="AG391" s="160" t="s">
        <v>136</v>
      </c>
      <c r="AH391" s="160">
        <v>0</v>
      </c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</row>
    <row r="392" spans="1:60" outlineLevel="1" x14ac:dyDescent="0.25">
      <c r="A392" s="163"/>
      <c r="B392" s="164"/>
      <c r="C392" s="191" t="s">
        <v>223</v>
      </c>
      <c r="D392" s="166"/>
      <c r="E392" s="167">
        <v>-1.2</v>
      </c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0"/>
      <c r="Z392" s="160"/>
      <c r="AA392" s="160"/>
      <c r="AB392" s="160"/>
      <c r="AC392" s="160"/>
      <c r="AD392" s="160"/>
      <c r="AE392" s="160"/>
      <c r="AF392" s="160"/>
      <c r="AG392" s="160" t="s">
        <v>136</v>
      </c>
      <c r="AH392" s="160">
        <v>0</v>
      </c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</row>
    <row r="393" spans="1:60" outlineLevel="1" x14ac:dyDescent="0.25">
      <c r="A393" s="163"/>
      <c r="B393" s="164"/>
      <c r="C393" s="191" t="s">
        <v>557</v>
      </c>
      <c r="D393" s="166"/>
      <c r="E393" s="167">
        <v>2.8</v>
      </c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0"/>
      <c r="Z393" s="160"/>
      <c r="AA393" s="160"/>
      <c r="AB393" s="160"/>
      <c r="AC393" s="160"/>
      <c r="AD393" s="160"/>
      <c r="AE393" s="160"/>
      <c r="AF393" s="160"/>
      <c r="AG393" s="160" t="s">
        <v>136</v>
      </c>
      <c r="AH393" s="160">
        <v>0</v>
      </c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</row>
    <row r="394" spans="1:60" outlineLevel="1" x14ac:dyDescent="0.25">
      <c r="A394" s="177">
        <v>153</v>
      </c>
      <c r="B394" s="178" t="s">
        <v>562</v>
      </c>
      <c r="C394" s="190" t="s">
        <v>563</v>
      </c>
      <c r="D394" s="179" t="s">
        <v>148</v>
      </c>
      <c r="E394" s="180">
        <v>17.2</v>
      </c>
      <c r="F394" s="181"/>
      <c r="G394" s="182">
        <f>ROUND(E394*F394,2)</f>
        <v>0</v>
      </c>
      <c r="H394" s="165">
        <v>9.1999999999999993</v>
      </c>
      <c r="I394" s="165">
        <f>ROUND(E394*H394,2)</f>
        <v>158.24</v>
      </c>
      <c r="J394" s="165">
        <v>0</v>
      </c>
      <c r="K394" s="165">
        <f>ROUND(E394*J394,2)</f>
        <v>0</v>
      </c>
      <c r="L394" s="165">
        <v>21</v>
      </c>
      <c r="M394" s="165">
        <f>G394*(1+L394/100)</f>
        <v>0</v>
      </c>
      <c r="N394" s="165">
        <v>8.9999999999999998E-4</v>
      </c>
      <c r="O394" s="165">
        <f>ROUND(E394*N394,2)</f>
        <v>0.02</v>
      </c>
      <c r="P394" s="165">
        <v>0</v>
      </c>
      <c r="Q394" s="165">
        <f>ROUND(E394*P394,2)</f>
        <v>0</v>
      </c>
      <c r="R394" s="165"/>
      <c r="S394" s="165" t="s">
        <v>132</v>
      </c>
      <c r="T394" s="165" t="s">
        <v>170</v>
      </c>
      <c r="U394" s="165">
        <v>0</v>
      </c>
      <c r="V394" s="165">
        <f>ROUND(E394*U394,2)</f>
        <v>0</v>
      </c>
      <c r="W394" s="165"/>
      <c r="X394" s="165" t="s">
        <v>133</v>
      </c>
      <c r="Y394" s="160"/>
      <c r="Z394" s="160"/>
      <c r="AA394" s="160"/>
      <c r="AB394" s="160"/>
      <c r="AC394" s="160"/>
      <c r="AD394" s="160"/>
      <c r="AE394" s="160"/>
      <c r="AF394" s="160"/>
      <c r="AG394" s="160" t="s">
        <v>134</v>
      </c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</row>
    <row r="395" spans="1:60" outlineLevel="1" x14ac:dyDescent="0.25">
      <c r="A395" s="163"/>
      <c r="B395" s="164"/>
      <c r="C395" s="191" t="s">
        <v>556</v>
      </c>
      <c r="D395" s="166"/>
      <c r="E395" s="167">
        <v>15.6</v>
      </c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0"/>
      <c r="Z395" s="160"/>
      <c r="AA395" s="160"/>
      <c r="AB395" s="160"/>
      <c r="AC395" s="160"/>
      <c r="AD395" s="160"/>
      <c r="AE395" s="160"/>
      <c r="AF395" s="160"/>
      <c r="AG395" s="160" t="s">
        <v>136</v>
      </c>
      <c r="AH395" s="160">
        <v>0</v>
      </c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</row>
    <row r="396" spans="1:60" outlineLevel="1" x14ac:dyDescent="0.25">
      <c r="A396" s="163"/>
      <c r="B396" s="164"/>
      <c r="C396" s="191" t="s">
        <v>223</v>
      </c>
      <c r="D396" s="166"/>
      <c r="E396" s="167">
        <v>-1.2</v>
      </c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0"/>
      <c r="Z396" s="160"/>
      <c r="AA396" s="160"/>
      <c r="AB396" s="160"/>
      <c r="AC396" s="160"/>
      <c r="AD396" s="160"/>
      <c r="AE396" s="160"/>
      <c r="AF396" s="160"/>
      <c r="AG396" s="160" t="s">
        <v>136</v>
      </c>
      <c r="AH396" s="160">
        <v>0</v>
      </c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</row>
    <row r="397" spans="1:60" outlineLevel="1" x14ac:dyDescent="0.25">
      <c r="A397" s="163"/>
      <c r="B397" s="164"/>
      <c r="C397" s="191" t="s">
        <v>557</v>
      </c>
      <c r="D397" s="166"/>
      <c r="E397" s="167">
        <v>2.8</v>
      </c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0"/>
      <c r="Z397" s="160"/>
      <c r="AA397" s="160"/>
      <c r="AB397" s="160"/>
      <c r="AC397" s="160"/>
      <c r="AD397" s="160"/>
      <c r="AE397" s="160"/>
      <c r="AF397" s="160"/>
      <c r="AG397" s="160" t="s">
        <v>136</v>
      </c>
      <c r="AH397" s="160">
        <v>0</v>
      </c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</row>
    <row r="398" spans="1:60" outlineLevel="1" x14ac:dyDescent="0.25">
      <c r="A398" s="177">
        <v>154</v>
      </c>
      <c r="B398" s="178" t="s">
        <v>564</v>
      </c>
      <c r="C398" s="190" t="s">
        <v>565</v>
      </c>
      <c r="D398" s="179" t="s">
        <v>153</v>
      </c>
      <c r="E398" s="180">
        <v>6.3</v>
      </c>
      <c r="F398" s="181"/>
      <c r="G398" s="182">
        <f>ROUND(E398*F398,2)</f>
        <v>0</v>
      </c>
      <c r="H398" s="165">
        <v>0</v>
      </c>
      <c r="I398" s="165">
        <f>ROUND(E398*H398,2)</f>
        <v>0</v>
      </c>
      <c r="J398" s="165">
        <v>60.5</v>
      </c>
      <c r="K398" s="165">
        <f>ROUND(E398*J398,2)</f>
        <v>381.15</v>
      </c>
      <c r="L398" s="165">
        <v>21</v>
      </c>
      <c r="M398" s="165">
        <f>G398*(1+L398/100)</f>
        <v>0</v>
      </c>
      <c r="N398" s="165">
        <v>0</v>
      </c>
      <c r="O398" s="165">
        <f>ROUND(E398*N398,2)</f>
        <v>0</v>
      </c>
      <c r="P398" s="165">
        <v>0</v>
      </c>
      <c r="Q398" s="165">
        <f>ROUND(E398*P398,2)</f>
        <v>0</v>
      </c>
      <c r="R398" s="165"/>
      <c r="S398" s="165" t="s">
        <v>132</v>
      </c>
      <c r="T398" s="165" t="s">
        <v>170</v>
      </c>
      <c r="U398" s="165">
        <v>0.12</v>
      </c>
      <c r="V398" s="165">
        <f>ROUND(E398*U398,2)</f>
        <v>0.76</v>
      </c>
      <c r="W398" s="165"/>
      <c r="X398" s="165" t="s">
        <v>133</v>
      </c>
      <c r="Y398" s="160"/>
      <c r="Z398" s="160"/>
      <c r="AA398" s="160"/>
      <c r="AB398" s="160"/>
      <c r="AC398" s="160"/>
      <c r="AD398" s="160"/>
      <c r="AE398" s="160"/>
      <c r="AF398" s="160"/>
      <c r="AG398" s="160" t="s">
        <v>134</v>
      </c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</row>
    <row r="399" spans="1:60" outlineLevel="1" x14ac:dyDescent="0.25">
      <c r="A399" s="163"/>
      <c r="B399" s="164"/>
      <c r="C399" s="191" t="s">
        <v>566</v>
      </c>
      <c r="D399" s="166"/>
      <c r="E399" s="167">
        <v>2.2999999999999998</v>
      </c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0"/>
      <c r="Z399" s="160"/>
      <c r="AA399" s="160"/>
      <c r="AB399" s="160"/>
      <c r="AC399" s="160"/>
      <c r="AD399" s="160"/>
      <c r="AE399" s="160"/>
      <c r="AF399" s="160"/>
      <c r="AG399" s="160" t="s">
        <v>136</v>
      </c>
      <c r="AH399" s="160">
        <v>0</v>
      </c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</row>
    <row r="400" spans="1:60" outlineLevel="1" x14ac:dyDescent="0.25">
      <c r="A400" s="163"/>
      <c r="B400" s="164"/>
      <c r="C400" s="191" t="s">
        <v>567</v>
      </c>
      <c r="D400" s="166"/>
      <c r="E400" s="167">
        <v>4</v>
      </c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0"/>
      <c r="Z400" s="160"/>
      <c r="AA400" s="160"/>
      <c r="AB400" s="160"/>
      <c r="AC400" s="160"/>
      <c r="AD400" s="160"/>
      <c r="AE400" s="160"/>
      <c r="AF400" s="160"/>
      <c r="AG400" s="160" t="s">
        <v>136</v>
      </c>
      <c r="AH400" s="160">
        <v>0</v>
      </c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</row>
    <row r="401" spans="1:60" outlineLevel="1" x14ac:dyDescent="0.25">
      <c r="A401" s="177">
        <v>155</v>
      </c>
      <c r="B401" s="178" t="s">
        <v>568</v>
      </c>
      <c r="C401" s="190" t="s">
        <v>569</v>
      </c>
      <c r="D401" s="179" t="s">
        <v>148</v>
      </c>
      <c r="E401" s="180">
        <v>18.059999999999999</v>
      </c>
      <c r="F401" s="181"/>
      <c r="G401" s="182">
        <f>ROUND(E401*F401,2)</f>
        <v>0</v>
      </c>
      <c r="H401" s="165">
        <v>400</v>
      </c>
      <c r="I401" s="165">
        <f>ROUND(E401*H401,2)</f>
        <v>7224</v>
      </c>
      <c r="J401" s="165">
        <v>0</v>
      </c>
      <c r="K401" s="165">
        <f>ROUND(E401*J401,2)</f>
        <v>0</v>
      </c>
      <c r="L401" s="165">
        <v>21</v>
      </c>
      <c r="M401" s="165">
        <f>G401*(1+L401/100)</f>
        <v>0</v>
      </c>
      <c r="N401" s="165">
        <v>0</v>
      </c>
      <c r="O401" s="165">
        <f>ROUND(E401*N401,2)</f>
        <v>0</v>
      </c>
      <c r="P401" s="165">
        <v>0</v>
      </c>
      <c r="Q401" s="165">
        <f>ROUND(E401*P401,2)</f>
        <v>0</v>
      </c>
      <c r="R401" s="165"/>
      <c r="S401" s="165" t="s">
        <v>169</v>
      </c>
      <c r="T401" s="165" t="s">
        <v>170</v>
      </c>
      <c r="U401" s="165">
        <v>0</v>
      </c>
      <c r="V401" s="165">
        <f>ROUND(E401*U401,2)</f>
        <v>0</v>
      </c>
      <c r="W401" s="165"/>
      <c r="X401" s="165" t="s">
        <v>180</v>
      </c>
      <c r="Y401" s="160"/>
      <c r="Z401" s="160"/>
      <c r="AA401" s="160"/>
      <c r="AB401" s="160"/>
      <c r="AC401" s="160"/>
      <c r="AD401" s="160"/>
      <c r="AE401" s="160"/>
      <c r="AF401" s="160"/>
      <c r="AG401" s="160" t="s">
        <v>395</v>
      </c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</row>
    <row r="402" spans="1:60" outlineLevel="1" x14ac:dyDescent="0.25">
      <c r="A402" s="163"/>
      <c r="B402" s="164"/>
      <c r="C402" s="193" t="s">
        <v>495</v>
      </c>
      <c r="D402" s="168"/>
      <c r="E402" s="169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0"/>
      <c r="Z402" s="160"/>
      <c r="AA402" s="160"/>
      <c r="AB402" s="160"/>
      <c r="AC402" s="160"/>
      <c r="AD402" s="160"/>
      <c r="AE402" s="160"/>
      <c r="AF402" s="160"/>
      <c r="AG402" s="160" t="s">
        <v>136</v>
      </c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</row>
    <row r="403" spans="1:60" outlineLevel="1" x14ac:dyDescent="0.25">
      <c r="A403" s="163"/>
      <c r="B403" s="164"/>
      <c r="C403" s="194" t="s">
        <v>570</v>
      </c>
      <c r="D403" s="168"/>
      <c r="E403" s="169">
        <v>15.6</v>
      </c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0"/>
      <c r="Z403" s="160"/>
      <c r="AA403" s="160"/>
      <c r="AB403" s="160"/>
      <c r="AC403" s="160"/>
      <c r="AD403" s="160"/>
      <c r="AE403" s="160"/>
      <c r="AF403" s="160"/>
      <c r="AG403" s="160" t="s">
        <v>136</v>
      </c>
      <c r="AH403" s="160">
        <v>2</v>
      </c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</row>
    <row r="404" spans="1:60" outlineLevel="1" x14ac:dyDescent="0.25">
      <c r="A404" s="163"/>
      <c r="B404" s="164"/>
      <c r="C404" s="194" t="s">
        <v>571</v>
      </c>
      <c r="D404" s="168"/>
      <c r="E404" s="169">
        <v>-1.2</v>
      </c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0"/>
      <c r="Z404" s="160"/>
      <c r="AA404" s="160"/>
      <c r="AB404" s="160"/>
      <c r="AC404" s="160"/>
      <c r="AD404" s="160"/>
      <c r="AE404" s="160"/>
      <c r="AF404" s="160"/>
      <c r="AG404" s="160" t="s">
        <v>136</v>
      </c>
      <c r="AH404" s="160">
        <v>2</v>
      </c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</row>
    <row r="405" spans="1:60" outlineLevel="1" x14ac:dyDescent="0.25">
      <c r="A405" s="163"/>
      <c r="B405" s="164"/>
      <c r="C405" s="194" t="s">
        <v>572</v>
      </c>
      <c r="D405" s="168"/>
      <c r="E405" s="169">
        <v>2.8</v>
      </c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0"/>
      <c r="Z405" s="160"/>
      <c r="AA405" s="160"/>
      <c r="AB405" s="160"/>
      <c r="AC405" s="160"/>
      <c r="AD405" s="160"/>
      <c r="AE405" s="160"/>
      <c r="AF405" s="160"/>
      <c r="AG405" s="160" t="s">
        <v>136</v>
      </c>
      <c r="AH405" s="160">
        <v>2</v>
      </c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</row>
    <row r="406" spans="1:60" outlineLevel="1" x14ac:dyDescent="0.25">
      <c r="A406" s="163"/>
      <c r="B406" s="164"/>
      <c r="C406" s="193" t="s">
        <v>499</v>
      </c>
      <c r="D406" s="168"/>
      <c r="E406" s="169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0"/>
      <c r="Z406" s="160"/>
      <c r="AA406" s="160"/>
      <c r="AB406" s="160"/>
      <c r="AC406" s="160"/>
      <c r="AD406" s="160"/>
      <c r="AE406" s="160"/>
      <c r="AF406" s="160"/>
      <c r="AG406" s="160" t="s">
        <v>136</v>
      </c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</row>
    <row r="407" spans="1:60" outlineLevel="1" x14ac:dyDescent="0.25">
      <c r="A407" s="163"/>
      <c r="B407" s="164"/>
      <c r="C407" s="191" t="s">
        <v>573</v>
      </c>
      <c r="D407" s="166"/>
      <c r="E407" s="167">
        <v>18.059999999999999</v>
      </c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0"/>
      <c r="Z407" s="160"/>
      <c r="AA407" s="160"/>
      <c r="AB407" s="160"/>
      <c r="AC407" s="160"/>
      <c r="AD407" s="160"/>
      <c r="AE407" s="160"/>
      <c r="AF407" s="160"/>
      <c r="AG407" s="160" t="s">
        <v>136</v>
      </c>
      <c r="AH407" s="160">
        <v>0</v>
      </c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</row>
    <row r="408" spans="1:60" outlineLevel="1" x14ac:dyDescent="0.25">
      <c r="A408" s="183">
        <v>156</v>
      </c>
      <c r="B408" s="184" t="s">
        <v>574</v>
      </c>
      <c r="C408" s="192" t="s">
        <v>575</v>
      </c>
      <c r="D408" s="185" t="s">
        <v>153</v>
      </c>
      <c r="E408" s="186">
        <v>7</v>
      </c>
      <c r="F408" s="187"/>
      <c r="G408" s="188">
        <f>ROUND(E408*F408,2)</f>
        <v>0</v>
      </c>
      <c r="H408" s="165">
        <v>87</v>
      </c>
      <c r="I408" s="165">
        <f>ROUND(E408*H408,2)</f>
        <v>609</v>
      </c>
      <c r="J408" s="165">
        <v>0</v>
      </c>
      <c r="K408" s="165">
        <f>ROUND(E408*J408,2)</f>
        <v>0</v>
      </c>
      <c r="L408" s="165">
        <v>21</v>
      </c>
      <c r="M408" s="165">
        <f>G408*(1+L408/100)</f>
        <v>0</v>
      </c>
      <c r="N408" s="165">
        <v>2.2000000000000001E-4</v>
      </c>
      <c r="O408" s="165">
        <f>ROUND(E408*N408,2)</f>
        <v>0</v>
      </c>
      <c r="P408" s="165">
        <v>0</v>
      </c>
      <c r="Q408" s="165">
        <f>ROUND(E408*P408,2)</f>
        <v>0</v>
      </c>
      <c r="R408" s="165"/>
      <c r="S408" s="165" t="s">
        <v>169</v>
      </c>
      <c r="T408" s="165" t="s">
        <v>170</v>
      </c>
      <c r="U408" s="165">
        <v>0</v>
      </c>
      <c r="V408" s="165">
        <f>ROUND(E408*U408,2)</f>
        <v>0</v>
      </c>
      <c r="W408" s="165"/>
      <c r="X408" s="165" t="s">
        <v>180</v>
      </c>
      <c r="Y408" s="160"/>
      <c r="Z408" s="160"/>
      <c r="AA408" s="160"/>
      <c r="AB408" s="160"/>
      <c r="AC408" s="160"/>
      <c r="AD408" s="160"/>
      <c r="AE408" s="160"/>
      <c r="AF408" s="160"/>
      <c r="AG408" s="160" t="s">
        <v>395</v>
      </c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</row>
    <row r="409" spans="1:60" outlineLevel="1" x14ac:dyDescent="0.25">
      <c r="A409" s="183">
        <v>157</v>
      </c>
      <c r="B409" s="184" t="s">
        <v>576</v>
      </c>
      <c r="C409" s="192" t="s">
        <v>577</v>
      </c>
      <c r="D409" s="185" t="s">
        <v>0</v>
      </c>
      <c r="E409" s="186">
        <v>237.69829999999999</v>
      </c>
      <c r="F409" s="187"/>
      <c r="G409" s="188">
        <f>ROUND(E409*F409,2)</f>
        <v>0</v>
      </c>
      <c r="H409" s="165">
        <v>0</v>
      </c>
      <c r="I409" s="165">
        <f>ROUND(E409*H409,2)</f>
        <v>0</v>
      </c>
      <c r="J409" s="165">
        <v>3.65</v>
      </c>
      <c r="K409" s="165">
        <f>ROUND(E409*J409,2)</f>
        <v>867.6</v>
      </c>
      <c r="L409" s="165">
        <v>21</v>
      </c>
      <c r="M409" s="165">
        <f>G409*(1+L409/100)</f>
        <v>0</v>
      </c>
      <c r="N409" s="165">
        <v>0</v>
      </c>
      <c r="O409" s="165">
        <f>ROUND(E409*N409,2)</f>
        <v>0</v>
      </c>
      <c r="P409" s="165">
        <v>0</v>
      </c>
      <c r="Q409" s="165">
        <f>ROUND(E409*P409,2)</f>
        <v>0</v>
      </c>
      <c r="R409" s="165"/>
      <c r="S409" s="165" t="s">
        <v>132</v>
      </c>
      <c r="T409" s="165" t="s">
        <v>170</v>
      </c>
      <c r="U409" s="165">
        <v>0</v>
      </c>
      <c r="V409" s="165">
        <f>ROUND(E409*U409,2)</f>
        <v>0</v>
      </c>
      <c r="W409" s="165"/>
      <c r="X409" s="165" t="s">
        <v>292</v>
      </c>
      <c r="Y409" s="160"/>
      <c r="Z409" s="160"/>
      <c r="AA409" s="160"/>
      <c r="AB409" s="160"/>
      <c r="AC409" s="160"/>
      <c r="AD409" s="160"/>
      <c r="AE409" s="160"/>
      <c r="AF409" s="160"/>
      <c r="AG409" s="160" t="s">
        <v>293</v>
      </c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</row>
    <row r="410" spans="1:60" x14ac:dyDescent="0.25">
      <c r="A410" s="171" t="s">
        <v>127</v>
      </c>
      <c r="B410" s="172" t="s">
        <v>89</v>
      </c>
      <c r="C410" s="189" t="s">
        <v>90</v>
      </c>
      <c r="D410" s="173"/>
      <c r="E410" s="174"/>
      <c r="F410" s="175"/>
      <c r="G410" s="176">
        <f>SUMIF(AG411:AG418,"&lt;&gt;NOR",G411:G418)</f>
        <v>0</v>
      </c>
      <c r="H410" s="170"/>
      <c r="I410" s="170">
        <f>SUM(I411:I418)</f>
        <v>1418.6399999999999</v>
      </c>
      <c r="J410" s="170"/>
      <c r="K410" s="170">
        <f>SUM(K411:K418)</f>
        <v>4560.01</v>
      </c>
      <c r="L410" s="170"/>
      <c r="M410" s="170">
        <f>SUM(M411:M418)</f>
        <v>0</v>
      </c>
      <c r="N410" s="170"/>
      <c r="O410" s="170">
        <f>SUM(O411:O418)</f>
        <v>0</v>
      </c>
      <c r="P410" s="170"/>
      <c r="Q410" s="170">
        <f>SUM(Q411:Q418)</f>
        <v>0</v>
      </c>
      <c r="R410" s="170"/>
      <c r="S410" s="170"/>
      <c r="T410" s="170"/>
      <c r="U410" s="170"/>
      <c r="V410" s="170">
        <f>SUM(V411:V418)</f>
        <v>9.3099999999999987</v>
      </c>
      <c r="W410" s="170"/>
      <c r="X410" s="170"/>
      <c r="AG410" t="s">
        <v>128</v>
      </c>
    </row>
    <row r="411" spans="1:60" outlineLevel="1" x14ac:dyDescent="0.25">
      <c r="A411" s="177">
        <v>158</v>
      </c>
      <c r="B411" s="178" t="s">
        <v>578</v>
      </c>
      <c r="C411" s="190" t="s">
        <v>579</v>
      </c>
      <c r="D411" s="179" t="s">
        <v>148</v>
      </c>
      <c r="E411" s="180">
        <v>4.8</v>
      </c>
      <c r="F411" s="181"/>
      <c r="G411" s="182">
        <f>ROUND(E411*F411,2)</f>
        <v>0</v>
      </c>
      <c r="H411" s="165">
        <v>70.86</v>
      </c>
      <c r="I411" s="165">
        <f>ROUND(E411*H411,2)</f>
        <v>340.13</v>
      </c>
      <c r="J411" s="165">
        <v>67.64</v>
      </c>
      <c r="K411" s="165">
        <f>ROUND(E411*J411,2)</f>
        <v>324.67</v>
      </c>
      <c r="L411" s="165">
        <v>21</v>
      </c>
      <c r="M411" s="165">
        <f>G411*(1+L411/100)</f>
        <v>0</v>
      </c>
      <c r="N411" s="165">
        <v>3.6999999999999999E-4</v>
      </c>
      <c r="O411" s="165">
        <f>ROUND(E411*N411,2)</f>
        <v>0</v>
      </c>
      <c r="P411" s="165">
        <v>0</v>
      </c>
      <c r="Q411" s="165">
        <f>ROUND(E411*P411,2)</f>
        <v>0</v>
      </c>
      <c r="R411" s="165"/>
      <c r="S411" s="165" t="s">
        <v>132</v>
      </c>
      <c r="T411" s="165" t="s">
        <v>149</v>
      </c>
      <c r="U411" s="165">
        <v>0.13900000000000001</v>
      </c>
      <c r="V411" s="165">
        <f>ROUND(E411*U411,2)</f>
        <v>0.67</v>
      </c>
      <c r="W411" s="165"/>
      <c r="X411" s="165" t="s">
        <v>133</v>
      </c>
      <c r="Y411" s="160"/>
      <c r="Z411" s="160"/>
      <c r="AA411" s="160"/>
      <c r="AB411" s="160"/>
      <c r="AC411" s="160"/>
      <c r="AD411" s="160"/>
      <c r="AE411" s="160"/>
      <c r="AF411" s="160"/>
      <c r="AG411" s="160" t="s">
        <v>134</v>
      </c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</row>
    <row r="412" spans="1:60" outlineLevel="1" x14ac:dyDescent="0.25">
      <c r="A412" s="163"/>
      <c r="B412" s="164"/>
      <c r="C412" s="191" t="s">
        <v>580</v>
      </c>
      <c r="D412" s="166"/>
      <c r="E412" s="167">
        <v>2.88</v>
      </c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0"/>
      <c r="Z412" s="160"/>
      <c r="AA412" s="160"/>
      <c r="AB412" s="160"/>
      <c r="AC412" s="160"/>
      <c r="AD412" s="160"/>
      <c r="AE412" s="160"/>
      <c r="AF412" s="160"/>
      <c r="AG412" s="160" t="s">
        <v>136</v>
      </c>
      <c r="AH412" s="160">
        <v>0</v>
      </c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</row>
    <row r="413" spans="1:60" outlineLevel="1" x14ac:dyDescent="0.25">
      <c r="A413" s="163"/>
      <c r="B413" s="164"/>
      <c r="C413" s="191" t="s">
        <v>581</v>
      </c>
      <c r="D413" s="166"/>
      <c r="E413" s="167">
        <v>1.92</v>
      </c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0"/>
      <c r="Z413" s="160"/>
      <c r="AA413" s="160"/>
      <c r="AB413" s="160"/>
      <c r="AC413" s="160"/>
      <c r="AD413" s="160"/>
      <c r="AE413" s="160"/>
      <c r="AF413" s="160"/>
      <c r="AG413" s="160" t="s">
        <v>136</v>
      </c>
      <c r="AH413" s="160">
        <v>0</v>
      </c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</row>
    <row r="414" spans="1:60" outlineLevel="1" x14ac:dyDescent="0.25">
      <c r="A414" s="177">
        <v>159</v>
      </c>
      <c r="B414" s="178" t="s">
        <v>582</v>
      </c>
      <c r="C414" s="190" t="s">
        <v>583</v>
      </c>
      <c r="D414" s="179" t="s">
        <v>153</v>
      </c>
      <c r="E414" s="180">
        <v>35</v>
      </c>
      <c r="F414" s="181"/>
      <c r="G414" s="182">
        <f>ROUND(E414*F414,2)</f>
        <v>0</v>
      </c>
      <c r="H414" s="165">
        <v>15.69</v>
      </c>
      <c r="I414" s="165">
        <f>ROUND(E414*H414,2)</f>
        <v>549.15</v>
      </c>
      <c r="J414" s="165">
        <v>58.91</v>
      </c>
      <c r="K414" s="165">
        <f>ROUND(E414*J414,2)</f>
        <v>2061.85</v>
      </c>
      <c r="L414" s="165">
        <v>21</v>
      </c>
      <c r="M414" s="165">
        <f>G414*(1+L414/100)</f>
        <v>0</v>
      </c>
      <c r="N414" s="165">
        <v>9.0000000000000006E-5</v>
      </c>
      <c r="O414" s="165">
        <f>ROUND(E414*N414,2)</f>
        <v>0</v>
      </c>
      <c r="P414" s="165">
        <v>0</v>
      </c>
      <c r="Q414" s="165">
        <f>ROUND(E414*P414,2)</f>
        <v>0</v>
      </c>
      <c r="R414" s="165"/>
      <c r="S414" s="165" t="s">
        <v>132</v>
      </c>
      <c r="T414" s="165" t="s">
        <v>170</v>
      </c>
      <c r="U414" s="165">
        <v>0.11600000000000001</v>
      </c>
      <c r="V414" s="165">
        <f>ROUND(E414*U414,2)</f>
        <v>4.0599999999999996</v>
      </c>
      <c r="W414" s="165"/>
      <c r="X414" s="165" t="s">
        <v>133</v>
      </c>
      <c r="Y414" s="160"/>
      <c r="Z414" s="160"/>
      <c r="AA414" s="160"/>
      <c r="AB414" s="160"/>
      <c r="AC414" s="160"/>
      <c r="AD414" s="160"/>
      <c r="AE414" s="160"/>
      <c r="AF414" s="160"/>
      <c r="AG414" s="160" t="s">
        <v>134</v>
      </c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</row>
    <row r="415" spans="1:60" outlineLevel="1" x14ac:dyDescent="0.25">
      <c r="A415" s="163"/>
      <c r="B415" s="164"/>
      <c r="C415" s="191" t="s">
        <v>584</v>
      </c>
      <c r="D415" s="166"/>
      <c r="E415" s="167">
        <v>35</v>
      </c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0"/>
      <c r="Z415" s="160"/>
      <c r="AA415" s="160"/>
      <c r="AB415" s="160"/>
      <c r="AC415" s="160"/>
      <c r="AD415" s="160"/>
      <c r="AE415" s="160"/>
      <c r="AF415" s="160"/>
      <c r="AG415" s="160" t="s">
        <v>136</v>
      </c>
      <c r="AH415" s="160">
        <v>0</v>
      </c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</row>
    <row r="416" spans="1:60" outlineLevel="1" x14ac:dyDescent="0.25">
      <c r="A416" s="177">
        <v>160</v>
      </c>
      <c r="B416" s="178" t="s">
        <v>585</v>
      </c>
      <c r="C416" s="190" t="s">
        <v>586</v>
      </c>
      <c r="D416" s="179" t="s">
        <v>148</v>
      </c>
      <c r="E416" s="180">
        <v>11.1</v>
      </c>
      <c r="F416" s="181"/>
      <c r="G416" s="182">
        <f>ROUND(E416*F416,2)</f>
        <v>0</v>
      </c>
      <c r="H416" s="165">
        <v>47.69</v>
      </c>
      <c r="I416" s="165">
        <f>ROUND(E416*H416,2)</f>
        <v>529.36</v>
      </c>
      <c r="J416" s="165">
        <v>195.81</v>
      </c>
      <c r="K416" s="165">
        <f>ROUND(E416*J416,2)</f>
        <v>2173.4899999999998</v>
      </c>
      <c r="L416" s="165">
        <v>21</v>
      </c>
      <c r="M416" s="165">
        <f>G416*(1+L416/100)</f>
        <v>0</v>
      </c>
      <c r="N416" s="165">
        <v>3.6000000000000002E-4</v>
      </c>
      <c r="O416" s="165">
        <f>ROUND(E416*N416,2)</f>
        <v>0</v>
      </c>
      <c r="P416" s="165">
        <v>0</v>
      </c>
      <c r="Q416" s="165">
        <f>ROUND(E416*P416,2)</f>
        <v>0</v>
      </c>
      <c r="R416" s="165"/>
      <c r="S416" s="165" t="s">
        <v>169</v>
      </c>
      <c r="T416" s="165" t="s">
        <v>170</v>
      </c>
      <c r="U416" s="165">
        <v>0.41299999999999998</v>
      </c>
      <c r="V416" s="165">
        <f>ROUND(E416*U416,2)</f>
        <v>4.58</v>
      </c>
      <c r="W416" s="165"/>
      <c r="X416" s="165" t="s">
        <v>133</v>
      </c>
      <c r="Y416" s="160"/>
      <c r="Z416" s="160"/>
      <c r="AA416" s="160"/>
      <c r="AB416" s="160"/>
      <c r="AC416" s="160"/>
      <c r="AD416" s="160"/>
      <c r="AE416" s="160"/>
      <c r="AF416" s="160"/>
      <c r="AG416" s="160" t="s">
        <v>134</v>
      </c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</row>
    <row r="417" spans="1:60" outlineLevel="1" x14ac:dyDescent="0.25">
      <c r="A417" s="163"/>
      <c r="B417" s="164"/>
      <c r="C417" s="191" t="s">
        <v>587</v>
      </c>
      <c r="D417" s="166"/>
      <c r="E417" s="167">
        <v>3.6</v>
      </c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0"/>
      <c r="Z417" s="160"/>
      <c r="AA417" s="160"/>
      <c r="AB417" s="160"/>
      <c r="AC417" s="160"/>
      <c r="AD417" s="160"/>
      <c r="AE417" s="160"/>
      <c r="AF417" s="160"/>
      <c r="AG417" s="160" t="s">
        <v>136</v>
      </c>
      <c r="AH417" s="160">
        <v>0</v>
      </c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</row>
    <row r="418" spans="1:60" outlineLevel="1" x14ac:dyDescent="0.25">
      <c r="A418" s="163"/>
      <c r="B418" s="164"/>
      <c r="C418" s="191" t="s">
        <v>588</v>
      </c>
      <c r="D418" s="166"/>
      <c r="E418" s="167">
        <v>7.5</v>
      </c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0"/>
      <c r="Z418" s="160"/>
      <c r="AA418" s="160"/>
      <c r="AB418" s="160"/>
      <c r="AC418" s="160"/>
      <c r="AD418" s="160"/>
      <c r="AE418" s="160"/>
      <c r="AF418" s="160"/>
      <c r="AG418" s="160" t="s">
        <v>136</v>
      </c>
      <c r="AH418" s="160">
        <v>0</v>
      </c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</row>
    <row r="419" spans="1:60" x14ac:dyDescent="0.25">
      <c r="A419" s="171" t="s">
        <v>127</v>
      </c>
      <c r="B419" s="172" t="s">
        <v>91</v>
      </c>
      <c r="C419" s="189" t="s">
        <v>92</v>
      </c>
      <c r="D419" s="173"/>
      <c r="E419" s="174"/>
      <c r="F419" s="175"/>
      <c r="G419" s="176">
        <f>SUMIF(AG420:AG473,"&lt;&gt;NOR",G420:G473)</f>
        <v>0</v>
      </c>
      <c r="H419" s="170"/>
      <c r="I419" s="170">
        <f>SUM(I420:I473)</f>
        <v>2143.4499999999998</v>
      </c>
      <c r="J419" s="170"/>
      <c r="K419" s="170">
        <f>SUM(K420:K473)</f>
        <v>29509.850000000002</v>
      </c>
      <c r="L419" s="170"/>
      <c r="M419" s="170">
        <f>SUM(M420:M473)</f>
        <v>0</v>
      </c>
      <c r="N419" s="170"/>
      <c r="O419" s="170">
        <f>SUM(O420:O473)</f>
        <v>0.08</v>
      </c>
      <c r="P419" s="170"/>
      <c r="Q419" s="170">
        <f>SUM(Q420:Q473)</f>
        <v>0</v>
      </c>
      <c r="R419" s="170"/>
      <c r="S419" s="170"/>
      <c r="T419" s="170"/>
      <c r="U419" s="170"/>
      <c r="V419" s="170">
        <f>SUM(V420:V473)</f>
        <v>60.39</v>
      </c>
      <c r="W419" s="170"/>
      <c r="X419" s="170"/>
      <c r="AG419" t="s">
        <v>128</v>
      </c>
    </row>
    <row r="420" spans="1:60" outlineLevel="1" x14ac:dyDescent="0.25">
      <c r="A420" s="177">
        <v>161</v>
      </c>
      <c r="B420" s="178" t="s">
        <v>589</v>
      </c>
      <c r="C420" s="190" t="s">
        <v>590</v>
      </c>
      <c r="D420" s="179" t="s">
        <v>148</v>
      </c>
      <c r="E420" s="180">
        <v>333.62</v>
      </c>
      <c r="F420" s="181"/>
      <c r="G420" s="182">
        <f>ROUND(E420*F420,2)</f>
        <v>0</v>
      </c>
      <c r="H420" s="165">
        <v>0.1</v>
      </c>
      <c r="I420" s="165">
        <f>ROUND(E420*H420,2)</f>
        <v>33.36</v>
      </c>
      <c r="J420" s="165">
        <v>34</v>
      </c>
      <c r="K420" s="165">
        <f>ROUND(E420*J420,2)</f>
        <v>11343.08</v>
      </c>
      <c r="L420" s="165">
        <v>21</v>
      </c>
      <c r="M420" s="165">
        <f>G420*(1+L420/100)</f>
        <v>0</v>
      </c>
      <c r="N420" s="165">
        <v>0</v>
      </c>
      <c r="O420" s="165">
        <f>ROUND(E420*N420,2)</f>
        <v>0</v>
      </c>
      <c r="P420" s="165">
        <v>0</v>
      </c>
      <c r="Q420" s="165">
        <f>ROUND(E420*P420,2)</f>
        <v>0</v>
      </c>
      <c r="R420" s="165"/>
      <c r="S420" s="165" t="s">
        <v>132</v>
      </c>
      <c r="T420" s="165" t="s">
        <v>132</v>
      </c>
      <c r="U420" s="165">
        <v>6.9709999999999994E-2</v>
      </c>
      <c r="V420" s="165">
        <f>ROUND(E420*U420,2)</f>
        <v>23.26</v>
      </c>
      <c r="W420" s="165"/>
      <c r="X420" s="165" t="s">
        <v>133</v>
      </c>
      <c r="Y420" s="160"/>
      <c r="Z420" s="160"/>
      <c r="AA420" s="160"/>
      <c r="AB420" s="160"/>
      <c r="AC420" s="160"/>
      <c r="AD420" s="160"/>
      <c r="AE420" s="160"/>
      <c r="AF420" s="160"/>
      <c r="AG420" s="160" t="s">
        <v>134</v>
      </c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</row>
    <row r="421" spans="1:60" outlineLevel="1" x14ac:dyDescent="0.25">
      <c r="A421" s="163"/>
      <c r="B421" s="164"/>
      <c r="C421" s="191" t="s">
        <v>591</v>
      </c>
      <c r="D421" s="166"/>
      <c r="E421" s="167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0"/>
      <c r="Z421" s="160"/>
      <c r="AA421" s="160"/>
      <c r="AB421" s="160"/>
      <c r="AC421" s="160"/>
      <c r="AD421" s="160"/>
      <c r="AE421" s="160"/>
      <c r="AF421" s="160"/>
      <c r="AG421" s="160" t="s">
        <v>136</v>
      </c>
      <c r="AH421" s="160">
        <v>0</v>
      </c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</row>
    <row r="422" spans="1:60" outlineLevel="1" x14ac:dyDescent="0.25">
      <c r="A422" s="163"/>
      <c r="B422" s="164"/>
      <c r="C422" s="191" t="s">
        <v>210</v>
      </c>
      <c r="D422" s="166"/>
      <c r="E422" s="167">
        <v>61.56</v>
      </c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0"/>
      <c r="Z422" s="160"/>
      <c r="AA422" s="160"/>
      <c r="AB422" s="160"/>
      <c r="AC422" s="160"/>
      <c r="AD422" s="160"/>
      <c r="AE422" s="160"/>
      <c r="AF422" s="160"/>
      <c r="AG422" s="160" t="s">
        <v>136</v>
      </c>
      <c r="AH422" s="160">
        <v>0</v>
      </c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</row>
    <row r="423" spans="1:60" outlineLevel="1" x14ac:dyDescent="0.25">
      <c r="A423" s="163"/>
      <c r="B423" s="164"/>
      <c r="C423" s="191" t="s">
        <v>211</v>
      </c>
      <c r="D423" s="166"/>
      <c r="E423" s="167">
        <v>7.68</v>
      </c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0"/>
      <c r="Z423" s="160"/>
      <c r="AA423" s="160"/>
      <c r="AB423" s="160"/>
      <c r="AC423" s="160"/>
      <c r="AD423" s="160"/>
      <c r="AE423" s="160"/>
      <c r="AF423" s="160"/>
      <c r="AG423" s="160" t="s">
        <v>136</v>
      </c>
      <c r="AH423" s="160">
        <v>0</v>
      </c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</row>
    <row r="424" spans="1:60" outlineLevel="1" x14ac:dyDescent="0.25">
      <c r="A424" s="163"/>
      <c r="B424" s="164"/>
      <c r="C424" s="191" t="s">
        <v>214</v>
      </c>
      <c r="D424" s="166"/>
      <c r="E424" s="167">
        <v>36.72</v>
      </c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0"/>
      <c r="Z424" s="160"/>
      <c r="AA424" s="160"/>
      <c r="AB424" s="160"/>
      <c r="AC424" s="160"/>
      <c r="AD424" s="160"/>
      <c r="AE424" s="160"/>
      <c r="AF424" s="160"/>
      <c r="AG424" s="160" t="s">
        <v>136</v>
      </c>
      <c r="AH424" s="160">
        <v>0</v>
      </c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</row>
    <row r="425" spans="1:60" outlineLevel="1" x14ac:dyDescent="0.25">
      <c r="A425" s="163"/>
      <c r="B425" s="164"/>
      <c r="C425" s="191" t="s">
        <v>217</v>
      </c>
      <c r="D425" s="166"/>
      <c r="E425" s="167">
        <v>34.020000000000003</v>
      </c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0"/>
      <c r="Z425" s="160"/>
      <c r="AA425" s="160"/>
      <c r="AB425" s="160"/>
      <c r="AC425" s="160"/>
      <c r="AD425" s="160"/>
      <c r="AE425" s="160"/>
      <c r="AF425" s="160"/>
      <c r="AG425" s="160" t="s">
        <v>136</v>
      </c>
      <c r="AH425" s="160">
        <v>0</v>
      </c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</row>
    <row r="426" spans="1:60" outlineLevel="1" x14ac:dyDescent="0.25">
      <c r="A426" s="163"/>
      <c r="B426" s="164"/>
      <c r="C426" s="191" t="s">
        <v>219</v>
      </c>
      <c r="D426" s="166"/>
      <c r="E426" s="167">
        <v>38.880000000000003</v>
      </c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0"/>
      <c r="Z426" s="160"/>
      <c r="AA426" s="160"/>
      <c r="AB426" s="160"/>
      <c r="AC426" s="160"/>
      <c r="AD426" s="160"/>
      <c r="AE426" s="160"/>
      <c r="AF426" s="160"/>
      <c r="AG426" s="160" t="s">
        <v>136</v>
      </c>
      <c r="AH426" s="160">
        <v>0</v>
      </c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</row>
    <row r="427" spans="1:60" outlineLevel="1" x14ac:dyDescent="0.25">
      <c r="A427" s="163"/>
      <c r="B427" s="164"/>
      <c r="C427" s="191" t="s">
        <v>221</v>
      </c>
      <c r="D427" s="166"/>
      <c r="E427" s="167">
        <v>45.9</v>
      </c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0"/>
      <c r="Z427" s="160"/>
      <c r="AA427" s="160"/>
      <c r="AB427" s="160"/>
      <c r="AC427" s="160"/>
      <c r="AD427" s="160"/>
      <c r="AE427" s="160"/>
      <c r="AF427" s="160"/>
      <c r="AG427" s="160" t="s">
        <v>136</v>
      </c>
      <c r="AH427" s="160">
        <v>0</v>
      </c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</row>
    <row r="428" spans="1:60" outlineLevel="1" x14ac:dyDescent="0.25">
      <c r="A428" s="163"/>
      <c r="B428" s="164"/>
      <c r="C428" s="191" t="s">
        <v>182</v>
      </c>
      <c r="D428" s="166"/>
      <c r="E428" s="167">
        <v>2.4300000000000002</v>
      </c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0"/>
      <c r="Z428" s="160"/>
      <c r="AA428" s="160"/>
      <c r="AB428" s="160"/>
      <c r="AC428" s="160"/>
      <c r="AD428" s="160"/>
      <c r="AE428" s="160"/>
      <c r="AF428" s="160"/>
      <c r="AG428" s="160" t="s">
        <v>136</v>
      </c>
      <c r="AH428" s="160">
        <v>0</v>
      </c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</row>
    <row r="429" spans="1:60" outlineLevel="1" x14ac:dyDescent="0.25">
      <c r="A429" s="163"/>
      <c r="B429" s="164"/>
      <c r="C429" s="191" t="s">
        <v>224</v>
      </c>
      <c r="D429" s="166"/>
      <c r="E429" s="167">
        <v>10.26</v>
      </c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0"/>
      <c r="Z429" s="160"/>
      <c r="AA429" s="160"/>
      <c r="AB429" s="160"/>
      <c r="AC429" s="160"/>
      <c r="AD429" s="160"/>
      <c r="AE429" s="160"/>
      <c r="AF429" s="160"/>
      <c r="AG429" s="160" t="s">
        <v>136</v>
      </c>
      <c r="AH429" s="160">
        <v>0</v>
      </c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</row>
    <row r="430" spans="1:60" outlineLevel="1" x14ac:dyDescent="0.25">
      <c r="A430" s="163"/>
      <c r="B430" s="164"/>
      <c r="C430" s="191" t="s">
        <v>592</v>
      </c>
      <c r="D430" s="166"/>
      <c r="E430" s="167">
        <v>29.16</v>
      </c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0"/>
      <c r="Z430" s="160"/>
      <c r="AA430" s="160"/>
      <c r="AB430" s="160"/>
      <c r="AC430" s="160"/>
      <c r="AD430" s="160"/>
      <c r="AE430" s="160"/>
      <c r="AF430" s="160"/>
      <c r="AG430" s="160" t="s">
        <v>136</v>
      </c>
      <c r="AH430" s="160">
        <v>0</v>
      </c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</row>
    <row r="431" spans="1:60" outlineLevel="1" x14ac:dyDescent="0.25">
      <c r="A431" s="163"/>
      <c r="B431" s="164"/>
      <c r="C431" s="191" t="s">
        <v>593</v>
      </c>
      <c r="D431" s="166"/>
      <c r="E431" s="167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0"/>
      <c r="Z431" s="160"/>
      <c r="AA431" s="160"/>
      <c r="AB431" s="160"/>
      <c r="AC431" s="160"/>
      <c r="AD431" s="160"/>
      <c r="AE431" s="160"/>
      <c r="AF431" s="160"/>
      <c r="AG431" s="160" t="s">
        <v>136</v>
      </c>
      <c r="AH431" s="160">
        <v>0</v>
      </c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</row>
    <row r="432" spans="1:60" outlineLevel="1" x14ac:dyDescent="0.25">
      <c r="A432" s="163"/>
      <c r="B432" s="164"/>
      <c r="C432" s="191" t="s">
        <v>201</v>
      </c>
      <c r="D432" s="166"/>
      <c r="E432" s="167">
        <v>11.4</v>
      </c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0"/>
      <c r="Z432" s="160"/>
      <c r="AA432" s="160"/>
      <c r="AB432" s="160"/>
      <c r="AC432" s="160"/>
      <c r="AD432" s="160"/>
      <c r="AE432" s="160"/>
      <c r="AF432" s="160"/>
      <c r="AG432" s="160" t="s">
        <v>136</v>
      </c>
      <c r="AH432" s="160">
        <v>0</v>
      </c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</row>
    <row r="433" spans="1:60" outlineLevel="1" x14ac:dyDescent="0.25">
      <c r="A433" s="163"/>
      <c r="B433" s="164"/>
      <c r="C433" s="191" t="s">
        <v>202</v>
      </c>
      <c r="D433" s="166"/>
      <c r="E433" s="167">
        <v>14</v>
      </c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0"/>
      <c r="Z433" s="160"/>
      <c r="AA433" s="160"/>
      <c r="AB433" s="160"/>
      <c r="AC433" s="160"/>
      <c r="AD433" s="160"/>
      <c r="AE433" s="160"/>
      <c r="AF433" s="160"/>
      <c r="AG433" s="160" t="s">
        <v>136</v>
      </c>
      <c r="AH433" s="160">
        <v>0</v>
      </c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</row>
    <row r="434" spans="1:60" outlineLevel="1" x14ac:dyDescent="0.25">
      <c r="A434" s="163"/>
      <c r="B434" s="164"/>
      <c r="C434" s="191" t="s">
        <v>203</v>
      </c>
      <c r="D434" s="166"/>
      <c r="E434" s="167">
        <v>12.92</v>
      </c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0"/>
      <c r="Z434" s="160"/>
      <c r="AA434" s="160"/>
      <c r="AB434" s="160"/>
      <c r="AC434" s="160"/>
      <c r="AD434" s="160"/>
      <c r="AE434" s="160"/>
      <c r="AF434" s="160"/>
      <c r="AG434" s="160" t="s">
        <v>136</v>
      </c>
      <c r="AH434" s="160">
        <v>0</v>
      </c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</row>
    <row r="435" spans="1:60" outlineLevel="1" x14ac:dyDescent="0.25">
      <c r="A435" s="163"/>
      <c r="B435" s="164"/>
      <c r="C435" s="191" t="s">
        <v>204</v>
      </c>
      <c r="D435" s="166"/>
      <c r="E435" s="167">
        <v>18.059999999999999</v>
      </c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0"/>
      <c r="Z435" s="160"/>
      <c r="AA435" s="160"/>
      <c r="AB435" s="160"/>
      <c r="AC435" s="160"/>
      <c r="AD435" s="160"/>
      <c r="AE435" s="160"/>
      <c r="AF435" s="160"/>
      <c r="AG435" s="160" t="s">
        <v>136</v>
      </c>
      <c r="AH435" s="160">
        <v>0</v>
      </c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</row>
    <row r="436" spans="1:60" outlineLevel="1" x14ac:dyDescent="0.25">
      <c r="A436" s="163"/>
      <c r="B436" s="164"/>
      <c r="C436" s="191" t="s">
        <v>205</v>
      </c>
      <c r="D436" s="166"/>
      <c r="E436" s="167">
        <v>2.4700000000000002</v>
      </c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0"/>
      <c r="Z436" s="160"/>
      <c r="AA436" s="160"/>
      <c r="AB436" s="160"/>
      <c r="AC436" s="160"/>
      <c r="AD436" s="160"/>
      <c r="AE436" s="160"/>
      <c r="AF436" s="160"/>
      <c r="AG436" s="160" t="s">
        <v>136</v>
      </c>
      <c r="AH436" s="160">
        <v>0</v>
      </c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</row>
    <row r="437" spans="1:60" outlineLevel="1" x14ac:dyDescent="0.25">
      <c r="A437" s="163"/>
      <c r="B437" s="164"/>
      <c r="C437" s="191" t="s">
        <v>206</v>
      </c>
      <c r="D437" s="166"/>
      <c r="E437" s="167">
        <v>7.26</v>
      </c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0"/>
      <c r="Z437" s="160"/>
      <c r="AA437" s="160"/>
      <c r="AB437" s="160"/>
      <c r="AC437" s="160"/>
      <c r="AD437" s="160"/>
      <c r="AE437" s="160"/>
      <c r="AF437" s="160"/>
      <c r="AG437" s="160" t="s">
        <v>136</v>
      </c>
      <c r="AH437" s="160">
        <v>0</v>
      </c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</row>
    <row r="438" spans="1:60" outlineLevel="1" x14ac:dyDescent="0.25">
      <c r="A438" s="163"/>
      <c r="B438" s="164"/>
      <c r="C438" s="191" t="s">
        <v>207</v>
      </c>
      <c r="D438" s="166"/>
      <c r="E438" s="167">
        <v>0.9</v>
      </c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0"/>
      <c r="Z438" s="160"/>
      <c r="AA438" s="160"/>
      <c r="AB438" s="160"/>
      <c r="AC438" s="160"/>
      <c r="AD438" s="160"/>
      <c r="AE438" s="160"/>
      <c r="AF438" s="160"/>
      <c r="AG438" s="160" t="s">
        <v>136</v>
      </c>
      <c r="AH438" s="160">
        <v>0</v>
      </c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</row>
    <row r="439" spans="1:60" outlineLevel="1" x14ac:dyDescent="0.25">
      <c r="A439" s="177">
        <v>162</v>
      </c>
      <c r="B439" s="178" t="s">
        <v>594</v>
      </c>
      <c r="C439" s="190" t="s">
        <v>595</v>
      </c>
      <c r="D439" s="179" t="s">
        <v>148</v>
      </c>
      <c r="E439" s="180">
        <v>14.99</v>
      </c>
      <c r="F439" s="181"/>
      <c r="G439" s="182">
        <f>ROUND(E439*F439,2)</f>
        <v>0</v>
      </c>
      <c r="H439" s="165">
        <v>4.68</v>
      </c>
      <c r="I439" s="165">
        <f>ROUND(E439*H439,2)</f>
        <v>70.150000000000006</v>
      </c>
      <c r="J439" s="165">
        <v>16.420000000000002</v>
      </c>
      <c r="K439" s="165">
        <f>ROUND(E439*J439,2)</f>
        <v>246.14</v>
      </c>
      <c r="L439" s="165">
        <v>21</v>
      </c>
      <c r="M439" s="165">
        <f>G439*(1+L439/100)</f>
        <v>0</v>
      </c>
      <c r="N439" s="165">
        <v>6.9999999999999994E-5</v>
      </c>
      <c r="O439" s="165">
        <f>ROUND(E439*N439,2)</f>
        <v>0</v>
      </c>
      <c r="P439" s="165">
        <v>0</v>
      </c>
      <c r="Q439" s="165">
        <f>ROUND(E439*P439,2)</f>
        <v>0</v>
      </c>
      <c r="R439" s="165"/>
      <c r="S439" s="165" t="s">
        <v>132</v>
      </c>
      <c r="T439" s="165" t="s">
        <v>132</v>
      </c>
      <c r="U439" s="165">
        <v>3.2480000000000002E-2</v>
      </c>
      <c r="V439" s="165">
        <f>ROUND(E439*U439,2)</f>
        <v>0.49</v>
      </c>
      <c r="W439" s="165"/>
      <c r="X439" s="165" t="s">
        <v>133</v>
      </c>
      <c r="Y439" s="160"/>
      <c r="Z439" s="160"/>
      <c r="AA439" s="160"/>
      <c r="AB439" s="160"/>
      <c r="AC439" s="160"/>
      <c r="AD439" s="160"/>
      <c r="AE439" s="160"/>
      <c r="AF439" s="160"/>
      <c r="AG439" s="160" t="s">
        <v>134</v>
      </c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</row>
    <row r="440" spans="1:60" outlineLevel="1" x14ac:dyDescent="0.25">
      <c r="A440" s="163"/>
      <c r="B440" s="164"/>
      <c r="C440" s="191" t="s">
        <v>593</v>
      </c>
      <c r="D440" s="166"/>
      <c r="E440" s="167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0"/>
      <c r="Z440" s="160"/>
      <c r="AA440" s="160"/>
      <c r="AB440" s="160"/>
      <c r="AC440" s="160"/>
      <c r="AD440" s="160"/>
      <c r="AE440" s="160"/>
      <c r="AF440" s="160"/>
      <c r="AG440" s="160" t="s">
        <v>136</v>
      </c>
      <c r="AH440" s="160">
        <v>0</v>
      </c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</row>
    <row r="441" spans="1:60" outlineLevel="1" x14ac:dyDescent="0.25">
      <c r="A441" s="163"/>
      <c r="B441" s="164"/>
      <c r="C441" s="191" t="s">
        <v>165</v>
      </c>
      <c r="D441" s="166"/>
      <c r="E441" s="167">
        <v>11.39</v>
      </c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0"/>
      <c r="Z441" s="160"/>
      <c r="AA441" s="160"/>
      <c r="AB441" s="160"/>
      <c r="AC441" s="160"/>
      <c r="AD441" s="160"/>
      <c r="AE441" s="160"/>
      <c r="AF441" s="160"/>
      <c r="AG441" s="160" t="s">
        <v>136</v>
      </c>
      <c r="AH441" s="160">
        <v>0</v>
      </c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</row>
    <row r="442" spans="1:60" outlineLevel="1" x14ac:dyDescent="0.25">
      <c r="A442" s="163"/>
      <c r="B442" s="164"/>
      <c r="C442" s="191" t="s">
        <v>251</v>
      </c>
      <c r="D442" s="166"/>
      <c r="E442" s="167">
        <v>3.6</v>
      </c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0"/>
      <c r="Z442" s="160"/>
      <c r="AA442" s="160"/>
      <c r="AB442" s="160"/>
      <c r="AC442" s="160"/>
      <c r="AD442" s="160"/>
      <c r="AE442" s="160"/>
      <c r="AF442" s="160"/>
      <c r="AG442" s="160" t="s">
        <v>136</v>
      </c>
      <c r="AH442" s="160">
        <v>0</v>
      </c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</row>
    <row r="443" spans="1:60" outlineLevel="1" x14ac:dyDescent="0.25">
      <c r="A443" s="177">
        <v>163</v>
      </c>
      <c r="B443" s="178" t="s">
        <v>596</v>
      </c>
      <c r="C443" s="190" t="s">
        <v>597</v>
      </c>
      <c r="D443" s="179" t="s">
        <v>148</v>
      </c>
      <c r="E443" s="180">
        <v>348.61</v>
      </c>
      <c r="F443" s="181"/>
      <c r="G443" s="182">
        <f>ROUND(E443*F443,2)</f>
        <v>0</v>
      </c>
      <c r="H443" s="165">
        <v>3.61</v>
      </c>
      <c r="I443" s="165">
        <f>ROUND(E443*H443,2)</f>
        <v>1258.48</v>
      </c>
      <c r="J443" s="165">
        <v>49.79</v>
      </c>
      <c r="K443" s="165">
        <f>ROUND(E443*J443,2)</f>
        <v>17357.29</v>
      </c>
      <c r="L443" s="165">
        <v>21</v>
      </c>
      <c r="M443" s="165">
        <f>G443*(1+L443/100)</f>
        <v>0</v>
      </c>
      <c r="N443" s="165">
        <v>1.3999999999999999E-4</v>
      </c>
      <c r="O443" s="165">
        <f>ROUND(E443*N443,2)</f>
        <v>0.05</v>
      </c>
      <c r="P443" s="165">
        <v>0</v>
      </c>
      <c r="Q443" s="165">
        <f>ROUND(E443*P443,2)</f>
        <v>0</v>
      </c>
      <c r="R443" s="165"/>
      <c r="S443" s="165" t="s">
        <v>132</v>
      </c>
      <c r="T443" s="165" t="s">
        <v>170</v>
      </c>
      <c r="U443" s="165">
        <v>0.10191</v>
      </c>
      <c r="V443" s="165">
        <f>ROUND(E443*U443,2)</f>
        <v>35.53</v>
      </c>
      <c r="W443" s="165"/>
      <c r="X443" s="165" t="s">
        <v>133</v>
      </c>
      <c r="Y443" s="160"/>
      <c r="Z443" s="160"/>
      <c r="AA443" s="160"/>
      <c r="AB443" s="160"/>
      <c r="AC443" s="160"/>
      <c r="AD443" s="160"/>
      <c r="AE443" s="160"/>
      <c r="AF443" s="160"/>
      <c r="AG443" s="160" t="s">
        <v>134</v>
      </c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</row>
    <row r="444" spans="1:60" outlineLevel="1" x14ac:dyDescent="0.25">
      <c r="A444" s="163"/>
      <c r="B444" s="164"/>
      <c r="C444" s="191" t="s">
        <v>591</v>
      </c>
      <c r="D444" s="166"/>
      <c r="E444" s="167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0"/>
      <c r="Z444" s="160"/>
      <c r="AA444" s="160"/>
      <c r="AB444" s="160"/>
      <c r="AC444" s="160"/>
      <c r="AD444" s="160"/>
      <c r="AE444" s="160"/>
      <c r="AF444" s="160"/>
      <c r="AG444" s="160" t="s">
        <v>136</v>
      </c>
      <c r="AH444" s="160">
        <v>0</v>
      </c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</row>
    <row r="445" spans="1:60" outlineLevel="1" x14ac:dyDescent="0.25">
      <c r="A445" s="163"/>
      <c r="B445" s="164"/>
      <c r="C445" s="191" t="s">
        <v>210</v>
      </c>
      <c r="D445" s="166"/>
      <c r="E445" s="167">
        <v>61.56</v>
      </c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0"/>
      <c r="Z445" s="160"/>
      <c r="AA445" s="160"/>
      <c r="AB445" s="160"/>
      <c r="AC445" s="160"/>
      <c r="AD445" s="160"/>
      <c r="AE445" s="160"/>
      <c r="AF445" s="160"/>
      <c r="AG445" s="160" t="s">
        <v>136</v>
      </c>
      <c r="AH445" s="160">
        <v>0</v>
      </c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</row>
    <row r="446" spans="1:60" outlineLevel="1" x14ac:dyDescent="0.25">
      <c r="A446" s="163"/>
      <c r="B446" s="164"/>
      <c r="C446" s="191" t="s">
        <v>211</v>
      </c>
      <c r="D446" s="166"/>
      <c r="E446" s="167">
        <v>7.68</v>
      </c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0"/>
      <c r="Z446" s="160"/>
      <c r="AA446" s="160"/>
      <c r="AB446" s="160"/>
      <c r="AC446" s="160"/>
      <c r="AD446" s="160"/>
      <c r="AE446" s="160"/>
      <c r="AF446" s="160"/>
      <c r="AG446" s="160" t="s">
        <v>136</v>
      </c>
      <c r="AH446" s="160">
        <v>0</v>
      </c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</row>
    <row r="447" spans="1:60" outlineLevel="1" x14ac:dyDescent="0.25">
      <c r="A447" s="163"/>
      <c r="B447" s="164"/>
      <c r="C447" s="191" t="s">
        <v>214</v>
      </c>
      <c r="D447" s="166"/>
      <c r="E447" s="167">
        <v>36.72</v>
      </c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0"/>
      <c r="Z447" s="160"/>
      <c r="AA447" s="160"/>
      <c r="AB447" s="160"/>
      <c r="AC447" s="160"/>
      <c r="AD447" s="160"/>
      <c r="AE447" s="160"/>
      <c r="AF447" s="160"/>
      <c r="AG447" s="160" t="s">
        <v>136</v>
      </c>
      <c r="AH447" s="160">
        <v>0</v>
      </c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</row>
    <row r="448" spans="1:60" outlineLevel="1" x14ac:dyDescent="0.25">
      <c r="A448" s="163"/>
      <c r="B448" s="164"/>
      <c r="C448" s="191" t="s">
        <v>217</v>
      </c>
      <c r="D448" s="166"/>
      <c r="E448" s="167">
        <v>34.020000000000003</v>
      </c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0"/>
      <c r="Z448" s="160"/>
      <c r="AA448" s="160"/>
      <c r="AB448" s="160"/>
      <c r="AC448" s="160"/>
      <c r="AD448" s="160"/>
      <c r="AE448" s="160"/>
      <c r="AF448" s="160"/>
      <c r="AG448" s="160" t="s">
        <v>136</v>
      </c>
      <c r="AH448" s="160">
        <v>0</v>
      </c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</row>
    <row r="449" spans="1:60" outlineLevel="1" x14ac:dyDescent="0.25">
      <c r="A449" s="163"/>
      <c r="B449" s="164"/>
      <c r="C449" s="191" t="s">
        <v>219</v>
      </c>
      <c r="D449" s="166"/>
      <c r="E449" s="167">
        <v>38.880000000000003</v>
      </c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0"/>
      <c r="Z449" s="160"/>
      <c r="AA449" s="160"/>
      <c r="AB449" s="160"/>
      <c r="AC449" s="160"/>
      <c r="AD449" s="160"/>
      <c r="AE449" s="160"/>
      <c r="AF449" s="160"/>
      <c r="AG449" s="160" t="s">
        <v>136</v>
      </c>
      <c r="AH449" s="160">
        <v>0</v>
      </c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</row>
    <row r="450" spans="1:60" outlineLevel="1" x14ac:dyDescent="0.25">
      <c r="A450" s="163"/>
      <c r="B450" s="164"/>
      <c r="C450" s="191" t="s">
        <v>221</v>
      </c>
      <c r="D450" s="166"/>
      <c r="E450" s="167">
        <v>45.9</v>
      </c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0"/>
      <c r="Z450" s="160"/>
      <c r="AA450" s="160"/>
      <c r="AB450" s="160"/>
      <c r="AC450" s="160"/>
      <c r="AD450" s="160"/>
      <c r="AE450" s="160"/>
      <c r="AF450" s="160"/>
      <c r="AG450" s="160" t="s">
        <v>136</v>
      </c>
      <c r="AH450" s="160">
        <v>0</v>
      </c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</row>
    <row r="451" spans="1:60" outlineLevel="1" x14ac:dyDescent="0.25">
      <c r="A451" s="163"/>
      <c r="B451" s="164"/>
      <c r="C451" s="191" t="s">
        <v>182</v>
      </c>
      <c r="D451" s="166"/>
      <c r="E451" s="167">
        <v>2.4300000000000002</v>
      </c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0"/>
      <c r="Z451" s="160"/>
      <c r="AA451" s="160"/>
      <c r="AB451" s="160"/>
      <c r="AC451" s="160"/>
      <c r="AD451" s="160"/>
      <c r="AE451" s="160"/>
      <c r="AF451" s="160"/>
      <c r="AG451" s="160" t="s">
        <v>136</v>
      </c>
      <c r="AH451" s="160">
        <v>0</v>
      </c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</row>
    <row r="452" spans="1:60" outlineLevel="1" x14ac:dyDescent="0.25">
      <c r="A452" s="163"/>
      <c r="B452" s="164"/>
      <c r="C452" s="191" t="s">
        <v>224</v>
      </c>
      <c r="D452" s="166"/>
      <c r="E452" s="167">
        <v>10.26</v>
      </c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0"/>
      <c r="Z452" s="160"/>
      <c r="AA452" s="160"/>
      <c r="AB452" s="160"/>
      <c r="AC452" s="160"/>
      <c r="AD452" s="160"/>
      <c r="AE452" s="160"/>
      <c r="AF452" s="160"/>
      <c r="AG452" s="160" t="s">
        <v>136</v>
      </c>
      <c r="AH452" s="160">
        <v>0</v>
      </c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</row>
    <row r="453" spans="1:60" outlineLevel="1" x14ac:dyDescent="0.25">
      <c r="A453" s="163"/>
      <c r="B453" s="164"/>
      <c r="C453" s="191" t="s">
        <v>592</v>
      </c>
      <c r="D453" s="166"/>
      <c r="E453" s="167">
        <v>29.16</v>
      </c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0"/>
      <c r="Z453" s="160"/>
      <c r="AA453" s="160"/>
      <c r="AB453" s="160"/>
      <c r="AC453" s="160"/>
      <c r="AD453" s="160"/>
      <c r="AE453" s="160"/>
      <c r="AF453" s="160"/>
      <c r="AG453" s="160" t="s">
        <v>136</v>
      </c>
      <c r="AH453" s="160">
        <v>0</v>
      </c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</row>
    <row r="454" spans="1:60" outlineLevel="1" x14ac:dyDescent="0.25">
      <c r="A454" s="163"/>
      <c r="B454" s="164"/>
      <c r="C454" s="191" t="s">
        <v>593</v>
      </c>
      <c r="D454" s="166"/>
      <c r="E454" s="167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0"/>
      <c r="Z454" s="160"/>
      <c r="AA454" s="160"/>
      <c r="AB454" s="160"/>
      <c r="AC454" s="160"/>
      <c r="AD454" s="160"/>
      <c r="AE454" s="160"/>
      <c r="AF454" s="160"/>
      <c r="AG454" s="160" t="s">
        <v>136</v>
      </c>
      <c r="AH454" s="160">
        <v>0</v>
      </c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</row>
    <row r="455" spans="1:60" outlineLevel="1" x14ac:dyDescent="0.25">
      <c r="A455" s="163"/>
      <c r="B455" s="164"/>
      <c r="C455" s="191" t="s">
        <v>165</v>
      </c>
      <c r="D455" s="166"/>
      <c r="E455" s="167">
        <v>11.39</v>
      </c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0"/>
      <c r="Z455" s="160"/>
      <c r="AA455" s="160"/>
      <c r="AB455" s="160"/>
      <c r="AC455" s="160"/>
      <c r="AD455" s="160"/>
      <c r="AE455" s="160"/>
      <c r="AF455" s="160"/>
      <c r="AG455" s="160" t="s">
        <v>136</v>
      </c>
      <c r="AH455" s="160">
        <v>0</v>
      </c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</row>
    <row r="456" spans="1:60" outlineLevel="1" x14ac:dyDescent="0.25">
      <c r="A456" s="163"/>
      <c r="B456" s="164"/>
      <c r="C456" s="191" t="s">
        <v>201</v>
      </c>
      <c r="D456" s="166"/>
      <c r="E456" s="167">
        <v>11.4</v>
      </c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0"/>
      <c r="Z456" s="160"/>
      <c r="AA456" s="160"/>
      <c r="AB456" s="160"/>
      <c r="AC456" s="160"/>
      <c r="AD456" s="160"/>
      <c r="AE456" s="160"/>
      <c r="AF456" s="160"/>
      <c r="AG456" s="160" t="s">
        <v>136</v>
      </c>
      <c r="AH456" s="160">
        <v>0</v>
      </c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</row>
    <row r="457" spans="1:60" outlineLevel="1" x14ac:dyDescent="0.25">
      <c r="A457" s="163"/>
      <c r="B457" s="164"/>
      <c r="C457" s="191" t="s">
        <v>202</v>
      </c>
      <c r="D457" s="166"/>
      <c r="E457" s="167">
        <v>14</v>
      </c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0"/>
      <c r="Z457" s="160"/>
      <c r="AA457" s="160"/>
      <c r="AB457" s="160"/>
      <c r="AC457" s="160"/>
      <c r="AD457" s="160"/>
      <c r="AE457" s="160"/>
      <c r="AF457" s="160"/>
      <c r="AG457" s="160" t="s">
        <v>136</v>
      </c>
      <c r="AH457" s="160">
        <v>0</v>
      </c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</row>
    <row r="458" spans="1:60" outlineLevel="1" x14ac:dyDescent="0.25">
      <c r="A458" s="163"/>
      <c r="B458" s="164"/>
      <c r="C458" s="191" t="s">
        <v>203</v>
      </c>
      <c r="D458" s="166"/>
      <c r="E458" s="167">
        <v>12.92</v>
      </c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0"/>
      <c r="Z458" s="160"/>
      <c r="AA458" s="160"/>
      <c r="AB458" s="160"/>
      <c r="AC458" s="160"/>
      <c r="AD458" s="160"/>
      <c r="AE458" s="160"/>
      <c r="AF458" s="160"/>
      <c r="AG458" s="160" t="s">
        <v>136</v>
      </c>
      <c r="AH458" s="160">
        <v>0</v>
      </c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</row>
    <row r="459" spans="1:60" outlineLevel="1" x14ac:dyDescent="0.25">
      <c r="A459" s="163"/>
      <c r="B459" s="164"/>
      <c r="C459" s="191" t="s">
        <v>204</v>
      </c>
      <c r="D459" s="166"/>
      <c r="E459" s="167">
        <v>18.059999999999999</v>
      </c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0"/>
      <c r="Z459" s="160"/>
      <c r="AA459" s="160"/>
      <c r="AB459" s="160"/>
      <c r="AC459" s="160"/>
      <c r="AD459" s="160"/>
      <c r="AE459" s="160"/>
      <c r="AF459" s="160"/>
      <c r="AG459" s="160" t="s">
        <v>136</v>
      </c>
      <c r="AH459" s="160">
        <v>0</v>
      </c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</row>
    <row r="460" spans="1:60" outlineLevel="1" x14ac:dyDescent="0.25">
      <c r="A460" s="163"/>
      <c r="B460" s="164"/>
      <c r="C460" s="191" t="s">
        <v>205</v>
      </c>
      <c r="D460" s="166"/>
      <c r="E460" s="167">
        <v>2.4700000000000002</v>
      </c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0"/>
      <c r="Z460" s="160"/>
      <c r="AA460" s="160"/>
      <c r="AB460" s="160"/>
      <c r="AC460" s="160"/>
      <c r="AD460" s="160"/>
      <c r="AE460" s="160"/>
      <c r="AF460" s="160"/>
      <c r="AG460" s="160" t="s">
        <v>136</v>
      </c>
      <c r="AH460" s="160">
        <v>0</v>
      </c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</row>
    <row r="461" spans="1:60" outlineLevel="1" x14ac:dyDescent="0.25">
      <c r="A461" s="163"/>
      <c r="B461" s="164"/>
      <c r="C461" s="191" t="s">
        <v>206</v>
      </c>
      <c r="D461" s="166"/>
      <c r="E461" s="167">
        <v>7.26</v>
      </c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0"/>
      <c r="Z461" s="160"/>
      <c r="AA461" s="160"/>
      <c r="AB461" s="160"/>
      <c r="AC461" s="160"/>
      <c r="AD461" s="160"/>
      <c r="AE461" s="160"/>
      <c r="AF461" s="160"/>
      <c r="AG461" s="160" t="s">
        <v>136</v>
      </c>
      <c r="AH461" s="160">
        <v>0</v>
      </c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</row>
    <row r="462" spans="1:60" outlineLevel="1" x14ac:dyDescent="0.25">
      <c r="A462" s="163"/>
      <c r="B462" s="164"/>
      <c r="C462" s="191" t="s">
        <v>207</v>
      </c>
      <c r="D462" s="166"/>
      <c r="E462" s="167">
        <v>0.9</v>
      </c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0"/>
      <c r="Z462" s="160"/>
      <c r="AA462" s="160"/>
      <c r="AB462" s="160"/>
      <c r="AC462" s="160"/>
      <c r="AD462" s="160"/>
      <c r="AE462" s="160"/>
      <c r="AF462" s="160"/>
      <c r="AG462" s="160" t="s">
        <v>136</v>
      </c>
      <c r="AH462" s="160">
        <v>0</v>
      </c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</row>
    <row r="463" spans="1:60" outlineLevel="1" x14ac:dyDescent="0.25">
      <c r="A463" s="163"/>
      <c r="B463" s="164"/>
      <c r="C463" s="191" t="s">
        <v>251</v>
      </c>
      <c r="D463" s="166"/>
      <c r="E463" s="167">
        <v>3.6</v>
      </c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0"/>
      <c r="Z463" s="160"/>
      <c r="AA463" s="160"/>
      <c r="AB463" s="160"/>
      <c r="AC463" s="160"/>
      <c r="AD463" s="160"/>
      <c r="AE463" s="160"/>
      <c r="AF463" s="160"/>
      <c r="AG463" s="160" t="s">
        <v>136</v>
      </c>
      <c r="AH463" s="160">
        <v>0</v>
      </c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</row>
    <row r="464" spans="1:60" outlineLevel="1" x14ac:dyDescent="0.25">
      <c r="A464" s="177">
        <v>164</v>
      </c>
      <c r="B464" s="178" t="s">
        <v>598</v>
      </c>
      <c r="C464" s="190" t="s">
        <v>599</v>
      </c>
      <c r="D464" s="179" t="s">
        <v>148</v>
      </c>
      <c r="E464" s="180">
        <v>82</v>
      </c>
      <c r="F464" s="181"/>
      <c r="G464" s="182">
        <f>ROUND(E464*F464,2)</f>
        <v>0</v>
      </c>
      <c r="H464" s="165">
        <v>9.5299999999999994</v>
      </c>
      <c r="I464" s="165">
        <f>ROUND(E464*H464,2)</f>
        <v>781.46</v>
      </c>
      <c r="J464" s="165">
        <v>6.87</v>
      </c>
      <c r="K464" s="165">
        <f>ROUND(E464*J464,2)</f>
        <v>563.34</v>
      </c>
      <c r="L464" s="165">
        <v>21</v>
      </c>
      <c r="M464" s="165">
        <f>G464*(1+L464/100)</f>
        <v>0</v>
      </c>
      <c r="N464" s="165">
        <v>3.5E-4</v>
      </c>
      <c r="O464" s="165">
        <f>ROUND(E464*N464,2)</f>
        <v>0.03</v>
      </c>
      <c r="P464" s="165">
        <v>0</v>
      </c>
      <c r="Q464" s="165">
        <f>ROUND(E464*P464,2)</f>
        <v>0</v>
      </c>
      <c r="R464" s="165"/>
      <c r="S464" s="165" t="s">
        <v>132</v>
      </c>
      <c r="T464" s="165" t="s">
        <v>170</v>
      </c>
      <c r="U464" s="165">
        <v>1.35E-2</v>
      </c>
      <c r="V464" s="165">
        <f>ROUND(E464*U464,2)</f>
        <v>1.1100000000000001</v>
      </c>
      <c r="W464" s="165"/>
      <c r="X464" s="165" t="s">
        <v>133</v>
      </c>
      <c r="Y464" s="160"/>
      <c r="Z464" s="160"/>
      <c r="AA464" s="160"/>
      <c r="AB464" s="160"/>
      <c r="AC464" s="160"/>
      <c r="AD464" s="160"/>
      <c r="AE464" s="160"/>
      <c r="AF464" s="160"/>
      <c r="AG464" s="160" t="s">
        <v>134</v>
      </c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</row>
    <row r="465" spans="1:60" outlineLevel="1" x14ac:dyDescent="0.25">
      <c r="A465" s="163"/>
      <c r="B465" s="164"/>
      <c r="C465" s="191" t="s">
        <v>165</v>
      </c>
      <c r="D465" s="166"/>
      <c r="E465" s="167">
        <v>11.39</v>
      </c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0"/>
      <c r="Z465" s="160"/>
      <c r="AA465" s="160"/>
      <c r="AB465" s="160"/>
      <c r="AC465" s="160"/>
      <c r="AD465" s="160"/>
      <c r="AE465" s="160"/>
      <c r="AF465" s="160"/>
      <c r="AG465" s="160" t="s">
        <v>136</v>
      </c>
      <c r="AH465" s="160">
        <v>0</v>
      </c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</row>
    <row r="466" spans="1:60" outlineLevel="1" x14ac:dyDescent="0.25">
      <c r="A466" s="163"/>
      <c r="B466" s="164"/>
      <c r="C466" s="191" t="s">
        <v>201</v>
      </c>
      <c r="D466" s="166"/>
      <c r="E466" s="167">
        <v>11.4</v>
      </c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0"/>
      <c r="Z466" s="160"/>
      <c r="AA466" s="160"/>
      <c r="AB466" s="160"/>
      <c r="AC466" s="160"/>
      <c r="AD466" s="160"/>
      <c r="AE466" s="160"/>
      <c r="AF466" s="160"/>
      <c r="AG466" s="160" t="s">
        <v>136</v>
      </c>
      <c r="AH466" s="160">
        <v>0</v>
      </c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</row>
    <row r="467" spans="1:60" outlineLevel="1" x14ac:dyDescent="0.25">
      <c r="A467" s="163"/>
      <c r="B467" s="164"/>
      <c r="C467" s="191" t="s">
        <v>202</v>
      </c>
      <c r="D467" s="166"/>
      <c r="E467" s="167">
        <v>14</v>
      </c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0"/>
      <c r="Z467" s="160"/>
      <c r="AA467" s="160"/>
      <c r="AB467" s="160"/>
      <c r="AC467" s="160"/>
      <c r="AD467" s="160"/>
      <c r="AE467" s="160"/>
      <c r="AF467" s="160"/>
      <c r="AG467" s="160" t="s">
        <v>136</v>
      </c>
      <c r="AH467" s="160">
        <v>0</v>
      </c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</row>
    <row r="468" spans="1:60" outlineLevel="1" x14ac:dyDescent="0.25">
      <c r="A468" s="163"/>
      <c r="B468" s="164"/>
      <c r="C468" s="191" t="s">
        <v>203</v>
      </c>
      <c r="D468" s="166"/>
      <c r="E468" s="167">
        <v>12.92</v>
      </c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0"/>
      <c r="Z468" s="160"/>
      <c r="AA468" s="160"/>
      <c r="AB468" s="160"/>
      <c r="AC468" s="160"/>
      <c r="AD468" s="160"/>
      <c r="AE468" s="160"/>
      <c r="AF468" s="160"/>
      <c r="AG468" s="160" t="s">
        <v>136</v>
      </c>
      <c r="AH468" s="160">
        <v>0</v>
      </c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</row>
    <row r="469" spans="1:60" outlineLevel="1" x14ac:dyDescent="0.25">
      <c r="A469" s="163"/>
      <c r="B469" s="164"/>
      <c r="C469" s="191" t="s">
        <v>204</v>
      </c>
      <c r="D469" s="166"/>
      <c r="E469" s="167">
        <v>18.059999999999999</v>
      </c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0"/>
      <c r="Z469" s="160"/>
      <c r="AA469" s="160"/>
      <c r="AB469" s="160"/>
      <c r="AC469" s="160"/>
      <c r="AD469" s="160"/>
      <c r="AE469" s="160"/>
      <c r="AF469" s="160"/>
      <c r="AG469" s="160" t="s">
        <v>136</v>
      </c>
      <c r="AH469" s="160">
        <v>0</v>
      </c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</row>
    <row r="470" spans="1:60" outlineLevel="1" x14ac:dyDescent="0.25">
      <c r="A470" s="163"/>
      <c r="B470" s="164"/>
      <c r="C470" s="191" t="s">
        <v>205</v>
      </c>
      <c r="D470" s="166"/>
      <c r="E470" s="167">
        <v>2.4700000000000002</v>
      </c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0"/>
      <c r="Z470" s="160"/>
      <c r="AA470" s="160"/>
      <c r="AB470" s="160"/>
      <c r="AC470" s="160"/>
      <c r="AD470" s="160"/>
      <c r="AE470" s="160"/>
      <c r="AF470" s="160"/>
      <c r="AG470" s="160" t="s">
        <v>136</v>
      </c>
      <c r="AH470" s="160">
        <v>0</v>
      </c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</row>
    <row r="471" spans="1:60" outlineLevel="1" x14ac:dyDescent="0.25">
      <c r="A471" s="163"/>
      <c r="B471" s="164"/>
      <c r="C471" s="191" t="s">
        <v>206</v>
      </c>
      <c r="D471" s="166"/>
      <c r="E471" s="167">
        <v>7.26</v>
      </c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0"/>
      <c r="Z471" s="160"/>
      <c r="AA471" s="160"/>
      <c r="AB471" s="160"/>
      <c r="AC471" s="160"/>
      <c r="AD471" s="160"/>
      <c r="AE471" s="160"/>
      <c r="AF471" s="160"/>
      <c r="AG471" s="160" t="s">
        <v>136</v>
      </c>
      <c r="AH471" s="160">
        <v>0</v>
      </c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</row>
    <row r="472" spans="1:60" outlineLevel="1" x14ac:dyDescent="0.25">
      <c r="A472" s="163"/>
      <c r="B472" s="164"/>
      <c r="C472" s="191" t="s">
        <v>207</v>
      </c>
      <c r="D472" s="166"/>
      <c r="E472" s="167">
        <v>0.9</v>
      </c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0"/>
      <c r="Z472" s="160"/>
      <c r="AA472" s="160"/>
      <c r="AB472" s="160"/>
      <c r="AC472" s="160"/>
      <c r="AD472" s="160"/>
      <c r="AE472" s="160"/>
      <c r="AF472" s="160"/>
      <c r="AG472" s="160" t="s">
        <v>136</v>
      </c>
      <c r="AH472" s="160">
        <v>0</v>
      </c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</row>
    <row r="473" spans="1:60" outlineLevel="1" x14ac:dyDescent="0.25">
      <c r="A473" s="163"/>
      <c r="B473" s="164"/>
      <c r="C473" s="191" t="s">
        <v>251</v>
      </c>
      <c r="D473" s="166"/>
      <c r="E473" s="167">
        <v>3.6</v>
      </c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0"/>
      <c r="Z473" s="160"/>
      <c r="AA473" s="160"/>
      <c r="AB473" s="160"/>
      <c r="AC473" s="160"/>
      <c r="AD473" s="160"/>
      <c r="AE473" s="160"/>
      <c r="AF473" s="160"/>
      <c r="AG473" s="160" t="s">
        <v>136</v>
      </c>
      <c r="AH473" s="160">
        <v>0</v>
      </c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</row>
    <row r="474" spans="1:60" x14ac:dyDescent="0.25">
      <c r="A474" s="171" t="s">
        <v>127</v>
      </c>
      <c r="B474" s="172" t="s">
        <v>93</v>
      </c>
      <c r="C474" s="189" t="s">
        <v>94</v>
      </c>
      <c r="D474" s="173"/>
      <c r="E474" s="174"/>
      <c r="F474" s="175"/>
      <c r="G474" s="176">
        <f>SUMIF(AG475:AG481,"&lt;&gt;NOR",G475:G481)</f>
        <v>0</v>
      </c>
      <c r="H474" s="170"/>
      <c r="I474" s="170">
        <f>SUM(I475:I481)</f>
        <v>587.5</v>
      </c>
      <c r="J474" s="170"/>
      <c r="K474" s="170">
        <f>SUM(K475:K481)</f>
        <v>3369.3</v>
      </c>
      <c r="L474" s="170"/>
      <c r="M474" s="170">
        <f>SUM(M475:M481)</f>
        <v>0</v>
      </c>
      <c r="N474" s="170"/>
      <c r="O474" s="170">
        <f>SUM(O475:O481)</f>
        <v>0.06</v>
      </c>
      <c r="P474" s="170"/>
      <c r="Q474" s="170">
        <f>SUM(Q475:Q481)</f>
        <v>0.08</v>
      </c>
      <c r="R474" s="170"/>
      <c r="S474" s="170"/>
      <c r="T474" s="170"/>
      <c r="U474" s="170"/>
      <c r="V474" s="170">
        <f>SUM(V475:V481)</f>
        <v>6.17</v>
      </c>
      <c r="W474" s="170"/>
      <c r="X474" s="170"/>
      <c r="AG474" t="s">
        <v>128</v>
      </c>
    </row>
    <row r="475" spans="1:60" outlineLevel="1" x14ac:dyDescent="0.25">
      <c r="A475" s="183">
        <v>165</v>
      </c>
      <c r="B475" s="184" t="s">
        <v>600</v>
      </c>
      <c r="C475" s="192" t="s">
        <v>601</v>
      </c>
      <c r="D475" s="185" t="s">
        <v>143</v>
      </c>
      <c r="E475" s="186">
        <v>5</v>
      </c>
      <c r="F475" s="187"/>
      <c r="G475" s="188">
        <f>ROUND(E475*F475,2)</f>
        <v>0</v>
      </c>
      <c r="H475" s="165">
        <v>0</v>
      </c>
      <c r="I475" s="165">
        <f>ROUND(E475*H475,2)</f>
        <v>0</v>
      </c>
      <c r="J475" s="165">
        <v>102</v>
      </c>
      <c r="K475" s="165">
        <f>ROUND(E475*J475,2)</f>
        <v>510</v>
      </c>
      <c r="L475" s="165">
        <v>21</v>
      </c>
      <c r="M475" s="165">
        <f>G475*(1+L475/100)</f>
        <v>0</v>
      </c>
      <c r="N475" s="165">
        <v>0</v>
      </c>
      <c r="O475" s="165">
        <f>ROUND(E475*N475,2)</f>
        <v>0</v>
      </c>
      <c r="P475" s="165">
        <v>1.6E-2</v>
      </c>
      <c r="Q475" s="165">
        <f>ROUND(E475*P475,2)</f>
        <v>0.08</v>
      </c>
      <c r="R475" s="165"/>
      <c r="S475" s="165" t="s">
        <v>132</v>
      </c>
      <c r="T475" s="165" t="s">
        <v>170</v>
      </c>
      <c r="U475" s="165">
        <v>0.63390000000000002</v>
      </c>
      <c r="V475" s="165">
        <f>ROUND(E475*U475,2)</f>
        <v>3.17</v>
      </c>
      <c r="W475" s="165"/>
      <c r="X475" s="165" t="s">
        <v>133</v>
      </c>
      <c r="Y475" s="160"/>
      <c r="Z475" s="160"/>
      <c r="AA475" s="160"/>
      <c r="AB475" s="160"/>
      <c r="AC475" s="160"/>
      <c r="AD475" s="160"/>
      <c r="AE475" s="160"/>
      <c r="AF475" s="160"/>
      <c r="AG475" s="160" t="s">
        <v>134</v>
      </c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</row>
    <row r="476" spans="1:60" outlineLevel="1" x14ac:dyDescent="0.25">
      <c r="A476" s="177">
        <v>166</v>
      </c>
      <c r="B476" s="178" t="s">
        <v>602</v>
      </c>
      <c r="C476" s="190" t="s">
        <v>603</v>
      </c>
      <c r="D476" s="179" t="s">
        <v>148</v>
      </c>
      <c r="E476" s="180">
        <v>10</v>
      </c>
      <c r="F476" s="181"/>
      <c r="G476" s="182">
        <f>ROUND(E476*F476,2)</f>
        <v>0</v>
      </c>
      <c r="H476" s="165">
        <v>58.75</v>
      </c>
      <c r="I476" s="165">
        <f>ROUND(E476*H476,2)</f>
        <v>587.5</v>
      </c>
      <c r="J476" s="165">
        <v>26.25</v>
      </c>
      <c r="K476" s="165">
        <f>ROUND(E476*J476,2)</f>
        <v>262.5</v>
      </c>
      <c r="L476" s="165">
        <v>21</v>
      </c>
      <c r="M476" s="165">
        <f>G476*(1+L476/100)</f>
        <v>0</v>
      </c>
      <c r="N476" s="165">
        <v>3.82E-3</v>
      </c>
      <c r="O476" s="165">
        <f>ROUND(E476*N476,2)</f>
        <v>0.04</v>
      </c>
      <c r="P476" s="165">
        <v>0</v>
      </c>
      <c r="Q476" s="165">
        <f>ROUND(E476*P476,2)</f>
        <v>0</v>
      </c>
      <c r="R476" s="165"/>
      <c r="S476" s="165" t="s">
        <v>132</v>
      </c>
      <c r="T476" s="165" t="s">
        <v>170</v>
      </c>
      <c r="U476" s="165">
        <v>0.3</v>
      </c>
      <c r="V476" s="165">
        <f>ROUND(E476*U476,2)</f>
        <v>3</v>
      </c>
      <c r="W476" s="165"/>
      <c r="X476" s="165" t="s">
        <v>133</v>
      </c>
      <c r="Y476" s="160"/>
      <c r="Z476" s="160"/>
      <c r="AA476" s="160"/>
      <c r="AB476" s="160"/>
      <c r="AC476" s="160"/>
      <c r="AD476" s="160"/>
      <c r="AE476" s="160"/>
      <c r="AF476" s="160"/>
      <c r="AG476" s="160" t="s">
        <v>134</v>
      </c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</row>
    <row r="477" spans="1:60" outlineLevel="1" x14ac:dyDescent="0.25">
      <c r="A477" s="163"/>
      <c r="B477" s="164"/>
      <c r="C477" s="191" t="s">
        <v>604</v>
      </c>
      <c r="D477" s="166"/>
      <c r="E477" s="167">
        <v>2.4</v>
      </c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0"/>
      <c r="Z477" s="160"/>
      <c r="AA477" s="160"/>
      <c r="AB477" s="160"/>
      <c r="AC477" s="160"/>
      <c r="AD477" s="160"/>
      <c r="AE477" s="160"/>
      <c r="AF477" s="160"/>
      <c r="AG477" s="160" t="s">
        <v>136</v>
      </c>
      <c r="AH477" s="160">
        <v>0</v>
      </c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</row>
    <row r="478" spans="1:60" outlineLevel="1" x14ac:dyDescent="0.25">
      <c r="A478" s="163"/>
      <c r="B478" s="164"/>
      <c r="C478" s="191" t="s">
        <v>197</v>
      </c>
      <c r="D478" s="166"/>
      <c r="E478" s="167">
        <v>3.52</v>
      </c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0"/>
      <c r="Z478" s="160"/>
      <c r="AA478" s="160"/>
      <c r="AB478" s="160"/>
      <c r="AC478" s="160"/>
      <c r="AD478" s="160"/>
      <c r="AE478" s="160"/>
      <c r="AF478" s="160"/>
      <c r="AG478" s="160" t="s">
        <v>136</v>
      </c>
      <c r="AH478" s="160">
        <v>0</v>
      </c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</row>
    <row r="479" spans="1:60" outlineLevel="1" x14ac:dyDescent="0.25">
      <c r="A479" s="163"/>
      <c r="B479" s="164"/>
      <c r="C479" s="191" t="s">
        <v>198</v>
      </c>
      <c r="D479" s="166"/>
      <c r="E479" s="167">
        <v>4.08</v>
      </c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0"/>
      <c r="Z479" s="160"/>
      <c r="AA479" s="160"/>
      <c r="AB479" s="160"/>
      <c r="AC479" s="160"/>
      <c r="AD479" s="160"/>
      <c r="AE479" s="160"/>
      <c r="AF479" s="160"/>
      <c r="AG479" s="160" t="s">
        <v>136</v>
      </c>
      <c r="AH479" s="160">
        <v>0</v>
      </c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</row>
    <row r="480" spans="1:60" ht="20.399999999999999" outlineLevel="1" x14ac:dyDescent="0.25">
      <c r="A480" s="177">
        <v>167</v>
      </c>
      <c r="B480" s="178" t="s">
        <v>605</v>
      </c>
      <c r="C480" s="190" t="s">
        <v>606</v>
      </c>
      <c r="D480" s="179" t="s">
        <v>148</v>
      </c>
      <c r="E480" s="180">
        <v>4.8</v>
      </c>
      <c r="F480" s="181"/>
      <c r="G480" s="182">
        <f>ROUND(E480*F480,2)</f>
        <v>0</v>
      </c>
      <c r="H480" s="165">
        <v>0</v>
      </c>
      <c r="I480" s="165">
        <f>ROUND(E480*H480,2)</f>
        <v>0</v>
      </c>
      <c r="J480" s="165">
        <v>541</v>
      </c>
      <c r="K480" s="165">
        <f>ROUND(E480*J480,2)</f>
        <v>2596.8000000000002</v>
      </c>
      <c r="L480" s="165">
        <v>21</v>
      </c>
      <c r="M480" s="165">
        <f>G480*(1+L480/100)</f>
        <v>0</v>
      </c>
      <c r="N480" s="165">
        <v>3.82E-3</v>
      </c>
      <c r="O480" s="165">
        <f>ROUND(E480*N480,2)</f>
        <v>0.02</v>
      </c>
      <c r="P480" s="165">
        <v>0</v>
      </c>
      <c r="Q480" s="165">
        <f>ROUND(E480*P480,2)</f>
        <v>0</v>
      </c>
      <c r="R480" s="165"/>
      <c r="S480" s="165" t="s">
        <v>132</v>
      </c>
      <c r="T480" s="165" t="s">
        <v>132</v>
      </c>
      <c r="U480" s="165">
        <v>0</v>
      </c>
      <c r="V480" s="165">
        <f>ROUND(E480*U480,2)</f>
        <v>0</v>
      </c>
      <c r="W480" s="165"/>
      <c r="X480" s="165" t="s">
        <v>180</v>
      </c>
      <c r="Y480" s="160"/>
      <c r="Z480" s="160"/>
      <c r="AA480" s="160"/>
      <c r="AB480" s="160"/>
      <c r="AC480" s="160"/>
      <c r="AD480" s="160"/>
      <c r="AE480" s="160"/>
      <c r="AF480" s="160"/>
      <c r="AG480" s="160" t="s">
        <v>181</v>
      </c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</row>
    <row r="481" spans="1:60" outlineLevel="1" x14ac:dyDescent="0.25">
      <c r="A481" s="163"/>
      <c r="B481" s="164"/>
      <c r="C481" s="191" t="s">
        <v>607</v>
      </c>
      <c r="D481" s="166"/>
      <c r="E481" s="167">
        <v>4.8</v>
      </c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0"/>
      <c r="Z481" s="160"/>
      <c r="AA481" s="160"/>
      <c r="AB481" s="160"/>
      <c r="AC481" s="160"/>
      <c r="AD481" s="160"/>
      <c r="AE481" s="160"/>
      <c r="AF481" s="160"/>
      <c r="AG481" s="160" t="s">
        <v>136</v>
      </c>
      <c r="AH481" s="160">
        <v>0</v>
      </c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</row>
    <row r="482" spans="1:60" x14ac:dyDescent="0.25">
      <c r="A482" s="171" t="s">
        <v>127</v>
      </c>
      <c r="B482" s="172" t="s">
        <v>95</v>
      </c>
      <c r="C482" s="189" t="s">
        <v>96</v>
      </c>
      <c r="D482" s="173"/>
      <c r="E482" s="174"/>
      <c r="F482" s="175"/>
      <c r="G482" s="176">
        <f>SUMIF(AG483:AG519,"&lt;&gt;NOR",G483:G519)</f>
        <v>0</v>
      </c>
      <c r="H482" s="170"/>
      <c r="I482" s="170">
        <f>SUM(I483:I519)</f>
        <v>32432.399999999998</v>
      </c>
      <c r="J482" s="170"/>
      <c r="K482" s="170">
        <f>SUM(K483:K519)</f>
        <v>43741.1</v>
      </c>
      <c r="L482" s="170"/>
      <c r="M482" s="170">
        <f>SUM(M483:M519)</f>
        <v>0</v>
      </c>
      <c r="N482" s="170"/>
      <c r="O482" s="170">
        <f>SUM(O483:O519)</f>
        <v>30.13</v>
      </c>
      <c r="P482" s="170"/>
      <c r="Q482" s="170">
        <f>SUM(Q483:Q519)</f>
        <v>0</v>
      </c>
      <c r="R482" s="170"/>
      <c r="S482" s="170"/>
      <c r="T482" s="170"/>
      <c r="U482" s="170"/>
      <c r="V482" s="170">
        <f>SUM(V483:V519)</f>
        <v>57.02</v>
      </c>
      <c r="W482" s="170"/>
      <c r="X482" s="170"/>
      <c r="AG482" t="s">
        <v>128</v>
      </c>
    </row>
    <row r="483" spans="1:60" outlineLevel="1" x14ac:dyDescent="0.25">
      <c r="A483" s="183">
        <v>168</v>
      </c>
      <c r="B483" s="184" t="s">
        <v>608</v>
      </c>
      <c r="C483" s="192" t="s">
        <v>609</v>
      </c>
      <c r="D483" s="185" t="s">
        <v>143</v>
      </c>
      <c r="E483" s="186">
        <v>8</v>
      </c>
      <c r="F483" s="187"/>
      <c r="G483" s="188">
        <f>ROUND(E483*F483,2)</f>
        <v>0</v>
      </c>
      <c r="H483" s="165">
        <v>0</v>
      </c>
      <c r="I483" s="165">
        <f>ROUND(E483*H483,2)</f>
        <v>0</v>
      </c>
      <c r="J483" s="165">
        <v>28</v>
      </c>
      <c r="K483" s="165">
        <f>ROUND(E483*J483,2)</f>
        <v>224</v>
      </c>
      <c r="L483" s="165">
        <v>21</v>
      </c>
      <c r="M483" s="165">
        <f>G483*(1+L483/100)</f>
        <v>0</v>
      </c>
      <c r="N483" s="165">
        <v>0</v>
      </c>
      <c r="O483" s="165">
        <f>ROUND(E483*N483,2)</f>
        <v>0</v>
      </c>
      <c r="P483" s="165">
        <v>0</v>
      </c>
      <c r="Q483" s="165">
        <f>ROUND(E483*P483,2)</f>
        <v>0</v>
      </c>
      <c r="R483" s="165"/>
      <c r="S483" s="165" t="s">
        <v>132</v>
      </c>
      <c r="T483" s="165" t="s">
        <v>170</v>
      </c>
      <c r="U483" s="165">
        <v>5.0500000000000003E-2</v>
      </c>
      <c r="V483" s="165">
        <f>ROUND(E483*U483,2)</f>
        <v>0.4</v>
      </c>
      <c r="W483" s="165"/>
      <c r="X483" s="165" t="s">
        <v>133</v>
      </c>
      <c r="Y483" s="160"/>
      <c r="Z483" s="160"/>
      <c r="AA483" s="160"/>
      <c r="AB483" s="160"/>
      <c r="AC483" s="160"/>
      <c r="AD483" s="160"/>
      <c r="AE483" s="160"/>
      <c r="AF483" s="160"/>
      <c r="AG483" s="160" t="s">
        <v>134</v>
      </c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</row>
    <row r="484" spans="1:60" outlineLevel="1" x14ac:dyDescent="0.25">
      <c r="A484" s="183">
        <v>169</v>
      </c>
      <c r="B484" s="184" t="s">
        <v>610</v>
      </c>
      <c r="C484" s="192" t="s">
        <v>611</v>
      </c>
      <c r="D484" s="185" t="s">
        <v>143</v>
      </c>
      <c r="E484" s="186">
        <v>2</v>
      </c>
      <c r="F484" s="187"/>
      <c r="G484" s="188">
        <f>ROUND(E484*F484,2)</f>
        <v>0</v>
      </c>
      <c r="H484" s="165">
        <v>0</v>
      </c>
      <c r="I484" s="165">
        <f>ROUND(E484*H484,2)</f>
        <v>0</v>
      </c>
      <c r="J484" s="165">
        <v>33</v>
      </c>
      <c r="K484" s="165">
        <f>ROUND(E484*J484,2)</f>
        <v>66</v>
      </c>
      <c r="L484" s="165">
        <v>21</v>
      </c>
      <c r="M484" s="165">
        <f>G484*(1+L484/100)</f>
        <v>0</v>
      </c>
      <c r="N484" s="165">
        <v>0</v>
      </c>
      <c r="O484" s="165">
        <f>ROUND(E484*N484,2)</f>
        <v>0</v>
      </c>
      <c r="P484" s="165">
        <v>0</v>
      </c>
      <c r="Q484" s="165">
        <f>ROUND(E484*P484,2)</f>
        <v>0</v>
      </c>
      <c r="R484" s="165"/>
      <c r="S484" s="165" t="s">
        <v>132</v>
      </c>
      <c r="T484" s="165" t="s">
        <v>170</v>
      </c>
      <c r="U484" s="165">
        <v>0.06</v>
      </c>
      <c r="V484" s="165">
        <f>ROUND(E484*U484,2)</f>
        <v>0.12</v>
      </c>
      <c r="W484" s="165"/>
      <c r="X484" s="165" t="s">
        <v>133</v>
      </c>
      <c r="Y484" s="160"/>
      <c r="Z484" s="160"/>
      <c r="AA484" s="160"/>
      <c r="AB484" s="160"/>
      <c r="AC484" s="160"/>
      <c r="AD484" s="160"/>
      <c r="AE484" s="160"/>
      <c r="AF484" s="160"/>
      <c r="AG484" s="160" t="s">
        <v>134</v>
      </c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</row>
    <row r="485" spans="1:60" outlineLevel="1" x14ac:dyDescent="0.25">
      <c r="A485" s="183">
        <v>170</v>
      </c>
      <c r="B485" s="184" t="s">
        <v>612</v>
      </c>
      <c r="C485" s="192" t="s">
        <v>613</v>
      </c>
      <c r="D485" s="185" t="s">
        <v>143</v>
      </c>
      <c r="E485" s="186">
        <v>12</v>
      </c>
      <c r="F485" s="187"/>
      <c r="G485" s="188">
        <f>ROUND(E485*F485,2)</f>
        <v>0</v>
      </c>
      <c r="H485" s="165">
        <v>0</v>
      </c>
      <c r="I485" s="165">
        <f>ROUND(E485*H485,2)</f>
        <v>0</v>
      </c>
      <c r="J485" s="165">
        <v>167</v>
      </c>
      <c r="K485" s="165">
        <f>ROUND(E485*J485,2)</f>
        <v>2004</v>
      </c>
      <c r="L485" s="165">
        <v>21</v>
      </c>
      <c r="M485" s="165">
        <f>G485*(1+L485/100)</f>
        <v>0</v>
      </c>
      <c r="N485" s="165">
        <v>0</v>
      </c>
      <c r="O485" s="165">
        <f>ROUND(E485*N485,2)</f>
        <v>0</v>
      </c>
      <c r="P485" s="165">
        <v>0</v>
      </c>
      <c r="Q485" s="165">
        <f>ROUND(E485*P485,2)</f>
        <v>0</v>
      </c>
      <c r="R485" s="165"/>
      <c r="S485" s="165" t="s">
        <v>132</v>
      </c>
      <c r="T485" s="165" t="s">
        <v>170</v>
      </c>
      <c r="U485" s="165">
        <v>0.30567</v>
      </c>
      <c r="V485" s="165">
        <f>ROUND(E485*U485,2)</f>
        <v>3.67</v>
      </c>
      <c r="W485" s="165"/>
      <c r="X485" s="165" t="s">
        <v>133</v>
      </c>
      <c r="Y485" s="160"/>
      <c r="Z485" s="160"/>
      <c r="AA485" s="160"/>
      <c r="AB485" s="160"/>
      <c r="AC485" s="160"/>
      <c r="AD485" s="160"/>
      <c r="AE485" s="160"/>
      <c r="AF485" s="160"/>
      <c r="AG485" s="160" t="s">
        <v>134</v>
      </c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</row>
    <row r="486" spans="1:60" ht="20.399999999999999" outlineLevel="1" x14ac:dyDescent="0.25">
      <c r="A486" s="183">
        <v>171</v>
      </c>
      <c r="B486" s="184" t="s">
        <v>614</v>
      </c>
      <c r="C486" s="192" t="s">
        <v>615</v>
      </c>
      <c r="D486" s="185" t="s">
        <v>143</v>
      </c>
      <c r="E486" s="186">
        <v>32</v>
      </c>
      <c r="F486" s="187"/>
      <c r="G486" s="188">
        <f>ROUND(E486*F486,2)</f>
        <v>0</v>
      </c>
      <c r="H486" s="165">
        <v>256.45</v>
      </c>
      <c r="I486" s="165">
        <f>ROUND(E486*H486,2)</f>
        <v>8206.4</v>
      </c>
      <c r="J486" s="165">
        <v>151.55000000000001</v>
      </c>
      <c r="K486" s="165">
        <f>ROUND(E486*J486,2)</f>
        <v>4849.6000000000004</v>
      </c>
      <c r="L486" s="165">
        <v>21</v>
      </c>
      <c r="M486" s="165">
        <f>G486*(1+L486/100)</f>
        <v>0</v>
      </c>
      <c r="N486" s="165">
        <v>1E-4</v>
      </c>
      <c r="O486" s="165">
        <f>ROUND(E486*N486,2)</f>
        <v>0</v>
      </c>
      <c r="P486" s="165">
        <v>0</v>
      </c>
      <c r="Q486" s="165">
        <f>ROUND(E486*P486,2)</f>
        <v>0</v>
      </c>
      <c r="R486" s="165"/>
      <c r="S486" s="165" t="s">
        <v>132</v>
      </c>
      <c r="T486" s="165" t="s">
        <v>170</v>
      </c>
      <c r="U486" s="165">
        <v>0.249</v>
      </c>
      <c r="V486" s="165">
        <f>ROUND(E486*U486,2)</f>
        <v>7.97</v>
      </c>
      <c r="W486" s="165"/>
      <c r="X486" s="165" t="s">
        <v>133</v>
      </c>
      <c r="Y486" s="160"/>
      <c r="Z486" s="160"/>
      <c r="AA486" s="160"/>
      <c r="AB486" s="160"/>
      <c r="AC486" s="160"/>
      <c r="AD486" s="160"/>
      <c r="AE486" s="160"/>
      <c r="AF486" s="160"/>
      <c r="AG486" s="160" t="s">
        <v>134</v>
      </c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</row>
    <row r="487" spans="1:60" outlineLevel="1" x14ac:dyDescent="0.25">
      <c r="A487" s="183">
        <v>172</v>
      </c>
      <c r="B487" s="184" t="s">
        <v>616</v>
      </c>
      <c r="C487" s="192" t="s">
        <v>617</v>
      </c>
      <c r="D487" s="185" t="s">
        <v>143</v>
      </c>
      <c r="E487" s="186">
        <v>7</v>
      </c>
      <c r="F487" s="187"/>
      <c r="G487" s="188">
        <f>ROUND(E487*F487,2)</f>
        <v>0</v>
      </c>
      <c r="H487" s="165">
        <v>0</v>
      </c>
      <c r="I487" s="165">
        <f>ROUND(E487*H487,2)</f>
        <v>0</v>
      </c>
      <c r="J487" s="165">
        <v>186</v>
      </c>
      <c r="K487" s="165">
        <f>ROUND(E487*J487,2)</f>
        <v>1302</v>
      </c>
      <c r="L487" s="165">
        <v>21</v>
      </c>
      <c r="M487" s="165">
        <f>G487*(1+L487/100)</f>
        <v>0</v>
      </c>
      <c r="N487" s="165">
        <v>0</v>
      </c>
      <c r="O487" s="165">
        <f>ROUND(E487*N487,2)</f>
        <v>0</v>
      </c>
      <c r="P487" s="165">
        <v>0</v>
      </c>
      <c r="Q487" s="165">
        <f>ROUND(E487*P487,2)</f>
        <v>0</v>
      </c>
      <c r="R487" s="165"/>
      <c r="S487" s="165" t="s">
        <v>132</v>
      </c>
      <c r="T487" s="165" t="s">
        <v>170</v>
      </c>
      <c r="U487" s="165">
        <v>0.34</v>
      </c>
      <c r="V487" s="165">
        <f>ROUND(E487*U487,2)</f>
        <v>2.38</v>
      </c>
      <c r="W487" s="165"/>
      <c r="X487" s="165" t="s">
        <v>133</v>
      </c>
      <c r="Y487" s="160"/>
      <c r="Z487" s="160"/>
      <c r="AA487" s="160"/>
      <c r="AB487" s="160"/>
      <c r="AC487" s="160"/>
      <c r="AD487" s="160"/>
      <c r="AE487" s="160"/>
      <c r="AF487" s="160"/>
      <c r="AG487" s="160" t="s">
        <v>134</v>
      </c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</row>
    <row r="488" spans="1:60" outlineLevel="1" x14ac:dyDescent="0.25">
      <c r="A488" s="183">
        <v>173</v>
      </c>
      <c r="B488" s="184" t="s">
        <v>618</v>
      </c>
      <c r="C488" s="192" t="s">
        <v>619</v>
      </c>
      <c r="D488" s="185" t="s">
        <v>143</v>
      </c>
      <c r="E488" s="186">
        <v>1</v>
      </c>
      <c r="F488" s="187"/>
      <c r="G488" s="188">
        <f>ROUND(E488*F488,2)</f>
        <v>0</v>
      </c>
      <c r="H488" s="165">
        <v>0</v>
      </c>
      <c r="I488" s="165">
        <f>ROUND(E488*H488,2)</f>
        <v>0</v>
      </c>
      <c r="J488" s="165">
        <v>223.5</v>
      </c>
      <c r="K488" s="165">
        <f>ROUND(E488*J488,2)</f>
        <v>223.5</v>
      </c>
      <c r="L488" s="165">
        <v>21</v>
      </c>
      <c r="M488" s="165">
        <f>G488*(1+L488/100)</f>
        <v>0</v>
      </c>
      <c r="N488" s="165">
        <v>0</v>
      </c>
      <c r="O488" s="165">
        <f>ROUND(E488*N488,2)</f>
        <v>0</v>
      </c>
      <c r="P488" s="165">
        <v>0</v>
      </c>
      <c r="Q488" s="165">
        <f>ROUND(E488*P488,2)</f>
        <v>0</v>
      </c>
      <c r="R488" s="165"/>
      <c r="S488" s="165" t="s">
        <v>132</v>
      </c>
      <c r="T488" s="165" t="s">
        <v>132</v>
      </c>
      <c r="U488" s="165">
        <v>0.45350000000000001</v>
      </c>
      <c r="V488" s="165">
        <f>ROUND(E488*U488,2)</f>
        <v>0.45</v>
      </c>
      <c r="W488" s="165"/>
      <c r="X488" s="165" t="s">
        <v>133</v>
      </c>
      <c r="Y488" s="160"/>
      <c r="Z488" s="160"/>
      <c r="AA488" s="160"/>
      <c r="AB488" s="160"/>
      <c r="AC488" s="160"/>
      <c r="AD488" s="160"/>
      <c r="AE488" s="160"/>
      <c r="AF488" s="160"/>
      <c r="AG488" s="160" t="s">
        <v>134</v>
      </c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</row>
    <row r="489" spans="1:60" outlineLevel="1" x14ac:dyDescent="0.25">
      <c r="A489" s="183">
        <v>174</v>
      </c>
      <c r="B489" s="184" t="s">
        <v>620</v>
      </c>
      <c r="C489" s="192" t="s">
        <v>621</v>
      </c>
      <c r="D489" s="185" t="s">
        <v>143</v>
      </c>
      <c r="E489" s="186">
        <v>1</v>
      </c>
      <c r="F489" s="187"/>
      <c r="G489" s="188">
        <f>ROUND(E489*F489,2)</f>
        <v>0</v>
      </c>
      <c r="H489" s="165">
        <v>0</v>
      </c>
      <c r="I489" s="165">
        <f>ROUND(E489*H489,2)</f>
        <v>0</v>
      </c>
      <c r="J489" s="165">
        <v>198</v>
      </c>
      <c r="K489" s="165">
        <f>ROUND(E489*J489,2)</f>
        <v>198</v>
      </c>
      <c r="L489" s="165">
        <v>21</v>
      </c>
      <c r="M489" s="165">
        <f>G489*(1+L489/100)</f>
        <v>0</v>
      </c>
      <c r="N489" s="165">
        <v>0</v>
      </c>
      <c r="O489" s="165">
        <f>ROUND(E489*N489,2)</f>
        <v>0</v>
      </c>
      <c r="P489" s="165">
        <v>0</v>
      </c>
      <c r="Q489" s="165">
        <f>ROUND(E489*P489,2)</f>
        <v>0</v>
      </c>
      <c r="R489" s="165"/>
      <c r="S489" s="165" t="s">
        <v>132</v>
      </c>
      <c r="T489" s="165" t="s">
        <v>170</v>
      </c>
      <c r="U489" s="165">
        <v>0.36199999999999999</v>
      </c>
      <c r="V489" s="165">
        <f>ROUND(E489*U489,2)</f>
        <v>0.36</v>
      </c>
      <c r="W489" s="165"/>
      <c r="X489" s="165" t="s">
        <v>133</v>
      </c>
      <c r="Y489" s="160"/>
      <c r="Z489" s="160"/>
      <c r="AA489" s="160"/>
      <c r="AB489" s="160"/>
      <c r="AC489" s="160"/>
      <c r="AD489" s="160"/>
      <c r="AE489" s="160"/>
      <c r="AF489" s="160"/>
      <c r="AG489" s="160" t="s">
        <v>134</v>
      </c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</row>
    <row r="490" spans="1:60" outlineLevel="1" x14ac:dyDescent="0.25">
      <c r="A490" s="183">
        <v>175</v>
      </c>
      <c r="B490" s="184" t="s">
        <v>622</v>
      </c>
      <c r="C490" s="192" t="s">
        <v>623</v>
      </c>
      <c r="D490" s="185" t="s">
        <v>143</v>
      </c>
      <c r="E490" s="186">
        <v>10</v>
      </c>
      <c r="F490" s="187"/>
      <c r="G490" s="188">
        <f>ROUND(E490*F490,2)</f>
        <v>0</v>
      </c>
      <c r="H490" s="165">
        <v>0</v>
      </c>
      <c r="I490" s="165">
        <f>ROUND(E490*H490,2)</f>
        <v>0</v>
      </c>
      <c r="J490" s="165">
        <v>212</v>
      </c>
      <c r="K490" s="165">
        <f>ROUND(E490*J490,2)</f>
        <v>2120</v>
      </c>
      <c r="L490" s="165">
        <v>21</v>
      </c>
      <c r="M490" s="165">
        <f>G490*(1+L490/100)</f>
        <v>0</v>
      </c>
      <c r="N490" s="165">
        <v>0</v>
      </c>
      <c r="O490" s="165">
        <f>ROUND(E490*N490,2)</f>
        <v>0</v>
      </c>
      <c r="P490" s="165">
        <v>0</v>
      </c>
      <c r="Q490" s="165">
        <f>ROUND(E490*P490,2)</f>
        <v>0</v>
      </c>
      <c r="R490" s="165"/>
      <c r="S490" s="165" t="s">
        <v>132</v>
      </c>
      <c r="T490" s="165" t="s">
        <v>132</v>
      </c>
      <c r="U490" s="165">
        <v>0.43</v>
      </c>
      <c r="V490" s="165">
        <f>ROUND(E490*U490,2)</f>
        <v>4.3</v>
      </c>
      <c r="W490" s="165"/>
      <c r="X490" s="165" t="s">
        <v>133</v>
      </c>
      <c r="Y490" s="160"/>
      <c r="Z490" s="160"/>
      <c r="AA490" s="160"/>
      <c r="AB490" s="160"/>
      <c r="AC490" s="160"/>
      <c r="AD490" s="160"/>
      <c r="AE490" s="160"/>
      <c r="AF490" s="160"/>
      <c r="AG490" s="160" t="s">
        <v>134</v>
      </c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</row>
    <row r="491" spans="1:60" outlineLevel="1" x14ac:dyDescent="0.25">
      <c r="A491" s="183">
        <v>176</v>
      </c>
      <c r="B491" s="184" t="s">
        <v>624</v>
      </c>
      <c r="C491" s="192" t="s">
        <v>625</v>
      </c>
      <c r="D491" s="185" t="s">
        <v>153</v>
      </c>
      <c r="E491" s="186">
        <v>12</v>
      </c>
      <c r="F491" s="187"/>
      <c r="G491" s="188">
        <f>ROUND(E491*F491,2)</f>
        <v>0</v>
      </c>
      <c r="H491" s="165">
        <v>0</v>
      </c>
      <c r="I491" s="165">
        <f>ROUND(E491*H491,2)</f>
        <v>0</v>
      </c>
      <c r="J491" s="165">
        <v>35</v>
      </c>
      <c r="K491" s="165">
        <f>ROUND(E491*J491,2)</f>
        <v>420</v>
      </c>
      <c r="L491" s="165">
        <v>21</v>
      </c>
      <c r="M491" s="165">
        <f>G491*(1+L491/100)</f>
        <v>0</v>
      </c>
      <c r="N491" s="165">
        <v>0</v>
      </c>
      <c r="O491" s="165">
        <f>ROUND(E491*N491,2)</f>
        <v>0</v>
      </c>
      <c r="P491" s="165">
        <v>0</v>
      </c>
      <c r="Q491" s="165">
        <f>ROUND(E491*P491,2)</f>
        <v>0</v>
      </c>
      <c r="R491" s="165"/>
      <c r="S491" s="165" t="s">
        <v>132</v>
      </c>
      <c r="T491" s="165" t="s">
        <v>170</v>
      </c>
      <c r="U491" s="165">
        <v>6.4149999999999999E-2</v>
      </c>
      <c r="V491" s="165">
        <f>ROUND(E491*U491,2)</f>
        <v>0.77</v>
      </c>
      <c r="W491" s="165"/>
      <c r="X491" s="165" t="s">
        <v>133</v>
      </c>
      <c r="Y491" s="160"/>
      <c r="Z491" s="160"/>
      <c r="AA491" s="160"/>
      <c r="AB491" s="160"/>
      <c r="AC491" s="160"/>
      <c r="AD491" s="160"/>
      <c r="AE491" s="160"/>
      <c r="AF491" s="160"/>
      <c r="AG491" s="160" t="s">
        <v>134</v>
      </c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</row>
    <row r="492" spans="1:60" outlineLevel="1" x14ac:dyDescent="0.25">
      <c r="A492" s="183">
        <v>177</v>
      </c>
      <c r="B492" s="184" t="s">
        <v>626</v>
      </c>
      <c r="C492" s="192" t="s">
        <v>627</v>
      </c>
      <c r="D492" s="185" t="s">
        <v>153</v>
      </c>
      <c r="E492" s="186">
        <v>0.5</v>
      </c>
      <c r="F492" s="187"/>
      <c r="G492" s="188">
        <f>ROUND(E492*F492,2)</f>
        <v>0</v>
      </c>
      <c r="H492" s="165">
        <v>0</v>
      </c>
      <c r="I492" s="165">
        <f>ROUND(E492*H492,2)</f>
        <v>0</v>
      </c>
      <c r="J492" s="165">
        <v>81</v>
      </c>
      <c r="K492" s="165">
        <f>ROUND(E492*J492,2)</f>
        <v>40.5</v>
      </c>
      <c r="L492" s="165">
        <v>21</v>
      </c>
      <c r="M492" s="165">
        <f>G492*(1+L492/100)</f>
        <v>0</v>
      </c>
      <c r="N492" s="165">
        <v>0</v>
      </c>
      <c r="O492" s="165">
        <f>ROUND(E492*N492,2)</f>
        <v>0</v>
      </c>
      <c r="P492" s="165">
        <v>0</v>
      </c>
      <c r="Q492" s="165">
        <f>ROUND(E492*P492,2)</f>
        <v>0</v>
      </c>
      <c r="R492" s="165"/>
      <c r="S492" s="165" t="s">
        <v>132</v>
      </c>
      <c r="T492" s="165" t="s">
        <v>170</v>
      </c>
      <c r="U492" s="165">
        <v>0.14868000000000001</v>
      </c>
      <c r="V492" s="165">
        <f>ROUND(E492*U492,2)</f>
        <v>7.0000000000000007E-2</v>
      </c>
      <c r="W492" s="165"/>
      <c r="X492" s="165" t="s">
        <v>133</v>
      </c>
      <c r="Y492" s="160"/>
      <c r="Z492" s="160"/>
      <c r="AA492" s="160"/>
      <c r="AB492" s="160"/>
      <c r="AC492" s="160"/>
      <c r="AD492" s="160"/>
      <c r="AE492" s="160"/>
      <c r="AF492" s="160"/>
      <c r="AG492" s="160" t="s">
        <v>134</v>
      </c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</row>
    <row r="493" spans="1:60" ht="20.399999999999999" outlineLevel="1" x14ac:dyDescent="0.25">
      <c r="A493" s="183">
        <v>178</v>
      </c>
      <c r="B493" s="184" t="s">
        <v>628</v>
      </c>
      <c r="C493" s="192" t="s">
        <v>629</v>
      </c>
      <c r="D493" s="185" t="s">
        <v>153</v>
      </c>
      <c r="E493" s="186">
        <v>120</v>
      </c>
      <c r="F493" s="187"/>
      <c r="G493" s="188">
        <f>ROUND(E493*F493,2)</f>
        <v>0</v>
      </c>
      <c r="H493" s="165">
        <v>15.04</v>
      </c>
      <c r="I493" s="165">
        <f>ROUND(E493*H493,2)</f>
        <v>1804.8</v>
      </c>
      <c r="J493" s="165">
        <v>39.96</v>
      </c>
      <c r="K493" s="165">
        <f>ROUND(E493*J493,2)</f>
        <v>4795.2</v>
      </c>
      <c r="L493" s="165">
        <v>21</v>
      </c>
      <c r="M493" s="165">
        <f>G493*(1+L493/100)</f>
        <v>0</v>
      </c>
      <c r="N493" s="165">
        <v>1.6000000000000001E-4</v>
      </c>
      <c r="O493" s="165">
        <f>ROUND(E493*N493,2)</f>
        <v>0.02</v>
      </c>
      <c r="P493" s="165">
        <v>0</v>
      </c>
      <c r="Q493" s="165">
        <f>ROUND(E493*P493,2)</f>
        <v>0</v>
      </c>
      <c r="R493" s="165"/>
      <c r="S493" s="165" t="s">
        <v>132</v>
      </c>
      <c r="T493" s="165" t="s">
        <v>170</v>
      </c>
      <c r="U493" s="165">
        <v>7.0000000000000007E-2</v>
      </c>
      <c r="V493" s="165">
        <f>ROUND(E493*U493,2)</f>
        <v>8.4</v>
      </c>
      <c r="W493" s="165"/>
      <c r="X493" s="165" t="s">
        <v>133</v>
      </c>
      <c r="Y493" s="160"/>
      <c r="Z493" s="160"/>
      <c r="AA493" s="160"/>
      <c r="AB493" s="160"/>
      <c r="AC493" s="160"/>
      <c r="AD493" s="160"/>
      <c r="AE493" s="160"/>
      <c r="AF493" s="160"/>
      <c r="AG493" s="160" t="s">
        <v>134</v>
      </c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</row>
    <row r="494" spans="1:60" ht="20.399999999999999" outlineLevel="1" x14ac:dyDescent="0.25">
      <c r="A494" s="183">
        <v>179</v>
      </c>
      <c r="B494" s="184" t="s">
        <v>630</v>
      </c>
      <c r="C494" s="192" t="s">
        <v>631</v>
      </c>
      <c r="D494" s="185" t="s">
        <v>153</v>
      </c>
      <c r="E494" s="186">
        <v>180</v>
      </c>
      <c r="F494" s="187"/>
      <c r="G494" s="188">
        <f>ROUND(E494*F494,2)</f>
        <v>0</v>
      </c>
      <c r="H494" s="165">
        <v>24.99</v>
      </c>
      <c r="I494" s="165">
        <f>ROUND(E494*H494,2)</f>
        <v>4498.2</v>
      </c>
      <c r="J494" s="165">
        <v>41.01</v>
      </c>
      <c r="K494" s="165">
        <f>ROUND(E494*J494,2)</f>
        <v>7381.8</v>
      </c>
      <c r="L494" s="165">
        <v>21</v>
      </c>
      <c r="M494" s="165">
        <f>G494*(1+L494/100)</f>
        <v>0</v>
      </c>
      <c r="N494" s="165">
        <v>2.1000000000000001E-4</v>
      </c>
      <c r="O494" s="165">
        <f>ROUND(E494*N494,2)</f>
        <v>0.04</v>
      </c>
      <c r="P494" s="165">
        <v>0</v>
      </c>
      <c r="Q494" s="165">
        <f>ROUND(E494*P494,2)</f>
        <v>0</v>
      </c>
      <c r="R494" s="165"/>
      <c r="S494" s="165" t="s">
        <v>132</v>
      </c>
      <c r="T494" s="165" t="s">
        <v>170</v>
      </c>
      <c r="U494" s="165">
        <v>7.0000000000000007E-2</v>
      </c>
      <c r="V494" s="165">
        <f>ROUND(E494*U494,2)</f>
        <v>12.6</v>
      </c>
      <c r="W494" s="165"/>
      <c r="X494" s="165" t="s">
        <v>133</v>
      </c>
      <c r="Y494" s="160"/>
      <c r="Z494" s="160"/>
      <c r="AA494" s="160"/>
      <c r="AB494" s="160"/>
      <c r="AC494" s="160"/>
      <c r="AD494" s="160"/>
      <c r="AE494" s="160"/>
      <c r="AF494" s="160"/>
      <c r="AG494" s="160" t="s">
        <v>134</v>
      </c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</row>
    <row r="495" spans="1:60" outlineLevel="1" x14ac:dyDescent="0.25">
      <c r="A495" s="183">
        <v>180</v>
      </c>
      <c r="B495" s="184" t="s">
        <v>632</v>
      </c>
      <c r="C495" s="192" t="s">
        <v>633</v>
      </c>
      <c r="D495" s="185" t="s">
        <v>153</v>
      </c>
      <c r="E495" s="186">
        <v>5</v>
      </c>
      <c r="F495" s="187"/>
      <c r="G495" s="188">
        <f>ROUND(E495*F495,2)</f>
        <v>0</v>
      </c>
      <c r="H495" s="165">
        <v>0</v>
      </c>
      <c r="I495" s="165">
        <f>ROUND(E495*H495,2)</f>
        <v>0</v>
      </c>
      <c r="J495" s="165">
        <v>30.9</v>
      </c>
      <c r="K495" s="165">
        <f>ROUND(E495*J495,2)</f>
        <v>154.5</v>
      </c>
      <c r="L495" s="165">
        <v>21</v>
      </c>
      <c r="M495" s="165">
        <f>G495*(1+L495/100)</f>
        <v>0</v>
      </c>
      <c r="N495" s="165">
        <v>0</v>
      </c>
      <c r="O495" s="165">
        <f>ROUND(E495*N495,2)</f>
        <v>0</v>
      </c>
      <c r="P495" s="165">
        <v>0</v>
      </c>
      <c r="Q495" s="165">
        <f>ROUND(E495*P495,2)</f>
        <v>0</v>
      </c>
      <c r="R495" s="165"/>
      <c r="S495" s="165" t="s">
        <v>132</v>
      </c>
      <c r="T495" s="165" t="s">
        <v>132</v>
      </c>
      <c r="U495" s="165">
        <v>6.2700000000000006E-2</v>
      </c>
      <c r="V495" s="165">
        <f>ROUND(E495*U495,2)</f>
        <v>0.31</v>
      </c>
      <c r="W495" s="165"/>
      <c r="X495" s="165" t="s">
        <v>133</v>
      </c>
      <c r="Y495" s="160"/>
      <c r="Z495" s="160"/>
      <c r="AA495" s="160"/>
      <c r="AB495" s="160"/>
      <c r="AC495" s="160"/>
      <c r="AD495" s="160"/>
      <c r="AE495" s="160"/>
      <c r="AF495" s="160"/>
      <c r="AG495" s="160" t="s">
        <v>134</v>
      </c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</row>
    <row r="496" spans="1:60" outlineLevel="1" x14ac:dyDescent="0.25">
      <c r="A496" s="183">
        <v>181</v>
      </c>
      <c r="B496" s="184" t="s">
        <v>634</v>
      </c>
      <c r="C496" s="192" t="s">
        <v>635</v>
      </c>
      <c r="D496" s="185" t="s">
        <v>143</v>
      </c>
      <c r="E496" s="186">
        <v>45</v>
      </c>
      <c r="F496" s="187"/>
      <c r="G496" s="188">
        <f>ROUND(E496*F496,2)</f>
        <v>0</v>
      </c>
      <c r="H496" s="165">
        <v>0</v>
      </c>
      <c r="I496" s="165">
        <f>ROUND(E496*H496,2)</f>
        <v>0</v>
      </c>
      <c r="J496" s="165">
        <v>181</v>
      </c>
      <c r="K496" s="165">
        <f>ROUND(E496*J496,2)</f>
        <v>8145</v>
      </c>
      <c r="L496" s="165">
        <v>21</v>
      </c>
      <c r="M496" s="165">
        <f>G496*(1+L496/100)</f>
        <v>0</v>
      </c>
      <c r="N496" s="165">
        <v>0</v>
      </c>
      <c r="O496" s="165">
        <f>ROUND(E496*N496,2)</f>
        <v>0</v>
      </c>
      <c r="P496" s="165">
        <v>0</v>
      </c>
      <c r="Q496" s="165">
        <f>ROUND(E496*P496,2)</f>
        <v>0</v>
      </c>
      <c r="R496" s="165"/>
      <c r="S496" s="165" t="s">
        <v>132</v>
      </c>
      <c r="T496" s="165" t="s">
        <v>170</v>
      </c>
      <c r="U496" s="165">
        <v>0.33050000000000002</v>
      </c>
      <c r="V496" s="165">
        <f>ROUND(E496*U496,2)</f>
        <v>14.87</v>
      </c>
      <c r="W496" s="165"/>
      <c r="X496" s="165" t="s">
        <v>133</v>
      </c>
      <c r="Y496" s="160"/>
      <c r="Z496" s="160"/>
      <c r="AA496" s="160"/>
      <c r="AB496" s="160"/>
      <c r="AC496" s="160"/>
      <c r="AD496" s="160"/>
      <c r="AE496" s="160"/>
      <c r="AF496" s="160"/>
      <c r="AG496" s="160" t="s">
        <v>134</v>
      </c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</row>
    <row r="497" spans="1:60" outlineLevel="1" x14ac:dyDescent="0.25">
      <c r="A497" s="183">
        <v>182</v>
      </c>
      <c r="B497" s="184" t="s">
        <v>636</v>
      </c>
      <c r="C497" s="192" t="s">
        <v>637</v>
      </c>
      <c r="D497" s="185" t="s">
        <v>143</v>
      </c>
      <c r="E497" s="186">
        <v>1</v>
      </c>
      <c r="F497" s="187"/>
      <c r="G497" s="188">
        <f>ROUND(E497*F497,2)</f>
        <v>0</v>
      </c>
      <c r="H497" s="165">
        <v>0</v>
      </c>
      <c r="I497" s="165">
        <f>ROUND(E497*H497,2)</f>
        <v>0</v>
      </c>
      <c r="J497" s="165">
        <v>191</v>
      </c>
      <c r="K497" s="165">
        <f>ROUND(E497*J497,2)</f>
        <v>191</v>
      </c>
      <c r="L497" s="165">
        <v>21</v>
      </c>
      <c r="M497" s="165">
        <f>G497*(1+L497/100)</f>
        <v>0</v>
      </c>
      <c r="N497" s="165">
        <v>0</v>
      </c>
      <c r="O497" s="165">
        <f>ROUND(E497*N497,2)</f>
        <v>0</v>
      </c>
      <c r="P497" s="165">
        <v>0</v>
      </c>
      <c r="Q497" s="165">
        <f>ROUND(E497*P497,2)</f>
        <v>0</v>
      </c>
      <c r="R497" s="165"/>
      <c r="S497" s="165" t="s">
        <v>132</v>
      </c>
      <c r="T497" s="165" t="s">
        <v>170</v>
      </c>
      <c r="U497" s="165">
        <v>0.35</v>
      </c>
      <c r="V497" s="165">
        <f>ROUND(E497*U497,2)</f>
        <v>0.35</v>
      </c>
      <c r="W497" s="165"/>
      <c r="X497" s="165" t="s">
        <v>133</v>
      </c>
      <c r="Y497" s="160"/>
      <c r="Z497" s="160"/>
      <c r="AA497" s="160"/>
      <c r="AB497" s="160"/>
      <c r="AC497" s="160"/>
      <c r="AD497" s="160"/>
      <c r="AE497" s="160"/>
      <c r="AF497" s="160"/>
      <c r="AG497" s="160" t="s">
        <v>134</v>
      </c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</row>
    <row r="498" spans="1:60" outlineLevel="1" x14ac:dyDescent="0.25">
      <c r="A498" s="183">
        <v>183</v>
      </c>
      <c r="B498" s="184" t="s">
        <v>638</v>
      </c>
      <c r="C498" s="192" t="s">
        <v>639</v>
      </c>
      <c r="D498" s="185" t="s">
        <v>306</v>
      </c>
      <c r="E498" s="186">
        <v>1</v>
      </c>
      <c r="F498" s="187"/>
      <c r="G498" s="188">
        <f>ROUND(E498*F498,2)</f>
        <v>0</v>
      </c>
      <c r="H498" s="165">
        <v>0</v>
      </c>
      <c r="I498" s="165">
        <f>ROUND(E498*H498,2)</f>
        <v>0</v>
      </c>
      <c r="J498" s="165">
        <v>1500</v>
      </c>
      <c r="K498" s="165">
        <f>ROUND(E498*J498,2)</f>
        <v>1500</v>
      </c>
      <c r="L498" s="165">
        <v>21</v>
      </c>
      <c r="M498" s="165">
        <f>G498*(1+L498/100)</f>
        <v>0</v>
      </c>
      <c r="N498" s="165">
        <v>0</v>
      </c>
      <c r="O498" s="165">
        <f>ROUND(E498*N498,2)</f>
        <v>0</v>
      </c>
      <c r="P498" s="165">
        <v>0</v>
      </c>
      <c r="Q498" s="165">
        <f>ROUND(E498*P498,2)</f>
        <v>0</v>
      </c>
      <c r="R498" s="165"/>
      <c r="S498" s="165" t="s">
        <v>169</v>
      </c>
      <c r="T498" s="165" t="s">
        <v>170</v>
      </c>
      <c r="U498" s="165">
        <v>0</v>
      </c>
      <c r="V498" s="165">
        <f>ROUND(E498*U498,2)</f>
        <v>0</v>
      </c>
      <c r="W498" s="165"/>
      <c r="X498" s="165" t="s">
        <v>133</v>
      </c>
      <c r="Y498" s="160"/>
      <c r="Z498" s="160"/>
      <c r="AA498" s="160"/>
      <c r="AB498" s="160"/>
      <c r="AC498" s="160"/>
      <c r="AD498" s="160"/>
      <c r="AE498" s="160"/>
      <c r="AF498" s="160"/>
      <c r="AG498" s="160" t="s">
        <v>134</v>
      </c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</row>
    <row r="499" spans="1:60" outlineLevel="1" x14ac:dyDescent="0.25">
      <c r="A499" s="183">
        <v>184</v>
      </c>
      <c r="B499" s="184" t="s">
        <v>640</v>
      </c>
      <c r="C499" s="192" t="s">
        <v>641</v>
      </c>
      <c r="D499" s="185" t="s">
        <v>319</v>
      </c>
      <c r="E499" s="186">
        <v>7</v>
      </c>
      <c r="F499" s="187"/>
      <c r="G499" s="188">
        <f>ROUND(E499*F499,2)</f>
        <v>0</v>
      </c>
      <c r="H499" s="165">
        <v>0</v>
      </c>
      <c r="I499" s="165">
        <f>ROUND(E499*H499,2)</f>
        <v>0</v>
      </c>
      <c r="J499" s="165">
        <v>518</v>
      </c>
      <c r="K499" s="165">
        <f>ROUND(E499*J499,2)</f>
        <v>3626</v>
      </c>
      <c r="L499" s="165">
        <v>21</v>
      </c>
      <c r="M499" s="165">
        <f>G499*(1+L499/100)</f>
        <v>0</v>
      </c>
      <c r="N499" s="165">
        <v>0</v>
      </c>
      <c r="O499" s="165">
        <f>ROUND(E499*N499,2)</f>
        <v>0</v>
      </c>
      <c r="P499" s="165">
        <v>0</v>
      </c>
      <c r="Q499" s="165">
        <f>ROUND(E499*P499,2)</f>
        <v>0</v>
      </c>
      <c r="R499" s="165"/>
      <c r="S499" s="165" t="s">
        <v>169</v>
      </c>
      <c r="T499" s="165" t="s">
        <v>170</v>
      </c>
      <c r="U499" s="165">
        <v>0</v>
      </c>
      <c r="V499" s="165">
        <f>ROUND(E499*U499,2)</f>
        <v>0</v>
      </c>
      <c r="W499" s="165"/>
      <c r="X499" s="165" t="s">
        <v>133</v>
      </c>
      <c r="Y499" s="160"/>
      <c r="Z499" s="160"/>
      <c r="AA499" s="160"/>
      <c r="AB499" s="160"/>
      <c r="AC499" s="160"/>
      <c r="AD499" s="160"/>
      <c r="AE499" s="160"/>
      <c r="AF499" s="160"/>
      <c r="AG499" s="160" t="s">
        <v>134</v>
      </c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</row>
    <row r="500" spans="1:60" outlineLevel="1" x14ac:dyDescent="0.25">
      <c r="A500" s="183">
        <v>185</v>
      </c>
      <c r="B500" s="184" t="s">
        <v>642</v>
      </c>
      <c r="C500" s="192" t="s">
        <v>643</v>
      </c>
      <c r="D500" s="185" t="s">
        <v>319</v>
      </c>
      <c r="E500" s="186">
        <v>10</v>
      </c>
      <c r="F500" s="187"/>
      <c r="G500" s="188">
        <f>ROUND(E500*F500,2)</f>
        <v>0</v>
      </c>
      <c r="H500" s="165">
        <v>0</v>
      </c>
      <c r="I500" s="165">
        <f>ROUND(E500*H500,2)</f>
        <v>0</v>
      </c>
      <c r="J500" s="165">
        <v>350</v>
      </c>
      <c r="K500" s="165">
        <f>ROUND(E500*J500,2)</f>
        <v>3500</v>
      </c>
      <c r="L500" s="165">
        <v>21</v>
      </c>
      <c r="M500" s="165">
        <f>G500*(1+L500/100)</f>
        <v>0</v>
      </c>
      <c r="N500" s="165">
        <v>0</v>
      </c>
      <c r="O500" s="165">
        <f>ROUND(E500*N500,2)</f>
        <v>0</v>
      </c>
      <c r="P500" s="165">
        <v>0</v>
      </c>
      <c r="Q500" s="165">
        <f>ROUND(E500*P500,2)</f>
        <v>0</v>
      </c>
      <c r="R500" s="165"/>
      <c r="S500" s="165" t="s">
        <v>169</v>
      </c>
      <c r="T500" s="165" t="s">
        <v>170</v>
      </c>
      <c r="U500" s="165">
        <v>0</v>
      </c>
      <c r="V500" s="165">
        <f>ROUND(E500*U500,2)</f>
        <v>0</v>
      </c>
      <c r="W500" s="165"/>
      <c r="X500" s="165" t="s">
        <v>133</v>
      </c>
      <c r="Y500" s="160"/>
      <c r="Z500" s="160"/>
      <c r="AA500" s="160"/>
      <c r="AB500" s="160"/>
      <c r="AC500" s="160"/>
      <c r="AD500" s="160"/>
      <c r="AE500" s="160"/>
      <c r="AF500" s="160"/>
      <c r="AG500" s="160" t="s">
        <v>134</v>
      </c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</row>
    <row r="501" spans="1:60" outlineLevel="1" x14ac:dyDescent="0.25">
      <c r="A501" s="183">
        <v>186</v>
      </c>
      <c r="B501" s="184" t="s">
        <v>644</v>
      </c>
      <c r="C501" s="192" t="s">
        <v>645</v>
      </c>
      <c r="D501" s="185" t="s">
        <v>153</v>
      </c>
      <c r="E501" s="186">
        <v>5</v>
      </c>
      <c r="F501" s="187"/>
      <c r="G501" s="188">
        <f>ROUND(E501*F501,2)</f>
        <v>0</v>
      </c>
      <c r="H501" s="165">
        <v>103.5</v>
      </c>
      <c r="I501" s="165">
        <f>ROUND(E501*H501,2)</f>
        <v>517.5</v>
      </c>
      <c r="J501" s="165">
        <v>0</v>
      </c>
      <c r="K501" s="165">
        <f>ROUND(E501*J501,2)</f>
        <v>0</v>
      </c>
      <c r="L501" s="165">
        <v>21</v>
      </c>
      <c r="M501" s="165">
        <f>G501*(1+L501/100)</f>
        <v>0</v>
      </c>
      <c r="N501" s="165">
        <v>5.2999999999999998E-4</v>
      </c>
      <c r="O501" s="165">
        <f>ROUND(E501*N501,2)</f>
        <v>0</v>
      </c>
      <c r="P501" s="165">
        <v>0</v>
      </c>
      <c r="Q501" s="165">
        <f>ROUND(E501*P501,2)</f>
        <v>0</v>
      </c>
      <c r="R501" s="165" t="s">
        <v>175</v>
      </c>
      <c r="S501" s="165" t="s">
        <v>132</v>
      </c>
      <c r="T501" s="165" t="s">
        <v>132</v>
      </c>
      <c r="U501" s="165">
        <v>0</v>
      </c>
      <c r="V501" s="165">
        <f>ROUND(E501*U501,2)</f>
        <v>0</v>
      </c>
      <c r="W501" s="165"/>
      <c r="X501" s="165" t="s">
        <v>171</v>
      </c>
      <c r="Y501" s="160"/>
      <c r="Z501" s="160"/>
      <c r="AA501" s="160"/>
      <c r="AB501" s="160"/>
      <c r="AC501" s="160"/>
      <c r="AD501" s="160"/>
      <c r="AE501" s="160"/>
      <c r="AF501" s="160"/>
      <c r="AG501" s="160" t="s">
        <v>172</v>
      </c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</row>
    <row r="502" spans="1:60" outlineLevel="1" x14ac:dyDescent="0.25">
      <c r="A502" s="183">
        <v>187</v>
      </c>
      <c r="B502" s="184" t="s">
        <v>646</v>
      </c>
      <c r="C502" s="192" t="s">
        <v>647</v>
      </c>
      <c r="D502" s="185" t="s">
        <v>153</v>
      </c>
      <c r="E502" s="186">
        <v>12</v>
      </c>
      <c r="F502" s="187"/>
      <c r="G502" s="188">
        <f>ROUND(E502*F502,2)</f>
        <v>0</v>
      </c>
      <c r="H502" s="165">
        <v>16</v>
      </c>
      <c r="I502" s="165">
        <f>ROUND(E502*H502,2)</f>
        <v>192</v>
      </c>
      <c r="J502" s="165">
        <v>0</v>
      </c>
      <c r="K502" s="165">
        <f>ROUND(E502*J502,2)</f>
        <v>0</v>
      </c>
      <c r="L502" s="165">
        <v>21</v>
      </c>
      <c r="M502" s="165">
        <f>G502*(1+L502/100)</f>
        <v>0</v>
      </c>
      <c r="N502" s="165">
        <v>8.0000000000000007E-5</v>
      </c>
      <c r="O502" s="165">
        <f>ROUND(E502*N502,2)</f>
        <v>0</v>
      </c>
      <c r="P502" s="165">
        <v>0</v>
      </c>
      <c r="Q502" s="165">
        <f>ROUND(E502*P502,2)</f>
        <v>0</v>
      </c>
      <c r="R502" s="165" t="s">
        <v>175</v>
      </c>
      <c r="S502" s="165" t="s">
        <v>132</v>
      </c>
      <c r="T502" s="165" t="s">
        <v>170</v>
      </c>
      <c r="U502" s="165">
        <v>0</v>
      </c>
      <c r="V502" s="165">
        <f>ROUND(E502*U502,2)</f>
        <v>0</v>
      </c>
      <c r="W502" s="165"/>
      <c r="X502" s="165" t="s">
        <v>171</v>
      </c>
      <c r="Y502" s="160"/>
      <c r="Z502" s="160"/>
      <c r="AA502" s="160"/>
      <c r="AB502" s="160"/>
      <c r="AC502" s="160"/>
      <c r="AD502" s="160"/>
      <c r="AE502" s="160"/>
      <c r="AF502" s="160"/>
      <c r="AG502" s="160" t="s">
        <v>172</v>
      </c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</row>
    <row r="503" spans="1:60" outlineLevel="1" x14ac:dyDescent="0.25">
      <c r="A503" s="183">
        <v>188</v>
      </c>
      <c r="B503" s="184" t="s">
        <v>648</v>
      </c>
      <c r="C503" s="192" t="s">
        <v>649</v>
      </c>
      <c r="D503" s="185" t="s">
        <v>153</v>
      </c>
      <c r="E503" s="186">
        <v>0.5</v>
      </c>
      <c r="F503" s="187"/>
      <c r="G503" s="188">
        <f>ROUND(E503*F503,2)</f>
        <v>0</v>
      </c>
      <c r="H503" s="165">
        <v>17</v>
      </c>
      <c r="I503" s="165">
        <f>ROUND(E503*H503,2)</f>
        <v>8.5</v>
      </c>
      <c r="J503" s="165">
        <v>0</v>
      </c>
      <c r="K503" s="165">
        <f>ROUND(E503*J503,2)</f>
        <v>0</v>
      </c>
      <c r="L503" s="165">
        <v>21</v>
      </c>
      <c r="M503" s="165">
        <f>G503*(1+L503/100)</f>
        <v>0</v>
      </c>
      <c r="N503" s="165">
        <v>6.0000000000000002E-5</v>
      </c>
      <c r="O503" s="165">
        <f>ROUND(E503*N503,2)</f>
        <v>0</v>
      </c>
      <c r="P503" s="165">
        <v>0</v>
      </c>
      <c r="Q503" s="165">
        <f>ROUND(E503*P503,2)</f>
        <v>0</v>
      </c>
      <c r="R503" s="165" t="s">
        <v>175</v>
      </c>
      <c r="S503" s="165" t="s">
        <v>132</v>
      </c>
      <c r="T503" s="165" t="s">
        <v>170</v>
      </c>
      <c r="U503" s="165">
        <v>0</v>
      </c>
      <c r="V503" s="165">
        <f>ROUND(E503*U503,2)</f>
        <v>0</v>
      </c>
      <c r="W503" s="165"/>
      <c r="X503" s="165" t="s">
        <v>171</v>
      </c>
      <c r="Y503" s="160"/>
      <c r="Z503" s="160"/>
      <c r="AA503" s="160"/>
      <c r="AB503" s="160"/>
      <c r="AC503" s="160"/>
      <c r="AD503" s="160"/>
      <c r="AE503" s="160"/>
      <c r="AF503" s="160"/>
      <c r="AG503" s="160" t="s">
        <v>172</v>
      </c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</row>
    <row r="504" spans="1:60" outlineLevel="1" x14ac:dyDescent="0.25">
      <c r="A504" s="183">
        <v>189</v>
      </c>
      <c r="B504" s="184" t="s">
        <v>650</v>
      </c>
      <c r="C504" s="192" t="s">
        <v>651</v>
      </c>
      <c r="D504" s="185" t="s">
        <v>143</v>
      </c>
      <c r="E504" s="186">
        <v>12</v>
      </c>
      <c r="F504" s="187"/>
      <c r="G504" s="188">
        <f>ROUND(E504*F504,2)</f>
        <v>0</v>
      </c>
      <c r="H504" s="165">
        <v>152</v>
      </c>
      <c r="I504" s="165">
        <f>ROUND(E504*H504,2)</f>
        <v>1824</v>
      </c>
      <c r="J504" s="165">
        <v>0</v>
      </c>
      <c r="K504" s="165">
        <f>ROUND(E504*J504,2)</f>
        <v>0</v>
      </c>
      <c r="L504" s="165">
        <v>21</v>
      </c>
      <c r="M504" s="165">
        <f>G504*(1+L504/100)</f>
        <v>0</v>
      </c>
      <c r="N504" s="165">
        <v>1.0000000000000001E-5</v>
      </c>
      <c r="O504" s="165">
        <f>ROUND(E504*N504,2)</f>
        <v>0</v>
      </c>
      <c r="P504" s="165">
        <v>0</v>
      </c>
      <c r="Q504" s="165">
        <f>ROUND(E504*P504,2)</f>
        <v>0</v>
      </c>
      <c r="R504" s="165" t="s">
        <v>175</v>
      </c>
      <c r="S504" s="165" t="s">
        <v>132</v>
      </c>
      <c r="T504" s="165" t="s">
        <v>170</v>
      </c>
      <c r="U504" s="165">
        <v>0</v>
      </c>
      <c r="V504" s="165">
        <f>ROUND(E504*U504,2)</f>
        <v>0</v>
      </c>
      <c r="W504" s="165"/>
      <c r="X504" s="165" t="s">
        <v>171</v>
      </c>
      <c r="Y504" s="160"/>
      <c r="Z504" s="160"/>
      <c r="AA504" s="160"/>
      <c r="AB504" s="160"/>
      <c r="AC504" s="160"/>
      <c r="AD504" s="160"/>
      <c r="AE504" s="160"/>
      <c r="AF504" s="160"/>
      <c r="AG504" s="160" t="s">
        <v>172</v>
      </c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</row>
    <row r="505" spans="1:60" outlineLevel="1" x14ac:dyDescent="0.25">
      <c r="A505" s="183">
        <v>190</v>
      </c>
      <c r="B505" s="184" t="s">
        <v>652</v>
      </c>
      <c r="C505" s="192" t="s">
        <v>653</v>
      </c>
      <c r="D505" s="185" t="s">
        <v>143</v>
      </c>
      <c r="E505" s="186">
        <v>1</v>
      </c>
      <c r="F505" s="187"/>
      <c r="G505" s="188">
        <f>ROUND(E505*F505,2)</f>
        <v>0</v>
      </c>
      <c r="H505" s="165">
        <v>557</v>
      </c>
      <c r="I505" s="165">
        <f>ROUND(E505*H505,2)</f>
        <v>557</v>
      </c>
      <c r="J505" s="165">
        <v>0</v>
      </c>
      <c r="K505" s="165">
        <f>ROUND(E505*J505,2)</f>
        <v>0</v>
      </c>
      <c r="L505" s="165">
        <v>21</v>
      </c>
      <c r="M505" s="165">
        <f>G505*(1+L505/100)</f>
        <v>0</v>
      </c>
      <c r="N505" s="165">
        <v>2.4000000000000001E-4</v>
      </c>
      <c r="O505" s="165">
        <f>ROUND(E505*N505,2)</f>
        <v>0</v>
      </c>
      <c r="P505" s="165">
        <v>0</v>
      </c>
      <c r="Q505" s="165">
        <f>ROUND(E505*P505,2)</f>
        <v>0</v>
      </c>
      <c r="R505" s="165" t="s">
        <v>175</v>
      </c>
      <c r="S505" s="165" t="s">
        <v>132</v>
      </c>
      <c r="T505" s="165" t="s">
        <v>132</v>
      </c>
      <c r="U505" s="165">
        <v>0</v>
      </c>
      <c r="V505" s="165">
        <f>ROUND(E505*U505,2)</f>
        <v>0</v>
      </c>
      <c r="W505" s="165"/>
      <c r="X505" s="165" t="s">
        <v>171</v>
      </c>
      <c r="Y505" s="160"/>
      <c r="Z505" s="160"/>
      <c r="AA505" s="160"/>
      <c r="AB505" s="160"/>
      <c r="AC505" s="160"/>
      <c r="AD505" s="160"/>
      <c r="AE505" s="160"/>
      <c r="AF505" s="160"/>
      <c r="AG505" s="160" t="s">
        <v>172</v>
      </c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</row>
    <row r="506" spans="1:60" outlineLevel="1" x14ac:dyDescent="0.25">
      <c r="A506" s="183">
        <v>191</v>
      </c>
      <c r="B506" s="184" t="s">
        <v>654</v>
      </c>
      <c r="C506" s="192" t="s">
        <v>655</v>
      </c>
      <c r="D506" s="185" t="s">
        <v>143</v>
      </c>
      <c r="E506" s="186">
        <v>12</v>
      </c>
      <c r="F506" s="187"/>
      <c r="G506" s="188">
        <f>ROUND(E506*F506,2)</f>
        <v>0</v>
      </c>
      <c r="H506" s="165">
        <v>54</v>
      </c>
      <c r="I506" s="165">
        <f>ROUND(E506*H506,2)</f>
        <v>648</v>
      </c>
      <c r="J506" s="165">
        <v>0</v>
      </c>
      <c r="K506" s="165">
        <f>ROUND(E506*J506,2)</f>
        <v>0</v>
      </c>
      <c r="L506" s="165">
        <v>21</v>
      </c>
      <c r="M506" s="165">
        <f>G506*(1+L506/100)</f>
        <v>0</v>
      </c>
      <c r="N506" s="165">
        <v>1.0000000000000001E-5</v>
      </c>
      <c r="O506" s="165">
        <f>ROUND(E506*N506,2)</f>
        <v>0</v>
      </c>
      <c r="P506" s="165">
        <v>0</v>
      </c>
      <c r="Q506" s="165">
        <f>ROUND(E506*P506,2)</f>
        <v>0</v>
      </c>
      <c r="R506" s="165" t="s">
        <v>175</v>
      </c>
      <c r="S506" s="165" t="s">
        <v>132</v>
      </c>
      <c r="T506" s="165" t="s">
        <v>170</v>
      </c>
      <c r="U506" s="165">
        <v>0</v>
      </c>
      <c r="V506" s="165">
        <f>ROUND(E506*U506,2)</f>
        <v>0</v>
      </c>
      <c r="W506" s="165"/>
      <c r="X506" s="165" t="s">
        <v>171</v>
      </c>
      <c r="Y506" s="160"/>
      <c r="Z506" s="160"/>
      <c r="AA506" s="160"/>
      <c r="AB506" s="160"/>
      <c r="AC506" s="160"/>
      <c r="AD506" s="160"/>
      <c r="AE506" s="160"/>
      <c r="AF506" s="160"/>
      <c r="AG506" s="160" t="s">
        <v>172</v>
      </c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</row>
    <row r="507" spans="1:60" outlineLevel="1" x14ac:dyDescent="0.25">
      <c r="A507" s="183">
        <v>192</v>
      </c>
      <c r="B507" s="184" t="s">
        <v>656</v>
      </c>
      <c r="C507" s="192" t="s">
        <v>657</v>
      </c>
      <c r="D507" s="185" t="s">
        <v>143</v>
      </c>
      <c r="E507" s="186">
        <v>12</v>
      </c>
      <c r="F507" s="187"/>
      <c r="G507" s="188">
        <f>ROUND(E507*F507,2)</f>
        <v>0</v>
      </c>
      <c r="H507" s="165">
        <v>34</v>
      </c>
      <c r="I507" s="165">
        <f>ROUND(E507*H507,2)</f>
        <v>408</v>
      </c>
      <c r="J507" s="165">
        <v>0</v>
      </c>
      <c r="K507" s="165">
        <f>ROUND(E507*J507,2)</f>
        <v>0</v>
      </c>
      <c r="L507" s="165">
        <v>21</v>
      </c>
      <c r="M507" s="165">
        <f>G507*(1+L507/100)</f>
        <v>0</v>
      </c>
      <c r="N507" s="165">
        <v>5.0000000000000002E-5</v>
      </c>
      <c r="O507" s="165">
        <f>ROUND(E507*N507,2)</f>
        <v>0</v>
      </c>
      <c r="P507" s="165">
        <v>0</v>
      </c>
      <c r="Q507" s="165">
        <f>ROUND(E507*P507,2)</f>
        <v>0</v>
      </c>
      <c r="R507" s="165" t="s">
        <v>175</v>
      </c>
      <c r="S507" s="165" t="s">
        <v>132</v>
      </c>
      <c r="T507" s="165" t="s">
        <v>170</v>
      </c>
      <c r="U507" s="165">
        <v>0</v>
      </c>
      <c r="V507" s="165">
        <f>ROUND(E507*U507,2)</f>
        <v>0</v>
      </c>
      <c r="W507" s="165"/>
      <c r="X507" s="165" t="s">
        <v>171</v>
      </c>
      <c r="Y507" s="160"/>
      <c r="Z507" s="160"/>
      <c r="AA507" s="160"/>
      <c r="AB507" s="160"/>
      <c r="AC507" s="160"/>
      <c r="AD507" s="160"/>
      <c r="AE507" s="160"/>
      <c r="AF507" s="160"/>
      <c r="AG507" s="160" t="s">
        <v>172</v>
      </c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</row>
    <row r="508" spans="1:60" outlineLevel="1" x14ac:dyDescent="0.25">
      <c r="A508" s="183">
        <v>193</v>
      </c>
      <c r="B508" s="184" t="s">
        <v>658</v>
      </c>
      <c r="C508" s="192" t="s">
        <v>659</v>
      </c>
      <c r="D508" s="185" t="s">
        <v>143</v>
      </c>
      <c r="E508" s="186">
        <v>2</v>
      </c>
      <c r="F508" s="187"/>
      <c r="G508" s="188">
        <f>ROUND(E508*F508,2)</f>
        <v>0</v>
      </c>
      <c r="H508" s="165">
        <v>45</v>
      </c>
      <c r="I508" s="165">
        <f>ROUND(E508*H508,2)</f>
        <v>90</v>
      </c>
      <c r="J508" s="165">
        <v>0</v>
      </c>
      <c r="K508" s="165">
        <f>ROUND(E508*J508,2)</f>
        <v>0</v>
      </c>
      <c r="L508" s="165">
        <v>21</v>
      </c>
      <c r="M508" s="165">
        <f>G508*(1+L508/100)</f>
        <v>0</v>
      </c>
      <c r="N508" s="165">
        <v>0</v>
      </c>
      <c r="O508" s="165">
        <f>ROUND(E508*N508,2)</f>
        <v>0</v>
      </c>
      <c r="P508" s="165">
        <v>0</v>
      </c>
      <c r="Q508" s="165">
        <f>ROUND(E508*P508,2)</f>
        <v>0</v>
      </c>
      <c r="R508" s="165" t="s">
        <v>175</v>
      </c>
      <c r="S508" s="165" t="s">
        <v>132</v>
      </c>
      <c r="T508" s="165" t="s">
        <v>170</v>
      </c>
      <c r="U508" s="165">
        <v>0</v>
      </c>
      <c r="V508" s="165">
        <f>ROUND(E508*U508,2)</f>
        <v>0</v>
      </c>
      <c r="W508" s="165"/>
      <c r="X508" s="165" t="s">
        <v>171</v>
      </c>
      <c r="Y508" s="160"/>
      <c r="Z508" s="160"/>
      <c r="AA508" s="160"/>
      <c r="AB508" s="160"/>
      <c r="AC508" s="160"/>
      <c r="AD508" s="160"/>
      <c r="AE508" s="160"/>
      <c r="AF508" s="160"/>
      <c r="AG508" s="160" t="s">
        <v>172</v>
      </c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</row>
    <row r="509" spans="1:60" outlineLevel="1" x14ac:dyDescent="0.25">
      <c r="A509" s="183">
        <v>194</v>
      </c>
      <c r="B509" s="184" t="s">
        <v>660</v>
      </c>
      <c r="C509" s="192" t="s">
        <v>661</v>
      </c>
      <c r="D509" s="185" t="s">
        <v>143</v>
      </c>
      <c r="E509" s="186">
        <v>45</v>
      </c>
      <c r="F509" s="187"/>
      <c r="G509" s="188">
        <f>ROUND(E509*F509,2)</f>
        <v>0</v>
      </c>
      <c r="H509" s="165">
        <v>14</v>
      </c>
      <c r="I509" s="165">
        <f>ROUND(E509*H509,2)</f>
        <v>630</v>
      </c>
      <c r="J509" s="165">
        <v>0</v>
      </c>
      <c r="K509" s="165">
        <f>ROUND(E509*J509,2)</f>
        <v>0</v>
      </c>
      <c r="L509" s="165">
        <v>21</v>
      </c>
      <c r="M509" s="165">
        <f>G509*(1+L509/100)</f>
        <v>0</v>
      </c>
      <c r="N509" s="165">
        <v>4.0000000000000003E-5</v>
      </c>
      <c r="O509" s="165">
        <f>ROUND(E509*N509,2)</f>
        <v>0</v>
      </c>
      <c r="P509" s="165">
        <v>0</v>
      </c>
      <c r="Q509" s="165">
        <f>ROUND(E509*P509,2)</f>
        <v>0</v>
      </c>
      <c r="R509" s="165" t="s">
        <v>175</v>
      </c>
      <c r="S509" s="165" t="s">
        <v>132</v>
      </c>
      <c r="T509" s="165" t="s">
        <v>170</v>
      </c>
      <c r="U509" s="165">
        <v>0</v>
      </c>
      <c r="V509" s="165">
        <f>ROUND(E509*U509,2)</f>
        <v>0</v>
      </c>
      <c r="W509" s="165"/>
      <c r="X509" s="165" t="s">
        <v>171</v>
      </c>
      <c r="Y509" s="160"/>
      <c r="Z509" s="160"/>
      <c r="AA509" s="160"/>
      <c r="AB509" s="160"/>
      <c r="AC509" s="160"/>
      <c r="AD509" s="160"/>
      <c r="AE509" s="160"/>
      <c r="AF509" s="160"/>
      <c r="AG509" s="160" t="s">
        <v>172</v>
      </c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</row>
    <row r="510" spans="1:60" outlineLevel="1" x14ac:dyDescent="0.25">
      <c r="A510" s="183">
        <v>195</v>
      </c>
      <c r="B510" s="184" t="s">
        <v>662</v>
      </c>
      <c r="C510" s="192" t="s">
        <v>663</v>
      </c>
      <c r="D510" s="185" t="s">
        <v>143</v>
      </c>
      <c r="E510" s="186">
        <v>8</v>
      </c>
      <c r="F510" s="187"/>
      <c r="G510" s="188">
        <f>ROUND(E510*F510,2)</f>
        <v>0</v>
      </c>
      <c r="H510" s="165">
        <v>850</v>
      </c>
      <c r="I510" s="165">
        <f>ROUND(E510*H510,2)</f>
        <v>6800</v>
      </c>
      <c r="J510" s="165">
        <v>0</v>
      </c>
      <c r="K510" s="165">
        <f>ROUND(E510*J510,2)</f>
        <v>0</v>
      </c>
      <c r="L510" s="165">
        <v>21</v>
      </c>
      <c r="M510" s="165">
        <f>G510*(1+L510/100)</f>
        <v>0</v>
      </c>
      <c r="N510" s="165">
        <v>4.0000000000000001E-3</v>
      </c>
      <c r="O510" s="165">
        <f>ROUND(E510*N510,2)</f>
        <v>0.03</v>
      </c>
      <c r="P510" s="165">
        <v>0</v>
      </c>
      <c r="Q510" s="165">
        <f>ROUND(E510*P510,2)</f>
        <v>0</v>
      </c>
      <c r="R510" s="165" t="s">
        <v>175</v>
      </c>
      <c r="S510" s="165" t="s">
        <v>132</v>
      </c>
      <c r="T510" s="165" t="s">
        <v>170</v>
      </c>
      <c r="U510" s="165">
        <v>0</v>
      </c>
      <c r="V510" s="165">
        <f>ROUND(E510*U510,2)</f>
        <v>0</v>
      </c>
      <c r="W510" s="165"/>
      <c r="X510" s="165" t="s">
        <v>171</v>
      </c>
      <c r="Y510" s="160"/>
      <c r="Z510" s="160"/>
      <c r="AA510" s="160"/>
      <c r="AB510" s="160"/>
      <c r="AC510" s="160"/>
      <c r="AD510" s="160"/>
      <c r="AE510" s="160"/>
      <c r="AF510" s="160"/>
      <c r="AG510" s="160" t="s">
        <v>172</v>
      </c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</row>
    <row r="511" spans="1:60" outlineLevel="1" x14ac:dyDescent="0.25">
      <c r="A511" s="183">
        <v>196</v>
      </c>
      <c r="B511" s="184" t="s">
        <v>664</v>
      </c>
      <c r="C511" s="192" t="s">
        <v>665</v>
      </c>
      <c r="D511" s="185" t="s">
        <v>143</v>
      </c>
      <c r="E511" s="186">
        <v>2</v>
      </c>
      <c r="F511" s="187"/>
      <c r="G511" s="188">
        <f>ROUND(E511*F511,2)</f>
        <v>0</v>
      </c>
      <c r="H511" s="165">
        <v>1210</v>
      </c>
      <c r="I511" s="165">
        <f>ROUND(E511*H511,2)</f>
        <v>2420</v>
      </c>
      <c r="J511" s="165">
        <v>0</v>
      </c>
      <c r="K511" s="165">
        <f>ROUND(E511*J511,2)</f>
        <v>0</v>
      </c>
      <c r="L511" s="165">
        <v>21</v>
      </c>
      <c r="M511" s="165">
        <f>G511*(1+L511/100)</f>
        <v>0</v>
      </c>
      <c r="N511" s="165">
        <v>4.0000000000000001E-3</v>
      </c>
      <c r="O511" s="165">
        <f>ROUND(E511*N511,2)</f>
        <v>0.01</v>
      </c>
      <c r="P511" s="165">
        <v>0</v>
      </c>
      <c r="Q511" s="165">
        <f>ROUND(E511*P511,2)</f>
        <v>0</v>
      </c>
      <c r="R511" s="165"/>
      <c r="S511" s="165" t="s">
        <v>169</v>
      </c>
      <c r="T511" s="165" t="s">
        <v>170</v>
      </c>
      <c r="U511" s="165">
        <v>0</v>
      </c>
      <c r="V511" s="165">
        <f>ROUND(E511*U511,2)</f>
        <v>0</v>
      </c>
      <c r="W511" s="165"/>
      <c r="X511" s="165" t="s">
        <v>171</v>
      </c>
      <c r="Y511" s="160"/>
      <c r="Z511" s="160"/>
      <c r="AA511" s="160"/>
      <c r="AB511" s="160"/>
      <c r="AC511" s="160"/>
      <c r="AD511" s="160"/>
      <c r="AE511" s="160"/>
      <c r="AF511" s="160"/>
      <c r="AG511" s="160" t="s">
        <v>172</v>
      </c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</row>
    <row r="512" spans="1:60" outlineLevel="1" x14ac:dyDescent="0.25">
      <c r="A512" s="183">
        <v>197</v>
      </c>
      <c r="B512" s="184" t="s">
        <v>666</v>
      </c>
      <c r="C512" s="192" t="s">
        <v>667</v>
      </c>
      <c r="D512" s="185" t="s">
        <v>143</v>
      </c>
      <c r="E512" s="186">
        <v>1</v>
      </c>
      <c r="F512" s="187"/>
      <c r="G512" s="188">
        <f>ROUND(E512*F512,2)</f>
        <v>0</v>
      </c>
      <c r="H512" s="165">
        <v>978</v>
      </c>
      <c r="I512" s="165">
        <f>ROUND(E512*H512,2)</f>
        <v>978</v>
      </c>
      <c r="J512" s="165">
        <v>0</v>
      </c>
      <c r="K512" s="165">
        <f>ROUND(E512*J512,2)</f>
        <v>0</v>
      </c>
      <c r="L512" s="165">
        <v>21</v>
      </c>
      <c r="M512" s="165">
        <f>G512*(1+L512/100)</f>
        <v>0</v>
      </c>
      <c r="N512" s="165">
        <v>2.63E-2</v>
      </c>
      <c r="O512" s="165">
        <f>ROUND(E512*N512,2)</f>
        <v>0.03</v>
      </c>
      <c r="P512" s="165">
        <v>0</v>
      </c>
      <c r="Q512" s="165">
        <f>ROUND(E512*P512,2)</f>
        <v>0</v>
      </c>
      <c r="R512" s="165"/>
      <c r="S512" s="165" t="s">
        <v>169</v>
      </c>
      <c r="T512" s="165" t="s">
        <v>170</v>
      </c>
      <c r="U512" s="165">
        <v>0</v>
      </c>
      <c r="V512" s="165">
        <f>ROUND(E512*U512,2)</f>
        <v>0</v>
      </c>
      <c r="W512" s="165"/>
      <c r="X512" s="165" t="s">
        <v>171</v>
      </c>
      <c r="Y512" s="160"/>
      <c r="Z512" s="160"/>
      <c r="AA512" s="160"/>
      <c r="AB512" s="160"/>
      <c r="AC512" s="160"/>
      <c r="AD512" s="160"/>
      <c r="AE512" s="160"/>
      <c r="AF512" s="160"/>
      <c r="AG512" s="160" t="s">
        <v>172</v>
      </c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</row>
    <row r="513" spans="1:60" outlineLevel="1" x14ac:dyDescent="0.25">
      <c r="A513" s="183">
        <v>198</v>
      </c>
      <c r="B513" s="184" t="s">
        <v>668</v>
      </c>
      <c r="C513" s="192" t="s">
        <v>669</v>
      </c>
      <c r="D513" s="185" t="s">
        <v>143</v>
      </c>
      <c r="E513" s="186">
        <v>3</v>
      </c>
      <c r="F513" s="187"/>
      <c r="G513" s="188">
        <f>ROUND(E513*F513,2)</f>
        <v>0</v>
      </c>
      <c r="H513" s="165">
        <v>187</v>
      </c>
      <c r="I513" s="165">
        <f>ROUND(E513*H513,2)</f>
        <v>561</v>
      </c>
      <c r="J513" s="165">
        <v>0</v>
      </c>
      <c r="K513" s="165">
        <f>ROUND(E513*J513,2)</f>
        <v>0</v>
      </c>
      <c r="L513" s="165">
        <v>21</v>
      </c>
      <c r="M513" s="165">
        <f>G513*(1+L513/100)</f>
        <v>0</v>
      </c>
      <c r="N513" s="165">
        <v>1.8000000000000001E-4</v>
      </c>
      <c r="O513" s="165">
        <f>ROUND(E513*N513,2)</f>
        <v>0</v>
      </c>
      <c r="P513" s="165">
        <v>0</v>
      </c>
      <c r="Q513" s="165">
        <f>ROUND(E513*P513,2)</f>
        <v>0</v>
      </c>
      <c r="R513" s="165" t="s">
        <v>175</v>
      </c>
      <c r="S513" s="165" t="s">
        <v>132</v>
      </c>
      <c r="T513" s="165" t="s">
        <v>170</v>
      </c>
      <c r="U513" s="165">
        <v>0</v>
      </c>
      <c r="V513" s="165">
        <f>ROUND(E513*U513,2)</f>
        <v>0</v>
      </c>
      <c r="W513" s="165"/>
      <c r="X513" s="165" t="s">
        <v>171</v>
      </c>
      <c r="Y513" s="160"/>
      <c r="Z513" s="160"/>
      <c r="AA513" s="160"/>
      <c r="AB513" s="160"/>
      <c r="AC513" s="160"/>
      <c r="AD513" s="160"/>
      <c r="AE513" s="160"/>
      <c r="AF513" s="160"/>
      <c r="AG513" s="160" t="s">
        <v>172</v>
      </c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</row>
    <row r="514" spans="1:60" outlineLevel="1" x14ac:dyDescent="0.25">
      <c r="A514" s="183">
        <v>199</v>
      </c>
      <c r="B514" s="184" t="s">
        <v>670</v>
      </c>
      <c r="C514" s="192" t="s">
        <v>671</v>
      </c>
      <c r="D514" s="185" t="s">
        <v>143</v>
      </c>
      <c r="E514" s="186">
        <v>2</v>
      </c>
      <c r="F514" s="187"/>
      <c r="G514" s="188">
        <f>ROUND(E514*F514,2)</f>
        <v>0</v>
      </c>
      <c r="H514" s="165">
        <v>223</v>
      </c>
      <c r="I514" s="165">
        <f>ROUND(E514*H514,2)</f>
        <v>446</v>
      </c>
      <c r="J514" s="165">
        <v>0</v>
      </c>
      <c r="K514" s="165">
        <f>ROUND(E514*J514,2)</f>
        <v>0</v>
      </c>
      <c r="L514" s="165">
        <v>21</v>
      </c>
      <c r="M514" s="165">
        <f>G514*(1+L514/100)</f>
        <v>0</v>
      </c>
      <c r="N514" s="165">
        <v>1.8000000000000001E-4</v>
      </c>
      <c r="O514" s="165">
        <f>ROUND(E514*N514,2)</f>
        <v>0</v>
      </c>
      <c r="P514" s="165">
        <v>0</v>
      </c>
      <c r="Q514" s="165">
        <f>ROUND(E514*P514,2)</f>
        <v>0</v>
      </c>
      <c r="R514" s="165" t="s">
        <v>175</v>
      </c>
      <c r="S514" s="165" t="s">
        <v>132</v>
      </c>
      <c r="T514" s="165" t="s">
        <v>170</v>
      </c>
      <c r="U514" s="165">
        <v>0</v>
      </c>
      <c r="V514" s="165">
        <f>ROUND(E514*U514,2)</f>
        <v>0</v>
      </c>
      <c r="W514" s="165"/>
      <c r="X514" s="165" t="s">
        <v>171</v>
      </c>
      <c r="Y514" s="160"/>
      <c r="Z514" s="160"/>
      <c r="AA514" s="160"/>
      <c r="AB514" s="160"/>
      <c r="AC514" s="160"/>
      <c r="AD514" s="160"/>
      <c r="AE514" s="160"/>
      <c r="AF514" s="160"/>
      <c r="AG514" s="160" t="s">
        <v>172</v>
      </c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</row>
    <row r="515" spans="1:60" outlineLevel="1" x14ac:dyDescent="0.25">
      <c r="A515" s="183">
        <v>200</v>
      </c>
      <c r="B515" s="184" t="s">
        <v>672</v>
      </c>
      <c r="C515" s="192" t="s">
        <v>673</v>
      </c>
      <c r="D515" s="185" t="s">
        <v>143</v>
      </c>
      <c r="E515" s="186">
        <v>1</v>
      </c>
      <c r="F515" s="187"/>
      <c r="G515" s="188">
        <f>ROUND(E515*F515,2)</f>
        <v>0</v>
      </c>
      <c r="H515" s="165">
        <v>162</v>
      </c>
      <c r="I515" s="165">
        <f>ROUND(E515*H515,2)</f>
        <v>162</v>
      </c>
      <c r="J515" s="165">
        <v>0</v>
      </c>
      <c r="K515" s="165">
        <f>ROUND(E515*J515,2)</f>
        <v>0</v>
      </c>
      <c r="L515" s="165">
        <v>21</v>
      </c>
      <c r="M515" s="165">
        <f>G515*(1+L515/100)</f>
        <v>0</v>
      </c>
      <c r="N515" s="165">
        <v>1.8000000000000001E-4</v>
      </c>
      <c r="O515" s="165">
        <f>ROUND(E515*N515,2)</f>
        <v>0</v>
      </c>
      <c r="P515" s="165">
        <v>0</v>
      </c>
      <c r="Q515" s="165">
        <f>ROUND(E515*P515,2)</f>
        <v>0</v>
      </c>
      <c r="R515" s="165" t="s">
        <v>175</v>
      </c>
      <c r="S515" s="165" t="s">
        <v>132</v>
      </c>
      <c r="T515" s="165" t="s">
        <v>170</v>
      </c>
      <c r="U515" s="165">
        <v>0</v>
      </c>
      <c r="V515" s="165">
        <f>ROUND(E515*U515,2)</f>
        <v>0</v>
      </c>
      <c r="W515" s="165"/>
      <c r="X515" s="165" t="s">
        <v>171</v>
      </c>
      <c r="Y515" s="160"/>
      <c r="Z515" s="160"/>
      <c r="AA515" s="160"/>
      <c r="AB515" s="160"/>
      <c r="AC515" s="160"/>
      <c r="AD515" s="160"/>
      <c r="AE515" s="160"/>
      <c r="AF515" s="160"/>
      <c r="AG515" s="160" t="s">
        <v>172</v>
      </c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</row>
    <row r="516" spans="1:60" outlineLevel="1" x14ac:dyDescent="0.25">
      <c r="A516" s="183">
        <v>201</v>
      </c>
      <c r="B516" s="184" t="s">
        <v>674</v>
      </c>
      <c r="C516" s="192" t="s">
        <v>675</v>
      </c>
      <c r="D516" s="185" t="s">
        <v>143</v>
      </c>
      <c r="E516" s="186">
        <v>1</v>
      </c>
      <c r="F516" s="187"/>
      <c r="G516" s="188">
        <f>ROUND(E516*F516,2)</f>
        <v>0</v>
      </c>
      <c r="H516" s="165">
        <v>378</v>
      </c>
      <c r="I516" s="165">
        <f>ROUND(E516*H516,2)</f>
        <v>378</v>
      </c>
      <c r="J516" s="165">
        <v>0</v>
      </c>
      <c r="K516" s="165">
        <f>ROUND(E516*J516,2)</f>
        <v>0</v>
      </c>
      <c r="L516" s="165">
        <v>21</v>
      </c>
      <c r="M516" s="165">
        <f>G516*(1+L516/100)</f>
        <v>0</v>
      </c>
      <c r="N516" s="165">
        <v>4.0000000000000002E-4</v>
      </c>
      <c r="O516" s="165">
        <f>ROUND(E516*N516,2)</f>
        <v>0</v>
      </c>
      <c r="P516" s="165">
        <v>0</v>
      </c>
      <c r="Q516" s="165">
        <f>ROUND(E516*P516,2)</f>
        <v>0</v>
      </c>
      <c r="R516" s="165" t="s">
        <v>175</v>
      </c>
      <c r="S516" s="165" t="s">
        <v>132</v>
      </c>
      <c r="T516" s="165" t="s">
        <v>132</v>
      </c>
      <c r="U516" s="165">
        <v>0</v>
      </c>
      <c r="V516" s="165">
        <f>ROUND(E516*U516,2)</f>
        <v>0</v>
      </c>
      <c r="W516" s="165"/>
      <c r="X516" s="165" t="s">
        <v>171</v>
      </c>
      <c r="Y516" s="160"/>
      <c r="Z516" s="160"/>
      <c r="AA516" s="160"/>
      <c r="AB516" s="160"/>
      <c r="AC516" s="160"/>
      <c r="AD516" s="160"/>
      <c r="AE516" s="160"/>
      <c r="AF516" s="160"/>
      <c r="AG516" s="160" t="s">
        <v>172</v>
      </c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</row>
    <row r="517" spans="1:60" outlineLevel="1" x14ac:dyDescent="0.25">
      <c r="A517" s="183">
        <v>202</v>
      </c>
      <c r="B517" s="184" t="s">
        <v>676</v>
      </c>
      <c r="C517" s="192" t="s">
        <v>677</v>
      </c>
      <c r="D517" s="185" t="s">
        <v>143</v>
      </c>
      <c r="E517" s="186">
        <v>1</v>
      </c>
      <c r="F517" s="187"/>
      <c r="G517" s="188">
        <f>ROUND(E517*F517,2)</f>
        <v>0</v>
      </c>
      <c r="H517" s="165">
        <v>943</v>
      </c>
      <c r="I517" s="165">
        <f>ROUND(E517*H517,2)</f>
        <v>943</v>
      </c>
      <c r="J517" s="165">
        <v>0</v>
      </c>
      <c r="K517" s="165">
        <f>ROUND(E517*J517,2)</f>
        <v>0</v>
      </c>
      <c r="L517" s="165">
        <v>21</v>
      </c>
      <c r="M517" s="165">
        <f>G517*(1+L517/100)</f>
        <v>0</v>
      </c>
      <c r="N517" s="165">
        <v>5.0000000000000001E-4</v>
      </c>
      <c r="O517" s="165">
        <f>ROUND(E517*N517,2)</f>
        <v>0</v>
      </c>
      <c r="P517" s="165">
        <v>0</v>
      </c>
      <c r="Q517" s="165">
        <f>ROUND(E517*P517,2)</f>
        <v>0</v>
      </c>
      <c r="R517" s="165" t="s">
        <v>175</v>
      </c>
      <c r="S517" s="165" t="s">
        <v>132</v>
      </c>
      <c r="T517" s="165" t="s">
        <v>170</v>
      </c>
      <c r="U517" s="165">
        <v>0</v>
      </c>
      <c r="V517" s="165">
        <f>ROUND(E517*U517,2)</f>
        <v>0</v>
      </c>
      <c r="W517" s="165"/>
      <c r="X517" s="165" t="s">
        <v>171</v>
      </c>
      <c r="Y517" s="160"/>
      <c r="Z517" s="160"/>
      <c r="AA517" s="160"/>
      <c r="AB517" s="160"/>
      <c r="AC517" s="160"/>
      <c r="AD517" s="160"/>
      <c r="AE517" s="160"/>
      <c r="AF517" s="160"/>
      <c r="AG517" s="160" t="s">
        <v>172</v>
      </c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</row>
    <row r="518" spans="1:60" outlineLevel="1" x14ac:dyDescent="0.25">
      <c r="A518" s="183">
        <v>203</v>
      </c>
      <c r="B518" s="184" t="s">
        <v>678</v>
      </c>
      <c r="C518" s="192" t="s">
        <v>679</v>
      </c>
      <c r="D518" s="185" t="s">
        <v>680</v>
      </c>
      <c r="E518" s="186">
        <v>30</v>
      </c>
      <c r="F518" s="187"/>
      <c r="G518" s="188">
        <f>ROUND(E518*F518,2)</f>
        <v>0</v>
      </c>
      <c r="H518" s="165">
        <v>12</v>
      </c>
      <c r="I518" s="165">
        <f>ROUND(E518*H518,2)</f>
        <v>360</v>
      </c>
      <c r="J518" s="165">
        <v>0</v>
      </c>
      <c r="K518" s="165">
        <f>ROUND(E518*J518,2)</f>
        <v>0</v>
      </c>
      <c r="L518" s="165">
        <v>21</v>
      </c>
      <c r="M518" s="165">
        <f>G518*(1+L518/100)</f>
        <v>0</v>
      </c>
      <c r="N518" s="165">
        <v>1</v>
      </c>
      <c r="O518" s="165">
        <f>ROUND(E518*N518,2)</f>
        <v>30</v>
      </c>
      <c r="P518" s="165">
        <v>0</v>
      </c>
      <c r="Q518" s="165">
        <f>ROUND(E518*P518,2)</f>
        <v>0</v>
      </c>
      <c r="R518" s="165" t="s">
        <v>175</v>
      </c>
      <c r="S518" s="165" t="s">
        <v>132</v>
      </c>
      <c r="T518" s="165" t="s">
        <v>170</v>
      </c>
      <c r="U518" s="165">
        <v>0</v>
      </c>
      <c r="V518" s="165">
        <f>ROUND(E518*U518,2)</f>
        <v>0</v>
      </c>
      <c r="W518" s="165"/>
      <c r="X518" s="165" t="s">
        <v>171</v>
      </c>
      <c r="Y518" s="160"/>
      <c r="Z518" s="160"/>
      <c r="AA518" s="160"/>
      <c r="AB518" s="160"/>
      <c r="AC518" s="160"/>
      <c r="AD518" s="160"/>
      <c r="AE518" s="160"/>
      <c r="AF518" s="160"/>
      <c r="AG518" s="160" t="s">
        <v>172</v>
      </c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</row>
    <row r="519" spans="1:60" outlineLevel="1" x14ac:dyDescent="0.25">
      <c r="A519" s="183">
        <v>204</v>
      </c>
      <c r="B519" s="184" t="s">
        <v>681</v>
      </c>
      <c r="C519" s="192" t="s">
        <v>682</v>
      </c>
      <c r="D519" s="185" t="s">
        <v>306</v>
      </c>
      <c r="E519" s="186">
        <v>1</v>
      </c>
      <c r="F519" s="187"/>
      <c r="G519" s="188">
        <f>ROUND(E519*F519,2)</f>
        <v>0</v>
      </c>
      <c r="H519" s="165">
        <v>0</v>
      </c>
      <c r="I519" s="165">
        <f>ROUND(E519*H519,2)</f>
        <v>0</v>
      </c>
      <c r="J519" s="165">
        <v>3000</v>
      </c>
      <c r="K519" s="165">
        <f>ROUND(E519*J519,2)</f>
        <v>3000</v>
      </c>
      <c r="L519" s="165">
        <v>21</v>
      </c>
      <c r="M519" s="165">
        <f>G519*(1+L519/100)</f>
        <v>0</v>
      </c>
      <c r="N519" s="165">
        <v>0</v>
      </c>
      <c r="O519" s="165">
        <f>ROUND(E519*N519,2)</f>
        <v>0</v>
      </c>
      <c r="P519" s="165">
        <v>0</v>
      </c>
      <c r="Q519" s="165">
        <f>ROUND(E519*P519,2)</f>
        <v>0</v>
      </c>
      <c r="R519" s="165"/>
      <c r="S519" s="165" t="s">
        <v>169</v>
      </c>
      <c r="T519" s="165" t="s">
        <v>170</v>
      </c>
      <c r="U519" s="165">
        <v>0</v>
      </c>
      <c r="V519" s="165">
        <f>ROUND(E519*U519,2)</f>
        <v>0</v>
      </c>
      <c r="W519" s="165"/>
      <c r="X519" s="165" t="s">
        <v>180</v>
      </c>
      <c r="Y519" s="160"/>
      <c r="Z519" s="160"/>
      <c r="AA519" s="160"/>
      <c r="AB519" s="160"/>
      <c r="AC519" s="160"/>
      <c r="AD519" s="160"/>
      <c r="AE519" s="160"/>
      <c r="AF519" s="160"/>
      <c r="AG519" s="160" t="s">
        <v>181</v>
      </c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</row>
    <row r="520" spans="1:60" x14ac:dyDescent="0.25">
      <c r="A520" s="171" t="s">
        <v>127</v>
      </c>
      <c r="B520" s="172" t="s">
        <v>97</v>
      </c>
      <c r="C520" s="189" t="s">
        <v>98</v>
      </c>
      <c r="D520" s="173"/>
      <c r="E520" s="174"/>
      <c r="F520" s="175"/>
      <c r="G520" s="176">
        <f>SUMIF(AG521:AG523,"&lt;&gt;NOR",G521:G523)</f>
        <v>0</v>
      </c>
      <c r="H520" s="170"/>
      <c r="I520" s="170">
        <f>SUM(I521:I523)</f>
        <v>650.14</v>
      </c>
      <c r="J520" s="170"/>
      <c r="K520" s="170">
        <f>SUM(K521:K523)</f>
        <v>431.86</v>
      </c>
      <c r="L520" s="170"/>
      <c r="M520" s="170">
        <f>SUM(M521:M523)</f>
        <v>0</v>
      </c>
      <c r="N520" s="170"/>
      <c r="O520" s="170">
        <f>SUM(O521:O523)</f>
        <v>0</v>
      </c>
      <c r="P520" s="170"/>
      <c r="Q520" s="170">
        <f>SUM(Q521:Q523)</f>
        <v>0</v>
      </c>
      <c r="R520" s="170"/>
      <c r="S520" s="170"/>
      <c r="T520" s="170"/>
      <c r="U520" s="170"/>
      <c r="V520" s="170">
        <f>SUM(V521:V523)</f>
        <v>0.87</v>
      </c>
      <c r="W520" s="170"/>
      <c r="X520" s="170"/>
      <c r="AG520" t="s">
        <v>128</v>
      </c>
    </row>
    <row r="521" spans="1:60" outlineLevel="1" x14ac:dyDescent="0.25">
      <c r="A521" s="183">
        <v>205</v>
      </c>
      <c r="B521" s="184" t="s">
        <v>683</v>
      </c>
      <c r="C521" s="192" t="s">
        <v>684</v>
      </c>
      <c r="D521" s="185" t="s">
        <v>143</v>
      </c>
      <c r="E521" s="186">
        <v>2</v>
      </c>
      <c r="F521" s="187"/>
      <c r="G521" s="188">
        <f>ROUND(E521*F521,2)</f>
        <v>0</v>
      </c>
      <c r="H521" s="165">
        <v>75.069999999999993</v>
      </c>
      <c r="I521" s="165">
        <f>ROUND(E521*H521,2)</f>
        <v>150.13999999999999</v>
      </c>
      <c r="J521" s="165">
        <v>116.43</v>
      </c>
      <c r="K521" s="165">
        <f>ROUND(E521*J521,2)</f>
        <v>232.86</v>
      </c>
      <c r="L521" s="165">
        <v>21</v>
      </c>
      <c r="M521" s="165">
        <f>G521*(1+L521/100)</f>
        <v>0</v>
      </c>
      <c r="N521" s="165">
        <v>0</v>
      </c>
      <c r="O521" s="165">
        <f>ROUND(E521*N521,2)</f>
        <v>0</v>
      </c>
      <c r="P521" s="165">
        <v>0</v>
      </c>
      <c r="Q521" s="165">
        <f>ROUND(E521*P521,2)</f>
        <v>0</v>
      </c>
      <c r="R521" s="165"/>
      <c r="S521" s="165" t="s">
        <v>132</v>
      </c>
      <c r="T521" s="165" t="s">
        <v>132</v>
      </c>
      <c r="U521" s="165">
        <v>0.23599999999999999</v>
      </c>
      <c r="V521" s="165">
        <f>ROUND(E521*U521,2)</f>
        <v>0.47</v>
      </c>
      <c r="W521" s="165"/>
      <c r="X521" s="165" t="s">
        <v>133</v>
      </c>
      <c r="Y521" s="160"/>
      <c r="Z521" s="160"/>
      <c r="AA521" s="160"/>
      <c r="AB521" s="160"/>
      <c r="AC521" s="160"/>
      <c r="AD521" s="160"/>
      <c r="AE521" s="160"/>
      <c r="AF521" s="160"/>
      <c r="AG521" s="160" t="s">
        <v>134</v>
      </c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</row>
    <row r="522" spans="1:60" outlineLevel="1" x14ac:dyDescent="0.25">
      <c r="A522" s="183">
        <v>206</v>
      </c>
      <c r="B522" s="184" t="s">
        <v>685</v>
      </c>
      <c r="C522" s="192" t="s">
        <v>686</v>
      </c>
      <c r="D522" s="185" t="s">
        <v>143</v>
      </c>
      <c r="E522" s="186">
        <v>2</v>
      </c>
      <c r="F522" s="187"/>
      <c r="G522" s="188">
        <f>ROUND(E522*F522,2)</f>
        <v>0</v>
      </c>
      <c r="H522" s="165">
        <v>0</v>
      </c>
      <c r="I522" s="165">
        <f>ROUND(E522*H522,2)</f>
        <v>0</v>
      </c>
      <c r="J522" s="165">
        <v>99.5</v>
      </c>
      <c r="K522" s="165">
        <f>ROUND(E522*J522,2)</f>
        <v>199</v>
      </c>
      <c r="L522" s="165">
        <v>21</v>
      </c>
      <c r="M522" s="165">
        <f>G522*(1+L522/100)</f>
        <v>0</v>
      </c>
      <c r="N522" s="165">
        <v>0</v>
      </c>
      <c r="O522" s="165">
        <f>ROUND(E522*N522,2)</f>
        <v>0</v>
      </c>
      <c r="P522" s="165">
        <v>0</v>
      </c>
      <c r="Q522" s="165">
        <f>ROUND(E522*P522,2)</f>
        <v>0</v>
      </c>
      <c r="R522" s="165"/>
      <c r="S522" s="165" t="s">
        <v>132</v>
      </c>
      <c r="T522" s="165" t="s">
        <v>132</v>
      </c>
      <c r="U522" s="165">
        <v>0.20166999999999999</v>
      </c>
      <c r="V522" s="165">
        <f>ROUND(E522*U522,2)</f>
        <v>0.4</v>
      </c>
      <c r="W522" s="165"/>
      <c r="X522" s="165" t="s">
        <v>133</v>
      </c>
      <c r="Y522" s="160"/>
      <c r="Z522" s="160"/>
      <c r="AA522" s="160"/>
      <c r="AB522" s="160"/>
      <c r="AC522" s="160"/>
      <c r="AD522" s="160"/>
      <c r="AE522" s="160"/>
      <c r="AF522" s="160"/>
      <c r="AG522" s="160" t="s">
        <v>134</v>
      </c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</row>
    <row r="523" spans="1:60" outlineLevel="1" x14ac:dyDescent="0.25">
      <c r="A523" s="183">
        <v>207</v>
      </c>
      <c r="B523" s="184" t="s">
        <v>687</v>
      </c>
      <c r="C523" s="192" t="s">
        <v>688</v>
      </c>
      <c r="D523" s="185" t="s">
        <v>143</v>
      </c>
      <c r="E523" s="186">
        <v>2</v>
      </c>
      <c r="F523" s="187"/>
      <c r="G523" s="188">
        <f>ROUND(E523*F523,2)</f>
        <v>0</v>
      </c>
      <c r="H523" s="165">
        <v>250</v>
      </c>
      <c r="I523" s="165">
        <f>ROUND(E523*H523,2)</f>
        <v>500</v>
      </c>
      <c r="J523" s="165">
        <v>0</v>
      </c>
      <c r="K523" s="165">
        <f>ROUND(E523*J523,2)</f>
        <v>0</v>
      </c>
      <c r="L523" s="165">
        <v>21</v>
      </c>
      <c r="M523" s="165">
        <f>G523*(1+L523/100)</f>
        <v>0</v>
      </c>
      <c r="N523" s="165">
        <v>1.0000000000000001E-5</v>
      </c>
      <c r="O523" s="165">
        <f>ROUND(E523*N523,2)</f>
        <v>0</v>
      </c>
      <c r="P523" s="165">
        <v>0</v>
      </c>
      <c r="Q523" s="165">
        <f>ROUND(E523*P523,2)</f>
        <v>0</v>
      </c>
      <c r="R523" s="165" t="s">
        <v>175</v>
      </c>
      <c r="S523" s="165" t="s">
        <v>132</v>
      </c>
      <c r="T523" s="165" t="s">
        <v>170</v>
      </c>
      <c r="U523" s="165">
        <v>0</v>
      </c>
      <c r="V523" s="165">
        <f>ROUND(E523*U523,2)</f>
        <v>0</v>
      </c>
      <c r="W523" s="165"/>
      <c r="X523" s="165" t="s">
        <v>171</v>
      </c>
      <c r="Y523" s="160"/>
      <c r="Z523" s="160"/>
      <c r="AA523" s="160"/>
      <c r="AB523" s="160"/>
      <c r="AC523" s="160"/>
      <c r="AD523" s="160"/>
      <c r="AE523" s="160"/>
      <c r="AF523" s="160"/>
      <c r="AG523" s="160" t="s">
        <v>172</v>
      </c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</row>
    <row r="524" spans="1:60" x14ac:dyDescent="0.25">
      <c r="A524" s="171" t="s">
        <v>127</v>
      </c>
      <c r="B524" s="172" t="s">
        <v>99</v>
      </c>
      <c r="C524" s="189" t="s">
        <v>100</v>
      </c>
      <c r="D524" s="173"/>
      <c r="E524" s="174"/>
      <c r="F524" s="175"/>
      <c r="G524" s="176">
        <f>SUMIF(AG525:AG533,"&lt;&gt;NOR",G525:G533)</f>
        <v>0</v>
      </c>
      <c r="H524" s="170"/>
      <c r="I524" s="170">
        <f>SUM(I525:I533)</f>
        <v>0</v>
      </c>
      <c r="J524" s="170"/>
      <c r="K524" s="170">
        <f>SUM(K525:K533)</f>
        <v>9217.9900000000016</v>
      </c>
      <c r="L524" s="170"/>
      <c r="M524" s="170">
        <f>SUM(M525:M533)</f>
        <v>0</v>
      </c>
      <c r="N524" s="170"/>
      <c r="O524" s="170">
        <f>SUM(O525:O533)</f>
        <v>0</v>
      </c>
      <c r="P524" s="170"/>
      <c r="Q524" s="170">
        <f>SUM(Q525:Q533)</f>
        <v>0</v>
      </c>
      <c r="R524" s="170"/>
      <c r="S524" s="170"/>
      <c r="T524" s="170"/>
      <c r="U524" s="170"/>
      <c r="V524" s="170">
        <f>SUM(V525:V533)</f>
        <v>14.000000000000002</v>
      </c>
      <c r="W524" s="170"/>
      <c r="X524" s="170"/>
      <c r="AG524" t="s">
        <v>128</v>
      </c>
    </row>
    <row r="525" spans="1:60" outlineLevel="1" x14ac:dyDescent="0.25">
      <c r="A525" s="183">
        <v>208</v>
      </c>
      <c r="B525" s="184" t="s">
        <v>689</v>
      </c>
      <c r="C525" s="192" t="s">
        <v>690</v>
      </c>
      <c r="D525" s="185" t="s">
        <v>691</v>
      </c>
      <c r="E525" s="186">
        <v>5</v>
      </c>
      <c r="F525" s="187"/>
      <c r="G525" s="188">
        <f>ROUND(E525*F525,2)</f>
        <v>0</v>
      </c>
      <c r="H525" s="165">
        <v>0</v>
      </c>
      <c r="I525" s="165">
        <f>ROUND(E525*H525,2)</f>
        <v>0</v>
      </c>
      <c r="J525" s="165">
        <v>100</v>
      </c>
      <c r="K525" s="165">
        <f>ROUND(E525*J525,2)</f>
        <v>500</v>
      </c>
      <c r="L525" s="165">
        <v>21</v>
      </c>
      <c r="M525" s="165">
        <f>G525*(1+L525/100)</f>
        <v>0</v>
      </c>
      <c r="N525" s="165">
        <v>0</v>
      </c>
      <c r="O525" s="165">
        <f>ROUND(E525*N525,2)</f>
        <v>0</v>
      </c>
      <c r="P525" s="165">
        <v>0</v>
      </c>
      <c r="Q525" s="165">
        <f>ROUND(E525*P525,2)</f>
        <v>0</v>
      </c>
      <c r="R525" s="165"/>
      <c r="S525" s="165" t="s">
        <v>132</v>
      </c>
      <c r="T525" s="165" t="s">
        <v>170</v>
      </c>
      <c r="U525" s="165">
        <v>0</v>
      </c>
      <c r="V525" s="165">
        <f>ROUND(E525*U525,2)</f>
        <v>0</v>
      </c>
      <c r="W525" s="165"/>
      <c r="X525" s="165" t="s">
        <v>133</v>
      </c>
      <c r="Y525" s="160"/>
      <c r="Z525" s="160"/>
      <c r="AA525" s="160"/>
      <c r="AB525" s="160"/>
      <c r="AC525" s="160"/>
      <c r="AD525" s="160"/>
      <c r="AE525" s="160"/>
      <c r="AF525" s="160"/>
      <c r="AG525" s="160" t="s">
        <v>134</v>
      </c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</row>
    <row r="526" spans="1:60" outlineLevel="1" x14ac:dyDescent="0.25">
      <c r="A526" s="183">
        <v>209</v>
      </c>
      <c r="B526" s="184" t="s">
        <v>692</v>
      </c>
      <c r="C526" s="192" t="s">
        <v>693</v>
      </c>
      <c r="D526" s="185" t="s">
        <v>131</v>
      </c>
      <c r="E526" s="186">
        <v>2.8052899999999998</v>
      </c>
      <c r="F526" s="187"/>
      <c r="G526" s="188">
        <f>ROUND(E526*F526,2)</f>
        <v>0</v>
      </c>
      <c r="H526" s="165">
        <v>0</v>
      </c>
      <c r="I526" s="165">
        <f>ROUND(E526*H526,2)</f>
        <v>0</v>
      </c>
      <c r="J526" s="165">
        <v>168.5</v>
      </c>
      <c r="K526" s="165">
        <f>ROUND(E526*J526,2)</f>
        <v>472.69</v>
      </c>
      <c r="L526" s="165">
        <v>21</v>
      </c>
      <c r="M526" s="165">
        <f>G526*(1+L526/100)</f>
        <v>0</v>
      </c>
      <c r="N526" s="165">
        <v>0</v>
      </c>
      <c r="O526" s="165">
        <f>ROUND(E526*N526,2)</f>
        <v>0</v>
      </c>
      <c r="P526" s="165">
        <v>0</v>
      </c>
      <c r="Q526" s="165">
        <f>ROUND(E526*P526,2)</f>
        <v>0</v>
      </c>
      <c r="R526" s="165"/>
      <c r="S526" s="165" t="s">
        <v>132</v>
      </c>
      <c r="T526" s="165" t="s">
        <v>170</v>
      </c>
      <c r="U526" s="165">
        <v>0.27700000000000002</v>
      </c>
      <c r="V526" s="165">
        <f>ROUND(E526*U526,2)</f>
        <v>0.78</v>
      </c>
      <c r="W526" s="165"/>
      <c r="X526" s="165" t="s">
        <v>694</v>
      </c>
      <c r="Y526" s="160"/>
      <c r="Z526" s="160"/>
      <c r="AA526" s="160"/>
      <c r="AB526" s="160"/>
      <c r="AC526" s="160"/>
      <c r="AD526" s="160"/>
      <c r="AE526" s="160"/>
      <c r="AF526" s="160"/>
      <c r="AG526" s="160" t="s">
        <v>695</v>
      </c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</row>
    <row r="527" spans="1:60" outlineLevel="1" x14ac:dyDescent="0.25">
      <c r="A527" s="183">
        <v>210</v>
      </c>
      <c r="B527" s="184" t="s">
        <v>696</v>
      </c>
      <c r="C527" s="192" t="s">
        <v>697</v>
      </c>
      <c r="D527" s="185" t="s">
        <v>131</v>
      </c>
      <c r="E527" s="186">
        <v>2.8052899999999998</v>
      </c>
      <c r="F527" s="187"/>
      <c r="G527" s="188">
        <f>ROUND(E527*F527,2)</f>
        <v>0</v>
      </c>
      <c r="H527" s="165">
        <v>0</v>
      </c>
      <c r="I527" s="165">
        <f>ROUND(E527*H527,2)</f>
        <v>0</v>
      </c>
      <c r="J527" s="165">
        <v>706</v>
      </c>
      <c r="K527" s="165">
        <f>ROUND(E527*J527,2)</f>
        <v>1980.53</v>
      </c>
      <c r="L527" s="165">
        <v>21</v>
      </c>
      <c r="M527" s="165">
        <f>G527*(1+L527/100)</f>
        <v>0</v>
      </c>
      <c r="N527" s="165">
        <v>0</v>
      </c>
      <c r="O527" s="165">
        <f>ROUND(E527*N527,2)</f>
        <v>0</v>
      </c>
      <c r="P527" s="165">
        <v>0</v>
      </c>
      <c r="Q527" s="165">
        <f>ROUND(E527*P527,2)</f>
        <v>0</v>
      </c>
      <c r="R527" s="165"/>
      <c r="S527" s="165" t="s">
        <v>132</v>
      </c>
      <c r="T527" s="165" t="s">
        <v>132</v>
      </c>
      <c r="U527" s="165">
        <v>2.0089999999999999</v>
      </c>
      <c r="V527" s="165">
        <f>ROUND(E527*U527,2)</f>
        <v>5.64</v>
      </c>
      <c r="W527" s="165"/>
      <c r="X527" s="165" t="s">
        <v>694</v>
      </c>
      <c r="Y527" s="160"/>
      <c r="Z527" s="160"/>
      <c r="AA527" s="160"/>
      <c r="AB527" s="160"/>
      <c r="AC527" s="160"/>
      <c r="AD527" s="160"/>
      <c r="AE527" s="160"/>
      <c r="AF527" s="160"/>
      <c r="AG527" s="160" t="s">
        <v>695</v>
      </c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</row>
    <row r="528" spans="1:60" outlineLevel="1" x14ac:dyDescent="0.25">
      <c r="A528" s="183">
        <v>211</v>
      </c>
      <c r="B528" s="184" t="s">
        <v>698</v>
      </c>
      <c r="C528" s="192" t="s">
        <v>699</v>
      </c>
      <c r="D528" s="185" t="s">
        <v>131</v>
      </c>
      <c r="E528" s="186">
        <v>2.8052899999999998</v>
      </c>
      <c r="F528" s="187"/>
      <c r="G528" s="188">
        <f>ROUND(E528*F528,2)</f>
        <v>0</v>
      </c>
      <c r="H528" s="165">
        <v>0</v>
      </c>
      <c r="I528" s="165">
        <f>ROUND(E528*H528,2)</f>
        <v>0</v>
      </c>
      <c r="J528" s="165">
        <v>337</v>
      </c>
      <c r="K528" s="165">
        <f>ROUND(E528*J528,2)</f>
        <v>945.38</v>
      </c>
      <c r="L528" s="165">
        <v>21</v>
      </c>
      <c r="M528" s="165">
        <f>G528*(1+L528/100)</f>
        <v>0</v>
      </c>
      <c r="N528" s="165">
        <v>0</v>
      </c>
      <c r="O528" s="165">
        <f>ROUND(E528*N528,2)</f>
        <v>0</v>
      </c>
      <c r="P528" s="165">
        <v>0</v>
      </c>
      <c r="Q528" s="165">
        <f>ROUND(E528*P528,2)</f>
        <v>0</v>
      </c>
      <c r="R528" s="165"/>
      <c r="S528" s="165" t="s">
        <v>132</v>
      </c>
      <c r="T528" s="165" t="s">
        <v>132</v>
      </c>
      <c r="U528" s="165">
        <v>0.95899999999999996</v>
      </c>
      <c r="V528" s="165">
        <f>ROUND(E528*U528,2)</f>
        <v>2.69</v>
      </c>
      <c r="W528" s="165"/>
      <c r="X528" s="165" t="s">
        <v>694</v>
      </c>
      <c r="Y528" s="160"/>
      <c r="Z528" s="160"/>
      <c r="AA528" s="160"/>
      <c r="AB528" s="160"/>
      <c r="AC528" s="160"/>
      <c r="AD528" s="160"/>
      <c r="AE528" s="160"/>
      <c r="AF528" s="160"/>
      <c r="AG528" s="160" t="s">
        <v>695</v>
      </c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  <c r="BE528" s="160"/>
      <c r="BF528" s="160"/>
      <c r="BG528" s="160"/>
      <c r="BH528" s="160"/>
    </row>
    <row r="529" spans="1:60" outlineLevel="1" x14ac:dyDescent="0.25">
      <c r="A529" s="183">
        <v>212</v>
      </c>
      <c r="B529" s="184" t="s">
        <v>700</v>
      </c>
      <c r="C529" s="192" t="s">
        <v>701</v>
      </c>
      <c r="D529" s="185" t="s">
        <v>131</v>
      </c>
      <c r="E529" s="186">
        <v>2.8052899999999998</v>
      </c>
      <c r="F529" s="187"/>
      <c r="G529" s="188">
        <f>ROUND(E529*F529,2)</f>
        <v>0</v>
      </c>
      <c r="H529" s="165">
        <v>0</v>
      </c>
      <c r="I529" s="165">
        <f>ROUND(E529*H529,2)</f>
        <v>0</v>
      </c>
      <c r="J529" s="165">
        <v>234.5</v>
      </c>
      <c r="K529" s="165">
        <f>ROUND(E529*J529,2)</f>
        <v>657.84</v>
      </c>
      <c r="L529" s="165">
        <v>21</v>
      </c>
      <c r="M529" s="165">
        <f>G529*(1+L529/100)</f>
        <v>0</v>
      </c>
      <c r="N529" s="165">
        <v>0</v>
      </c>
      <c r="O529" s="165">
        <f>ROUND(E529*N529,2)</f>
        <v>0</v>
      </c>
      <c r="P529" s="165">
        <v>0</v>
      </c>
      <c r="Q529" s="165">
        <f>ROUND(E529*P529,2)</f>
        <v>0</v>
      </c>
      <c r="R529" s="165"/>
      <c r="S529" s="165" t="s">
        <v>132</v>
      </c>
      <c r="T529" s="165" t="s">
        <v>170</v>
      </c>
      <c r="U529" s="165">
        <v>0.49</v>
      </c>
      <c r="V529" s="165">
        <f>ROUND(E529*U529,2)</f>
        <v>1.37</v>
      </c>
      <c r="W529" s="165"/>
      <c r="X529" s="165" t="s">
        <v>694</v>
      </c>
      <c r="Y529" s="160"/>
      <c r="Z529" s="160"/>
      <c r="AA529" s="160"/>
      <c r="AB529" s="160"/>
      <c r="AC529" s="160"/>
      <c r="AD529" s="160"/>
      <c r="AE529" s="160"/>
      <c r="AF529" s="160"/>
      <c r="AG529" s="160" t="s">
        <v>695</v>
      </c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  <c r="BE529" s="160"/>
      <c r="BF529" s="160"/>
      <c r="BG529" s="160"/>
      <c r="BH529" s="160"/>
    </row>
    <row r="530" spans="1:60" outlineLevel="1" x14ac:dyDescent="0.25">
      <c r="A530" s="183">
        <v>213</v>
      </c>
      <c r="B530" s="184" t="s">
        <v>702</v>
      </c>
      <c r="C530" s="192" t="s">
        <v>703</v>
      </c>
      <c r="D530" s="185" t="s">
        <v>131</v>
      </c>
      <c r="E530" s="186">
        <v>56.105759999999997</v>
      </c>
      <c r="F530" s="187"/>
      <c r="G530" s="188">
        <f>ROUND(E530*F530,2)</f>
        <v>0</v>
      </c>
      <c r="H530" s="165">
        <v>0</v>
      </c>
      <c r="I530" s="165">
        <f>ROUND(E530*H530,2)</f>
        <v>0</v>
      </c>
      <c r="J530" s="165">
        <v>16</v>
      </c>
      <c r="K530" s="165">
        <f>ROUND(E530*J530,2)</f>
        <v>897.69</v>
      </c>
      <c r="L530" s="165">
        <v>21</v>
      </c>
      <c r="M530" s="165">
        <f>G530*(1+L530/100)</f>
        <v>0</v>
      </c>
      <c r="N530" s="165">
        <v>0</v>
      </c>
      <c r="O530" s="165">
        <f>ROUND(E530*N530,2)</f>
        <v>0</v>
      </c>
      <c r="P530" s="165">
        <v>0</v>
      </c>
      <c r="Q530" s="165">
        <f>ROUND(E530*P530,2)</f>
        <v>0</v>
      </c>
      <c r="R530" s="165"/>
      <c r="S530" s="165" t="s">
        <v>132</v>
      </c>
      <c r="T530" s="165" t="s">
        <v>170</v>
      </c>
      <c r="U530" s="165">
        <v>0</v>
      </c>
      <c r="V530" s="165">
        <f>ROUND(E530*U530,2)</f>
        <v>0</v>
      </c>
      <c r="W530" s="165"/>
      <c r="X530" s="165" t="s">
        <v>694</v>
      </c>
      <c r="Y530" s="160"/>
      <c r="Z530" s="160"/>
      <c r="AA530" s="160"/>
      <c r="AB530" s="160"/>
      <c r="AC530" s="160"/>
      <c r="AD530" s="160"/>
      <c r="AE530" s="160"/>
      <c r="AF530" s="160"/>
      <c r="AG530" s="160" t="s">
        <v>695</v>
      </c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</row>
    <row r="531" spans="1:60" outlineLevel="1" x14ac:dyDescent="0.25">
      <c r="A531" s="183">
        <v>214</v>
      </c>
      <c r="B531" s="184" t="s">
        <v>704</v>
      </c>
      <c r="C531" s="192" t="s">
        <v>705</v>
      </c>
      <c r="D531" s="185" t="s">
        <v>131</v>
      </c>
      <c r="E531" s="186">
        <v>2.8052899999999998</v>
      </c>
      <c r="F531" s="187"/>
      <c r="G531" s="188">
        <f>ROUND(E531*F531,2)</f>
        <v>0</v>
      </c>
      <c r="H531" s="165">
        <v>0</v>
      </c>
      <c r="I531" s="165">
        <f>ROUND(E531*H531,2)</f>
        <v>0</v>
      </c>
      <c r="J531" s="165">
        <v>331</v>
      </c>
      <c r="K531" s="165">
        <f>ROUND(E531*J531,2)</f>
        <v>928.55</v>
      </c>
      <c r="L531" s="165">
        <v>21</v>
      </c>
      <c r="M531" s="165">
        <f>G531*(1+L531/100)</f>
        <v>0</v>
      </c>
      <c r="N531" s="165">
        <v>0</v>
      </c>
      <c r="O531" s="165">
        <f>ROUND(E531*N531,2)</f>
        <v>0</v>
      </c>
      <c r="P531" s="165">
        <v>0</v>
      </c>
      <c r="Q531" s="165">
        <f>ROUND(E531*P531,2)</f>
        <v>0</v>
      </c>
      <c r="R531" s="165"/>
      <c r="S531" s="165" t="s">
        <v>132</v>
      </c>
      <c r="T531" s="165" t="s">
        <v>170</v>
      </c>
      <c r="U531" s="165">
        <v>0.94199999999999995</v>
      </c>
      <c r="V531" s="165">
        <f>ROUND(E531*U531,2)</f>
        <v>2.64</v>
      </c>
      <c r="W531" s="165"/>
      <c r="X531" s="165" t="s">
        <v>694</v>
      </c>
      <c r="Y531" s="160"/>
      <c r="Z531" s="160"/>
      <c r="AA531" s="160"/>
      <c r="AB531" s="160"/>
      <c r="AC531" s="160"/>
      <c r="AD531" s="160"/>
      <c r="AE531" s="160"/>
      <c r="AF531" s="160"/>
      <c r="AG531" s="160" t="s">
        <v>695</v>
      </c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  <c r="BE531" s="160"/>
      <c r="BF531" s="160"/>
      <c r="BG531" s="160"/>
      <c r="BH531" s="160"/>
    </row>
    <row r="532" spans="1:60" outlineLevel="1" x14ac:dyDescent="0.25">
      <c r="A532" s="183">
        <v>215</v>
      </c>
      <c r="B532" s="184" t="s">
        <v>706</v>
      </c>
      <c r="C532" s="192" t="s">
        <v>707</v>
      </c>
      <c r="D532" s="185" t="s">
        <v>131</v>
      </c>
      <c r="E532" s="186">
        <v>8.4158600000000003</v>
      </c>
      <c r="F532" s="187"/>
      <c r="G532" s="188">
        <f>ROUND(E532*F532,2)</f>
        <v>0</v>
      </c>
      <c r="H532" s="165">
        <v>0</v>
      </c>
      <c r="I532" s="165">
        <f>ROUND(E532*H532,2)</f>
        <v>0</v>
      </c>
      <c r="J532" s="165">
        <v>36.9</v>
      </c>
      <c r="K532" s="165">
        <f>ROUND(E532*J532,2)</f>
        <v>310.55</v>
      </c>
      <c r="L532" s="165">
        <v>21</v>
      </c>
      <c r="M532" s="165">
        <f>G532*(1+L532/100)</f>
        <v>0</v>
      </c>
      <c r="N532" s="165">
        <v>0</v>
      </c>
      <c r="O532" s="165">
        <f>ROUND(E532*N532,2)</f>
        <v>0</v>
      </c>
      <c r="P532" s="165">
        <v>0</v>
      </c>
      <c r="Q532" s="165">
        <f>ROUND(E532*P532,2)</f>
        <v>0</v>
      </c>
      <c r="R532" s="165"/>
      <c r="S532" s="165" t="s">
        <v>132</v>
      </c>
      <c r="T532" s="165" t="s">
        <v>170</v>
      </c>
      <c r="U532" s="165">
        <v>0.105</v>
      </c>
      <c r="V532" s="165">
        <f>ROUND(E532*U532,2)</f>
        <v>0.88</v>
      </c>
      <c r="W532" s="165"/>
      <c r="X532" s="165" t="s">
        <v>694</v>
      </c>
      <c r="Y532" s="160"/>
      <c r="Z532" s="160"/>
      <c r="AA532" s="160"/>
      <c r="AB532" s="160"/>
      <c r="AC532" s="160"/>
      <c r="AD532" s="160"/>
      <c r="AE532" s="160"/>
      <c r="AF532" s="160"/>
      <c r="AG532" s="160" t="s">
        <v>695</v>
      </c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</row>
    <row r="533" spans="1:60" outlineLevel="1" x14ac:dyDescent="0.25">
      <c r="A533" s="183">
        <v>216</v>
      </c>
      <c r="B533" s="184" t="s">
        <v>708</v>
      </c>
      <c r="C533" s="192" t="s">
        <v>709</v>
      </c>
      <c r="D533" s="185" t="s">
        <v>131</v>
      </c>
      <c r="E533" s="186">
        <v>2.8052899999999998</v>
      </c>
      <c r="F533" s="187"/>
      <c r="G533" s="188">
        <f>ROUND(E533*F533,2)</f>
        <v>0</v>
      </c>
      <c r="H533" s="165">
        <v>0</v>
      </c>
      <c r="I533" s="165">
        <f>ROUND(E533*H533,2)</f>
        <v>0</v>
      </c>
      <c r="J533" s="165">
        <v>900</v>
      </c>
      <c r="K533" s="165">
        <f>ROUND(E533*J533,2)</f>
        <v>2524.7600000000002</v>
      </c>
      <c r="L533" s="165">
        <v>21</v>
      </c>
      <c r="M533" s="165">
        <f>G533*(1+L533/100)</f>
        <v>0</v>
      </c>
      <c r="N533" s="165">
        <v>0</v>
      </c>
      <c r="O533" s="165">
        <f>ROUND(E533*N533,2)</f>
        <v>0</v>
      </c>
      <c r="P533" s="165">
        <v>0</v>
      </c>
      <c r="Q533" s="165">
        <f>ROUND(E533*P533,2)</f>
        <v>0</v>
      </c>
      <c r="R533" s="165"/>
      <c r="S533" s="165" t="s">
        <v>710</v>
      </c>
      <c r="T533" s="165" t="s">
        <v>170</v>
      </c>
      <c r="U533" s="165">
        <v>0</v>
      </c>
      <c r="V533" s="165">
        <f>ROUND(E533*U533,2)</f>
        <v>0</v>
      </c>
      <c r="W533" s="165"/>
      <c r="X533" s="165" t="s">
        <v>694</v>
      </c>
      <c r="Y533" s="160"/>
      <c r="Z533" s="160"/>
      <c r="AA533" s="160"/>
      <c r="AB533" s="160"/>
      <c r="AC533" s="160"/>
      <c r="AD533" s="160"/>
      <c r="AE533" s="160"/>
      <c r="AF533" s="160"/>
      <c r="AG533" s="160" t="s">
        <v>695</v>
      </c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  <c r="BE533" s="160"/>
      <c r="BF533" s="160"/>
      <c r="BG533" s="160"/>
      <c r="BH533" s="160"/>
    </row>
    <row r="534" spans="1:60" x14ac:dyDescent="0.25">
      <c r="A534" s="171" t="s">
        <v>127</v>
      </c>
      <c r="B534" s="172" t="s">
        <v>101</v>
      </c>
      <c r="C534" s="189" t="s">
        <v>25</v>
      </c>
      <c r="D534" s="173"/>
      <c r="E534" s="174"/>
      <c r="F534" s="175"/>
      <c r="G534" s="176">
        <f>SUMIF(AG535:AG542,"&lt;&gt;NOR",G535:G542)</f>
        <v>0</v>
      </c>
      <c r="H534" s="170"/>
      <c r="I534" s="170">
        <f>SUM(I535:I542)</f>
        <v>0</v>
      </c>
      <c r="J534" s="170"/>
      <c r="K534" s="170">
        <f>SUM(K535:K542)</f>
        <v>12700</v>
      </c>
      <c r="L534" s="170"/>
      <c r="M534" s="170">
        <f>SUM(M535:M542)</f>
        <v>0</v>
      </c>
      <c r="N534" s="170"/>
      <c r="O534" s="170">
        <f>SUM(O535:O542)</f>
        <v>0</v>
      </c>
      <c r="P534" s="170"/>
      <c r="Q534" s="170">
        <f>SUM(Q535:Q542)</f>
        <v>0</v>
      </c>
      <c r="R534" s="170"/>
      <c r="S534" s="170"/>
      <c r="T534" s="170"/>
      <c r="U534" s="170"/>
      <c r="V534" s="170">
        <f>SUM(V535:V542)</f>
        <v>0</v>
      </c>
      <c r="W534" s="170"/>
      <c r="X534" s="170"/>
      <c r="AG534" t="s">
        <v>128</v>
      </c>
    </row>
    <row r="535" spans="1:60" outlineLevel="1" x14ac:dyDescent="0.25">
      <c r="A535" s="183">
        <v>217</v>
      </c>
      <c r="B535" s="184" t="s">
        <v>711</v>
      </c>
      <c r="C535" s="192" t="s">
        <v>712</v>
      </c>
      <c r="D535" s="185" t="s">
        <v>713</v>
      </c>
      <c r="E535" s="186">
        <v>1</v>
      </c>
      <c r="F535" s="187"/>
      <c r="G535" s="188">
        <f>ROUND(E535*F535,2)</f>
        <v>0</v>
      </c>
      <c r="H535" s="165">
        <v>0</v>
      </c>
      <c r="I535" s="165">
        <f>ROUND(E535*H535,2)</f>
        <v>0</v>
      </c>
      <c r="J535" s="165">
        <v>1500</v>
      </c>
      <c r="K535" s="165">
        <f>ROUND(E535*J535,2)</f>
        <v>1500</v>
      </c>
      <c r="L535" s="165">
        <v>21</v>
      </c>
      <c r="M535" s="165">
        <f>G535*(1+L535/100)</f>
        <v>0</v>
      </c>
      <c r="N535" s="165">
        <v>0</v>
      </c>
      <c r="O535" s="165">
        <f>ROUND(E535*N535,2)</f>
        <v>0</v>
      </c>
      <c r="P535" s="165">
        <v>0</v>
      </c>
      <c r="Q535" s="165">
        <f>ROUND(E535*P535,2)</f>
        <v>0</v>
      </c>
      <c r="R535" s="165"/>
      <c r="S535" s="165" t="s">
        <v>132</v>
      </c>
      <c r="T535" s="165" t="s">
        <v>170</v>
      </c>
      <c r="U535" s="165">
        <v>0</v>
      </c>
      <c r="V535" s="165">
        <f>ROUND(E535*U535,2)</f>
        <v>0</v>
      </c>
      <c r="W535" s="165"/>
      <c r="X535" s="165" t="s">
        <v>714</v>
      </c>
      <c r="Y535" s="160"/>
      <c r="Z535" s="160"/>
      <c r="AA535" s="160"/>
      <c r="AB535" s="160"/>
      <c r="AC535" s="160"/>
      <c r="AD535" s="160"/>
      <c r="AE535" s="160"/>
      <c r="AF535" s="160"/>
      <c r="AG535" s="160" t="s">
        <v>715</v>
      </c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  <c r="BE535" s="160"/>
      <c r="BF535" s="160"/>
      <c r="BG535" s="160"/>
      <c r="BH535" s="160"/>
    </row>
    <row r="536" spans="1:60" outlineLevel="1" x14ac:dyDescent="0.25">
      <c r="A536" s="183">
        <v>218</v>
      </c>
      <c r="B536" s="184" t="s">
        <v>716</v>
      </c>
      <c r="C536" s="192" t="s">
        <v>717</v>
      </c>
      <c r="D536" s="185" t="s">
        <v>713</v>
      </c>
      <c r="E536" s="186">
        <v>1</v>
      </c>
      <c r="F536" s="187"/>
      <c r="G536" s="188">
        <f>ROUND(E536*F536,2)</f>
        <v>0</v>
      </c>
      <c r="H536" s="165">
        <v>0</v>
      </c>
      <c r="I536" s="165">
        <f>ROUND(E536*H536,2)</f>
        <v>0</v>
      </c>
      <c r="J536" s="165">
        <v>1500</v>
      </c>
      <c r="K536" s="165">
        <f>ROUND(E536*J536,2)</f>
        <v>1500</v>
      </c>
      <c r="L536" s="165">
        <v>21</v>
      </c>
      <c r="M536" s="165">
        <f>G536*(1+L536/100)</f>
        <v>0</v>
      </c>
      <c r="N536" s="165">
        <v>0</v>
      </c>
      <c r="O536" s="165">
        <f>ROUND(E536*N536,2)</f>
        <v>0</v>
      </c>
      <c r="P536" s="165">
        <v>0</v>
      </c>
      <c r="Q536" s="165">
        <f>ROUND(E536*P536,2)</f>
        <v>0</v>
      </c>
      <c r="R536" s="165"/>
      <c r="S536" s="165" t="s">
        <v>132</v>
      </c>
      <c r="T536" s="165" t="s">
        <v>170</v>
      </c>
      <c r="U536" s="165">
        <v>0</v>
      </c>
      <c r="V536" s="165">
        <f>ROUND(E536*U536,2)</f>
        <v>0</v>
      </c>
      <c r="W536" s="165"/>
      <c r="X536" s="165" t="s">
        <v>714</v>
      </c>
      <c r="Y536" s="160"/>
      <c r="Z536" s="160"/>
      <c r="AA536" s="160"/>
      <c r="AB536" s="160"/>
      <c r="AC536" s="160"/>
      <c r="AD536" s="160"/>
      <c r="AE536" s="160"/>
      <c r="AF536" s="160"/>
      <c r="AG536" s="160" t="s">
        <v>715</v>
      </c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  <c r="BE536" s="160"/>
      <c r="BF536" s="160"/>
      <c r="BG536" s="160"/>
      <c r="BH536" s="160"/>
    </row>
    <row r="537" spans="1:60" outlineLevel="1" x14ac:dyDescent="0.25">
      <c r="A537" s="183">
        <v>219</v>
      </c>
      <c r="B537" s="184" t="s">
        <v>718</v>
      </c>
      <c r="C537" s="192" t="s">
        <v>719</v>
      </c>
      <c r="D537" s="185" t="s">
        <v>713</v>
      </c>
      <c r="E537" s="186">
        <v>1</v>
      </c>
      <c r="F537" s="187"/>
      <c r="G537" s="188">
        <f>ROUND(E537*F537,2)</f>
        <v>0</v>
      </c>
      <c r="H537" s="165">
        <v>0</v>
      </c>
      <c r="I537" s="165">
        <f>ROUND(E537*H537,2)</f>
        <v>0</v>
      </c>
      <c r="J537" s="165">
        <v>1500</v>
      </c>
      <c r="K537" s="165">
        <f>ROUND(E537*J537,2)</f>
        <v>1500</v>
      </c>
      <c r="L537" s="165">
        <v>21</v>
      </c>
      <c r="M537" s="165">
        <f>G537*(1+L537/100)</f>
        <v>0</v>
      </c>
      <c r="N537" s="165">
        <v>0</v>
      </c>
      <c r="O537" s="165">
        <f>ROUND(E537*N537,2)</f>
        <v>0</v>
      </c>
      <c r="P537" s="165">
        <v>0</v>
      </c>
      <c r="Q537" s="165">
        <f>ROUND(E537*P537,2)</f>
        <v>0</v>
      </c>
      <c r="R537" s="165"/>
      <c r="S537" s="165" t="s">
        <v>132</v>
      </c>
      <c r="T537" s="165" t="s">
        <v>170</v>
      </c>
      <c r="U537" s="165">
        <v>0</v>
      </c>
      <c r="V537" s="165">
        <f>ROUND(E537*U537,2)</f>
        <v>0</v>
      </c>
      <c r="W537" s="165"/>
      <c r="X537" s="165" t="s">
        <v>714</v>
      </c>
      <c r="Y537" s="160"/>
      <c r="Z537" s="160"/>
      <c r="AA537" s="160"/>
      <c r="AB537" s="160"/>
      <c r="AC537" s="160"/>
      <c r="AD537" s="160"/>
      <c r="AE537" s="160"/>
      <c r="AF537" s="160"/>
      <c r="AG537" s="160" t="s">
        <v>715</v>
      </c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  <c r="AS537" s="160"/>
      <c r="AT537" s="160"/>
      <c r="AU537" s="160"/>
      <c r="AV537" s="160"/>
      <c r="AW537" s="160"/>
      <c r="AX537" s="160"/>
      <c r="AY537" s="160"/>
      <c r="AZ537" s="160"/>
      <c r="BA537" s="160"/>
      <c r="BB537" s="160"/>
      <c r="BC537" s="160"/>
      <c r="BD537" s="160"/>
      <c r="BE537" s="160"/>
      <c r="BF537" s="160"/>
      <c r="BG537" s="160"/>
      <c r="BH537" s="160"/>
    </row>
    <row r="538" spans="1:60" outlineLevel="1" x14ac:dyDescent="0.25">
      <c r="A538" s="183">
        <v>220</v>
      </c>
      <c r="B538" s="184" t="s">
        <v>720</v>
      </c>
      <c r="C538" s="192" t="s">
        <v>721</v>
      </c>
      <c r="D538" s="185" t="s">
        <v>713</v>
      </c>
      <c r="E538" s="186">
        <v>1</v>
      </c>
      <c r="F538" s="187"/>
      <c r="G538" s="188">
        <f>ROUND(E538*F538,2)</f>
        <v>0</v>
      </c>
      <c r="H538" s="165">
        <v>0</v>
      </c>
      <c r="I538" s="165">
        <f>ROUND(E538*H538,2)</f>
        <v>0</v>
      </c>
      <c r="J538" s="165">
        <v>2000</v>
      </c>
      <c r="K538" s="165">
        <f>ROUND(E538*J538,2)</f>
        <v>2000</v>
      </c>
      <c r="L538" s="165">
        <v>21</v>
      </c>
      <c r="M538" s="165">
        <f>G538*(1+L538/100)</f>
        <v>0</v>
      </c>
      <c r="N538" s="165">
        <v>0</v>
      </c>
      <c r="O538" s="165">
        <f>ROUND(E538*N538,2)</f>
        <v>0</v>
      </c>
      <c r="P538" s="165">
        <v>0</v>
      </c>
      <c r="Q538" s="165">
        <f>ROUND(E538*P538,2)</f>
        <v>0</v>
      </c>
      <c r="R538" s="165"/>
      <c r="S538" s="165" t="s">
        <v>132</v>
      </c>
      <c r="T538" s="165" t="s">
        <v>170</v>
      </c>
      <c r="U538" s="165">
        <v>0</v>
      </c>
      <c r="V538" s="165">
        <f>ROUND(E538*U538,2)</f>
        <v>0</v>
      </c>
      <c r="W538" s="165"/>
      <c r="X538" s="165" t="s">
        <v>714</v>
      </c>
      <c r="Y538" s="160"/>
      <c r="Z538" s="160"/>
      <c r="AA538" s="160"/>
      <c r="AB538" s="160"/>
      <c r="AC538" s="160"/>
      <c r="AD538" s="160"/>
      <c r="AE538" s="160"/>
      <c r="AF538" s="160"/>
      <c r="AG538" s="160" t="s">
        <v>715</v>
      </c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  <c r="AS538" s="160"/>
      <c r="AT538" s="160"/>
      <c r="AU538" s="160"/>
      <c r="AV538" s="160"/>
      <c r="AW538" s="160"/>
      <c r="AX538" s="160"/>
      <c r="AY538" s="160"/>
      <c r="AZ538" s="160"/>
      <c r="BA538" s="160"/>
      <c r="BB538" s="160"/>
      <c r="BC538" s="160"/>
      <c r="BD538" s="160"/>
      <c r="BE538" s="160"/>
      <c r="BF538" s="160"/>
      <c r="BG538" s="160"/>
      <c r="BH538" s="160"/>
    </row>
    <row r="539" spans="1:60" outlineLevel="1" x14ac:dyDescent="0.25">
      <c r="A539" s="183">
        <v>221</v>
      </c>
      <c r="B539" s="184" t="s">
        <v>722</v>
      </c>
      <c r="C539" s="192" t="s">
        <v>723</v>
      </c>
      <c r="D539" s="185" t="s">
        <v>713</v>
      </c>
      <c r="E539" s="186">
        <v>1</v>
      </c>
      <c r="F539" s="187"/>
      <c r="G539" s="188">
        <f>ROUND(E539*F539,2)</f>
        <v>0</v>
      </c>
      <c r="H539" s="165">
        <v>0</v>
      </c>
      <c r="I539" s="165">
        <f>ROUND(E539*H539,2)</f>
        <v>0</v>
      </c>
      <c r="J539" s="165">
        <v>500</v>
      </c>
      <c r="K539" s="165">
        <f>ROUND(E539*J539,2)</f>
        <v>500</v>
      </c>
      <c r="L539" s="165">
        <v>21</v>
      </c>
      <c r="M539" s="165">
        <f>G539*(1+L539/100)</f>
        <v>0</v>
      </c>
      <c r="N539" s="165">
        <v>0</v>
      </c>
      <c r="O539" s="165">
        <f>ROUND(E539*N539,2)</f>
        <v>0</v>
      </c>
      <c r="P539" s="165">
        <v>0</v>
      </c>
      <c r="Q539" s="165">
        <f>ROUND(E539*P539,2)</f>
        <v>0</v>
      </c>
      <c r="R539" s="165"/>
      <c r="S539" s="165" t="s">
        <v>169</v>
      </c>
      <c r="T539" s="165" t="s">
        <v>170</v>
      </c>
      <c r="U539" s="165">
        <v>0</v>
      </c>
      <c r="V539" s="165">
        <f>ROUND(E539*U539,2)</f>
        <v>0</v>
      </c>
      <c r="W539" s="165"/>
      <c r="X539" s="165" t="s">
        <v>714</v>
      </c>
      <c r="Y539" s="160"/>
      <c r="Z539" s="160"/>
      <c r="AA539" s="160"/>
      <c r="AB539" s="160"/>
      <c r="AC539" s="160"/>
      <c r="AD539" s="160"/>
      <c r="AE539" s="160"/>
      <c r="AF539" s="160"/>
      <c r="AG539" s="160" t="s">
        <v>715</v>
      </c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  <c r="AS539" s="160"/>
      <c r="AT539" s="160"/>
      <c r="AU539" s="160"/>
      <c r="AV539" s="160"/>
      <c r="AW539" s="160"/>
      <c r="AX539" s="160"/>
      <c r="AY539" s="160"/>
      <c r="AZ539" s="160"/>
      <c r="BA539" s="160"/>
      <c r="BB539" s="160"/>
      <c r="BC539" s="160"/>
      <c r="BD539" s="160"/>
      <c r="BE539" s="160"/>
      <c r="BF539" s="160"/>
      <c r="BG539" s="160"/>
      <c r="BH539" s="160"/>
    </row>
    <row r="540" spans="1:60" outlineLevel="1" x14ac:dyDescent="0.25">
      <c r="A540" s="183">
        <v>222</v>
      </c>
      <c r="B540" s="184" t="s">
        <v>724</v>
      </c>
      <c r="C540" s="192" t="s">
        <v>725</v>
      </c>
      <c r="D540" s="185" t="s">
        <v>713</v>
      </c>
      <c r="E540" s="186">
        <v>1</v>
      </c>
      <c r="F540" s="187"/>
      <c r="G540" s="188">
        <f>ROUND(E540*F540,2)</f>
        <v>0</v>
      </c>
      <c r="H540" s="165">
        <v>0</v>
      </c>
      <c r="I540" s="165">
        <f>ROUND(E540*H540,2)</f>
        <v>0</v>
      </c>
      <c r="J540" s="165">
        <v>1500</v>
      </c>
      <c r="K540" s="165">
        <f>ROUND(E540*J540,2)</f>
        <v>1500</v>
      </c>
      <c r="L540" s="165">
        <v>21</v>
      </c>
      <c r="M540" s="165">
        <f>G540*(1+L540/100)</f>
        <v>0</v>
      </c>
      <c r="N540" s="165">
        <v>0</v>
      </c>
      <c r="O540" s="165">
        <f>ROUND(E540*N540,2)</f>
        <v>0</v>
      </c>
      <c r="P540" s="165">
        <v>0</v>
      </c>
      <c r="Q540" s="165">
        <f>ROUND(E540*P540,2)</f>
        <v>0</v>
      </c>
      <c r="R540" s="165"/>
      <c r="S540" s="165" t="s">
        <v>169</v>
      </c>
      <c r="T540" s="165" t="s">
        <v>170</v>
      </c>
      <c r="U540" s="165">
        <v>0</v>
      </c>
      <c r="V540" s="165">
        <f>ROUND(E540*U540,2)</f>
        <v>0</v>
      </c>
      <c r="W540" s="165"/>
      <c r="X540" s="165" t="s">
        <v>714</v>
      </c>
      <c r="Y540" s="160"/>
      <c r="Z540" s="160"/>
      <c r="AA540" s="160"/>
      <c r="AB540" s="160"/>
      <c r="AC540" s="160"/>
      <c r="AD540" s="160"/>
      <c r="AE540" s="160"/>
      <c r="AF540" s="160"/>
      <c r="AG540" s="160" t="s">
        <v>715</v>
      </c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  <c r="AS540" s="160"/>
      <c r="AT540" s="160"/>
      <c r="AU540" s="160"/>
      <c r="AV540" s="160"/>
      <c r="AW540" s="160"/>
      <c r="AX540" s="160"/>
      <c r="AY540" s="160"/>
      <c r="AZ540" s="160"/>
      <c r="BA540" s="160"/>
      <c r="BB540" s="160"/>
      <c r="BC540" s="160"/>
      <c r="BD540" s="160"/>
      <c r="BE540" s="160"/>
      <c r="BF540" s="160"/>
      <c r="BG540" s="160"/>
      <c r="BH540" s="160"/>
    </row>
    <row r="541" spans="1:60" outlineLevel="1" x14ac:dyDescent="0.25">
      <c r="A541" s="183">
        <v>223</v>
      </c>
      <c r="B541" s="184" t="s">
        <v>726</v>
      </c>
      <c r="C541" s="192" t="s">
        <v>727</v>
      </c>
      <c r="D541" s="185" t="s">
        <v>713</v>
      </c>
      <c r="E541" s="186">
        <v>1</v>
      </c>
      <c r="F541" s="187"/>
      <c r="G541" s="188">
        <f>ROUND(E541*F541,2)</f>
        <v>0</v>
      </c>
      <c r="H541" s="165">
        <v>0</v>
      </c>
      <c r="I541" s="165">
        <f>ROUND(E541*H541,2)</f>
        <v>0</v>
      </c>
      <c r="J541" s="165">
        <v>4000</v>
      </c>
      <c r="K541" s="165">
        <f>ROUND(E541*J541,2)</f>
        <v>4000</v>
      </c>
      <c r="L541" s="165">
        <v>21</v>
      </c>
      <c r="M541" s="165">
        <f>G541*(1+L541/100)</f>
        <v>0</v>
      </c>
      <c r="N541" s="165">
        <v>0</v>
      </c>
      <c r="O541" s="165">
        <f>ROUND(E541*N541,2)</f>
        <v>0</v>
      </c>
      <c r="P541" s="165">
        <v>0</v>
      </c>
      <c r="Q541" s="165">
        <f>ROUND(E541*P541,2)</f>
        <v>0</v>
      </c>
      <c r="R541" s="165"/>
      <c r="S541" s="165" t="s">
        <v>169</v>
      </c>
      <c r="T541" s="165" t="s">
        <v>170</v>
      </c>
      <c r="U541" s="165">
        <v>0</v>
      </c>
      <c r="V541" s="165">
        <f>ROUND(E541*U541,2)</f>
        <v>0</v>
      </c>
      <c r="W541" s="165"/>
      <c r="X541" s="165" t="s">
        <v>714</v>
      </c>
      <c r="Y541" s="160"/>
      <c r="Z541" s="160"/>
      <c r="AA541" s="160"/>
      <c r="AB541" s="160"/>
      <c r="AC541" s="160"/>
      <c r="AD541" s="160"/>
      <c r="AE541" s="160"/>
      <c r="AF541" s="160"/>
      <c r="AG541" s="160" t="s">
        <v>715</v>
      </c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  <c r="AS541" s="160"/>
      <c r="AT541" s="160"/>
      <c r="AU541" s="160"/>
      <c r="AV541" s="160"/>
      <c r="AW541" s="160"/>
      <c r="AX541" s="160"/>
      <c r="AY541" s="160"/>
      <c r="AZ541" s="160"/>
      <c r="BA541" s="160"/>
      <c r="BB541" s="160"/>
      <c r="BC541" s="160"/>
      <c r="BD541" s="160"/>
      <c r="BE541" s="160"/>
      <c r="BF541" s="160"/>
      <c r="BG541" s="160"/>
      <c r="BH541" s="160"/>
    </row>
    <row r="542" spans="1:60" outlineLevel="1" x14ac:dyDescent="0.25">
      <c r="A542" s="177">
        <v>224</v>
      </c>
      <c r="B542" s="178" t="s">
        <v>728</v>
      </c>
      <c r="C542" s="190" t="s">
        <v>729</v>
      </c>
      <c r="D542" s="179" t="s">
        <v>713</v>
      </c>
      <c r="E542" s="180">
        <v>1</v>
      </c>
      <c r="F542" s="181"/>
      <c r="G542" s="182">
        <f>ROUND(E542*F542,2)</f>
        <v>0</v>
      </c>
      <c r="H542" s="165">
        <v>0</v>
      </c>
      <c r="I542" s="165">
        <f>ROUND(E542*H542,2)</f>
        <v>0</v>
      </c>
      <c r="J542" s="165">
        <v>200</v>
      </c>
      <c r="K542" s="165">
        <f>ROUND(E542*J542,2)</f>
        <v>200</v>
      </c>
      <c r="L542" s="165">
        <v>21</v>
      </c>
      <c r="M542" s="165">
        <f>G542*(1+L542/100)</f>
        <v>0</v>
      </c>
      <c r="N542" s="165">
        <v>0</v>
      </c>
      <c r="O542" s="165">
        <f>ROUND(E542*N542,2)</f>
        <v>0</v>
      </c>
      <c r="P542" s="165">
        <v>0</v>
      </c>
      <c r="Q542" s="165">
        <f>ROUND(E542*P542,2)</f>
        <v>0</v>
      </c>
      <c r="R542" s="165"/>
      <c r="S542" s="165" t="s">
        <v>169</v>
      </c>
      <c r="T542" s="165" t="s">
        <v>170</v>
      </c>
      <c r="U542" s="165">
        <v>0</v>
      </c>
      <c r="V542" s="165">
        <f>ROUND(E542*U542,2)</f>
        <v>0</v>
      </c>
      <c r="W542" s="165"/>
      <c r="X542" s="165" t="s">
        <v>714</v>
      </c>
      <c r="Y542" s="160"/>
      <c r="Z542" s="160"/>
      <c r="AA542" s="160"/>
      <c r="AB542" s="160"/>
      <c r="AC542" s="160"/>
      <c r="AD542" s="160"/>
      <c r="AE542" s="160"/>
      <c r="AF542" s="160"/>
      <c r="AG542" s="160" t="s">
        <v>715</v>
      </c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  <c r="AS542" s="160"/>
      <c r="AT542" s="160"/>
      <c r="AU542" s="160"/>
      <c r="AV542" s="160"/>
      <c r="AW542" s="160"/>
      <c r="AX542" s="160"/>
      <c r="AY542" s="160"/>
      <c r="AZ542" s="160"/>
      <c r="BA542" s="160"/>
      <c r="BB542" s="160"/>
      <c r="BC542" s="160"/>
      <c r="BD542" s="160"/>
      <c r="BE542" s="160"/>
      <c r="BF542" s="160"/>
      <c r="BG542" s="160"/>
      <c r="BH542" s="160"/>
    </row>
    <row r="543" spans="1:60" x14ac:dyDescent="0.25">
      <c r="A543" s="3"/>
      <c r="B543" s="4"/>
      <c r="C543" s="195"/>
      <c r="D543" s="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AE543">
        <v>15</v>
      </c>
      <c r="AF543">
        <v>21</v>
      </c>
      <c r="AG543" t="s">
        <v>114</v>
      </c>
    </row>
    <row r="544" spans="1:60" x14ac:dyDescent="0.25">
      <c r="C544" s="196"/>
      <c r="D544" s="10"/>
      <c r="AG544" t="s">
        <v>730</v>
      </c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autoFilter ref="A9:V542" xr:uid="{B2A8A071-94CE-4D4D-B241-FC535CC0139A}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SO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Pol'!Názvy_tisku</vt:lpstr>
      <vt:lpstr>oadresa</vt:lpstr>
      <vt:lpstr>Stavba!Objednatel</vt:lpstr>
      <vt:lpstr>Stavba!Objekt</vt:lpstr>
      <vt:lpstr>'SO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Rozpočty</cp:lastModifiedBy>
  <cp:lastPrinted>2019-03-19T12:27:02Z</cp:lastPrinted>
  <dcterms:created xsi:type="dcterms:W3CDTF">2009-04-08T07:15:50Z</dcterms:created>
  <dcterms:modified xsi:type="dcterms:W3CDTF">2023-01-10T16:01:27Z</dcterms:modified>
</cp:coreProperties>
</file>